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romana_stipkova" reservationPassword="0"/>
  <workbookPr/>
  <bookViews>
    <workbookView xWindow="240" yWindow="120" windowWidth="14940" windowHeight="9225" activeTab="0"/>
  </bookViews>
  <sheets>
    <sheet name="rekapitulace" sheetId="1" r:id="rId1"/>
    <sheet name="000" sheetId="2" r:id="rId2"/>
    <sheet name="001" sheetId="3" r:id="rId3"/>
    <sheet name="021.1" sheetId="4" r:id="rId4"/>
    <sheet name="021.2" sheetId="5" r:id="rId5"/>
    <sheet name="021.3" sheetId="6" r:id="rId6"/>
    <sheet name="022.1" sheetId="7" r:id="rId7"/>
    <sheet name="022.2" sheetId="8" r:id="rId8"/>
    <sheet name="022.3" sheetId="9" r:id="rId9"/>
    <sheet name="023.1" sheetId="10" r:id="rId10"/>
    <sheet name="023.2" sheetId="11" r:id="rId11"/>
    <sheet name="023.3" sheetId="12" r:id="rId12"/>
    <sheet name="024.1" sheetId="13" r:id="rId13"/>
    <sheet name="024.2" sheetId="14" r:id="rId14"/>
    <sheet name="024.3" sheetId="15" r:id="rId15"/>
    <sheet name="107" sheetId="16" r:id="rId16"/>
    <sheet name="107.1.1" sheetId="17" r:id="rId17"/>
    <sheet name="107.1.2" sheetId="18" r:id="rId18"/>
    <sheet name="108" sheetId="19" r:id="rId19"/>
    <sheet name="280" sheetId="20" r:id="rId20"/>
    <sheet name="305" sheetId="21" r:id="rId21"/>
    <sheet name="306" sheetId="22" r:id="rId22"/>
    <sheet name="307" sheetId="23" r:id="rId23"/>
    <sheet name="349" sheetId="24" r:id="rId24"/>
    <sheet name="350" sheetId="25" r:id="rId25"/>
    <sheet name="351" sheetId="26" r:id="rId26"/>
    <sheet name="352" sheetId="27" r:id="rId27"/>
    <sheet name="428" sheetId="28" r:id="rId28"/>
    <sheet name="439" sheetId="29" r:id="rId29"/>
    <sheet name="444.1" sheetId="30" r:id="rId30"/>
    <sheet name="444.2" sheetId="31" r:id="rId31"/>
    <sheet name="458" sheetId="32" r:id="rId32"/>
    <sheet name="513" sheetId="33" r:id="rId33"/>
    <sheet name="520.1" sheetId="34" r:id="rId34"/>
    <sheet name="520.2" sheetId="35" r:id="rId35"/>
    <sheet name="520.3" sheetId="36" r:id="rId36"/>
    <sheet name="604.1" sheetId="37" r:id="rId37"/>
    <sheet name="604.2" sheetId="38" r:id="rId38"/>
    <sheet name="604.3" sheetId="39" r:id="rId39"/>
    <sheet name="626" sheetId="40" r:id="rId40"/>
    <sheet name="627" sheetId="41" r:id="rId41"/>
    <sheet name="628" sheetId="42" r:id="rId42"/>
    <sheet name="804" sheetId="43" r:id="rId43"/>
  </sheets>
  <definedNames/>
  <calcPr/>
  <webPublishing/>
</workbook>
</file>

<file path=xl/sharedStrings.xml><?xml version="1.0" encoding="utf-8"?>
<sst xmlns="http://schemas.openxmlformats.org/spreadsheetml/2006/main" count="8684" uniqueCount="1929">
  <si>
    <t>Soupis objektů s DPH</t>
  </si>
  <si>
    <t>Stavba:20064_4U - REKONSTRUKCE ČTYŘ ÚSEKŮ TT LIBEREC - JABLONEC N.N. ÚSEK U NISY - KŘIŽOVATKA BUDOVATELŮ x POŠTOVNÍ</t>
  </si>
  <si>
    <t>Varianta:ZŘ - Základní řešení</t>
  </si>
  <si>
    <t>Odbytová cena:</t>
  </si>
  <si>
    <t>OC+DPH:</t>
  </si>
  <si>
    <t>Sazba 1</t>
  </si>
  <si>
    <t>Sazba 2</t>
  </si>
  <si>
    <t>Sazba 3</t>
  </si>
  <si>
    <t>Objekt</t>
  </si>
  <si>
    <t>Popis</t>
  </si>
  <si>
    <t>OC</t>
  </si>
  <si>
    <t>DPH</t>
  </si>
  <si>
    <t>OC+DPH</t>
  </si>
  <si>
    <t>Aspe</t>
  </si>
  <si>
    <t>Příloha k formuláři pro ocenění nabídky</t>
  </si>
  <si>
    <t>Stavba</t>
  </si>
  <si>
    <t>číslo a název SO</t>
  </si>
  <si>
    <t>číslo a název rozpočtu:</t>
  </si>
  <si>
    <t>20064_4U</t>
  </si>
  <si>
    <t>REKONSTRUKCE ČTYŘ ÚSEKŮ TT LIBEREC - JABLONEC N.N. ÚSEK U NISY - KŘIŽOVATKA BUDOVATELŮ x POŠTOVNÍ</t>
  </si>
  <si>
    <t>SO 000</t>
  </si>
  <si>
    <t>VŠEOBECNÉ A PŘEDBĚŽNÉ POLOŽKY</t>
  </si>
  <si>
    <t>000</t>
  </si>
  <si>
    <t>Poř.
č.pol.</t>
  </si>
  <si>
    <t>1</t>
  </si>
  <si>
    <t>Kód
položky</t>
  </si>
  <si>
    <t>Varianta
položky</t>
  </si>
  <si>
    <t>Název položky</t>
  </si>
  <si>
    <t>jednotka</t>
  </si>
  <si>
    <t>Počet
jednotek</t>
  </si>
  <si>
    <t>CENA</t>
  </si>
  <si>
    <t>jednotková</t>
  </si>
  <si>
    <t>celkem</t>
  </si>
  <si>
    <t>Sazba</t>
  </si>
  <si>
    <t>2</t>
  </si>
  <si>
    <t>3</t>
  </si>
  <si>
    <t>4</t>
  </si>
  <si>
    <t>5</t>
  </si>
  <si>
    <t>6</t>
  </si>
  <si>
    <t>7</t>
  </si>
  <si>
    <t>8</t>
  </si>
  <si>
    <t>Všeobecné konstrukce a práce</t>
  </si>
  <si>
    <t>0</t>
  </si>
  <si>
    <t>02720</t>
  </si>
  <si>
    <t/>
  </si>
  <si>
    <t>POMOC PRÁCE ZŘÍZ NEBO ZAJIŠŤ REGULACI A OCHRANU DOPRAVY
Dopravního opatření zahrnuje provizorní dopravní značení, provizorní světelně signalizační zařízení, zřízení provizorních komunikací a sjezdů a další opatření nutná k zajištění dopravní obslužnosti území během výstavby</t>
  </si>
  <si>
    <t xml:space="preserve">KPL       </t>
  </si>
  <si>
    <t>1kpl=1,000 [A]</t>
  </si>
  <si>
    <t>02943</t>
  </si>
  <si>
    <t>OSTATNÍ POŽADAVKY - VYPRACOVÁNÍ RDS</t>
  </si>
  <si>
    <t xml:space="preserve">KČ        </t>
  </si>
  <si>
    <t>1=1,000 [A]</t>
  </si>
  <si>
    <t>02944</t>
  </si>
  <si>
    <t xml:space="preserve">OSTAT POŽADAVKY - DOKUMENTACE SKUTEČ PROVEDENÍ V DIGIT FORMĚ
DSPS - tištěné + digitálně, včetně zajištění potřebného geodetického zaměření skutečného provedení </t>
  </si>
  <si>
    <t>02950</t>
  </si>
  <si>
    <t>OSTATNÍ POŽADAVKY - POSUDKY, KONTROLY, REVIZNÍ ZPRÁVY
Zkoušky a revize pro trolejové vedení a mazníky</t>
  </si>
  <si>
    <t>02990</t>
  </si>
  <si>
    <t>OSTATNÍ POŽADAVKY - INFORMAČNÍ TABULE
2ks info tabulí
Minimální obsah informační tabule je schéma stavby, kontaktní údaje na zástupce investora, TDI, BOZP, stavbyvedoucího a identifikační údaje zhotovitele</t>
  </si>
  <si>
    <t>02991</t>
  </si>
  <si>
    <t>A</t>
  </si>
  <si>
    <t>OSTATNÍ POŽADAVKY - PUBLICITA
Povinná publicita 1 x billboard 2,3x5,1 m</t>
  </si>
  <si>
    <t>B</t>
  </si>
  <si>
    <t>OSTATNÍ POŽADAVKY - PUBLICITA
kamenná pamětní deska - 1ks</t>
  </si>
  <si>
    <t>C e l k e m</t>
  </si>
  <si>
    <t>001</t>
  </si>
  <si>
    <t>ZÁKLADNÍ VYTYČOVACÍ SÍŤ</t>
  </si>
  <si>
    <t>029113</t>
  </si>
  <si>
    <t>OSTATNÍ POŽADAVKY - GEODETICKÉ ZAMĚŘENÍ - CELKY
polohové a výškové zaměření bodů</t>
  </si>
  <si>
    <t xml:space="preserve">KUS       </t>
  </si>
  <si>
    <t>body s těžkou stabilizací: 3ks=3,000 [A]</t>
  </si>
  <si>
    <t>02914</t>
  </si>
  <si>
    <t>OSTATNÍ POŽADAVKY - BOD ZÁKLADNÍ VYTYČOVACÍ SÍTĚ
kompletní provedení
body s těžkou stabilizací</t>
  </si>
  <si>
    <t>3ks=3,000 [A]</t>
  </si>
  <si>
    <t>02940</t>
  </si>
  <si>
    <t>OSTATNÍ POŽADAVKY - VYPRACOVÁNÍ DOKUMENTACE
dokumentace základní vytyčovací sítě</t>
  </si>
  <si>
    <t>Potrubí</t>
  </si>
  <si>
    <t>894846.R</t>
  </si>
  <si>
    <t>ŠACHTY KANALIZAČNÍ PLASTOVÉ
atyp, 500/300, plastový poklop</t>
  </si>
  <si>
    <t>těžká stabilizace: 3ks=3,000 [A]</t>
  </si>
  <si>
    <t>SO 021</t>
  </si>
  <si>
    <t>SSZ JN.04 LIBERECKÁ - U NISY A DVA TRAMVAJOVÉ PŘEJEZDY</t>
  </si>
  <si>
    <t>021.1</t>
  </si>
  <si>
    <t>DODÁVKY</t>
  </si>
  <si>
    <t>STOŽÁRY A PŘÍSLUŠENSTVÍ</t>
  </si>
  <si>
    <t>01</t>
  </si>
  <si>
    <t>stožár výložníkový 6,3m bez ramene</t>
  </si>
  <si>
    <t xml:space="preserve">KS        </t>
  </si>
  <si>
    <t>02</t>
  </si>
  <si>
    <t>stožár výložníkový zesílený 6,3m bez ramene</t>
  </si>
  <si>
    <t>03</t>
  </si>
  <si>
    <t>stožár chodecký prodloužený</t>
  </si>
  <si>
    <t>5ks=5,000 [A]</t>
  </si>
  <si>
    <t>04</t>
  </si>
  <si>
    <t>výložník 3m</t>
  </si>
  <si>
    <t>2ks=2,000 [A]</t>
  </si>
  <si>
    <t>05</t>
  </si>
  <si>
    <t>výložník 5,5m</t>
  </si>
  <si>
    <t>1ks=1,000 [A]</t>
  </si>
  <si>
    <t>06</t>
  </si>
  <si>
    <t>výložník 6m</t>
  </si>
  <si>
    <t>07</t>
  </si>
  <si>
    <t>výložník 9m</t>
  </si>
  <si>
    <t>08</t>
  </si>
  <si>
    <t>základový rám pod stožár</t>
  </si>
  <si>
    <t>09</t>
  </si>
  <si>
    <t>dvířka na stožár výložníkový</t>
  </si>
  <si>
    <t>6ks=6,000 [A]</t>
  </si>
  <si>
    <t>10</t>
  </si>
  <si>
    <t>dvířka na stožár chodecký - RŘ</t>
  </si>
  <si>
    <t>DOPRAVNÍ ZNAČENÍ</t>
  </si>
  <si>
    <t>11</t>
  </si>
  <si>
    <t>DZ reflex P2 tř.3</t>
  </si>
  <si>
    <t>4ks=4,000 [A]</t>
  </si>
  <si>
    <t>12</t>
  </si>
  <si>
    <t>DZ reflex P4 tř.3</t>
  </si>
  <si>
    <t>13</t>
  </si>
  <si>
    <t>upevňovací konstrukce pro DZ</t>
  </si>
  <si>
    <t>28ks=28,000 [A]</t>
  </si>
  <si>
    <t>14</t>
  </si>
  <si>
    <t>DZ reflex E2b</t>
  </si>
  <si>
    <t>7ks=7,000 [A]</t>
  </si>
  <si>
    <t>15</t>
  </si>
  <si>
    <t>DZ reflex E7b</t>
  </si>
  <si>
    <t>16</t>
  </si>
  <si>
    <t>DZ reflex P5</t>
  </si>
  <si>
    <t>17</t>
  </si>
  <si>
    <t>DZ reflex P6 tř.3</t>
  </si>
  <si>
    <t>18</t>
  </si>
  <si>
    <t>DZ reflex IP6</t>
  </si>
  <si>
    <t>KABELY A VODIČE</t>
  </si>
  <si>
    <t>19</t>
  </si>
  <si>
    <t>kabel TCEKFY do 2P x 1</t>
  </si>
  <si>
    <t xml:space="preserve">M         </t>
  </si>
  <si>
    <t>303,0m=303,000 [A]</t>
  </si>
  <si>
    <t>20</t>
  </si>
  <si>
    <t>silový kabel CYKY do 5 x 4mm, provedení J</t>
  </si>
  <si>
    <t>6,0m=6,000 [A]</t>
  </si>
  <si>
    <t>21</t>
  </si>
  <si>
    <t>silový kabel CYKY do 37 x 1,5mm, provedení J</t>
  </si>
  <si>
    <t>109,0m=109,000 [A]</t>
  </si>
  <si>
    <t>22</t>
  </si>
  <si>
    <t>silový kabel CYKY do 37x 2,5mm, provedení J</t>
  </si>
  <si>
    <t>499,0m=499,000 [A]</t>
  </si>
  <si>
    <t>23</t>
  </si>
  <si>
    <t>vodič CMSM 3 x 1,5mm provedení G</t>
  </si>
  <si>
    <t>77,0m=77,000 [A]</t>
  </si>
  <si>
    <t>24</t>
  </si>
  <si>
    <t>vodič CMSM 5 x 1,5mm provedení G</t>
  </si>
  <si>
    <t>125,0m=125,000 [A]</t>
  </si>
  <si>
    <t>25</t>
  </si>
  <si>
    <t>vodič CMSM 7 x 1,5mm provedení G</t>
  </si>
  <si>
    <t>88,0m=88,000 [A]</t>
  </si>
  <si>
    <t>26</t>
  </si>
  <si>
    <t>kabel TCEPKPFLE 5 x 4 x 0,8mm</t>
  </si>
  <si>
    <t>29,0m=29,000 [A]</t>
  </si>
  <si>
    <t>27</t>
  </si>
  <si>
    <t>kabel TCEPKPFLE do 10 x 4 x 0,8mm</t>
  </si>
  <si>
    <t>169,0m=169,000 [A]</t>
  </si>
  <si>
    <t>28</t>
  </si>
  <si>
    <t>lanko CSA 1,5 přírodní</t>
  </si>
  <si>
    <t>160,0m=160,000 [A]</t>
  </si>
  <si>
    <t>29</t>
  </si>
  <si>
    <t>spojka pro ind. smyčku</t>
  </si>
  <si>
    <t>OSTATNÍ TECHNOLOGIE</t>
  </si>
  <si>
    <t>30</t>
  </si>
  <si>
    <t>mikroprocesorový řadič v plast. skříni vč. podstavce (viz TZ)</t>
  </si>
  <si>
    <t>31</t>
  </si>
  <si>
    <t>koordinační skříň plastová, 790x300x890mm včetně podstavce (viz TZ)</t>
  </si>
  <si>
    <t>32</t>
  </si>
  <si>
    <t>Videokamera vč. uchycení na stožár/výložník</t>
  </si>
  <si>
    <t>33</t>
  </si>
  <si>
    <t>stožárová svorkovnice např. WAGO</t>
  </si>
  <si>
    <t>11ks=11,000 [A]</t>
  </si>
  <si>
    <t>34</t>
  </si>
  <si>
    <t>tlačítko pro chodce</t>
  </si>
  <si>
    <t>35</t>
  </si>
  <si>
    <t>akust.náv.pro nevidomé</t>
  </si>
  <si>
    <t>36</t>
  </si>
  <si>
    <t>jednotka ovládání akustické signalizace</t>
  </si>
  <si>
    <t>37</t>
  </si>
  <si>
    <t>přijímač dálkového ovládání akustické signalizace</t>
  </si>
  <si>
    <t>38</t>
  </si>
  <si>
    <t>anténa DCF</t>
  </si>
  <si>
    <t>39</t>
  </si>
  <si>
    <t>úprava a doplnění řadiče vč. software</t>
  </si>
  <si>
    <t>TRAMVAJOVÁ DETEKCE</t>
  </si>
  <si>
    <t>40</t>
  </si>
  <si>
    <t>vyhodnocovací jednotka tramvajové detekce</t>
  </si>
  <si>
    <t>41</t>
  </si>
  <si>
    <t>zemní detektor tramvajové detekce</t>
  </si>
  <si>
    <t>42</t>
  </si>
  <si>
    <t>plastová šachta pro uložení tramvajového detektoru 313x313x305mm včetně víka</t>
  </si>
  <si>
    <t>43</t>
  </si>
  <si>
    <t>kabel např. UNITRONIC Li2YCYv(TP)2x2x0,5</t>
  </si>
  <si>
    <t>138,0m=138,000 [A]</t>
  </si>
  <si>
    <t>NÁVĚSTIDLA 230V - LED</t>
  </si>
  <si>
    <t>44</t>
  </si>
  <si>
    <t>dvoukomorové náv. 210mm chodec vč. mont. přísl. na stožár</t>
  </si>
  <si>
    <t>45</t>
  </si>
  <si>
    <t>třísvět. náv.  na stož., 210 mm vč. mont. přísl.bez symb.</t>
  </si>
  <si>
    <t>46</t>
  </si>
  <si>
    <t>dvoukomorové. náv.  na stož., 210 mm vč. mont. přísl.bez symb.</t>
  </si>
  <si>
    <t>47</t>
  </si>
  <si>
    <t>dvoukomorové. náv.  na stož., 210 mm vč. mont. přísl.se symb.</t>
  </si>
  <si>
    <t>48</t>
  </si>
  <si>
    <t>jednokomorové náv. pr.210 vč. mont. přísl. se symb. šipka</t>
  </si>
  <si>
    <t>49</t>
  </si>
  <si>
    <t>jednokomorové náv. pr.300 vč. mont. přísl. se symb. šipka</t>
  </si>
  <si>
    <t>50</t>
  </si>
  <si>
    <t>jednokomorové náv. pr.300 vč. mont. přísl. se symb. chodec na stožár</t>
  </si>
  <si>
    <t>51</t>
  </si>
  <si>
    <t>třísvět. náv. na výl.,300 mm vč. mont. přísl. bez symb.</t>
  </si>
  <si>
    <t>52</t>
  </si>
  <si>
    <t>třísvět. náv. na výl.,300 mm vč. mont. přísl. se symb.</t>
  </si>
  <si>
    <t>53</t>
  </si>
  <si>
    <t>mont.přísluš.pro doplňkovou šipku 210</t>
  </si>
  <si>
    <t>54</t>
  </si>
  <si>
    <t>mont.přísluš.pro doplňkovou šipku 300</t>
  </si>
  <si>
    <t>55</t>
  </si>
  <si>
    <t>třmen návěstidla 200/300 nad jízdní pruhy, pojizdný</t>
  </si>
  <si>
    <t>56</t>
  </si>
  <si>
    <t>tramvajové návěstidlo vč.mont.příslušenství na stožár a kontrstního rámu</t>
  </si>
  <si>
    <t>57</t>
  </si>
  <si>
    <t>výzvové návěstidlo TRAM vč.mont.příslušenství na stožár</t>
  </si>
  <si>
    <t>CHRÁNIČKY A PŘÍSLUŠENSTVÍ + UZEMŇOVACÍ MATERIÁL</t>
  </si>
  <si>
    <t>58</t>
  </si>
  <si>
    <t>svorka křížová SR02</t>
  </si>
  <si>
    <t>18ks=18,000 [A]</t>
  </si>
  <si>
    <t>59</t>
  </si>
  <si>
    <t>svorka křížová SR03</t>
  </si>
  <si>
    <t>12ks=12,000 [A]</t>
  </si>
  <si>
    <t>60</t>
  </si>
  <si>
    <t>páska např. Bandimex</t>
  </si>
  <si>
    <t>25,5m=25,500 [A]</t>
  </si>
  <si>
    <t>61</t>
  </si>
  <si>
    <t>spona např. Bandimex</t>
  </si>
  <si>
    <t>51ks=51,000 [A]</t>
  </si>
  <si>
    <t>62</t>
  </si>
  <si>
    <t>zemnící pásek FeZn 30 x 4</t>
  </si>
  <si>
    <t>105,0m=105,000 [A]</t>
  </si>
  <si>
    <t>63</t>
  </si>
  <si>
    <t>zemnící drát pr.10mm</t>
  </si>
  <si>
    <t xml:space="preserve">KG        </t>
  </si>
  <si>
    <t>68kg=68,000 [A]</t>
  </si>
  <si>
    <t>64</t>
  </si>
  <si>
    <t>polyuretanová pěna</t>
  </si>
  <si>
    <t>8ks=8,000 [A]</t>
  </si>
  <si>
    <t>65</t>
  </si>
  <si>
    <t>trubka ohebná DN 110</t>
  </si>
  <si>
    <t>204,0m=204,000 [A]</t>
  </si>
  <si>
    <t>66</t>
  </si>
  <si>
    <t>trubka ohebná DN 50</t>
  </si>
  <si>
    <t>329,0m=329,000 [A]</t>
  </si>
  <si>
    <t>67</t>
  </si>
  <si>
    <t>trubka pevná DN 110 chránička pod komunikaci</t>
  </si>
  <si>
    <t>100,0m=100,000 [A]</t>
  </si>
  <si>
    <t>68</t>
  </si>
  <si>
    <t>optotrubka HDPE 40</t>
  </si>
  <si>
    <t>69</t>
  </si>
  <si>
    <t>koncovka optotrubky</t>
  </si>
  <si>
    <t>70</t>
  </si>
  <si>
    <t>koncovka optotrubky s ventilkem</t>
  </si>
  <si>
    <t>71</t>
  </si>
  <si>
    <t>přechodka 110/50</t>
  </si>
  <si>
    <t>10ks=10,000 [A]</t>
  </si>
  <si>
    <t>72</t>
  </si>
  <si>
    <t>T kus 110/110/110</t>
  </si>
  <si>
    <t>14ks=14,000 [A]</t>
  </si>
  <si>
    <t>73</t>
  </si>
  <si>
    <t>redukovaná odbočka 110/110/50</t>
  </si>
  <si>
    <t>74</t>
  </si>
  <si>
    <t>spojky DN 110</t>
  </si>
  <si>
    <t>20ks=20,000 [A]</t>
  </si>
  <si>
    <t>75</t>
  </si>
  <si>
    <t>T kus 50/50/50</t>
  </si>
  <si>
    <t>OSTATNÍ</t>
  </si>
  <si>
    <t>76</t>
  </si>
  <si>
    <t>realizační projektová dokumentace (montážné výkresy - zapojení stožárů, řadiče a výstroje)</t>
  </si>
  <si>
    <t>77</t>
  </si>
  <si>
    <t>geodetické zaměření stavby</t>
  </si>
  <si>
    <t>78</t>
  </si>
  <si>
    <t>realizační inženýring</t>
  </si>
  <si>
    <t>79</t>
  </si>
  <si>
    <t>revize elektro</t>
  </si>
  <si>
    <t>80</t>
  </si>
  <si>
    <t>dokumentace skutečného provedení stavby</t>
  </si>
  <si>
    <t>81</t>
  </si>
  <si>
    <t>nosič dvou návěstidel vedle sebe na stožár</t>
  </si>
  <si>
    <t>82</t>
  </si>
  <si>
    <t>konzole 1m</t>
  </si>
  <si>
    <t>83</t>
  </si>
  <si>
    <t>Ruční řízení na boku řadiče</t>
  </si>
  <si>
    <t>84</t>
  </si>
  <si>
    <t>návěstidlo signálu pro opuštění křižovatky</t>
  </si>
  <si>
    <t>021.2</t>
  </si>
  <si>
    <t>MONTÁŽNÍ PRÁCE</t>
  </si>
  <si>
    <t>OBSAH POLOŽEK CENÍKU MONTÁŽNÍCH PRACÍ</t>
  </si>
  <si>
    <t>Montáž řadiče na připravený základ
(montáž řadiče na základ  a vytvoření prostupu pro kabely v základu, připojení uzemnění, vložení desky na dno skříně, vyvrtání /vyřezání/ otvorů pro kabely, zatažení přívodních kabelů do řadiče,  utěsnění kabelů v otvorech tmelem /silikonem/, utěsnění desky po obvodu skříně tmelem /silikonem/)</t>
  </si>
  <si>
    <t>Montáž skříně pro tram. detekci na připravený základ
(montáž skříně na základ  a vytvoření prostupu pro kabely v základu, připojení uzemnění, vložení desky na dno skříně, vyvrtání /vyřezání/ otvorů pro kabely, zatažení přívodních kabelů do řadiče, utěsnění kabelů v otvorech tmelem /silikonem/, utěsnění desky po obvodu skříně tmelem /silikonem/)</t>
  </si>
  <si>
    <t>Montáž výložníkových ramen
(protažení závitů, montáž výložníku na stožár, příp.montáž nástavce výložníku vč.zajištění)</t>
  </si>
  <si>
    <t>Demontáž výložníkových ramen
(demontáž stavěcích a zajišťovacích šroubů, demontáž výložníku a příp.nástavce)</t>
  </si>
  <si>
    <t>Montáž návěstidla na stožár
(vyvrtání otvorů, zhotovení závitů, montáž návěstidla a držáku na stožár, protažení kabelu stožárem, zapojení kabelu CMSM do svorkovnice,).</t>
  </si>
  <si>
    <t>26ks=26,000 [A]</t>
  </si>
  <si>
    <t>Demontáž návěstidla na stožáru
(odpojení vodičů ze svorkovnice, demontáž návěstidla a držáku ze stožáru včetně kabelu).</t>
  </si>
  <si>
    <t>Montáž návěstidla na výložník
(montáž návěstidla a pevného držáku na výložník /popř.nástavec/, protažení kabelu CMSM výložníkem /popř.nástavcem/ a stožárem, zapojení kabelu do svorkovnice,).</t>
  </si>
  <si>
    <t>Demontáž návěstidla na výložníku
(odpojení vodičů ze svorkovnice, demontáž návěstidla a držáku z výložníku /popř.nástavce výložníku/ včetně kabelu,).</t>
  </si>
  <si>
    <t>Montáž pohyblivého třmenu návěstidla na výložníku
(montáž a nastavení pohyblivého třmenu nad jízdními pruhy)</t>
  </si>
  <si>
    <t>Montáž nosiče dvou návěstidel na stožár
(montáž nosiče dvou návěstidel umístěných vedle sebe)</t>
  </si>
  <si>
    <t>Montáž chodeckého tlačítka
(vyvrtání otvorů, zhotovení závitů, montáž chod.tlačítka na stožár, protažení kabelu stožárem, zapojení kabelu CMSM do svorkovnice)</t>
  </si>
  <si>
    <t>Demontáž chodeckého tlačítka
(odpojení vodičů ze svorkovnice, demontáž chod.tlačítka ze stožáru včetně kabelu)</t>
  </si>
  <si>
    <t>Demontáž dopravní značky z výložníku</t>
  </si>
  <si>
    <t>Demontáž dopravní značky ze stožáru</t>
  </si>
  <si>
    <t>Montáž tramvajového zemního detektoru
(zapojení kabelu do detektoru včetně utěsnění v průchodce, uložení detektoru v šachtě)</t>
  </si>
  <si>
    <t>Montáž vyhodnocovací jednotky tramvajového detektoru do plastové skříňky vč. zapojení</t>
  </si>
  <si>
    <t>Montáž stožárové svorkovnice</t>
  </si>
  <si>
    <t>Demontáž stožárové svorkovnice</t>
  </si>
  <si>
    <t>Montáž stožárové výzbroje (stožárová dvířka)</t>
  </si>
  <si>
    <t>Ukončení kabelu do 37 x 2,5
zastřižení kabelu, odizolování příslušné části kabelu a jednotlivých žil, zhotovení koncovky, vytvoření pořadí žil, zhotovení kabelové formy a zapojení do příslušné svorkovnice</t>
  </si>
  <si>
    <t>Ukončení kabelu TCEKFY
zastřižení kabelu, odizolování příslušné části kabelu a jednotlivých žil, zhotovení koncovky, vytvoření pořadí žil, zhotovení kabelové formy a zapojení do příslušné svorkovnice</t>
  </si>
  <si>
    <t>Ukončení kabelu do 4 x 25
zastřižení kabelu, odizolování příslušné části kabelu a jednotlivých žil, zhotovení koncovky, vytvoření pořadí žil, zhotovení kabelové formy a zapojení do příslušné svorkovnice</t>
  </si>
  <si>
    <t>Ukončení kabelu TCEPKPFLE do 10x4x0,8
zastřižení kabelu, odizolování příslušné části kabelu a jednotlivých žil, zhotovení koncovky, vytvoření pořadí žil, zhotovení kabelové formy a zapojení do příslušné svorkovnice</t>
  </si>
  <si>
    <t>Kalibrace optotrubky</t>
  </si>
  <si>
    <t>Tlaková zkouška optotrubky</t>
  </si>
  <si>
    <t>Označení kabelu štítkem
(popis a upevnění kabelového návleku s uvedením čísla, typu a směru kabelu)</t>
  </si>
  <si>
    <t>54ks=54,000 [A]</t>
  </si>
  <si>
    <t>Montáž akustické signalizace
(montáž akust.návěstidla, montáž přívodního kabelu akust.návěstidla, přezkoušení funkčnosti akust.návěstidla)</t>
  </si>
  <si>
    <t>Označení zemnícího pásku
(viditelné označení konce zemnícího pásku dle norem)</t>
  </si>
  <si>
    <t>13ks=13,000 [A]</t>
  </si>
  <si>
    <t>Zhotovení spojky pro indukční smyčku
(nalezení konce přívodního kabelu, naspojkování vodiče vč. materiálu, uložení do chráničky)</t>
  </si>
  <si>
    <t>Regulace detekční smyčky a ISD
(změření parametrů smyčky, nastavení citlivosti a odzkoušení funkčnosti, identifikace správnosti přiřazení jednotlivých detektorů)</t>
  </si>
  <si>
    <t>Regulace a aktivace první sig.sk. s mont. pl.
(provedení kompletní kontroly správného zapojení a funkce 1.signální skupiny od výstupu z výkonové desky řadiče včetně všech zapojení ve svorkovnicích až po vlastní světelné zdroje návěstidel na výložnících /žárovky, LED/ podle projektové dokumentace - s mechanizací)</t>
  </si>
  <si>
    <t xml:space="preserve">sig.sk.   </t>
  </si>
  <si>
    <t>Regulace a aktivace dalších sig.sk. s mont. pl.
(provedení kompletní kontroly správného zapojení a funkce další signální skupiny od výstupu z výkonové desky řadiče včetně všech zapojení ve svorkovnicích až po vlastní světelné zdroje návěstidel na výložnících /žárovky, LED/ podle projektové dokumentace - s mechanizací)</t>
  </si>
  <si>
    <t>8=8,000 [A]</t>
  </si>
  <si>
    <t>Regulace a aktivace dalších sig. sk. bez ploš.
(provedení kompletní kontroly správného zapojení a funkce další signální skupiny od výstupu z výkonové desky řadiče včetně všech zapojení ve svorkovnicích až po vlastní světelné zdroje návěstidel na výložnících /žárovky, LED/ podle projektové dokumentace - bez mechanizace)</t>
  </si>
  <si>
    <t>18=18,000 [A]</t>
  </si>
  <si>
    <t>Příprava ke komplexnímu vyzkoušení SSZ
(doprava na SSZ,kontrola a nastudování dokumentace,příprava měřících přístrojů)</t>
  </si>
  <si>
    <t>Komplexní vyzkoušení SSZ
(Kontrola úpravy zadní stěny řadiče a utěsnění kabelových průchodů, mechanická kontrola funkce zámků, utěsnění řadičové skříně a jejich ošetření, kontrola povrchové úpravy řadiče a venkovní výstroje, vybavení SSZ dle technické zprávy a rozpisu výstroje, způsob montáže návěstidel a ostatní výstroje, viditelnost signálů ze správného směru, přizemnění páskovým vodičem a jeho označení,  propojky ve stožárech, použití předepsaných  kabelů, použití předepsaných světelných zdrojů, číslování stožárů, kabelů a jejich vyvázání)</t>
  </si>
  <si>
    <t>Kompl. zkouš. Řadiče
Funkční zkoušky řadiče:   
(měření napětí primárních a sekundárních, kontrola funkce DCF, kontrola činnosti chodeckých tlačítek a dopravních detektorů, kontrola funkce ručního ovládání, kontrola vyhodnocení kolizních stavů a chybných signálních obrazů a dohlídání červených /náhodná kontrola/, kontrola vyhodnocení kolizních stavů  a chybných signálních obrazů, kontrola vyhodnocení přerušení obvodu dohlídaných červených, kontrola komunikace ve skupině /s ODŘÚ/ - kontrola se provádí na vstupech a výstupech řadiče, kontrola nastavení hodin a spínacích časů, kontrola funkce mimořádných stavů, kontrola ovládání dopravních značek, kontrola zvláštních zařízení, kontrola  zpětného hlášení od zvláštních zařízení a jeho přenos do ODŘÚ – kontrola se provádí na vstupech a výstupech řadiče, kontrola délek žlutých a červenožlutých, kontrola funkce při výpadku napájení  a jeho obnově, kontrola funkce nouzového vypnutí, kontrola funkce FI, kontrola zařízení pro nevidomé, kontrola stavu a pravdivosti provozní dokumentace, kontrola funkce ovládacího panelu, zpracování protokolu a jeho předání)</t>
  </si>
  <si>
    <t>Přepnutí SSZ na blikavou žlutou
(Uvedení SSZ do programu blikavá žlutá)</t>
  </si>
  <si>
    <t>Uvedení SSZ do provozu
(kontrola náběhu provozního režimu SSZ)</t>
  </si>
  <si>
    <t>Připojení SSZ do koordinované skupiny
(zapojení koordinačních signálů z koordinační svorkovnice na vstupní desky řadiče, kontrola jejich aktivace v SW řadiče a adekvátní odezva na činnost řadiče – skupina řízena paralelním módem)</t>
  </si>
  <si>
    <t>Zkušební provoz SSZ
Vyhodnocení provozu a funkce SSZ dle schválené projektové dokumentace - Zvýšená pozornost nad činností SSZ, výpis intenzit provozu a jeho vyhodnocení, výpis případných prouch SSZ, vyhodnocení zkušebního provozu projektantem, předání žádosti o ukončení zkušebního provozu příslušným orgánům státní správy (PČR, OD MHMP, silniční správní úřad atd.). Po souhlasném stanovisku všech zúčastněných stran podání žádosti o kolaudační souhlas (neobsahuje případné změny SSZ)</t>
  </si>
  <si>
    <t>Montáž plech. značky do 4m
(Příprava DZ k montáži na stožár, montáž upevňovacího systému např.BANDIMEX, montáž DZ systémem např. BANDIMEX)</t>
  </si>
  <si>
    <t>17ks=17,000 [A]</t>
  </si>
  <si>
    <t>Montáž plech. značky nad 4m
(Příprava DZ k montáži na stožár, montáž upevňovacího systému např. BANDIMEX, montáž DZ systémem např. BANDIMEX)</t>
  </si>
  <si>
    <t>Montáž pásku/drátu FeZn do 120 mm
(upevnění zemnícího pásku ke stožáru pomocí rozebíratelného spoje s nerezavějícího materiálu)</t>
  </si>
  <si>
    <t>Očíslování stožárů
(Odmaštění stožáru a označení stožáru číslicí – barva černá, velikost číslic 6 cm, tloušťka čáry 1 cm, umístění čísla ve výšce 20cm nad dvířky stožárů)</t>
  </si>
  <si>
    <t>Ukončení kabelu např. UNITRONIC Li2YCYv(TP)2x2x0,5
zastřižení kabelu, odizolování příslušné části kabelu a jednotlivých žil, zhotovení koncovky, vytvoření pořadí žil, zhotovení kabelové formy a zapojení do příslušné svorkovnice</t>
  </si>
  <si>
    <t>demontáž kamery</t>
  </si>
  <si>
    <t>demontáž přisvětlení přechodu</t>
  </si>
  <si>
    <t>021.3</t>
  </si>
  <si>
    <t>ZEMNÍ PRÁCE</t>
  </si>
  <si>
    <t>vytyčení trati kabelového vedení</t>
  </si>
  <si>
    <t>137,0m=137,000 [A]</t>
  </si>
  <si>
    <t>kabelová rýha 35/40</t>
  </si>
  <si>
    <t>95,0m=95,000 [A]</t>
  </si>
  <si>
    <t>kabelová rýha 65/80</t>
  </si>
  <si>
    <t>34,0m=34,000 [A]</t>
  </si>
  <si>
    <t>zásyp rýhy zeminou, vč. hut. a úklidu, 35/40</t>
  </si>
  <si>
    <t>zásyp rýhy zeminou, vč. hut. a úklidu, 65/80</t>
  </si>
  <si>
    <t>pokládka chrániček DN 110 mm pod komunikaci do výkopu</t>
  </si>
  <si>
    <t>obetonování trubek v rýze 0,65 tl. 0,4 celkem
(dodávka a zhotovení betonové podkladní vrstvy o tloušťce 0,1m do kabelové rýhy o šíři 0,5m (resp.0,65m, resp.0,8m)  pod PE trubkou včetně vyplnění mezer betonem mezi jednotlivými trubkami PE a následného zhotovení betonové vrstvy tak aby celková tloušťka činila 0,4m)</t>
  </si>
  <si>
    <t>výkop jámy pro stož. výlož.
(Zhotovení jámy pro stožár 60x60x160cm)</t>
  </si>
  <si>
    <t>výkop jámy pro stožár. patk. na zákl. rám.
(Zhotovení jámy pro stožár 60x60x60cm)</t>
  </si>
  <si>
    <t>výkop jámy pro základ řadiče, skříň TD
(Zhotovení jámy pro základ řadiče, KS TD do 130x80x80cm)</t>
  </si>
  <si>
    <t>výkop jámy pro spojku
(Zhotovení jámy pro spojkoviště, úprava kabelového lože pro naspojkování kabelů, (provedení spojky – není obsahem této položky), zajištění spojky proti mechanickému poškození, úprava kabelového lože v místě spojkoviště, zásyp jámy, hutnění zeminy, naložení zbylé zeminy na auto, odvoz zbylé zeminy na skládku včetně poplatku za skládku)</t>
  </si>
  <si>
    <t>Montáž stožáru výložníkového zapuštěného
(rozbourání (demontáž) povrchu (tráva, LA nebo dlažba), zhotovení jámy pro stožár 60x60x160cm, zhotovení betonového základu, montáž stožáru vč.vyrovnání stožáru a zajištění proti samovolnému otočení nebo naklonění, připojení uzemnění, vytvoření prostupu pro kabely v základu, uložení přívodních kabelů do ochranné trubky, definitivní úprava povrchu (tráva, LA nebo dlažba), naložení zbylé zeminy na auto, odvoz zbylé zeminy na skládku včetně poplatku za skládku)</t>
  </si>
  <si>
    <t>Montáž stožáru přímého na základovém rámu
(rozbourání (demontáž) povrchu (tráva, LA nebo dlažba), zhotovení jámy pro stožár 60x60x160cm, zhotovení betonového základu, montáž stožáru vč.vyrovnání stožáru a zajištění proti samovolnému otočení nebo naklonění, připojení uzemnění, vytvoření prostupu pro kabely v základu, uložení přívodních kabelů do ochranné trubky, definitivní úprava povrchu (tráva, LA nebo dlažba), naložení zbylé zeminy na auto, odvoz zbylé zeminy na skládku včetně poplatku za skládku)</t>
  </si>
  <si>
    <t>Montáž podstavce řadiče, KS TD</t>
  </si>
  <si>
    <t>Výkop pro šachtu zemního tramvajového detektoru
(Zhotovení jámy pro šachtu 35x35x35cm)</t>
  </si>
  <si>
    <t>Montáž šachty zemního transceiveru tramvajového detektoru</t>
  </si>
  <si>
    <t>demontáž stožáru výložníkového
(demontáž stožáru, odpojení nulování a uzemnění, rozbourání (demontáž) betonového základu, zához jámy včetně hutnění, naložení vybouraného betonu na auto, odvoz vybouraného betonu na skládku včetně poplatku za skládku)</t>
  </si>
  <si>
    <t>demontáž stožáru chod. vč. kot. stoličky</t>
  </si>
  <si>
    <t>demontáž  základu řadiče, KS
(demontáž základu řadiče, rozbourání (demontáž) betonového základu, zához jámy včetně hutnění, naložení vybouraného betonu na auto, odvoz vybouraného betonu na skládku včetně poplatku za skládku)</t>
  </si>
  <si>
    <t>optotrubka HDPE 40 – uložena volně ve výkopu</t>
  </si>
  <si>
    <t>opatření optotrubky koncovkou</t>
  </si>
  <si>
    <t>CYKY do 37x1,5 - uložen ve výkopu v chráničce
(odměření trasy, rozvinutí kabelu, srovnání kabelu,  zatažení kabelu do chráničky, pokládka do výkopu, urovnání a případné zajištění proti zvlnění)</t>
  </si>
  <si>
    <t>CYKY do 37x2,5 – uložen ve výkopu v chráničce
(odměření trasy, rozvinutí kabelu, srovnání kabelu,  zatažení kabelu do chráničky, pokládka do výkopu, urovnání a případné zajištění proti zvlnění)</t>
  </si>
  <si>
    <t>TCEKFY 1 až 12Px1 -  uložen ve výkopu v chráničce
(odměření trasy, rozvinutí kabelu, srovnání kabelu,  zatažení kabelu do chráničky, pokládka do výkopu, urovnání a případné zajištění proti zvlnění)</t>
  </si>
  <si>
    <t>TCEPKPFLE do 10x4x0,8 -  uložen ve výkopu v chráničce
(odměření trasy, rozvinutí kabelu, srovnání kabelu,  zatažení kabelu do chráničky, pokládka do výkopu, urovnání a případné zajištění proti zvlnění)</t>
  </si>
  <si>
    <t>198,0m=198,000 [A]</t>
  </si>
  <si>
    <t>např. UNITRONIC Li2YCYv(TP)2x2x0,5 - volně uložen
(odměření trasy, rozvinutí kabelu, srovnání kabelu,  zatažení kabelu do chráničky, pokládka do výkopu, urovnání a případné zajištění proti zvlnění)</t>
  </si>
  <si>
    <t>pokládka trubek, těsnění, pr. 110
(odměření trasy, rozvinutí trubek, urovnání a případné zajištění proti zvlnění trubek)</t>
  </si>
  <si>
    <t>pokládka trubek, těsnění, pr. 50
(odměření trasy, rozvinutí trubek, urovnání a případné zajištění proti zvlnění trubek)</t>
  </si>
  <si>
    <t>pokládka T-kus segment. - redukované odbočky
(odměření trasy, rozvinutí trubek, navlečení trubek na položené kabely, urovnání a případné zajištění proti zvlnění trubek)</t>
  </si>
  <si>
    <t>44ks=44,000 [A]</t>
  </si>
  <si>
    <t>pokládka, montáž zem. pásku, drátu
(odměření trasy, rozvinutí zemnícího pásku nebo drátu a jeho vyrovnání, pokládka zemnícího pásku do výkopu, urovnání a případné zajištění proti zvlnění)</t>
  </si>
  <si>
    <t>173,0m=173,000 [A]</t>
  </si>
  <si>
    <t>zajištění kabelu při křížení - beton (příp.PE) žlabem</t>
  </si>
  <si>
    <t>zhotovení indukční smyčky v LA - do velikosti 5x2m
(rozměření smyčky, výkop spojkoviště, vyříznutí drážky pro pokládku vodiče hl.10cm, zkosení ostrých hran, vyčištění drážky, vložení vodiče a zajištění 5 zákrutů na 1 m přívodních vodičů, zalití vodičů zálivkovou hmotou, odřezání zbytku zálivky, bourání prostupu pod obrubou, založení ohebné trubky pro dilataci vodiče CSA, zatoč.konců, spojkoviště na koax., zhotovení def.povrchu, zához díry ve vozovce drtí vč.zálivky s posypem)</t>
  </si>
  <si>
    <t>betonový základ do šalunku vč.betonu, dovozu a zprac.</t>
  </si>
  <si>
    <t xml:space="preserve">M3        </t>
  </si>
  <si>
    <t>5,866m3=5,866 [A]</t>
  </si>
  <si>
    <t>Naložení a odvoz zbylé zeminy na skládku vč. poplatku</t>
  </si>
  <si>
    <t>6,159m3=6,159 [A]</t>
  </si>
  <si>
    <t>kabelová rýha 35/80</t>
  </si>
  <si>
    <t>8,0m=8,000 [A]</t>
  </si>
  <si>
    <t>zásyp rýhy zeminou, vč. hut. a úklidu, 35/80</t>
  </si>
  <si>
    <t>SO 022</t>
  </si>
  <si>
    <t>SSZ JN.05 LIBERECKÁ - GARÁŽE</t>
  </si>
  <si>
    <t>022.1</t>
  </si>
  <si>
    <t>DZ reflex A32A</t>
  </si>
  <si>
    <t>12,0m=12,000 [A]</t>
  </si>
  <si>
    <t>97,0m=97,000 [A]</t>
  </si>
  <si>
    <t>20,0m=20,000 [A]</t>
  </si>
  <si>
    <t>26,0m=26,000 [A]</t>
  </si>
  <si>
    <t>233,0m=233,000 [A]</t>
  </si>
  <si>
    <t>štítek pro ozn. kabelů</t>
  </si>
  <si>
    <t>32ks=32,000 [A]</t>
  </si>
  <si>
    <t>305,0m=305,000 [A]</t>
  </si>
  <si>
    <t>tramvajové návěstidlo vč.mont.příslušenství na střožár a kontrstního rámu</t>
  </si>
  <si>
    <t>výzvové návěstidlo TRAM vč.mont.příslušenství na střožár</t>
  </si>
  <si>
    <t>4,5m=4,500 [A]</t>
  </si>
  <si>
    <t>9ks=9,000 [A]</t>
  </si>
  <si>
    <t>35,0m=35,000 [A]</t>
  </si>
  <si>
    <t>48kg=48,000 [A]</t>
  </si>
  <si>
    <t>240,0m=240,000 [A]</t>
  </si>
  <si>
    <t>66,0m=66,000 [A]</t>
  </si>
  <si>
    <t>záslepka trubky pevné DN 110</t>
  </si>
  <si>
    <t>022.2</t>
  </si>
  <si>
    <t>6=6,000 [A]</t>
  </si>
  <si>
    <t>Montáž plech. značky do 4m
(Příprava DZ k montáži na stožár, montáž upevňovacího systému např. BANDIMEX, montáž DZ systémem např. BANDIMEX)</t>
  </si>
  <si>
    <t>022.3</t>
  </si>
  <si>
    <t>48,0m=48,000 [A]</t>
  </si>
  <si>
    <t>18,0m=18,000 [A]</t>
  </si>
  <si>
    <t>CYKY do 5x4 – uložen ve výkopu v chráničce</t>
  </si>
  <si>
    <t>239,0m=239,000 [A]</t>
  </si>
  <si>
    <t>21ks=21,000 [A]</t>
  </si>
  <si>
    <t>83,0m=83,000 [A]</t>
  </si>
  <si>
    <t>2,194m3=2,194 [A]</t>
  </si>
  <si>
    <t>2,304m3=2,304 [A]</t>
  </si>
  <si>
    <t>10,0m=10,000 [A]</t>
  </si>
  <si>
    <t>SO 023</t>
  </si>
  <si>
    <t>SSZ JN.06 LIBERECKÁ - BUDOVATELŮ A ODSAZENÝ PŘECHOD</t>
  </si>
  <si>
    <t>023.1</t>
  </si>
  <si>
    <t>stožár chodecký</t>
  </si>
  <si>
    <t>výložník 2,5m</t>
  </si>
  <si>
    <t>výložník 5m</t>
  </si>
  <si>
    <t>16ks=16,000 [A]</t>
  </si>
  <si>
    <t>250,0m=250,000 [A]</t>
  </si>
  <si>
    <t>410,0m=410,000 [A]</t>
  </si>
  <si>
    <t>256,0m=256,000 [A]</t>
  </si>
  <si>
    <t>51,0m=51,000 [A]</t>
  </si>
  <si>
    <t>168,0m=168,000 [A]</t>
  </si>
  <si>
    <t>82,0m=82,000 [A]</t>
  </si>
  <si>
    <t>251,0m=251,000 [A]</t>
  </si>
  <si>
    <t>64ks=64,000 [A]</t>
  </si>
  <si>
    <t>tlačítko pro chodce - modré pro nevidomé</t>
  </si>
  <si>
    <t>611,0m=611,000 [A]</t>
  </si>
  <si>
    <t>23,5m=23,500 [A]</t>
  </si>
  <si>
    <t>47ks=47,000 [A]</t>
  </si>
  <si>
    <t>140,0m=140,000 [A]</t>
  </si>
  <si>
    <t>89kg=89,000 [A]</t>
  </si>
  <si>
    <t>221,0m=221,000 [A]</t>
  </si>
  <si>
    <t>386,0m=386,000 [A]</t>
  </si>
  <si>
    <t>128,0m=128,000 [A]</t>
  </si>
  <si>
    <t>15ks=15,000 [A]</t>
  </si>
  <si>
    <t>023.2</t>
  </si>
  <si>
    <t>30ks=30,000 [A]</t>
  </si>
  <si>
    <t>22ks=22,000 [A]</t>
  </si>
  <si>
    <t>13=13,000 [A]</t>
  </si>
  <si>
    <t>023.3</t>
  </si>
  <si>
    <t>115,0m=115,000 [A]</t>
  </si>
  <si>
    <t>52,0m=52,000 [A]</t>
  </si>
  <si>
    <t>CYKY do 5x4 – uložen ve výkopu v chráničce
(odměření trasy, rozvinutí kabelu, srovnání kabelu,  zatažení kabelu do chráničky, pokládka do výkopu, urovnání a případné zajištění proti zvlnění)</t>
  </si>
  <si>
    <t>257,0m=257,000 [A]</t>
  </si>
  <si>
    <t>616,0m=616,000 [A]</t>
  </si>
  <si>
    <t>39ks=39,000 [A]</t>
  </si>
  <si>
    <t>229,0m=229,000 [A]</t>
  </si>
  <si>
    <t>6,082m3=6,082 [A]</t>
  </si>
  <si>
    <t>6,386m3=6,386 [A]</t>
  </si>
  <si>
    <t>SO 024</t>
  </si>
  <si>
    <t>SSZ JN.07 BUD0VATELŮ - U NISY A TRAMVAJOVÝ PŘEJEZD LIPOVÁ</t>
  </si>
  <si>
    <t>024.1</t>
  </si>
  <si>
    <t>výložník 4m</t>
  </si>
  <si>
    <t>151,0m=151,000 [A]</t>
  </si>
  <si>
    <t>155,0m=155,000 [A]</t>
  </si>
  <si>
    <t>469,0m=469,000 [A]</t>
  </si>
  <si>
    <t>148,0m=148,000 [A]</t>
  </si>
  <si>
    <t>62,0m=62,000 [A]</t>
  </si>
  <si>
    <t>52ks=52,000 [A]</t>
  </si>
  <si>
    <t>819,0m=819,000 [A]</t>
  </si>
  <si>
    <t>dvoukomorové. náv., 300 mm vč. mont. přísl.se symb.</t>
  </si>
  <si>
    <t>96,0m=96,000 [A]</t>
  </si>
  <si>
    <t>75kg=75,000 [A]</t>
  </si>
  <si>
    <t>203,0m=203,000 [A]</t>
  </si>
  <si>
    <t>354,0m=354,000 [A]</t>
  </si>
  <si>
    <t>110,0m=110,000 [A]</t>
  </si>
  <si>
    <t>024.2</t>
  </si>
  <si>
    <t>24ks=24,000 [A]</t>
  </si>
  <si>
    <t>7=7,000 [A]</t>
  </si>
  <si>
    <t>15=15,000 [A]</t>
  </si>
  <si>
    <t>024.3</t>
  </si>
  <si>
    <t>289,0m=289,000 [A]</t>
  </si>
  <si>
    <t>220,0m=220,000 [A]</t>
  </si>
  <si>
    <t>57,0m=57,000 [A]</t>
  </si>
  <si>
    <t>40ks=40,000 [A]</t>
  </si>
  <si>
    <t>171,0m=171,000 [A]</t>
  </si>
  <si>
    <t>5,29m3=5,290 [A]</t>
  </si>
  <si>
    <t>5,555m3=5,555 [A]</t>
  </si>
  <si>
    <t>SO 107</t>
  </si>
  <si>
    <t>ÚPRAVA MÍSTNÍCH KOMUNIKACÍ A CHODNÍKŮ V KM 10,967 - 11,672</t>
  </si>
  <si>
    <t>107</t>
  </si>
  <si>
    <t>014101</t>
  </si>
  <si>
    <t>POPLATKY ZA SKLÁDKU</t>
  </si>
  <si>
    <t>dle pol.č.17120: 234,5m3=234,500 [A]</t>
  </si>
  <si>
    <t>014201</t>
  </si>
  <si>
    <t>POPLATKY ZA ZEMNÍK - ZEMINA</t>
  </si>
  <si>
    <t>dle pol.č.12573.A: 497,2m3=497,200 [A]</t>
  </si>
  <si>
    <t>Zemní práce</t>
  </si>
  <si>
    <t>12373</t>
  </si>
  <si>
    <t>ODKOP PRO SPOD STAVBU SILNIC A ŽELEZNIC TŘ. I</t>
  </si>
  <si>
    <t>výkop pro AZ dle pol.č.17130: 234,5m3=234,500 [A]</t>
  </si>
  <si>
    <t>12573</t>
  </si>
  <si>
    <t>VYKOPÁVKY ZE ZEMNÍKŮ A SKLÁDEK TŘ. I
ZEMINA</t>
  </si>
  <si>
    <t>natěžení a dovoz dle pol.č.17130, 17310: 234,5m3+262,7m3=497,200 [A]</t>
  </si>
  <si>
    <t>VYKOPÁVKY ZE ZEMNÍKŮ A SKLÁDEK TŘ. I
ORNICE</t>
  </si>
  <si>
    <t>natěžení a dovoz ornice dle pol.č.18220: 324,6m3=324,600 [A]</t>
  </si>
  <si>
    <t>17120</t>
  </si>
  <si>
    <t>ULOŽENÍ SYPANINY DO NÁSYPŮ A NA SKLÁDKY BEZ ZHUTNĚNÍ</t>
  </si>
  <si>
    <t>uložení na skládku dle pol.č.12373: 234,5m3=234,500 [A]</t>
  </si>
  <si>
    <t>17130</t>
  </si>
  <si>
    <t>ULOŽENÍ SYPANINY DO NÁSYPŮ V AKTIVNÍ ZÓNĚ SE ZHUTNĚNÍM</t>
  </si>
  <si>
    <t>vozovka I.třídy: 18,0m2*0,50=9,000 [A]
vozovka MK: 451,0m2*0,50=225,500 [B]
Celkem: A+B=234,500 [C]</t>
  </si>
  <si>
    <t>17310</t>
  </si>
  <si>
    <t>ZEMNÍ KRAJNICE A DOSYPÁVKY SE ZHUTNĚNÍM</t>
  </si>
  <si>
    <t>1047,00*0,1m2+316,0*0,5m2=262,700 [A]</t>
  </si>
  <si>
    <t>18110</t>
  </si>
  <si>
    <t>ÚPRAVA PLÁNĚ SE ZHUTNĚNÍM V HORNINĚ TŘ. I</t>
  </si>
  <si>
    <t xml:space="preserve">M2        </t>
  </si>
  <si>
    <t>vozovka I.třídy: 18,0m2=18,000 [A]
vozovka MK: 451,0m2=451,000 [B]
chodník ze zámk. dl.: 2212,0m2=2 212,000 [C]
vjezd ze zámk. dl.: 31,0m2=31,000 [D]
asfaltový chodník: 477,0m2=477,000 [E]
chodník z K10: 5,0m2=5,000 [F]
Celkem: A+B+C+D+E+F=3 194,000 [G]</t>
  </si>
  <si>
    <t>18220</t>
  </si>
  <si>
    <t>ROZPROSTŘENÍ ORNICE VE SVAHU</t>
  </si>
  <si>
    <t>1623,0m2*0,20=324,600 [A]</t>
  </si>
  <si>
    <t>Vodorovné konstrukce</t>
  </si>
  <si>
    <t>457315</t>
  </si>
  <si>
    <t>VYROVNÁVACÍ A SPÁDOVÝ PROSTÝ BETON C30/37</t>
  </si>
  <si>
    <t>vyrovnání betonové plochy v přístřešku: 10,0m2*0,10=1,000 [A]</t>
  </si>
  <si>
    <t>Komunikace</t>
  </si>
  <si>
    <t>561431</t>
  </si>
  <si>
    <t>KAMENIVO ZPEVNĚNÉ CEMENTEM TŘ. I TL. DO 150MM
TL.150MM
SC C8/10</t>
  </si>
  <si>
    <t>vozovka I.třídy: 18,0m2=18,000 [A]</t>
  </si>
  <si>
    <t>KAMENIVO ZPEVNĚNÉ CEMENTEM TŘ. I TL. DO 150MM
TL. 130MM
SC C8/10</t>
  </si>
  <si>
    <t>vozovka MK: 451,0m2=451,000 [A]</t>
  </si>
  <si>
    <t>56330</t>
  </si>
  <si>
    <t>VOZOVKOVÉ VRSTVY ZE ŠTĚRKODRTI</t>
  </si>
  <si>
    <t>vozovka I.třídy: 18,0m2*0,27=4,860 [A]
vozovka MK: 451,0m2*0,27=121,770 [B]
chodník ze zámk. dl.: 2212,0m2*0,27=597,240 [C]
vjezd ze zámk. dl.: 31,0m2*0,27=8,370 [D]
asfaltový chodník: 477,0m2*0,27=128,790 [E]
chodník z K10: 5,0m2*0,27=1,350 [F]
Celkem: A+B+C+D+E+F=862,380 [G]</t>
  </si>
  <si>
    <t>572123</t>
  </si>
  <si>
    <t>INFILTRAČNÍ POSTŘIK Z EMULZE DO 1,0KG/M2</t>
  </si>
  <si>
    <t>vozovka I.třídy: 18,0m2=18,000 [A]
vozovka MK: 451,0m2=451,000 [B]
asfaltový chodník: 477,0m2=477,000 [C]
Celkem: A+B+C=946,000 [D]</t>
  </si>
  <si>
    <t>572213</t>
  </si>
  <si>
    <t>SPOJOVACÍ POSTŘIK Z EMULZE DO 0,5KG/M2
0,3KG/M2</t>
  </si>
  <si>
    <t>vozovka MK: 2*451,0m2=902,000 [A]
asfaltový chodník: 477,0m2=477,000 [B]
Celkem: A+B=1 379,000 [C]</t>
  </si>
  <si>
    <t>572214</t>
  </si>
  <si>
    <t>SPOJOVACÍ POSTŘIK Z MODIFIK EMULZE DO 0,5KG/M2
0,3KG/M2</t>
  </si>
  <si>
    <t>vozovka I.třídy: 2*18,0m2=36,000 [A]</t>
  </si>
  <si>
    <t>574A31</t>
  </si>
  <si>
    <t>ASFALTOVÝ BETON PRO OBRUSNÉ VRSTVY ACO 8 TL. 40MM</t>
  </si>
  <si>
    <t>asfaltový chodník: 477,0m2=477,000 [A]</t>
  </si>
  <si>
    <t>574A34</t>
  </si>
  <si>
    <t>ASFALTOVÝ BETON PRO OBRUSNÉ VRSTVY ACO 11+, 11S TL. 40MM
ACO 11+</t>
  </si>
  <si>
    <t>574B34</t>
  </si>
  <si>
    <t>ASFALTOVÝ BETON PRO OBRUSNÉ VRSTVY MODIFIK ACO 11+, 11S TL. 40MM
ACO 11+</t>
  </si>
  <si>
    <t>574C45</t>
  </si>
  <si>
    <t>ASFALTOVÝ BETON PRO LOŽNÍ VRSTVY ACL 16 TL. 50MM</t>
  </si>
  <si>
    <t>574C46</t>
  </si>
  <si>
    <t>ASFALTOVÝ BETON PRO LOŽNÍ VRSTVY ACL 16+, 16S TL. 50MM
ACL 16+</t>
  </si>
  <si>
    <t>574D56</t>
  </si>
  <si>
    <t>ASFALTOVÝ BETON PRO LOŽNÍ VRSTVY MODIFIK ACL 16+, 16S TL. 60MM
ACL 16+</t>
  </si>
  <si>
    <t>574E56</t>
  </si>
  <si>
    <t>ASFALTOVÝ BETON PRO PODKLADNÍ VRSTVY ACP 16+, 16S TL. 60MM
ACP 16+</t>
  </si>
  <si>
    <t>574E58</t>
  </si>
  <si>
    <t>ASFALTOVÝ BETON PRO PODKLADNÍ VRSTVY ACP 22+, 22S TL. 60MM
ACP 22+</t>
  </si>
  <si>
    <t>57621</t>
  </si>
  <si>
    <t>POSYP KAMENIVEM DRCENÝM 5KG/M2
FR.2/4, 3KG/M2</t>
  </si>
  <si>
    <t>dle pol.č.572123: 946,0m2=946,000 [A]</t>
  </si>
  <si>
    <t>58221</t>
  </si>
  <si>
    <t>DLÁŽDĚNÉ KRYTY Z DROBNÝCH KOSTEK DO LOŽE Z KAMENIVA</t>
  </si>
  <si>
    <t>chodník z K10: 5,0m2=5,000 [A]</t>
  </si>
  <si>
    <t>582611</t>
  </si>
  <si>
    <t>KRYTY Z BETON DLAŽDIC SE ZÁMKEM ŠEDÝCH TL 60MM DO LOŽE Z KAM
TVAR "CIHLA"</t>
  </si>
  <si>
    <t>chodník: 1971,0+22,0*3+10,0=2 047,000 [A]</t>
  </si>
  <si>
    <t>582612</t>
  </si>
  <si>
    <t>KRYTY Z BETON DLAŽDIC SE ZÁMKEM ŠEDÝCH TL 80MM DO LOŽE Z KAM
TVAR "CIHLA"</t>
  </si>
  <si>
    <t>vjezd ze zámk. dl.: 25,0m2=25,000 [A]</t>
  </si>
  <si>
    <t>582614</t>
  </si>
  <si>
    <t>KRYTY Z BETON DLAŽDIC SE ZÁMKEM BAREV TL 60MM DO LOŽE Z KAM
ČERVENÁ</t>
  </si>
  <si>
    <t>chodník: 40,0m2=40,000 [A]</t>
  </si>
  <si>
    <t>58261A</t>
  </si>
  <si>
    <t>KRYTY Z BETON DLAŽDIC SE ZÁMKEM BAREV RELIÉF TL 60MM DO LOŽE Z KAM
ČERVENÁ</t>
  </si>
  <si>
    <t>chodník: 125,0m2=125,000 [A]</t>
  </si>
  <si>
    <t>58261B</t>
  </si>
  <si>
    <t>KRYTY Z BETON DLAŽDIC SE ZÁMKEM BAREV RELIÉF TL 80MM DO LOŽE Z KAM
ČERVENÁ</t>
  </si>
  <si>
    <t>vjezd ze zámk. dl.: 6,0m2=6,000 [A]</t>
  </si>
  <si>
    <t>58920</t>
  </si>
  <si>
    <t>VÝPLŇ SPAR MODIFIKOVANÝM ASFALTEM</t>
  </si>
  <si>
    <t>dle pol.č.919111: 264,0m=264,000 [A]</t>
  </si>
  <si>
    <t>Přidružená stavební výroba</t>
  </si>
  <si>
    <t>711117</t>
  </si>
  <si>
    <t>IZOLACE BĚŽNÝCH KONSTRUKCÍ PROTI ZEMNÍ VLHKOSTI Z NOPOVÉ FÓLIE
VČETNĚ UKONČENÍ SYSTÉMOVOU LIŠTOU</t>
  </si>
  <si>
    <t>27,00*1,50=40,500 [A]</t>
  </si>
  <si>
    <t xml:space="preserve">Potrubí    </t>
  </si>
  <si>
    <t>89921</t>
  </si>
  <si>
    <t>VÝŠKOVÁ ÚPRAVA POKLOPŮ</t>
  </si>
  <si>
    <t>89922</t>
  </si>
  <si>
    <t>VÝŠKOVÁ ÚPRAVA MŘÍŽÍ</t>
  </si>
  <si>
    <t>89923</t>
  </si>
  <si>
    <t>VÝŠKOVÁ ÚPRAVA KRYCÍCH HRNCŮ</t>
  </si>
  <si>
    <t>89952A</t>
  </si>
  <si>
    <t>OBETONOVÁNÍ POTRUBÍ Z PROSTÉHO BETONU DO C20/25
ZPEVNĚNÍ PODEZDÍVKY OBETONOVÁNÍM</t>
  </si>
  <si>
    <t>30,00*0,20*0,40=2,400 [A]</t>
  </si>
  <si>
    <t>Ostatní konstrukce a práce</t>
  </si>
  <si>
    <t>9</t>
  </si>
  <si>
    <t>9111A1</t>
  </si>
  <si>
    <t>ZÁBRADLÍ SILNIČNÍ S VODOR MADLY - DODÁVKA A MONTÁŽ
TŘÍMADLOVÉ VZOR DPMLJ</t>
  </si>
  <si>
    <t>4,0+10,0+34,0+28,0+32,0+34,0+8,0+4,0=154,000 [A]</t>
  </si>
  <si>
    <t>9111A2</t>
  </si>
  <si>
    <t>ZÁBRADLÍ SILNIČNÍ S VODOR MADLY - MONTÁŽ S PŘESUNEM (BEZ DODÁVKY)
DVOUMADLOVÉ</t>
  </si>
  <si>
    <t>zpětné osazení zábradlí: 28,0m=28,000 [A]</t>
  </si>
  <si>
    <t>91297</t>
  </si>
  <si>
    <t>DOPRAVNÍ ZRCADLO
D 1,5M</t>
  </si>
  <si>
    <t>914131</t>
  </si>
  <si>
    <t>DOPRAVNÍ ZNAČKY ZÁKLADNÍ VELIKOSTI OCELOVÉ FÓLIE TŘ 2 - DODÁVKA A MONTÁŽ</t>
  </si>
  <si>
    <t>914132</t>
  </si>
  <si>
    <t>DOPRAVNÍ ZNAČKY ZÁKLADNÍ VELIKOSTI OCELOVÉ FÓLIE TŘ 2 - MONTÁŽ S PŘEMÍSTĚNÍM</t>
  </si>
  <si>
    <t>914921</t>
  </si>
  <si>
    <t>SLOUPKY A STOJKY DOPRAVNÍCH ZNAČEK Z OCEL TRUBEK DO PATKY - DODÁVKA A MONTÁŽ</t>
  </si>
  <si>
    <t>915111</t>
  </si>
  <si>
    <t>VODOROVNÉ DOPRAVNÍ ZNAČENÍ BARVOU HLADKÉ - DODÁVKA A POKLÁDKA</t>
  </si>
  <si>
    <t>74,0m2=74,000 [A]</t>
  </si>
  <si>
    <t>915211</t>
  </si>
  <si>
    <t>VODOROVNÉ DOPRAVNÍ ZNAČENÍ PLASTEM HLADKÉ - DODÁVKA A POKLÁDKA</t>
  </si>
  <si>
    <t>dle pol.č.915111: 74,0m2=74,000 [A]</t>
  </si>
  <si>
    <t>91710</t>
  </si>
  <si>
    <t>OBRUBY Z BETONOVÝCH PALISÁD</t>
  </si>
  <si>
    <t>14,00*1,20*0,16=2,688 [A]</t>
  </si>
  <si>
    <t>917211</t>
  </si>
  <si>
    <t>ZÁHONOVÉ OBRUBY Z BETONOVÝCH OBRUBNÍKŮ ŠÍŘ 50MM</t>
  </si>
  <si>
    <t>1047,0m=1 047,000 [A]</t>
  </si>
  <si>
    <t>91726</t>
  </si>
  <si>
    <t>KO OBRUBNÍKY BETONOVÉ</t>
  </si>
  <si>
    <t>91742.R</t>
  </si>
  <si>
    <t>CHODNÍKOVÉ OBRUBY Z KAMENNÝCH OBRUBNÍKŮ - POUZE MONTÁŽ BEZ DODÁVKY
OBRUBY Z VÝZISKU ŠÍŘ.150MM NEBO 300MM</t>
  </si>
  <si>
    <t>obrubník šíř.150mm - výzisk z SO 107.1.1: 105,0m=105,000 [A]
obrubník šíř.150mm - výzisk z SO 604.1: 5,0m=5,000 [B]
Celkem: A+B=110,000 [C]</t>
  </si>
  <si>
    <t>919111</t>
  </si>
  <si>
    <t>ŘEZÁNÍ ASFALTOVÉHO KRYTU VOZOVEK TL DO 50MM</t>
  </si>
  <si>
    <t>v asfaltové vozovce: 264,0m=264,000 [A]</t>
  </si>
  <si>
    <t>SO 107.1</t>
  </si>
  <si>
    <t>ÚPRAVA MÍSTNÍCH KOMUNIKACÍ A CHODNÍKŮ V KM 10,967 - 11,672, SILNICE I/14</t>
  </si>
  <si>
    <t>107.1.1</t>
  </si>
  <si>
    <t>ÚPRAVA MÍSTNÍCH KOMUNIKACÍ A CHODNÍKŮ V KM 10,967 - 11,672, SILNICE I/14 - PŘÍPRAVA ÚZEMÍ</t>
  </si>
  <si>
    <t>z pol.č.17120: 553,0m3=553,000 [A]</t>
  </si>
  <si>
    <t>014102</t>
  </si>
  <si>
    <t xml:space="preserve">T         </t>
  </si>
  <si>
    <t>z pol.č.11312.R: 97,75m3*1,9t/m3=185,725 [A]
z pol.č.11313: 42,05m3*2,4t/m3=100,920 [B]
z pol.č.11318: 0,72m3*2,0t/m3=1,440 [C]
z pol.č.11332: 281,6m3*1,9t/m3=535,040 [D]
z pol.č.11334: 269,55m3*2,3t/m3=619,965 [E]
z pol.č.11335: 149,0m3*2,3t/m3=342,700 [F]
z pol.č.11336: 26,84m3*2,5t/m3=67,100 [G]
z pol.č.11351: 318,0m*0,04t/m=12,720 [H]
z pol.č.11353.B: 35,0m*0,1t/m=3,500 [I]
z pol.č.11353.D: 59,5m*0,2t/m=11,900 [J]
z pol.č.96616: 3m3*2,5t/m3=7,500 [K]
z pol.č.969133.R: 21,0m*0,1t/m=2,100 [L]
z pol.č.969145.R: 21,0m*0,2t/m=4,200 [M]
z pol.č.96687: 3ks*0,3t/ks=0,900 [N]
Celkem: A+B+C+D+E+F+G+H+I+J+K+L+M+N=1 895,710 [O]</t>
  </si>
  <si>
    <t>dle pol.č.12573.A: 22,4m3=22,400 [A]</t>
  </si>
  <si>
    <t>11312.R</t>
  </si>
  <si>
    <t>ODSTRANĚNÍ KRYTŮ ZPEVNĚNÝCH PLOCH Z KAMENIVA NESTMELENÉHO</t>
  </si>
  <si>
    <t>vozovka zpevněná drtí: 391,0m2*0,25=97,750 [A]</t>
  </si>
  <si>
    <t>11313</t>
  </si>
  <si>
    <t>ODSTRANĚNÍ KRYTU ZPEVNĚNÝCH PLOCH S ASFALTOVÝM POJIVEM</t>
  </si>
  <si>
    <t>místní komunikace (panelová): 120,0m2*0,04=4,800 [A]
živičný chodník: 745,0m2*0,05=37,250 [B]
Celkem: A+B=42,050 [C]</t>
  </si>
  <si>
    <t>11318</t>
  </si>
  <si>
    <t>ODSTRANĚNÍ KRYTU ZPEVNĚNÝCH PLOCH Z DLAŽDIC</t>
  </si>
  <si>
    <t>chodník ze zámkové dlažby: 12,0m2*0,06=0,720 [A]</t>
  </si>
  <si>
    <t>11332</t>
  </si>
  <si>
    <t>ODSTRANĚNÍ PODKLADŮ ZPEVNĚNÝCH PLOCH Z KAMENIVA NESTMELENÉHO</t>
  </si>
  <si>
    <t>sil.I/14: 1326,0m2*0,19=251,940 [A]
místní komunikace (panelová): 122,0m2*0,24=29,280 [B]
chodník ze zámkové dlažby: 2,0m2*0,19=0,380 [C]
Celkem: A+B+C=281,600 [D]</t>
  </si>
  <si>
    <t>11334</t>
  </si>
  <si>
    <t>ODSTRANĚNÍ PODKLADU ZPEVNĚNÝCH PLOCH S CEMENT POJIVEM</t>
  </si>
  <si>
    <t>sil.I/14 - vybourání stmelených vrstev cementem: 1797,0m2*0,15=269,550 [A]</t>
  </si>
  <si>
    <t>11335</t>
  </si>
  <si>
    <t>ODSTRANĚNÍ PODKLADU ZPEVNĚNÝCH PLOCH Z BETONU</t>
  </si>
  <si>
    <t>živičný chodník - vybourání bet. podkladu: 745,0m2*0,20=149,000 [A]</t>
  </si>
  <si>
    <t>11336</t>
  </si>
  <si>
    <t>ODSTRANĚNÍ PODKLADU ZPEVNĚNÝCH PLOCH ZE SILNIČNÍCH DÍLCŮ (PANELŮ)</t>
  </si>
  <si>
    <t>místní komunikace (panelová): 122,0m2*0,22=26,840 [A]</t>
  </si>
  <si>
    <t>11351</t>
  </si>
  <si>
    <t>ODSTRANĚNÍ ZÁHONOVÝCH OBRUBNÍKŮ</t>
  </si>
  <si>
    <t>318,0m=318,000 [A]</t>
  </si>
  <si>
    <t>11353</t>
  </si>
  <si>
    <t>ODSTRANĚNÍ CHODNÍKOVÝCH KAMENNÝCH OBRUBNÍKŮ
ŠÍŘ. 150MM VČETNĚ OČIŠTĚNÍ PRO ZPĚTNÉ POUŽITÍ</t>
  </si>
  <si>
    <t>celková délka obrub: 140,0m, z toho pro zpětné použití cca 75%, t.j. 0,75*140,0m=105,000 [A]
Pozn.: použít do SO 107</t>
  </si>
  <si>
    <t>ODSTRANĚNÍ CHODNÍKOVÝCH KAMENNÝCH OBRUBNÍKŮ
ŠÍŘ. 150MM S ODVOZEM NA SKLÁDKU</t>
  </si>
  <si>
    <t>celková délka obrub: 140,0m, z toho s odvozem na skládku cca 25%, t.j. 0,25*140,0m=35,000 [A]</t>
  </si>
  <si>
    <t>C</t>
  </si>
  <si>
    <t>ODSTRANĚNÍ CHODNÍKOVÝCH KAMENNÝCH OBRUBNÍKŮ
ŠÍŘ. 300MM VČETNĚ OČIŠTĚNÍ PRO ZPĚTNÉ POUŽITÍ</t>
  </si>
  <si>
    <t>celková délka obrub: 238,0m, z toho pro zpětné použití cca 75%, t.j. 0,75*238,0m=178,500 [A]
Pozn.: použít do SO 107.1.2</t>
  </si>
  <si>
    <t>D</t>
  </si>
  <si>
    <t>ODSTRANĚNÍ CHODNÍKOVÝCH KAMENNÝCH OBRUBNÍKŮ
ŠÍŘ. 300MM S ODVOZEM NA SKLÁDKU</t>
  </si>
  <si>
    <t>celková délka obrub: 238,0m, z toho s odvozem na skládku cca 25%, t.j. 0,25*238,0m=59,500 [A]</t>
  </si>
  <si>
    <t>11372</t>
  </si>
  <si>
    <t>FRÉZOVÁNÍ ZPEVNĚNÝCH PLOCH ASFALTOVÝCH</t>
  </si>
  <si>
    <t>sil. I/14
frézování tl.40mm (ACO): 3436,0m2*0,04=137,440 [A]
frézování tl.60mm (ACL): 3436,0m2*0,06=206,160 [B]
frézování tl.60mm (ACP): 2317,0m2*0,06=139,020 [C]
Celkem: A+B+C=482,620 [D]</t>
  </si>
  <si>
    <t>12110</t>
  </si>
  <si>
    <t>SEJMUTÍ ORNICE NEBO LESNÍ PŮDY</t>
  </si>
  <si>
    <t>1570,0m2*0,20=314,000 [A]</t>
  </si>
  <si>
    <t>chodník: 129,0m3=129,000 [A]
zeleň: 218,0m3=218,000 [B]
před lícem zdi: 140,0m3=140,000 [C]
výkop pro kci: 5,5*12,0*1,0=66,000 [D]
Celkem: A+B+C+D=553,000 [E]</t>
  </si>
  <si>
    <t>natěžení a dovoz zeminy dle pol.č.17110: 22,4m3=22,400 [A]</t>
  </si>
  <si>
    <t>17110</t>
  </si>
  <si>
    <t>ULOŽENÍ SYPANINY DO NÁSYPŮ SE ZHUTNĚNÍM</t>
  </si>
  <si>
    <t>vozovka: 21,8m3=21,800 [A]
chodník: 0,6m3=0,600 [B]
Celkem: A+B=22,400 [C]</t>
  </si>
  <si>
    <t>uložení ornice na mezideponii dle pol.č.12110: 314,0m3=314,000 [A]
uložení zeminy na skládku dle pol.č.12373: 553,0m3=553,000 [B]
Celkem: A+B=867,000 [C]</t>
  </si>
  <si>
    <t>17481</t>
  </si>
  <si>
    <t>ZÁSYP JAM A RÝH Z NAKUPOVANÝCH MATERIÁLŮ</t>
  </si>
  <si>
    <t>zásyp po vybourání horkovodní šachty: 2,40*1,80*2,00=8,640 [A]
zásyp po potrubí: (0,32+0,15)*0,32=0,150 [B]
Celkem: A+B=8,790 [C]</t>
  </si>
  <si>
    <t>587206</t>
  </si>
  <si>
    <t>PŘEDLÁŽDĚNÍ KRYTU Z BETONOVÝCH DLAŽDIC SE ZÁMKEM</t>
  </si>
  <si>
    <t>chodník: 8,0m2=8,000 [A]</t>
  </si>
  <si>
    <t>89943</t>
  </si>
  <si>
    <t>VÝŘEZ, VÝSEK, ÚTES NA POTRUBÍ DN DO 150MM
DN125</t>
  </si>
  <si>
    <t>horkovodní šachta:4ks=4,000 [A]</t>
  </si>
  <si>
    <t>89945</t>
  </si>
  <si>
    <t>VÝŘEZ, VÝSEK, ÚTES NA POTRUBÍ DN DO 300MM</t>
  </si>
  <si>
    <t>9111A3</t>
  </si>
  <si>
    <t>ZÁBRADLÍ SILNIČNÍ S VODOR MADLY - DEMONTÁŽ S PŘESUNEM
DVOUMADLOVÉ ZÁBRADLÍ PRO ZPĚTNÉ POUŽITÍ</t>
  </si>
  <si>
    <t>28,0m=28,000 [A]</t>
  </si>
  <si>
    <t>ZÁBRADLÍ SILNIČNÍ S VODOR MADLY - DEMONTÁŽ S PŘESUNEM
DVOUMADLOVÉ ZÁBRADLÍ S ODVOZEM NA MÍSTO URČENÉ INVESTOREM</t>
  </si>
  <si>
    <t>4,0m=4,000 [A]</t>
  </si>
  <si>
    <t>914133</t>
  </si>
  <si>
    <t>DOPRAVNÍ ZNAČKY ZÁKLADNÍ VELIKOSTI OCELOVÉ FÓLIE TŘ 2 - DEMONTÁŽ
S ODVOZEM NA SKLÁDKU URČENOU INVESTOREM</t>
  </si>
  <si>
    <t>DOPRAVNÍ ZNAČKY ZÁKLADNÍ VELIKOSTI OCELOVÉ FÓLIE TŘ 2 - DEMONTÁŽ
PRO ZPĚTNÉ POUŽITÍ</t>
  </si>
  <si>
    <t>34ks=34,000 [A]</t>
  </si>
  <si>
    <t>914223</t>
  </si>
  <si>
    <t>DOPRAVNÍ ZNAČKY ZVĚTŠENÉ VELIKOSTI OCELOVÉ FÓLIE TŘ 1 - DEMONTÁŽ
DEMONTÁŽ REKLAMNÍCH TABULÍ Z VO, PRO ZPĚTNOU MONTÁŽ</t>
  </si>
  <si>
    <t>914923</t>
  </si>
  <si>
    <t>SLOUPKY A STOJKY DZ Z OCEL TRUBEK DO PATKY DEMONTÁŽ</t>
  </si>
  <si>
    <t>915213</t>
  </si>
  <si>
    <t>VODOR DOPRAV ZNAČ PLASTEM HLADKÉ - ODSTRANĚNÍ FRÉZOVÁNÍM</t>
  </si>
  <si>
    <t>35,0m2=35,000 [A]</t>
  </si>
  <si>
    <t>96616</t>
  </si>
  <si>
    <t>BOURÁNÍ KONSTRUKCÍ ZE ŽELEZOBETONU</t>
  </si>
  <si>
    <t>horkovodní šachta
deska: 2,40*1,80*0,30=1,296 [A]
stěny: (2,40+2,40+1,80+1,80)*1,00*0,20=1,680 [B]
Celkem: A+B=2,976 [C]</t>
  </si>
  <si>
    <t>96687</t>
  </si>
  <si>
    <t>VYBOURÁNÍ ULIČNÍCH VPUSTÍ KOMPLETNÍCH</t>
  </si>
  <si>
    <t>969133.R</t>
  </si>
  <si>
    <t>VYBOURÁNÍ POTRUBÍ DN DO 150MM HORKOVODNÍCH
DN 125 VČETNĚ IZOLACE TL 16CM</t>
  </si>
  <si>
    <t>horkovodní šachta: 21,0m=21,000 [A]</t>
  </si>
  <si>
    <t>969145.R</t>
  </si>
  <si>
    <t>VYBOURÁNÍ POTRUBÍ DN DO 300MM HORKOVODNÍCH
DN 300 VČETNĚ IZOLACE TL 18CM</t>
  </si>
  <si>
    <t>97617.R</t>
  </si>
  <si>
    <t>VYBOURÁNÍ DROBNÝCH PŘEDMĚTŮ KOVOVÝCH
POKLOP</t>
  </si>
  <si>
    <t>horkovodní šachta: 1ks=1,000 [A]</t>
  </si>
  <si>
    <t>VYBOURÁNÍ DROBNÝCH PŘEDMĚTŮ KOVOVÝCH
ODSTRANĚNÍ MŘÍŽÍ NA UV</t>
  </si>
  <si>
    <t>na UV: 7ks=7,000 [A]</t>
  </si>
  <si>
    <t>107.1.2</t>
  </si>
  <si>
    <t>ÚPRAVA MÍSTNÍCH KOMUNIKACÍ A CHODNÍKŮ V KM 10,967 - 11,672, SILNICE I/14 - NOVÉ KCE</t>
  </si>
  <si>
    <t>dle pol.č.17120: 873,12m3=873,120 [A]</t>
  </si>
  <si>
    <t>dle pol.č.12573.A: 862,5m3=862,500 [A]</t>
  </si>
  <si>
    <t>pro AZ: 1725,0m2*0,50=862,500 [A]</t>
  </si>
  <si>
    <t>natěžení a dovoz pro AZ dle pol.č.17130: 862,5m3=862,500 [A]</t>
  </si>
  <si>
    <t>13273</t>
  </si>
  <si>
    <t>HLOUBENÍ RÝH ŠÍŘ DO 2M PAŽ I NEPAŽ TŘ. I</t>
  </si>
  <si>
    <t>PVC DN150: 3,00*0,55*0,80=1,320 [A]
PVC DN200: 15,00*1,00*1,00=15,000 [B]
Celkem: A+B=16,320 [C]</t>
  </si>
  <si>
    <t>uložení zeminy na skládku/deponii
dle pol.č.12373: 862,5m3=862,500 [A]
 přebyteku zeminy z pol.č.13273, 17411: 16,32m3-5,7m3=10,620 [B]
Celkem: A+B=873,120 [C]</t>
  </si>
  <si>
    <t>1725,0m2*0,50=862,500 [A]</t>
  </si>
  <si>
    <t>17411</t>
  </si>
  <si>
    <t>ZÁSYP JAM A RÝH ZEMINOU SE ZHUTNĚNÍM</t>
  </si>
  <si>
    <t>PVC DN200: 15,00*1,00*0,38=5,700 [A]</t>
  </si>
  <si>
    <t>17581</t>
  </si>
  <si>
    <t>OBSYP POTRUBÍ A OBJEKTŮ Z NAKUPOVANÝCH MATERIÁLŮ</t>
  </si>
  <si>
    <t>PVC DN150: 3,00*(0,80*0,46-3,14*0,08*0,08)=1,044 [A]
PVC DN200: 15,00*(1,00*0,52-3,14*0,11*0,11)=7,230 [B]
Celkem: A+B=8,274 [C]</t>
  </si>
  <si>
    <t>vozovky I.třídy: 1725,0m2=1 725,000 [A]</t>
  </si>
  <si>
    <t>Základy</t>
  </si>
  <si>
    <t>21263</t>
  </si>
  <si>
    <t>TRATIVODY KOMPLET Z TRUB Z PLAST HMOT DN DO 150MM
PP DN150 SN8, PERFORACE  225°
LOŽE ŠTP</t>
  </si>
  <si>
    <t>TRATIVODY KOMPLET Z TRUB Z PLAST HMOT DN DO 150MM
PP DN150 SN8, PERFORACE  225°
LOŽE BET</t>
  </si>
  <si>
    <t>45157</t>
  </si>
  <si>
    <t>PODKLADNÍ A VÝPLŇOVÉ VRSTVY Z KAMENIVA TĚŽENÉHO</t>
  </si>
  <si>
    <t>PVC DN150: 3,00*0,80*0,10=0,240 [A]
PVC DN200: 15,00*1,00*0,10=1,500 [B]
Celkem: A+B=1,740 [C]</t>
  </si>
  <si>
    <t>KAMENIVO ZPEVNĚNÉ CEMENTEM TŘ. I TL. DO 150MM
SC C8/10</t>
  </si>
  <si>
    <t>vozovky I.třídy: 2159,0m2=2 159,000 [A]</t>
  </si>
  <si>
    <t>vozovky I.třídy: 1725,0m2*0,29=500,250 [A]</t>
  </si>
  <si>
    <t>vozovky I.třídy: 2585,0m2=2 585,000 [A]</t>
  </si>
  <si>
    <t>vozovky I.třídy: 2*3714,0m2=7 428,000 [A]</t>
  </si>
  <si>
    <t>57476</t>
  </si>
  <si>
    <t>VOZOVKOVÉ VÝZTUŽNÉ VRSTVY Z GEOMŘÍŽOVINY S TKANINOU
VÝZTUŽNÝ GEOKOMPOZIT ZE SKELNÝCH VLÁKEN</t>
  </si>
  <si>
    <t>vozovky I.třídy: 1720,0m2=1 720,000 [A]</t>
  </si>
  <si>
    <t>vozovky I.třídy: 3714,0m2=3 714,000 [A]</t>
  </si>
  <si>
    <t>dle pol.č.572123: 2585,0m2=2 585,000 [A]</t>
  </si>
  <si>
    <t>dle pol.č.919111: 732,0m=732,000 [A]</t>
  </si>
  <si>
    <t>87433</t>
  </si>
  <si>
    <t>POTRUBÍ Z TRUB PLASTOVÝCH ODPADNÍCH DN DO 150MM
PVC DN150 SN8</t>
  </si>
  <si>
    <t>3,0m=3,000 [A]</t>
  </si>
  <si>
    <t>87434</t>
  </si>
  <si>
    <t>POTRUBÍ Z TRUB PLASTOVÝCH ODPADNÍCH DN DO 200MM</t>
  </si>
  <si>
    <t>přípojky UV: 15,0m=15,000 [A]</t>
  </si>
  <si>
    <t>89712</t>
  </si>
  <si>
    <t>VPUSŤ KANALIZAČNÍ ULIČNÍ KOMPLETNÍ Z BETONOVÝCH DÍLCŮ</t>
  </si>
  <si>
    <t>899122</t>
  </si>
  <si>
    <t>MŘÍŽE LITINOVÉ SAMOSTATNÉ</t>
  </si>
  <si>
    <t>899632</t>
  </si>
  <si>
    <t>ZKOUŠKA VODOTĚSNOSTI POTRUBÍ DN DO 150MM</t>
  </si>
  <si>
    <t>899642</t>
  </si>
  <si>
    <t>ZKOUŠKA VODOTĚSNOSTI POTRUBÍ DN DO 200MM</t>
  </si>
  <si>
    <t>15,0m=15,000 [A]</t>
  </si>
  <si>
    <t>89980</t>
  </si>
  <si>
    <t>TELEVIZNÍ PROHLÍDKA POTRUBÍ</t>
  </si>
  <si>
    <t>DN150: 3,0m=3,000 [A]
DN200: 15,0m=15,000 [B]
Celkem: A+B=18,000 [C]</t>
  </si>
  <si>
    <t>zpětná montáž: 27ks=27,000 [A]</t>
  </si>
  <si>
    <t>914222</t>
  </si>
  <si>
    <t>DOPRAVNÍ ZNAČKY ZVĚTŠENÉ VELIKOSTI OCELOVÉ FÓLIE TŘ 1 - MONTÁŽ S PŘEMÍSTĚNÍM
ZPĚTNÉ OSAZENÍ REKLAMNÍCH TABULÍ NA VO</t>
  </si>
  <si>
    <t>čáry: 305,0m2=305,000 [A]
směrové šipky V9: 1ks*1,1m2+2ks*1,2m2+4ks*1,5m2=9,500 [B]
Celkem: A+B=314,500 [C]</t>
  </si>
  <si>
    <t>dle pol.č.915111: 314,5m2=314,500 [A]</t>
  </si>
  <si>
    <t>91725</t>
  </si>
  <si>
    <t>NÁSTUPIŠTNÍ OBRUBNÍKY BETONOVÉ
VÝŠKA 200MM</t>
  </si>
  <si>
    <t>22,0m*2=44,000 [A]</t>
  </si>
  <si>
    <t>14,0m=14,000 [A]</t>
  </si>
  <si>
    <t>obrubník šíř.300mm - výzisk z SO 107.1.1: 178,5m=178,500 [A]
obrubník šíř.300mm - výzisk z SO 604.1: 122,0m=122,000 [B]
obrubník šíř.150mm - výzisk z SO 601.1: 216,5m=216,500 [C]
Celkem: A+B+C=517,000 [D]</t>
  </si>
  <si>
    <t>v asfaltové vozovce: 732,0m=732,000 [A]</t>
  </si>
  <si>
    <t>SO 108</t>
  </si>
  <si>
    <t>ÚPRAVA PŘÍSTUPOVÉ KOMUNIKACE K VÝMĚNÍKOVÉ STANICI</t>
  </si>
  <si>
    <t>108</t>
  </si>
  <si>
    <t>dle pol.č.17120: 259,0m3=259,000 [A]</t>
  </si>
  <si>
    <t>dle pol.č.12573.B: 284,5m3=284,500 [A]</t>
  </si>
  <si>
    <t>výkop pro AZ: 518,0m2*0,50=259,000 [A]</t>
  </si>
  <si>
    <t>natěžení a dovoz ornice dle pol.č.18230: 23,6m3=23,600 [A]</t>
  </si>
  <si>
    <t>natěžení a dovoz zeminy dle pol.č.17130, 17310: 259,0m3+25,5m3=284,500 [A]</t>
  </si>
  <si>
    <t>uložení na skládku dle pol.č.12373: 259,0m3=259,000 [A]</t>
  </si>
  <si>
    <t>pod kcí MK: 518,0m2*0,50=259,000 [A]</t>
  </si>
  <si>
    <t>20,00*0,70*0,50+185,0*0,1m2=25,500 [A]</t>
  </si>
  <si>
    <t>kce vozovky MK: 518,0m2=518,000 [A]
chodník z K10: 15,5m2=15,500 [B]
Celkem: A+B=533,500 [C]</t>
  </si>
  <si>
    <t>18230</t>
  </si>
  <si>
    <t>ROZPROSTŘENÍ ORNICE V ROVINĚ</t>
  </si>
  <si>
    <t>118,0m2*0,20=23,600 [A]</t>
  </si>
  <si>
    <t>561101</t>
  </si>
  <si>
    <t>PODKLADNÍ BETON TŘ. I</t>
  </si>
  <si>
    <t>z pol.č.58262B: 3,5m2*0,07=0,245 [A]</t>
  </si>
  <si>
    <t>KAMENIVO ZPEVNĚNÉ CEMENTEM TŘ. I TL. DO 150MM
SC C8/10 TL.130MM</t>
  </si>
  <si>
    <t>kce vozovky MK: 518,0m2=518,000 [A]</t>
  </si>
  <si>
    <t>kce vozovky MK: 518,0m2*0,28=145,040 [A]
chodník: 15,5m2*0,25=3,875 [B]
Celkem: A+B=148,915 [C]</t>
  </si>
  <si>
    <t>kce vozovky MK: 2*518,0m2=1 036,000 [A]</t>
  </si>
  <si>
    <t>kce vozovky MK dle pol.č.572123: 518,0m2=518,000 [A]</t>
  </si>
  <si>
    <t>chodník: 15,5m2=15,500 [A]</t>
  </si>
  <si>
    <t>58262B</t>
  </si>
  <si>
    <t>KRYTY Z BETON DLAŽDIC SE ZÁMKEM BAREV RELIÉF TL 80MM DO LOŽE Z MC
ČERVENÁ</t>
  </si>
  <si>
    <t>3,5m2=3,500 [A]</t>
  </si>
  <si>
    <t>dle pol.č.919111: 9,0m=9,000 [A]</t>
  </si>
  <si>
    <t>18,0+13,0+6,0+6,0+20,0+3,5+12,0=78,500 [A]
78,50*1,50=117,750 [B]</t>
  </si>
  <si>
    <t>0,5m=0,500 [A]</t>
  </si>
  <si>
    <t>917224</t>
  </si>
  <si>
    <t>SILNIČNÍ A CHODNÍKOVÉ OBRUBY Z BETONOVÝCH OBRUBNÍKŮ ŠÍŘ 150MM
150x250MM</t>
  </si>
  <si>
    <t>175,0+10,0=185,000 [A]</t>
  </si>
  <si>
    <t>v živič. vozovce: 9,0m=9,000 [A]</t>
  </si>
  <si>
    <t>SO 280</t>
  </si>
  <si>
    <t>OPĚRNÁ ZEĎ V KM 10,98 - 11,05</t>
  </si>
  <si>
    <t>280</t>
  </si>
  <si>
    <t>dle pol.č.17120: 606,0m3=606,000 [A]</t>
  </si>
  <si>
    <t>dle pol.č.12573.B: 399,5m3=399,500 [A]</t>
  </si>
  <si>
    <t>natěžení a dovoz dle pol.č.17411: 399,5m3=399,500 [A]</t>
  </si>
  <si>
    <t>13173</t>
  </si>
  <si>
    <t>HLOUBENÍ JAM ZAPAŽ I NEPAŽ TŘ. I</t>
  </si>
  <si>
    <t>7,0m2*15,00+14,0m2*10,00+13,5m2*10,00+11,0m2*10,00+5,2m2*10,00+5,0m2*10,00+2,0m2*7,00=606,000 [A]</t>
  </si>
  <si>
    <t>uložení zeminy na skládku dle pol.č.13173: 606,0m3=606,000 [A]</t>
  </si>
  <si>
    <t>před a zdí: 6,5m2*15,00+8,0m2*10,00+7,0m2*10,00+6,5m2*10,00+4,0m2*(10,00+10,00)+1,0m2*7,00=399,500 [A]</t>
  </si>
  <si>
    <t>21461C</t>
  </si>
  <si>
    <t>SEPARAČNÍ GEOTEXTILIE DO 300G/M2</t>
  </si>
  <si>
    <t>dno výkopu, pod ŠD polštář: 3,20*(12,00+4,00+12,00+12,00)+2,70*(14,00+12,00)+2,20*6,00=211,400 [A]
rub gabionové zdi: 4,50*12,00+5,00*(4,00+12,00+12,00)+3,50*14,00+3,00*12,00+1,50*6,00=288,000 [B]
Celkem: A+B=499,400 [C]</t>
  </si>
  <si>
    <t>22694.R</t>
  </si>
  <si>
    <t>ZÁPOROVÉHO PAŽENÍ DOČASNÁ (PLOCHA)
- plocha pažení byla stanovena na základě délky pažení a výšky ke dnu výkopu
Zahrnuje všechny práce a dodávku materiálů vč. zápor, výdřevy, převázky, vrty pro zápory, osazení a zabetonování zápor konců zápor a po ukončení prací odřezání a odstraněním volné části zápor, převázky, výdřev atd.</t>
  </si>
  <si>
    <t>16,00*2,60=41,600 [A]</t>
  </si>
  <si>
    <t>27152</t>
  </si>
  <si>
    <t>POLŠTÁŘE POD ZÁKLADY Z KAMENIVA DRCENÉHO</t>
  </si>
  <si>
    <t>pod gabion. zdí: 0,8m2*(12,00+4,00+12,00+12,00)+0,6m2*(14,00+12,00)+0,5m2*6,00=50,600 [A]</t>
  </si>
  <si>
    <t>Svislé konstrukce</t>
  </si>
  <si>
    <t>3272A7.R</t>
  </si>
  <si>
    <t>ZDI OPĚR, ZÁRUB, NÁBŘEŽ Z GABIONŮ RUČNĚ ROVNANÝCH, DRÁT O5,0MM, POVRCHOVÁ ÚPRAVA Zn + Al</t>
  </si>
  <si>
    <t>3,75m2*12,00+4,75m2*4,00+3,75m2*(12,00+12,00)+2,75m2*14,00+2,0m2*12,00+0,75m2*6,00=221,000 [A]</t>
  </si>
  <si>
    <t>875332</t>
  </si>
  <si>
    <t>POTRUBÍ DREN Z TRUB PLAST DN DO 150MM DĚROVANÝCH
SN8, VČETNĚ OBALENÍ GEOTEXTILIÍ</t>
  </si>
  <si>
    <t>pod zdí: 72,0m=72,000 [A]</t>
  </si>
  <si>
    <t>ZÁBRADLÍ SILNIČNÍ S VODOR MADLY - DODÁVKA A MONTÁŽ
KOMPOZITNÍ</t>
  </si>
  <si>
    <t>68,0m=68,000 [A]</t>
  </si>
  <si>
    <t>SO 305</t>
  </si>
  <si>
    <t>STOKA ŽBT DN 1000 V UL. U NISY</t>
  </si>
  <si>
    <t>305</t>
  </si>
  <si>
    <t>z pol.č.17120: 69,411m3=69,411 [A]</t>
  </si>
  <si>
    <t>z pol.č.969245: 66,4m*0,1t/m=6,640 [A]
z pol.č.96688: 1ks*0,6t/ks=0,600 [B]
Celkem: A+B=7,240 [C]</t>
  </si>
  <si>
    <t>VYKOPÁVKY ZE ZEMNÍKŮ A SKLÁDEK TŘ. I
ZEMINA Z DEPONIE</t>
  </si>
  <si>
    <t>natěžení a dovoz zeminy z deponie dle položky 17411: 158,898m3=158,898 [A]</t>
  </si>
  <si>
    <t>pro roznášecí desku z pol.č.899574: 7,40*2,00*1,50=22,200 [A]</t>
  </si>
  <si>
    <t>plast DN300
km 0,00-0,01075: 10,75*2,20*1,25=29,563 [A]
0,01075-0,01350: 2,75*(2,20+2,00)*0,5*1,25=7,219 [B]
0,01350-0,01578: 2,37*(4,39+4,15)*0,5*1,25=12,650 [C]
0,01578-0,03918: 25,40*2,10*1,25=66,675 [D]
km 0,00-0,00733: 7,33*(2,20+1,79)*0,5*1,25=18,279 [E]
rozšíř.pro šachty: 1,60*(1,60-1,25)*12,34=6,910 [F]
pro vybourání potrubí mimo trasu: 19,90*2,00*1,05=41,790 [G]
přípojky k UV DN150 + UV: (13,10+3*1,00)*1,30*1,10=23,023 [H]
Celkem: A+B+C+D+E+F+G+H=206,109 [I]</t>
  </si>
  <si>
    <t>uložení přebytečné zeminy na skládku z pol.č.13173,13273,17411: (22,2m3+206,109m3)-158,898m3m=69,411 [A]</t>
  </si>
  <si>
    <t>výkop(z pol.č.13173,13273): 22,2m3+206,109m3=228,309 [A]
vytlačená kubatura
lože(z pol.č.45157): -7,254m3=-7,254 [B]
obsyp(z pol.č.17581): -38,665m3=-38,665 [C]
deska (z pol.č.899574): -4,44m3=-4,440 [D]
plast DN300: -46,50*3,14*0,16*0,16=-3,738 [E]
šachty: -12,34*3,14*0,60*0,60=-13,949 [F]
plast DN150: -13,10*(3,14*0,08*0,08)=-0,263 [G]
UV: -3*(3,14*0,30*0,30*1,30)=-1,102 [H]
Celkem: A+B+C+D+E+F+G+H=158,898 [I]</t>
  </si>
  <si>
    <t>plast DN300: 46,50*(1,25*0,62-3,14*0,16*0,16)=32,300 [A]
plast DN150: 13,10*(1,10*0,46 - 3,14*0,08*0,08)=6,365 [B]
Celkem: A+B=38,665 [C]</t>
  </si>
  <si>
    <t>plast DN300: 46,50*1,25*0,10=5,813 [A]
plast DN150: 13,10*1,10*0,10=1,441 [B]
Celkem: A+B=7,254 [C]</t>
  </si>
  <si>
    <t>POTRUBÍ Z TRUB PLASTOVÝCH ODPADNÍCH DN DO 150MM</t>
  </si>
  <si>
    <t>přípojky k UV: 13,10m=13,100 [A]</t>
  </si>
  <si>
    <t>87445</t>
  </si>
  <si>
    <t>POTRUBÍ Z TRUB PLASTOVÝCH ODPADNÍCH DN DO 300MM</t>
  </si>
  <si>
    <t>46,5m=46,500 [A]</t>
  </si>
  <si>
    <t>894145</t>
  </si>
  <si>
    <t>ŠACHTY KANALIZAČNÍ Z BETON DÍLCŮ NA POTRUBÍ DN DO 300MM</t>
  </si>
  <si>
    <t>896145</t>
  </si>
  <si>
    <t>SPADIŠTĚ KANALIZAČ Z BETON DÍLCŮ NA POTRUBÍ DN DO 300MM</t>
  </si>
  <si>
    <t>89911M</t>
  </si>
  <si>
    <t>BETONOVÝ POKLOP B125</t>
  </si>
  <si>
    <t>výměna konusu vč. poklopu: 1ks=1,000 [A]</t>
  </si>
  <si>
    <t>89914</t>
  </si>
  <si>
    <t>ŠACHTOVÉ BETONOVÉ SKRUŽE SAMOSTATNÉ
KONUS</t>
  </si>
  <si>
    <t>899574</t>
  </si>
  <si>
    <t>OBETONOVÁNÍ POTRUBÍ ZE ŽELEZOBETONU DO C25/30 VČETNĚ VÝZTUŽE</t>
  </si>
  <si>
    <t>roznášecí deska nad stávajícím potrubím: 7,40*2,00*0,30=4,440 [A]</t>
  </si>
  <si>
    <t>dle položky 87433: 13,10m=13,100 [A]</t>
  </si>
  <si>
    <t>899652</t>
  </si>
  <si>
    <t>ZKOUŠKA VODOTĚSNOSTI POTRUBÍ DN DO 300MM</t>
  </si>
  <si>
    <t>z pol.č.87445: 46,5m=46,500 [A]</t>
  </si>
  <si>
    <t>z pol.č.87445: 46,5m=46,500 [A]
dle položky 87433: 13,10m=13,100 [B]
Celkem: A+B=59,600 [C]</t>
  </si>
  <si>
    <t>96688</t>
  </si>
  <si>
    <t>VYBOURÁNÍ KANALIZAČ ŠACHET KOMPLETNÍCH
KONUS VČ. POKLOPU</t>
  </si>
  <si>
    <t>969245</t>
  </si>
  <si>
    <t>VYBOURÁNÍ POTRUBÍ DN DO 300MM KANALIZAČ</t>
  </si>
  <si>
    <t>KT DN300
v trase nového potrubí: 46,5m=46,500 [A]
mimo trasu: 10,2m+9,7m=19,900 [B]
Celkem: A+B=66,400 [C]</t>
  </si>
  <si>
    <t>SO 306</t>
  </si>
  <si>
    <t>STOKA ŽBT DN 400 V UL. NA VRŠKU</t>
  </si>
  <si>
    <t>306</t>
  </si>
  <si>
    <t>dle pol.č.17120: 5,175m3=5,175 [A]</t>
  </si>
  <si>
    <t>11511</t>
  </si>
  <si>
    <t>ČERPÁNÍ VODY DO 500 L/MIN
ČERPÁNÍ SPLAŠKOVÝCH VOD</t>
  </si>
  <si>
    <t xml:space="preserve">HOD       </t>
  </si>
  <si>
    <t>16hod=16,000 [A]</t>
  </si>
  <si>
    <t>natěžení a dovoz zeminy z deponie dle položky 17411: 19,575m3=19,575 [A]</t>
  </si>
  <si>
    <t>11,00*1,50*1,50=24,750 [A]</t>
  </si>
  <si>
    <t>uložení přebytečné zeminy na skládku z pol.č.13273,17411: 24,75m3-19,575m3=5,175 [A]</t>
  </si>
  <si>
    <t>24,75m3(z pol.č.13273)-5,175m3(z pol.č.899574)=19,575 [A]</t>
  </si>
  <si>
    <t>874463.R</t>
  </si>
  <si>
    <t>POTRUBÍ Z TRUB ODPAD DN DO 400MM BEZVÝKOP TECHNOLOGIÍ</t>
  </si>
  <si>
    <t>Sanace stoky ŽB DN 400 v délce 18,00m=18,000 [A]</t>
  </si>
  <si>
    <t>roznášecí deska nad stávajícím potrubím ŽB DN400: 11,50*1,50*0,30=5,175 [A]</t>
  </si>
  <si>
    <t>Kamerová prohlídka před výstavbou a po výstavbě na stoce ŽB DN 400: 2*18,00m=36,000 [A]</t>
  </si>
  <si>
    <t>SO 307</t>
  </si>
  <si>
    <t>STOKA KAM DN 400 V UL. U NISY</t>
  </si>
  <si>
    <t>307</t>
  </si>
  <si>
    <t>dle pol.č.17120: 6,57m3=6,570 [A]</t>
  </si>
  <si>
    <t>natěžení a dovoz zeminy z deponie dle položky 17411: 26,28m3=26,280 [A]</t>
  </si>
  <si>
    <t>14,60*1,50*1,50=32,850 [A]</t>
  </si>
  <si>
    <t>uložení přebytečné zeminy na skládku z pol.č.13273,17411: 32,85m3-26,28m3=6,570 [A]</t>
  </si>
  <si>
    <t>32,85m3(z pol.č.13273)-6,57m3(z pol.č.899574)=26,280 [A]</t>
  </si>
  <si>
    <t>Sanace stoky KAM DN 400 v délce 36,00m=36,000 [A]</t>
  </si>
  <si>
    <t>roznášecí deska nad stávajícím potrubím ŽB DN400: 14,60*1,50*0,30=6,570 [A]</t>
  </si>
  <si>
    <t>Kamerová prohlídka před výstavbou a po výstavbě na stoce KAM DN 400: 2*36,00m=72,000 [A]</t>
  </si>
  <si>
    <t>SO 349</t>
  </si>
  <si>
    <t>VODOVOD OC 300 V UL. U NISY</t>
  </si>
  <si>
    <t>349</t>
  </si>
  <si>
    <t>POPLATKY ZA SKLÁDKU
ZEMINA</t>
  </si>
  <si>
    <t>dle položky 17120: 25,116m3=25,116 [A]</t>
  </si>
  <si>
    <t>01441.R2</t>
  </si>
  <si>
    <t>POPLATKY ZA NÁHRADNÍ ZÁSOBOVÁNÍ VODOU
PROVIZORNÍ POTRUBÍ HDPE DN 150 DL. 25 M - KOMPLETNÍ PROVEDENÍ
Z TOHO 9 M ULOŽENO DO VOZOVKY, VYBOURÁNÍ VOZOVKY DO HL. 0,5 M VČ LIKVIDACE ODPADU,
OBETONOVÁNÍ ULOŽENÉHO POTRUBÍ VE VOZOVCE</t>
  </si>
  <si>
    <t>natěžení a dovoz zeminy z deponie dle položky 17411: 80,781m3=80,781 [A]</t>
  </si>
  <si>
    <t>plast d355
km 0,00000-0,00578: 5,78*(1,90+1,98)*0,5*1,25=14,017 [A]
0,00578-0,01025: 4,47*(1,98+2,16)*0,5*1,25=11,566 [B]
0,01025-0,01252: 2,27*(2,16+3,63)*0,5*1,25=8,215 [C]
0,01252-0,01676: 4,24*(3,63+1,90)*0,5*1,25=14,655 [D]
0,01676-0,02221: 5,45*1,90*1,25=12,944 [E]
zaslepení stávajícího potrubí a osazení nového hydrantu: 4,00*2,00*1,25=10,000 [F]
pro vybouránáí potrubí
LT DN150: 17,00*1,50*1,00=25,500 [G]
Celkem: A+B+C+D+E+F+G=96,897 [H]</t>
  </si>
  <si>
    <t>13373</t>
  </si>
  <si>
    <t>HLOUBENÍ ŠACHET ZAPAŽ I NEPAŽ TŘ. I</t>
  </si>
  <si>
    <t>kopané sondy: 2*1,50*1,50*2,00=9,000 [A]</t>
  </si>
  <si>
    <t>uložení přebytečné zeminy na skládku dle položky 13273, 13373, 17411: 96,897m3 +9,00 -80,781m3=25,116 [A]</t>
  </si>
  <si>
    <t>celkový výkop dle položky 13273, 13373: 96,897m3 +9,00m3=105,897 [A]
vytlačená kubatura
obsyp dle položky 17581: -16,72m3=-16,720 [B]
lože dle položky 45157: -2,782m3=-2,782 [C]
bloky dle položky 451313: -2,99m3=-2,990 [D]
plast d355: -(22,20-6,80)*(3,14*0,18*0,18)=-1,567 [E]
OC DN500: -6,80*(3,14*0,26*0,26)=-1,443 [F]
dodatečný dosyp po bouraném potrubí
LT DN150: 17,00*(3,14*0,085*0,085)=0,386 [J]
Celkem: A+B+C+D+E+F+J=80,781 [K]</t>
  </si>
  <si>
    <t>plast d355: (22,20-6,80)*(1,25*0,66 - 3,14*0,18*0,18)=11,138 [A]
OC DN500: 6,80*(1,26*0,82 - 3,14*0,26*0,26)=5,582 [B]
Celkem: A+B=16,720 [C]</t>
  </si>
  <si>
    <t>451313</t>
  </si>
  <si>
    <t>PODKLADNÍ A VÝPLŇOVÉ VRSTVY Z PROSTÉHO BETONU C16/20
BLOKY</t>
  </si>
  <si>
    <t>2,99m3=2,990 [A]</t>
  </si>
  <si>
    <t>plast d355: (22,20-6,80)*1,25*0,10=1,925 [A]
OC DN500: 6,80*1,26*0,10=0,857 [B]
Celkem: A+B=2,782 [C]</t>
  </si>
  <si>
    <t>85146.R</t>
  </si>
  <si>
    <t>POTRUBÍ Z TRUB LITINOVÝCH TLAKOVÝCH HRDLOVÝCH DN DO 400MM - TVAROVKY
UNI SPOJKA D355 HRDLO-HRDLO</t>
  </si>
  <si>
    <t>85226.R</t>
  </si>
  <si>
    <t>POTRUBÍ Z TRUB LITINOVÝCH TLAKOVÝCH PŘÍRUBOVÝCH DN DO 80MM - TVAROVKY
KOLENO 90°</t>
  </si>
  <si>
    <t>zaslepení stávajícího potrubí a osazení nového hydrantu: 2ks=2,000 [A]</t>
  </si>
  <si>
    <t>85226.R2</t>
  </si>
  <si>
    <t>POTRUBÍ Z TRUB LITINOVÝCH TLAKOVÝCH PŘÍRUBOVÝCH DN DO 80MM - TVAROVKY
TP-KUS DÉLKY 1,00M</t>
  </si>
  <si>
    <t>zaslepení stávajícího potrubí a osazení nového hydrantu: 1ks=1,000 [A]</t>
  </si>
  <si>
    <t>85226.R3</t>
  </si>
  <si>
    <t>POTRUBÍ Z TRUB LITINOVÝCH TLAKOVÝCH PŘÍRUBOVÝCH DN DO 80MM - TVAROVKY
TP-KUS DÉLKY 0,50M</t>
  </si>
  <si>
    <t>85233.R</t>
  </si>
  <si>
    <t>POTRUBÍ Z TRUB LITINOVÝCH TLAKOVÝCH PŘÍRUBOVÝCH DN DO 150MM - TVAROVKY
SLEPÁ PŘÍRUBA</t>
  </si>
  <si>
    <t>85233.R2</t>
  </si>
  <si>
    <t>POTRUBÍ Z TRUB LITINOVÝCH TLAKOVÝCH PŘÍRUBOVÝCH DN DO 150MM - TVAROVKY
T-KUS DN150/80</t>
  </si>
  <si>
    <t>85233.R3</t>
  </si>
  <si>
    <t>POTRUBÍ Z TRUB LITINOVÝCH TLAKOVÝCH PŘÍRUBOVÝCH DN DO 150MM - TVAROVKY
SPOJKA HRDLO - PŘÍRUBA</t>
  </si>
  <si>
    <t>86657</t>
  </si>
  <si>
    <t>CHRÁNIČKY Z TRUB OCELOVÝCH DN DO 500MM</t>
  </si>
  <si>
    <t>6,80m=6,800 [A]</t>
  </si>
  <si>
    <t>87346</t>
  </si>
  <si>
    <t>POTRUBÍ Z TRUB PLAST TLAK SVAŘ DN DO 400MM
d355
VČ VEŠKERÝCH PLASTOVÝCH TVAROVEK</t>
  </si>
  <si>
    <t>22,20m=22,200 [A]</t>
  </si>
  <si>
    <t>87834.R</t>
  </si>
  <si>
    <t>NASUNUTÍ PLAST TRUB DN DO 400MM DO CHRÁNIČKY</t>
  </si>
  <si>
    <t>dle položky 86657: 6,80m=6,800 [A]</t>
  </si>
  <si>
    <t>891126</t>
  </si>
  <si>
    <t>ŠOUPÁTKA DN DO 80MM</t>
  </si>
  <si>
    <t>891133</t>
  </si>
  <si>
    <t>ŠOUPÁTKA DN DO 150MM</t>
  </si>
  <si>
    <t>891426</t>
  </si>
  <si>
    <t>HYDRANTY PODZEMNÍ DN 80MM</t>
  </si>
  <si>
    <t>891926</t>
  </si>
  <si>
    <t>ZEMNÍ SOUPRAVY DN DO 80MM S POKLOPEM</t>
  </si>
  <si>
    <t>891933</t>
  </si>
  <si>
    <t>ZEMNÍ SOUPRAVY DN DO 150MM S POKLOPEM</t>
  </si>
  <si>
    <t>899308</t>
  </si>
  <si>
    <t>DOPLŇKY NA POTRUBÍ - SIGNALIZAČ VODIČ</t>
  </si>
  <si>
    <t>dle položky 87346: 22,20m=22,200 [A]</t>
  </si>
  <si>
    <t>899309</t>
  </si>
  <si>
    <t>DOPLŇKY NA POTRUBÍ - VÝSTRAŽNÁ FÓLIE</t>
  </si>
  <si>
    <t>VÝŘEZ, VÝSEK, ÚTES NA POTRUBÍ DN DO 150MM</t>
  </si>
  <si>
    <t>899661</t>
  </si>
  <si>
    <t>TLAKOVÉ ZKOUŠKY POTRUBÍ DN DO 400MM</t>
  </si>
  <si>
    <t>89973</t>
  </si>
  <si>
    <t>PROPLACH A DEZINFEKCE VODOVODNÍHO POTRUBÍ DN DO 150MM</t>
  </si>
  <si>
    <t>navazující úseky vodovodu: 115,00m=115,000 [A]</t>
  </si>
  <si>
    <t>89975</t>
  </si>
  <si>
    <t>PROPLACH A DEZINFEKCE VODOVODNÍHO POTRUBÍ DN DO 300MM</t>
  </si>
  <si>
    <t>navazující úseky vodovodu: 148,00m=148,000 [A]</t>
  </si>
  <si>
    <t>89976</t>
  </si>
  <si>
    <t>PROPLACH A DEZINFEKCE VODOVODNÍHO POTRUBÍ DN DO 400MM</t>
  </si>
  <si>
    <t>969133</t>
  </si>
  <si>
    <t>VYBOURÁNÍ POTRUBÍ DN DO 150MM VODOVODNÍCH</t>
  </si>
  <si>
    <t>LT DN150: 17,00m=17,000 [A]</t>
  </si>
  <si>
    <t>969145</t>
  </si>
  <si>
    <t>VYBOURÁNÍ POTRUBÍ DN DO 300MM VODOVODNÍCH</t>
  </si>
  <si>
    <t>OC DN300: 22,20m=22,200 [A]</t>
  </si>
  <si>
    <t>SO 350</t>
  </si>
  <si>
    <t>VODOVOD LT 100 V UL. NA VRŠKU</t>
  </si>
  <si>
    <t>350</t>
  </si>
  <si>
    <t>dle položky 17120: 5,533m3=5,533 [A]</t>
  </si>
  <si>
    <t>01441.R1</t>
  </si>
  <si>
    <t>POPLATKY ZA NÁHRADNÍ ZÁSOBOVÁNÍ VODOU
JEDNA CISTERNA PITNÉ VODY NA JEDEN DEN (PRO PŘEPOJENÍ)</t>
  </si>
  <si>
    <t>natěžení a dovoz zeminy z deponie dle položky 17411: 6,843m3=6,843 [A]</t>
  </si>
  <si>
    <t>chránička plast d355: 6,50*1,70*1,12=12,376 [A]</t>
  </si>
  <si>
    <t>uložení přebytečné zeminy na skládku dle položky 13273, 17411: 12,376m3 -6,843m3=5,533 [A]</t>
  </si>
  <si>
    <t>celkový výkop dle položky 13273: 12,376m3=12,376 [A]
vytlačená kubatura
obsyp dle položky 17581: -4,195m3=-4,195 [B]
lože dle položky 45157: -0,728m3=-0,728 [C]
chránička plast d355: -6,00*(3,14*0,18*0,18)=-0,610 [D]
Celkem: A+B+C+D=6,843 [E]</t>
  </si>
  <si>
    <t>chránička plast d355: 6,50*(1,12*0,66)=4,805 [A]
odpočet potrubí: -6,00*(3,14*0,18*0,18)=-0,610 [B]
Celkem: A+B=4,195 [C]</t>
  </si>
  <si>
    <t>chránička plast d355: 6,50*1,12*0,10=0,728 [A]</t>
  </si>
  <si>
    <t>85127.R</t>
  </si>
  <si>
    <t>POTRUBÍ Z TRUB LITINOVÝCH TLAKOVÝCH HRDLOVÝCH DN DO 100MM - TVAROVKY
UNI SPOJKA HRDLO-HRDLO</t>
  </si>
  <si>
    <t>87327</t>
  </si>
  <si>
    <t>POTRUBÍ Z TRUB PLASTOVÝCH TLAKOVÝCH SVAŘOVANÝCH DN DO 100MM
VČ VEŠKERÝCH PLASTOVÝCH TVAROVEK</t>
  </si>
  <si>
    <t>6,50m=6,500 [A]</t>
  </si>
  <si>
    <t>87645</t>
  </si>
  <si>
    <t>CHRÁNIČKY Z TRUB PLASTOVÝCH DN DO 300MM</t>
  </si>
  <si>
    <t>6,00m=6,000 [A]</t>
  </si>
  <si>
    <t>87827</t>
  </si>
  <si>
    <t>NASUNUTÍ PLAST TRUB DN DO 100MM DO CHRÁNIČKY</t>
  </si>
  <si>
    <t>dle položky 87645: 6,00m=6,000 [A]</t>
  </si>
  <si>
    <t>dle položky 87327: 6,50m=6,500 [A]</t>
  </si>
  <si>
    <t>89942</t>
  </si>
  <si>
    <t>VÝŘEZ, VÝSEK, ÚTES NA POTRUBÍ DN DO 100MM</t>
  </si>
  <si>
    <t>899621</t>
  </si>
  <si>
    <t>TLAKOVÉ ZKOUŠKY POTRUBÍ DN DO 100MM</t>
  </si>
  <si>
    <t>89972</t>
  </si>
  <si>
    <t>PROPLACH A DEZINFEKCE VODOVODNÍHO POTRUBÍ DN DO 100MM</t>
  </si>
  <si>
    <t>dle položky 87327: 6,50m=6,500 [A]
navazující úseky vodovodu: 103,00m=103,000 [B]
Celkem: A+B=109,500 [C]</t>
  </si>
  <si>
    <t>96912</t>
  </si>
  <si>
    <t>VYBOURÁNÍ POTRUBÍ DN DO 100MM VODOVODNÍCH</t>
  </si>
  <si>
    <t>SO 351</t>
  </si>
  <si>
    <t>VODOVOD PE 160 V UL. NA VRŠKU</t>
  </si>
  <si>
    <t>351</t>
  </si>
  <si>
    <t>dle položky 17120: 43,824m3=43,824 [A]</t>
  </si>
  <si>
    <t>natěžení a dovoz zeminy z deponie dle položky 17411: 88,784m3=88,784 [A]</t>
  </si>
  <si>
    <t>plast DN150:
km 0,00000-0,00446: 4,46*(2,10+1,91)*0,5*1,00=8,942 [A]
0,00446-0,00702: 2,56*(1,91+1,70)*0,5*1,00=4,621 [B]
0,00702-0,04297: 35,95*(1,70+1,66)*0,5*1,00=60,396 [C]
0,04297-0,07788: 34,91*(1,66+1,70)*0,5*1,00=58,649 [D]
Celkem: A+B+C+D=132,608 [E]</t>
  </si>
  <si>
    <t>uložení přebytečné zeminy na skládku dle položky 13273, 17411: 132,608m3 -88,784m3=43,824 [A]</t>
  </si>
  <si>
    <t>celkový výkop dle položky 13273: 132,608m3=132,608 [A]
vytlačená kubatura
obsyp dle položky 17581: -34,269m3=-34,269 [B]
lože dle položky 45157: -7,79m3=-7,790 [C]
bloky dle položky 451313: -0,20m3=-0,200 [D]
plast DN150: -77,90*(3,14*0,08*0,08)=-1,565 [E]
Celkem: A+B+C+D+E=88,784 [F]</t>
  </si>
  <si>
    <t>plast DN150: 77,90*(1,00*0,46 - 3,14*0,08*0,08)=34,269 [A]</t>
  </si>
  <si>
    <t>1*0,20m3=0,200 [A]</t>
  </si>
  <si>
    <t>plast DN150: 77,90*1,00*0,10=7,790 [A]</t>
  </si>
  <si>
    <t>85133.R</t>
  </si>
  <si>
    <t>POTRUBÍ Z TRUB LITINOVÝCH TLAKOVÝCH HRDLOVÝCH DN DO 150MM - TVAROVKY
UNI SPOJKA HRDLO-HRDLO</t>
  </si>
  <si>
    <t>87333</t>
  </si>
  <si>
    <t>POTRUBÍ Z TRUB PLASTOVÝCH TLAKOVÝCH SVAŘOVANÝCH DN DO 150MM
VČ VEŠKERÝCH PLASTOVÝCH TVAROVEK</t>
  </si>
  <si>
    <t>77,90m=77,900 [A]</t>
  </si>
  <si>
    <t>dle položky 87333: 77,90m=77,900 [A]</t>
  </si>
  <si>
    <t>899631</t>
  </si>
  <si>
    <t>TLAKOVÉ ZKOUŠKY POTRUBÍ DN DO 150MM</t>
  </si>
  <si>
    <t>dle položky 87333: 77,90m=77,900 [A]
navazující úseky vodovodu: 115,00m=115,000 [B]
Celkem: A+B=192,900 [C]</t>
  </si>
  <si>
    <t>SO 352</t>
  </si>
  <si>
    <t>VODOVOD LT 250 V UL. U NISY</t>
  </si>
  <si>
    <t>352</t>
  </si>
  <si>
    <t>dle položky 17120: 27,282m3=27,282 [A]</t>
  </si>
  <si>
    <t>01441.R</t>
  </si>
  <si>
    <t>POPLATKY ZA NÁHRADNÍ ZÁSOBOVÁNÍ VODOU
PROVIZORNÍ POTRUBÍ HDPE DN 80 DL. 34 M - KOMPLETNÍ PROVEDENÍ
Z TOHO 15 M ULOŽENO DO VOZOVKY, VYBOURÁNÍ VOZOVKY DO HL. 0,3 M VČ LIKVIDACE ODPADU,
OBETONOVÁNÍ ULOŽENÉHO POTRUBÍ VE VOZOVCE</t>
  </si>
  <si>
    <t>natěžení a dovoz zeminy z deponie dle položky 17411: 178,897m3=178,897 [A]</t>
  </si>
  <si>
    <t>řad A
km 0,00000-0,03073: 30,73*1,70*1,18=61,644 [A]
řad B - plast d160
km 0,00000-0,00432: 4,32*1,70*1,06 =7,785 [B]
propoj LT DN100: 2,00*1,70*1,00 =3,400 [C]
pro vybourání potrubí
LT DN100: (50,70+2,90)*1,50*1,00=80,400 [D]
LT DN150/200: 15,00*1,50*1,00=22,500 [E]
LT DN250: 20,30*1,50*1,00=30,450 [F]
Celkem: A+B+C+D+E+F=206,179 [G]</t>
  </si>
  <si>
    <t>uložení přebytečné zeminy na skládku dle položky 13273, 17411: 206,179m3 -178,897m3=27,282 [A]</t>
  </si>
  <si>
    <t>celkový výkop dle položky 13273: 206,179m3=206,179 [A]
vytlačená kubatura
obsyp dle položky 17581: -22,391m3=-22,391 [B]
lože dle položky 45157: -4,289m3=-4,289 [C]
bloky dle položky 451313: -0,55m3=-0,550 [D]
LT DN 250: -20,30*(3,14*0,135*0,135)=-1,162 [E]
plast d280: -(10,40-6,20)*(3,14*0,14*0,14)=-0,258 [F]
plast d160: -4,40*(3,14*0,08*0,08)=-0,088 [G]
chránička plast DN400: -6,20*(3,14*0,21*0,21)=-0,859 [H]
propoj LT DN100: -2,00*(3,14*0,06*0,06)=-0,023 [I]
dodatečný dosyp po bouraném potrubí
LT DN100: (50,70+2,90)*(3,14*0,06*0,06)=0,606 [J]
LT DN200: 15,00*(3,14*0,11*0,11)=0,570 [K]
LT DN250: 20,30*(3,14*0,135*0,135)=1,162 [L]
Celkem: A+B+C+D+E+F+G+H+I+J+K+L=178,897 [M]</t>
  </si>
  <si>
    <t>LT DN 250: 20,30*(1,18*0,57 - 3,14*0,135*0,135)=12,492 [A]
plast d280: (10,40-6,20)*(1,18*0,58 - 3,14*0,14*0,14)=2,616 [B]
plast d160: 4,40*(1,06*0,46 - 3,14*0,08*0,08)=2,057 [C]
chránička plast DN400: 6,20*(1,18*0,72 - 3,14*0,21*0,21)=4,409 [D]
propoj LT DN100: 2,00*(1,00*0,42 - 3,14*0,06*0,06)=0,817 [E]
Celkem: A+B+C+D+E=22,391 [F]</t>
  </si>
  <si>
    <t>0,55m3=0,550 [A]</t>
  </si>
  <si>
    <t>LT DN 250: 20,30*1,18*0,10=2,395 [A]
plast d280: (10,40-6,20)*1,18*0,10=0,496 [B]
plast d160: 4,40*1,06*0,10=0,466 [C]
chránička plast DN400: 6,20*1,18*0,10=0,732 [D]
propoj LT DN100: 2,00*1,00*0,10=0,200 [E]
Celkem: A+B+C+D+E=4,289 [F]</t>
  </si>
  <si>
    <t>85144</t>
  </si>
  <si>
    <t>POTRUBÍ Z TRUB LITINOVÝCH TLAKOVÝCH HRDLOVÝCH DN DO 250MM
VČ VEŠKERÝCH LITINOVÝCH TVAROVEK</t>
  </si>
  <si>
    <t>20,30m=20,300 [A]</t>
  </si>
  <si>
    <t>85144.R</t>
  </si>
  <si>
    <t>POTRUBÍ Z TRUB LITINOVÝCH TLAKOVÝCH HRDLOVÝCH DN DO 250MM - TVAROVKY
UNI SPOJKA HRDLO-HRDLO</t>
  </si>
  <si>
    <t>85227</t>
  </si>
  <si>
    <t>POTRUBÍ Z TRUB LITINOVÝCH TLAKOVÝCH PŘÍRUBOVÝCH DN DO 100MM
VČ VEŠKERÝCH LITINOVÝCH TVAROVEK</t>
  </si>
  <si>
    <t>propojení na stávající potrubí DN100: 2,00m=2,000 [A]</t>
  </si>
  <si>
    <t>85244.R</t>
  </si>
  <si>
    <t>POTRUBÍ Z TRUB LITINOVÝCH TLAKOVÝCH PŘÍRUBOVÝCH DN DO 250MM - TVAROVKY
REDUKCE DN 250/150</t>
  </si>
  <si>
    <t>4,40m=4,400 [A]</t>
  </si>
  <si>
    <t>87344</t>
  </si>
  <si>
    <t>POTRUBÍ Z TRUB PLASTOVÝCH TLAKOVÝCH SVAŘOVANÝCH DN DO 250MM
d280
VČ VEŠKERÝCH PLASTOVÝCH TVAROVEK</t>
  </si>
  <si>
    <t>10,40m=10,400 [A]</t>
  </si>
  <si>
    <t>87646</t>
  </si>
  <si>
    <t>CHRÁNIČKY Z TRUB PLASTOVÝCH DN DO 400MM</t>
  </si>
  <si>
    <t>6,20m=6,200 [A]</t>
  </si>
  <si>
    <t>NASUNUTÍ PLAST TRUB DN DO 250MM DO CHRÁNIČKY</t>
  </si>
  <si>
    <t>dle položky 87646: 6,20m=6,200 [A]</t>
  </si>
  <si>
    <t>891127</t>
  </si>
  <si>
    <t>ŠOUPÁTKA DN DO 100MM</t>
  </si>
  <si>
    <t>891144</t>
  </si>
  <si>
    <t>ŠOUPÁTKA DN DO 250MM</t>
  </si>
  <si>
    <t>891927</t>
  </si>
  <si>
    <t>ZEMNÍ SOUPRAVY DN DO 100MM S POKLOPEM</t>
  </si>
  <si>
    <t>891944</t>
  </si>
  <si>
    <t>ZEMNÍ SOUPRAVY DN DO 250MM S POKLOPEM</t>
  </si>
  <si>
    <t>potrubí: (20,30m+10,40m+4,40m)=35,100 [A]</t>
  </si>
  <si>
    <t>dle položky 87333: 4,40m=4,400 [A]</t>
  </si>
  <si>
    <t>899651</t>
  </si>
  <si>
    <t>TLAKOVÉ ZKOUŠKY POTRUBÍ DN DO 300MM</t>
  </si>
  <si>
    <t>dle položky 85144: 20,30m=20,300 [A]
dle položky 87344: 10,40m=10,400 [B]
Celkem: A+B=30,700 [C]</t>
  </si>
  <si>
    <t>navazující úseky vodovodu: 160,00m=160,000 [A]</t>
  </si>
  <si>
    <t>dle položky 87333: 4,40m=4,400 [A]
navazující úseky vodovodu: 51,00m=51,000 [B]
Celkem: A+B=55,400 [C]</t>
  </si>
  <si>
    <t>dle položky 85144: 20,30m=20,300 [A]
dle položky 87344: 10,40m=10,400 [B]
navazující úseky vodovodu: 276,00m=276,000 [C]
Celkem: A+B+C=306,700 [D]</t>
  </si>
  <si>
    <t>LT DN100: 50,70m+2,90m=53,600 [A]</t>
  </si>
  <si>
    <t>969134</t>
  </si>
  <si>
    <t>VYBOURÁNÍ POTRUBÍ DN DO 200MM VODOVODNÍCH</t>
  </si>
  <si>
    <t>LT DN150/200: 15,00m=15,000 [A]</t>
  </si>
  <si>
    <t>LT DN250: 20,30m=20,300 [A]</t>
  </si>
  <si>
    <t>SO 428</t>
  </si>
  <si>
    <t>NOVÉ ODBĚRNÉ MÍSTO DPMLJ Z HLADINY NN DS ČEZ DISTRIBUCE V KM 11,330</t>
  </si>
  <si>
    <t>428</t>
  </si>
  <si>
    <t>029522</t>
  </si>
  <si>
    <t>OSTATNÍ POŽADAVKY - REVIZNÍ ZPRÁVY</t>
  </si>
  <si>
    <t>741911</t>
  </si>
  <si>
    <t>UZEMŇOVACÍ VODIČ V ZEMI FEZN DO 120 MM2
FeZn 30x4 MM (včetně zemnících a spojovacích svorek)
(zemnící pásek bude napojen na pásek instalovaný v rámci SO 444.2)</t>
  </si>
  <si>
    <t>5,0m=5,000 [A]</t>
  </si>
  <si>
    <t>742H13</t>
  </si>
  <si>
    <t>KABEL NN ČTYŘ- A PĚTIŽÍLOVÝ CU S PLASTOVOU IZOLACÍ OD 25 DO 50 MM2
CYKY-J 4x25mm2</t>
  </si>
  <si>
    <t>742L13</t>
  </si>
  <si>
    <t>UKONČENÍ DVOU AŽ PĚTIŽÍLOVÉHO KABELU V ROZVADĚČI NEBO NA PŘÍSTROJI OD 25 DO 50 MM2</t>
  </si>
  <si>
    <t>742P15</t>
  </si>
  <si>
    <t>OZNAČOVACÍ ŠTÍTEK NA KABEL</t>
  </si>
  <si>
    <t>743F21</t>
  </si>
  <si>
    <t>SKŘÍŇ ELEKTROMĚROVÁ V KOMPAKTNÍM PILÍŘI PRO PŘÍMÉ MĚŘENÍ DO 80 A JEDNOSAZBOVÉ VČETNĚ VÝSTROJE
nový zapínací bod DPMLJ, vč. příslušenství a základu
provedení - standard DPMLJ</t>
  </si>
  <si>
    <t>SO 439</t>
  </si>
  <si>
    <t>SILOVÉ NAPOJENÍ ŘADIČŮ SSZ V KM 10,990 - 11,550</t>
  </si>
  <si>
    <t>439</t>
  </si>
  <si>
    <t>702211</t>
  </si>
  <si>
    <t>KABELOVÁ CHRÁNIČKA ZEMNÍ DN DO 100 MM
DN 63 SE ZATAHOVACÍM PRVKEM</t>
  </si>
  <si>
    <t>590,0m=590,000 [A]</t>
  </si>
  <si>
    <t>742H12</t>
  </si>
  <si>
    <t>KABEL NN ČTYŘ- A PĚTIŽÍLOVÝ CU S PLASTOVOU IZOLACÍ OD 4 DO 16 MM2
CYKY-J 4x16mm2</t>
  </si>
  <si>
    <t>742L12</t>
  </si>
  <si>
    <t>UKONČENÍ DVOU AŽ PĚTIŽÍLOVÉHO KABELU V ROZVADĚČI NEBO NA PŘÍSTROJI OD 4 DO 16 MM2</t>
  </si>
  <si>
    <t>742L22</t>
  </si>
  <si>
    <t>UKONČENÍ DVOU AŽ PĚTIŽÍLOVÉHO KABELU KABELOVOU SPOJKOU OD 4 DO 16 MM2</t>
  </si>
  <si>
    <t>742P13</t>
  </si>
  <si>
    <t>ZATAŽENÍ KABELU DO CHRÁNIČKY - KABEL DO 4 KG/M</t>
  </si>
  <si>
    <t>743D12</t>
  </si>
  <si>
    <t>SKŘÍŇ PŘÍPOJKOVÁ POJISTKOVÁ KOMPAKTNÍ PILÍŘOVÁ DO 63 A, DO 50 MM2, SE 3-4 SADAMI JISTÍCÍCH PRVKŮ
PILÍŘ NO - NAPOJENÍ OZNAČNÍKŮ ZASTÁVEK</t>
  </si>
  <si>
    <t>75I321.R</t>
  </si>
  <si>
    <t>KABEL ZEMNÍ DVOUPLÁŠŤOVÝ S PANCÍŘEM PRŮMĚRU ŽÍLY 0,8 MM DO 5XN
TCEKFLEZx 5XN 0,8</t>
  </si>
  <si>
    <t>75I911</t>
  </si>
  <si>
    <t>OPTOTRUBKA HDPE PRŮMĚRU DO 40 MM</t>
  </si>
  <si>
    <t>75I961</t>
  </si>
  <si>
    <t>OPTOTRUBKA - HERMETIZACE ÚSEKU DO 2000 M</t>
  </si>
  <si>
    <t xml:space="preserve">ÚSEK      </t>
  </si>
  <si>
    <t>75I962</t>
  </si>
  <si>
    <t>OPTOTRUBKA - KALIBRACE</t>
  </si>
  <si>
    <t>75IA11</t>
  </si>
  <si>
    <t>OPTOTRUBKOVÁ SPOJKA  PRŮMĚRU DO 40 MM</t>
  </si>
  <si>
    <t>75IA61</t>
  </si>
  <si>
    <t>OPTOTRUBKOVÁ KONCOKA S VENTILKEM PRŮMĚRU DO 40 MM</t>
  </si>
  <si>
    <t>75II21</t>
  </si>
  <si>
    <t>SPOJKA PRO CELOPLASTOVÉ KABELY S PANCÍŘEM DO 100 ŽIL</t>
  </si>
  <si>
    <t>87814</t>
  </si>
  <si>
    <t>NASUNUTÍ PLAST TRUB DN DO 40MM DO CHRÁNIČKY
HDPE do DN 110</t>
  </si>
  <si>
    <t>87826</t>
  </si>
  <si>
    <t>NASUNUTÍ PLAST TRUB DN DO 80MM DO CHRÁNIČKY
DN 63 do DN 110</t>
  </si>
  <si>
    <t>SO 444.1</t>
  </si>
  <si>
    <t>PŘELOŽKA VO TS JABLONEC V KM 11,330</t>
  </si>
  <si>
    <t>444.1</t>
  </si>
  <si>
    <t>dle pol.č.17120: 99,991m3=99,991 [A]</t>
  </si>
  <si>
    <t>HLOUBENÍ JAM ZAPAŽ I NEPAŽ TŘ. I
PŘEBYTEČNÁ ZEMINA</t>
  </si>
  <si>
    <t>pro stožárový základ 6-ti metrový stožár: 0,70*0,70*1,10=0,539 [A]
pro stožárový základ 10-ti metrový stožár: 11*0,80*0,80*1,30=9,152 [B]
Celkem: A+B=9,691 [C]</t>
  </si>
  <si>
    <t>HLOUBENÍ RÝH ŠÍŘ DO 2M PAŽ I NEPAŽ TŘ. I
PŘEBYTEČNÁ ZEMINA</t>
  </si>
  <si>
    <t>komunikace: 62,00*0,50*0,30=9,300 [A]
vol. terén: 548,00*0,50*0,20=54,800 [B]
chodník: 260,00*0,35*0,20=18,200 [C]
Celkem: A+B+C=82,300 [D]</t>
  </si>
  <si>
    <t>HLOUBENÍ RÝH ŠÍŘ DO 2M PAŽ I NEPAŽ TŘ. I
PRO ZPĚTNÝ ZÁSYP</t>
  </si>
  <si>
    <t>komunikace: 62,00*0,50*0,90=27,900 [A]
vol. terén: 548,00*0,50*0,70=191,800 [B]
chodník: 260,00*0,35*0,30=27,300 [C]
Celkem: A+B+C=247,000 [D]</t>
  </si>
  <si>
    <t>uložení výkopu na skládku z pol.č.13173,13273.B: 9,691m3+82,3m3=91,991 [A]</t>
  </si>
  <si>
    <t>dle pol.č.13273.A: 247,3m3=247,300 [A]</t>
  </si>
  <si>
    <t>272314</t>
  </si>
  <si>
    <t>ZÁKLADY Z PROSTÉHO BETONU DO C25/30</t>
  </si>
  <si>
    <t>základ 6-ti metrový stožár: 0,70*0,70*1,10=0,539 [A]
základ 10-ti metrový stožár: 11*0,80*0,80*1,30=9,152 [B]
Celkem: A+B=9,691 [C]</t>
  </si>
  <si>
    <t>pískové lože: (548,00*0,50+260,00*0,35)*0,20=73,000 [A]</t>
  </si>
  <si>
    <t>701004</t>
  </si>
  <si>
    <t>VYHLEDÁVACÍ MARKER ZEMNÍ</t>
  </si>
  <si>
    <t>1105,0m=1 105,000 [A]</t>
  </si>
  <si>
    <t>702212</t>
  </si>
  <si>
    <t>KABELOVÁ CHRÁNIČKA ZEMNÍ DN PŘES 100 DO 200 MM
DN 110 SE ZATAHOVACÍM PRVKEM, včetně distančních rozpěrek pro chráničky a utěsnění proti vnikání vody a nečistot</t>
  </si>
  <si>
    <t>199,0m=199,000 [A]</t>
  </si>
  <si>
    <t>702312</t>
  </si>
  <si>
    <t>ZAKRYTÍ KABELŮ VÝSTRAŽNOU FÓLIÍ ŠÍŘKY PŘES 20 DO 40 CM
ČERVENÁ</t>
  </si>
  <si>
    <t>870,0m=870,000 [A]</t>
  </si>
  <si>
    <t>UZEMŇOVACÍ VODIČ V ZEMI FEZN DO 120 MM2
FeZn 30x4 MM (včetně zemnících a spojovacích svorek)</t>
  </si>
  <si>
    <t>940,0m=940,000 [A]</t>
  </si>
  <si>
    <t>742G11</t>
  </si>
  <si>
    <t>KABEL NN DVOU- A TŘÍŽÍLOVÝ CU S PLASTOVOU IZOLACÍ DO 2,5 MM2
CYKY-J 3x1,5mm2</t>
  </si>
  <si>
    <t>742L11</t>
  </si>
  <si>
    <t>UKONČENÍ DVOU AŽ PĚTIŽÍLOVÉHO KABELU V ROZVADĚČI NEBO NA PŘÍSTROJI DO 2,5 MM2</t>
  </si>
  <si>
    <t>33ks=33,000 [A]</t>
  </si>
  <si>
    <t>743121</t>
  </si>
  <si>
    <t>OSVĚTLOVACÍ STOŽÁR  PEVNÝ ŽÁROVĚ ZINKOVANÝ DÉLKY DO 6 M
např. Kooperativa STO 60/60/3</t>
  </si>
  <si>
    <t>743122</t>
  </si>
  <si>
    <t>OSVĚTLOVACÍ STOŽÁR  PEVNÝ ŽÁROVĚ ZINKOVANÝ DÉLKY PŘES 6,5 DO 12 M
např.: Kooperativa U-10 - 159/133/114</t>
  </si>
  <si>
    <t>743312</t>
  </si>
  <si>
    <t>VÝLOŽNÍK PRO MONTÁŽ SVÍTIDLA NA STOŽÁR JEDNORAMENNÝ DÉLKA VYLOŽENÍ PŘES 1 DO 2 M
obloukový, vyložení 1,5m, výška svítidla 10m, např. J-1-1500</t>
  </si>
  <si>
    <t>743552</t>
  </si>
  <si>
    <t>SVÍTIDLO VENKOVNÍ VŠEOBECNÉ LED, MIN. IP 44, PŘES 10 DO 25 W
zdroj a veškeré příslušenství, ozn. 4J-01
např. TECEO S / 5103 / WW 730 / 16 W / 3000K</t>
  </si>
  <si>
    <t>743554</t>
  </si>
  <si>
    <t>SVÍTIDLO VENKOVNÍ VŠEOBECNÉ LED, MIN. IP 44, PŘES 45 W
zdroj a veškeré příslušenství ozn. 4J-02 až 12
např. TECEO S / 5102 / WW 730 / 46 W / 3000K</t>
  </si>
  <si>
    <t>743C11</t>
  </si>
  <si>
    <t>SKŘÍŇ PŘÍPOJKOVÁ POJISTKOVÁ NA STOŽÁR/STĚNU NEBO DO VÝKLENKU DO 63 A, DO 50 MM2, S 1-2 SADAMI JISTÍCÍCH PRVKŮ
např. SV 100 vč. kabelových svodů</t>
  </si>
  <si>
    <t>743E21</t>
  </si>
  <si>
    <t>SKŘÍŇ ROZPOJOVACÍ POJISTKOVÁ DO 400 A, DO 240 MM2, V KOMPAKTNÍM PILÍŘI S POJISTKOVÝMI SPODKY S 2-4 SADAMI JISTÍCÍCH PRVKŮ
5x sada odpojovačů</t>
  </si>
  <si>
    <t>743Z11</t>
  </si>
  <si>
    <t>DEMONTÁŽ OSVĚTLOVACÍHO STOŽÁRU ULIČNÍHO VÝŠKY DO 15 M
VČ ZÁKLADU A ODOVZU VYBOURANÉHO MATERIÁLU</t>
  </si>
  <si>
    <t>19ks=19,000 [A]</t>
  </si>
  <si>
    <t>743Z35</t>
  </si>
  <si>
    <t>DEMONTÁŽ SVÍTIDLA Z OSVĚTLOVACÍHO STOŽÁRU VÝŠKY DO 15 M
VČ ODOVZU VYBOURANÉHO MATERIÁLU</t>
  </si>
  <si>
    <t>72,0m=72,000 [A]</t>
  </si>
  <si>
    <t>899524</t>
  </si>
  <si>
    <t>OBETONOVÁNÍ POTRUBÍ Z PROSTÉHO BETONU DO C25/30</t>
  </si>
  <si>
    <t>37,00*(0,50*0,30-2*0,055*0,055*3,14)+25,00*(0,50*0,30-3*0,055*0,055*3,14)=7,885 [A]</t>
  </si>
  <si>
    <t>SO 444.2</t>
  </si>
  <si>
    <t>PŘELOŽKA VO TS JABLONEC V ULICI LIBERECKÁ, BUDOVATELŮ</t>
  </si>
  <si>
    <t>444.2</t>
  </si>
  <si>
    <t>dle pol.č.17120: 52,782m3=52,782 [A]</t>
  </si>
  <si>
    <t>pro stožárový základ 6-ti metrový stožár: 6*0,70*0,70*1,10=3,234 [A]
pro stožárový základ 10-ti metrový stožár: 4*0,80*0,80*1,30=3,328 [B]
Celkem: A+B=6,562 [C]</t>
  </si>
  <si>
    <t>komunikace: 99,00*0,50*0,90=44,550 [A]
vol. terén: 145,00*0,50*0,70=50,750 [B]
chodník: 241,00*0,35*0,30=25,305 [C]
Celkem: A+B+C=120,605 [D]</t>
  </si>
  <si>
    <t>komunikace: 99,00*0,50*0,30=14,850 [A]
vol. terén: 145,00*0,50*0,20=14,500 [B]
chodník: 241,00*0,35*0,20=16,870 [C]
Celkem: A+B+C=46,220 [D]</t>
  </si>
  <si>
    <t>uložení výkopu na skládku z pol.č.13173,13273.B: 6,562m3+46,22m3=52,782 [A]</t>
  </si>
  <si>
    <t>dle pol.č.13273.A: 120,605m3=120,605 [A]</t>
  </si>
  <si>
    <t>základ 6-ti metrový stožár: 6*0,70*0,70*1,10=3,234 [A]
základ 10-ti metrový stožár: 4*0,80*0,80*1,30=3,328 [B]
Celkem: A+B=6,562 [C]</t>
  </si>
  <si>
    <t>pískové lože: (145,00*0,50+241,00*0,35)*0,20=31,370 [A]</t>
  </si>
  <si>
    <t>23ks=23,000 [A]</t>
  </si>
  <si>
    <t>KABELOVÁ CHRÁNIČKA ZEMNÍ DN DO 100 MM
SE ZATAHOVACÍM PRVKEM</t>
  </si>
  <si>
    <t>DN63: 1570,0m=1 570,000 [A]
DN50: 50,0m=50,000 [B]
Celkem: A+B=1 620,000 [C]</t>
  </si>
  <si>
    <t>259,0m=259,000 [A]</t>
  </si>
  <si>
    <t>485,0m=485,000 [A]</t>
  </si>
  <si>
    <t>1265,0m=1 265,000 [A]</t>
  </si>
  <si>
    <t>270,0m=270,000 [A]</t>
  </si>
  <si>
    <t>KABEL NN DVOU- A TŘÍŽÍLOVÝ CU S PLASTOVOU IZOLACÍ DO 2,5 MM2
CYKY-J 3x2,5mm2</t>
  </si>
  <si>
    <t>50,0m=50,000 [A]</t>
  </si>
  <si>
    <t>1570,0m=1 570,000 [A]</t>
  </si>
  <si>
    <t>48ks=48,000 [A]</t>
  </si>
  <si>
    <t>69ks=69,000 [A]</t>
  </si>
  <si>
    <t>80ks=80,000 [A]</t>
  </si>
  <si>
    <t>743151</t>
  </si>
  <si>
    <t>OSVĚTLOVACÍ STOŽÁR  - STOŽÁROVÁ ROZVODNICE S 1-2 JISTÍCÍMI PRVKY</t>
  </si>
  <si>
    <t>743161</t>
  </si>
  <si>
    <t>OSVĚTLOVACÍ STOŽÁR  - ÚPRAVA PRO MONTÁŽ PŘÍDAVNÉHO ZAŘÍZENÍ (ROZHLAS, KAMERA, ČIDLO APOD.)
ÚPRAVA TRAKČNÍHO STOŽÁRU PRO OSVĚTLENÍ</t>
  </si>
  <si>
    <t>743311</t>
  </si>
  <si>
    <t>VÝLOŽNÍK PRO MONTÁŽ SVÍTIDLA NA STOŽÁR JEDNORAMENNÝ DÉLKA VYLOŽENÍ DO 1 M
atypický třmenový na trakční stožár, vyložení 0,5m, výška svítidla 6m</t>
  </si>
  <si>
    <t>VÝLOŽNÍK PRO MONTÁŽ SVÍTIDLA NA STOŽÁR JEDNORAMENNÝ DÉLKA VYLOŽENÍ PŘES 1 DO 2 M
obloukový, atypický na trakční stožár, vyložení 1,5m, výška svítidla 10m</t>
  </si>
  <si>
    <t>743322</t>
  </si>
  <si>
    <t>VÝLOŽNÍK PRO MONTÁŽ SVÍTIDLA NA STOŽÁR DVOURAMENNÝ DÉLKA VYLOŽENÍ PŘES 1 DO 2 M
obloukový, 180°, vyložení 2x 1,5m, výška svítidla 10m, např. J-2-1500/180</t>
  </si>
  <si>
    <t>SVÍTIDLO VENKOVNÍ VŠEOBECNÉ LED, MIN. IP 44, PŘES 10 DO 25 W
zdroj a veškeré příslušenství, ozn. 4J-18 až 21, 4J-23, 4J-31 a 32
např. TECEO S / 5103 / WW 730 / 16 W / 3000K</t>
  </si>
  <si>
    <t>743553</t>
  </si>
  <si>
    <t>SVÍTIDLO VENKOVNÍ VŠEOBECNÉ LED, MIN. IP 44, PŘES 25 DO 45 W
zdroj a veškeré příslušenství, ozn. 4J-24 a 25
např. TECEO S / 5102 / WW 730 / 26 W / 3000K</t>
  </si>
  <si>
    <t>SVÍTIDLO VENKOVNÍ VŠEOBECNÉ LED, MIN. IP 44, PŘES 45 W
zdroj a veškeré příslušenství, ozn. 4J-13 až 18, 4J-22, 4J-26 až 30, 4J-33
např. TECEO S / 5102 / WW 730 / 46 W / 3000K</t>
  </si>
  <si>
    <t>SKŘÍŇ PŘÍPOJKOVÁ POJISTKOVÁ NA STOŽÁR/STĚNU NEBO DO VÝKLENKU DO 63 A, DO 50 MM2, S 1-2 SADAMI JISTÍCÍCH PRVKŮ
např. EK 223 /1p/8s vč. kabelového kanálu EK 15</t>
  </si>
  <si>
    <t>SKŘÍŇ ROZPOJOVACÍ POJISTKOVÁ DO 400 A, DO 240 MM2, V KOMPAKTNÍM PILÍŘI S POJISTKOVÝMI SPODKY S 2-4 SADAMI JISTÍCÍCH PRVKŮ
4x sada odpojovačů</t>
  </si>
  <si>
    <t>114,0m=114,000 [A]</t>
  </si>
  <si>
    <t>88,00*(0,50*0,30-2*0,055*0,055*3,14)+11,00*(0,50*0,30-3*0,055*0,055*3,14)=12,865 [A]</t>
  </si>
  <si>
    <t>SO 458</t>
  </si>
  <si>
    <t>PŘELOŽKA OK DPMLJ V KM 10,967 - 11,672</t>
  </si>
  <si>
    <t>458</t>
  </si>
  <si>
    <t>dle pol.č.17120: 122,78m3=122,780 [A]</t>
  </si>
  <si>
    <t>komunikace: 71,00*0,80*0,45=25,560 [A]
vol. terén: 50,00*0,20*0,75=7,500 [B]
chodník: 522,00*0,20*0,75+32,00*0,80*0,45=89,820 [C]
Celkem: A+B+C=122,880 [D]</t>
  </si>
  <si>
    <t>komunikace: 71,00*0,80*0,90=51,120 [A]
vol. terén: 50,00*0,55*0,75=20,625 [B]
chodník: 522,00*0,35*0,75+32,00*0,80*0,40=147,265 [C]
Celkem: A+B+C=219,010 [D]</t>
  </si>
  <si>
    <t>uložení výkopu na skládku z pol.č.13273.B: 122,88m3=122,880 [A]</t>
  </si>
  <si>
    <t>dle pol.č.13273.A: 219,01m3=219,010 [A]</t>
  </si>
  <si>
    <t>pískové lože: (50,00*0,75+522,00*0,75)*0,20=85,800 [A]</t>
  </si>
  <si>
    <t>1066,0m=1 066,000 [A]</t>
  </si>
  <si>
    <t>702232</t>
  </si>
  <si>
    <t>KABELOVÁ CHRÁNIČKA ZEMNÍ DĚLENÁ DN PŘES 100 DO 200 MM
DN 110 SE ZATAHOVACÍM PRVKEM, včetně distančních rozpěrek pro chráničky a utěsnění proti vnikání vody a nečistot</t>
  </si>
  <si>
    <t>64,0m=64,000 [A]</t>
  </si>
  <si>
    <t>746,0m=746,000 [A]</t>
  </si>
  <si>
    <t>ZAKRYTÍ KABELŮ VÝSTRAŽNOU FÓLIÍ ŠÍŘKY PŘES 20 DO 40 CM
ORANŽOVÁ</t>
  </si>
  <si>
    <t>675,0m=675,000 [A]</t>
  </si>
  <si>
    <t>702331</t>
  </si>
  <si>
    <t>ZAKRYTÍ KABELŮ PLASTOVOU DESKOU/PÁSEM ŠÍŘKY DO 20 CM</t>
  </si>
  <si>
    <t>2416,0m=2 416,000 [A]</t>
  </si>
  <si>
    <t>715,0m=715,000 [A]</t>
  </si>
  <si>
    <t>75ID21</t>
  </si>
  <si>
    <t>PLASTOVÁ ZEMNÍ KOMORA PRO ULOŽENÍ SPOJKY
kabelová komora na hranici stavby/etapy pro napojení rozvodů</t>
  </si>
  <si>
    <t>132,0m=132,000 [A]</t>
  </si>
  <si>
    <t>71,00*(0,80*0,45-10*0,055*0,055*3,14)+32,00*(0,80*0,45-10*0,055*0,055*3,14)=27,297 [A]</t>
  </si>
  <si>
    <t>SO 513</t>
  </si>
  <si>
    <t>PŘELOŽKA STL PLYNOVODNÍ PŘÍPOJKY</t>
  </si>
  <si>
    <t>513</t>
  </si>
  <si>
    <t>119001401</t>
  </si>
  <si>
    <t>Dočasné zajištění potrubí ocelového nebo litinového DN do 200 mm</t>
  </si>
  <si>
    <t>119001412</t>
  </si>
  <si>
    <t>Dočasné zajištění potrubí betonového, ŽB nebo kameninového DN do 500 mm</t>
  </si>
  <si>
    <t>119001421</t>
  </si>
  <si>
    <t>Dočasné zajištění kabelů a kabelových tratí ze 3 volně ložených kabelů</t>
  </si>
  <si>
    <t>119003217</t>
  </si>
  <si>
    <t>Mobilní plotová zábrana vyplněná dráty výšky do 1,5 m pro zabezpečení výkopu zřízení</t>
  </si>
  <si>
    <t>(14+1)*2=30,000 [A]</t>
  </si>
  <si>
    <t>119003218</t>
  </si>
  <si>
    <t>Mobilní plotová zábrana vyplněná dráty výšky do 1,5 m pro zabezpečení výkopu odstranění</t>
  </si>
  <si>
    <t>119003227</t>
  </si>
  <si>
    <t>Mobilní plotová zábrana vyplněná dráty výšky do 2,2 m pro zabezpečení výkopu zřízení</t>
  </si>
  <si>
    <t>(4+3)*2=14,000 [A]
(2.5+2.5)*2=10,000 [B]
Celkem: A+B=24,000 [C]</t>
  </si>
  <si>
    <t>119003228</t>
  </si>
  <si>
    <t>Mobilní plotová zábrana vyplněná dráty výšky do 2,2 m pro zabezpečení výkopu odstranění</t>
  </si>
  <si>
    <t>131313101</t>
  </si>
  <si>
    <t>Hloubení jam v soudržných horninách třídy těžitelnosti II, skupiny 4 ručně</t>
  </si>
  <si>
    <t>3*2*1.2=7,200 [A]
1.5*1.5*1.2=2,700 [B]
Celkem: A+B=9,900 [C]
50% ručně
9.9*0.5=4,950 [D]</t>
  </si>
  <si>
    <t>131351201</t>
  </si>
  <si>
    <t>Hloubení jam zapažených v hornině třídy těžitelnosti II, skupiny 4 objem do 20 m3 strojně</t>
  </si>
  <si>
    <t>50% strojně
9.9*0.5=4,950 [A]</t>
  </si>
  <si>
    <t>132312211</t>
  </si>
  <si>
    <t>Hloubení rýh š do 2000 mm v soudržných horninách třídy těžitelnosti II, skupiny 4 ručně</t>
  </si>
  <si>
    <t>pokládka
1*14*3.5/2=24,500 [A]
Celkem: A=24,500 [B]
10% ručně
24.5*0.1=2,450 [C]</t>
  </si>
  <si>
    <t>132351252</t>
  </si>
  <si>
    <t>Hloubení rýh nezapažených š do 2000 mm v hornině třídy těžitelnosti II, skupiny 4 objem do 50 m3 strojně</t>
  </si>
  <si>
    <t>90% strojně
24.5*0.9=22,050 [A]</t>
  </si>
  <si>
    <t>139001101</t>
  </si>
  <si>
    <t>Příplatek za ztížení vykopávky v blízkosti podzemního vedení</t>
  </si>
  <si>
    <t>(4+1+1)*2*1*2=24,000 [A]</t>
  </si>
  <si>
    <t>151101101</t>
  </si>
  <si>
    <t>Zřízení příložného pažení a rozepření stěn rýh hl do 2 m</t>
  </si>
  <si>
    <t>rýha
2*(14+1)*3.5/2=52,500 [A]
Mezisoučet: A=52,500 [B]
jámy
2*(3+2)*1.2=12,000 [C]
2*(1.5+1.5)*1.2=7,200 [D]
Mezisoučet: C+D=19,200 [E]
Celkem: A+C+D=71,700 [F]
71.7*0.9=64,530 [G]</t>
  </si>
  <si>
    <t>151101102</t>
  </si>
  <si>
    <t>Zřízení příložného pažení a rozepření stěn rýh hl do 4 m</t>
  </si>
  <si>
    <t>71.7*0.1=7,170 [A]</t>
  </si>
  <si>
    <t>151101111</t>
  </si>
  <si>
    <t>Odstranění příložného pažení a rozepření stěn rýh hl do 2 m</t>
  </si>
  <si>
    <t>71.7*0.9=64,530 [A]</t>
  </si>
  <si>
    <t>151101112</t>
  </si>
  <si>
    <t>Odstranění příložného pažení a rozepření stěn rýh hl do 4 m</t>
  </si>
  <si>
    <t>162351103</t>
  </si>
  <si>
    <t>Vodorovné přemístění do 500 m výkopku/sypaniny z horniny třídy těžitelnosti I, skupiny 1 až 3</t>
  </si>
  <si>
    <t>lože a obsyp ŠP
11.538=11,538 [A]
zásyp ŠD
22.862=22,862 [B]
Celkem: A+B=34,400 [C]</t>
  </si>
  <si>
    <t>162751137</t>
  </si>
  <si>
    <t>Vodorovné přemístění do 10000 m výkopku/sypaniny z horniny třídy těžitelnosti II, skupiny 4 a 5</t>
  </si>
  <si>
    <t>výkopek na skládku do 10 km
24.5+9.9-0=34,400 [A]</t>
  </si>
  <si>
    <t>171201221</t>
  </si>
  <si>
    <t>Poplatek za uložení na skládce (skládkovné) zeminy a kamení kód odpadu 17 05 04</t>
  </si>
  <si>
    <t>34.4*2=68,800 [A]</t>
  </si>
  <si>
    <t>174101101</t>
  </si>
  <si>
    <t>Zásyp jam, šachet rýh nebo kolem objektů sypaninou se zhutněním</t>
  </si>
  <si>
    <t>zásyp výkopu ŠD
24.5+9.9-11.538=22,862 [A]
Mezisoučet: A=22,862 [B]
zásyp rýhy výkopkem
0=0,000 [C]
Mezisoučet: C=0,000 [D]
Celkem: A+C=22,862 [E]</t>
  </si>
  <si>
    <t>175111101</t>
  </si>
  <si>
    <t>Obsypání potrubí ručně sypaninou bez prohození, uloženou do 3 m</t>
  </si>
  <si>
    <t>50% ruční obsyp
11.538*0.5=5,769 [A]</t>
  </si>
  <si>
    <t>175151101</t>
  </si>
  <si>
    <t>Obsypání potrubí strojně sypaninou bez prohození, uloženou do 3 m</t>
  </si>
  <si>
    <t>pískové lože
1.0*14*0.1=1,400 [A]
3*2*0.15=0,900 [B]
1.5*1.5*0.15=0,338 [C]
Mezisoučet: A+B+C=2,638 [D]
obsyp potrubí
1*14*0.4=5,600 [E]
3*2*0.4=2,400 [F]
1.5*1.5*0.4=0,900 [G]
Mezisoučet: E+F+G=8,900 [H]
Celkem: A+B+C+E+F+G=11,538 [I]
50% strojní obsyp
11.538*0.5=5,769 [J]</t>
  </si>
  <si>
    <t>58337303</t>
  </si>
  <si>
    <t>štěrkopísek frakce 0/8</t>
  </si>
  <si>
    <t>11.538*1.7*1.01=19,811 [A]</t>
  </si>
  <si>
    <t>58344155</t>
  </si>
  <si>
    <t>štěrkodrť frakce 0/22</t>
  </si>
  <si>
    <t>22.862*1.7*1.01=39,254 [A]</t>
  </si>
  <si>
    <t>Elektromontáže</t>
  </si>
  <si>
    <t>21-M</t>
  </si>
  <si>
    <t>210800R-526</t>
  </si>
  <si>
    <t>Propojení signalizačního vodiče na stávající vodič</t>
  </si>
  <si>
    <t>210801311</t>
  </si>
  <si>
    <t>Montáž vodiče Cu izolovaný plný a laněný s PVC pláštěm do 1 kV žíla 1,5 až 16 mm2 volně (např. CY, CHAH-V)</t>
  </si>
  <si>
    <t>34141042</t>
  </si>
  <si>
    <t>vodič propojovací jádro Cu plné dvojitá izolace PVC 450/750V (CYY) 1x2,5mm2</t>
  </si>
  <si>
    <t>17*1.15 Přepočtené koeficientem množství=19,550 [A]</t>
  </si>
  <si>
    <t>Montáže potrubí</t>
  </si>
  <si>
    <t>23-M</t>
  </si>
  <si>
    <t>230170002</t>
  </si>
  <si>
    <t>Tlakové zkoušky těsnosti potrubí - příprava DN do 80</t>
  </si>
  <si>
    <t xml:space="preserve">SADA      </t>
  </si>
  <si>
    <t>2302001171</t>
  </si>
  <si>
    <t>Nasunutí potrubní sekce do PE chráničky - nasouvané potrubí  PE dn 90  včetně vystředění a utěsnění</t>
  </si>
  <si>
    <t>230200252</t>
  </si>
  <si>
    <t>Jednostranné přerušení průtoku plynu stlačením plastového potrubí dn 110 mm</t>
  </si>
  <si>
    <t>230205051</t>
  </si>
  <si>
    <t>Montáž potrubí plastového svařované na tupo nebo elektrospojkou dn 90 mm en 5,2 mm</t>
  </si>
  <si>
    <t>potrubí
17=17,000 [A]</t>
  </si>
  <si>
    <t>230205142</t>
  </si>
  <si>
    <t>Montáž potrubí plastového svařovaného na tupo nebo elektrospojkou dn 225 mm en 12,8 mm</t>
  </si>
  <si>
    <t>230205251</t>
  </si>
  <si>
    <t>Montáž trubního dílu PE elektrotvarovky nebo svařovaného na tupo dn 90 mm en 5,1 mm</t>
  </si>
  <si>
    <t>230230017</t>
  </si>
  <si>
    <t>Hlavní tlaková zkouška vzduchem 0,6 MPa DN 80</t>
  </si>
  <si>
    <t>230230076</t>
  </si>
  <si>
    <t>Čištění potrubí PN 38 6416 DN 200</t>
  </si>
  <si>
    <t>17=17,000 [A]</t>
  </si>
  <si>
    <t>230230R-076</t>
  </si>
  <si>
    <t>Odvzdušnění nových úseků plynovodu dle ZOV</t>
  </si>
  <si>
    <t>230230R-077</t>
  </si>
  <si>
    <t>Oplynění odstaveného úseku plynovodu dle ZOV</t>
  </si>
  <si>
    <t>230R-201</t>
  </si>
  <si>
    <t>Propojení plynovodů PE dn 90 / PE dn 90 - admin.zajištění</t>
  </si>
  <si>
    <t>230R-301</t>
  </si>
  <si>
    <t>Demontáž odstaveného STL plynovodu PE90 včetně nadzemních znaků</t>
  </si>
  <si>
    <t>286316R-0571</t>
  </si>
  <si>
    <t>manžety na chráničky 90x220</t>
  </si>
  <si>
    <t>286R-0018</t>
  </si>
  <si>
    <t>trubka PE100 RC, SDR 17,6(17),         dn 225-tyč</t>
  </si>
  <si>
    <t>286R-0030</t>
  </si>
  <si>
    <t>tr. s ochr.pl. PE100 RC, SDR 17,6(17),     Robust pipe      dn 90-tyč</t>
  </si>
  <si>
    <t>286R-0086</t>
  </si>
  <si>
    <t>PE elektrospojka,SDR11-dn90</t>
  </si>
  <si>
    <t>286R-0101</t>
  </si>
  <si>
    <t>PE elektrokoleno90°,SDR11-dn90</t>
  </si>
  <si>
    <t>286R-0135</t>
  </si>
  <si>
    <t>PE elektrozáslepka, SDR 11- dn 25</t>
  </si>
  <si>
    <t>286R-0154</t>
  </si>
  <si>
    <t>PE Tkus-el.navrtávací,SDR11-dn90-25</t>
  </si>
  <si>
    <t>286R-0177</t>
  </si>
  <si>
    <t>PE el.tvar-opravárenská,SDR11-dn90</t>
  </si>
  <si>
    <t>Trubní vedení</t>
  </si>
  <si>
    <t>8997221141R</t>
  </si>
  <si>
    <t>Krytí potrubí z plastů výstražnou fólií z PVC 50cm</t>
  </si>
  <si>
    <t>Ostatní</t>
  </si>
  <si>
    <t>OST</t>
  </si>
  <si>
    <t>HZS4502RB</t>
  </si>
  <si>
    <t>Revize STL plynovod</t>
  </si>
  <si>
    <t>HZS4503RB</t>
  </si>
  <si>
    <t>Spoluúčast GasNet Služby s.r.o. na propojích</t>
  </si>
  <si>
    <t>HZS4504RB</t>
  </si>
  <si>
    <t>Odvoz demontovaného potrubí k ekologické likvidaci</t>
  </si>
  <si>
    <t>SO 520</t>
  </si>
  <si>
    <t>PŘELOŽKA TEPLOVODU DN125</t>
  </si>
  <si>
    <t>520.1</t>
  </si>
  <si>
    <t>PŘELOŽKA TEPLOVODU DN125 - STROJNÍ ČÁST</t>
  </si>
  <si>
    <t>Potrubní část - předizolované potrubí</t>
  </si>
  <si>
    <t>544.1.1</t>
  </si>
  <si>
    <t>544.1.1.01</t>
  </si>
  <si>
    <t>PI potrubí Wehotherm Standart WTS 2P DN125/250 6m</t>
  </si>
  <si>
    <t>90,0m=90,000 [A]</t>
  </si>
  <si>
    <t>544.1.1.02</t>
  </si>
  <si>
    <t>PI lom Wehotherm Standart WTS 2E DN125/250 90°</t>
  </si>
  <si>
    <t>544.1.1.03</t>
  </si>
  <si>
    <t>PI odvzdušnění WTS 2 D/A -V DN125/DN25</t>
  </si>
  <si>
    <t>544.1.1.04</t>
  </si>
  <si>
    <t>Izolační dvojitě jištěný spoj kompletní WTS DSJ 2P DN125/250 včetně tavných zátek</t>
  </si>
  <si>
    <t>38ks=38,000 [A]</t>
  </si>
  <si>
    <t>544.1.1.05</t>
  </si>
  <si>
    <t>Dilatační profil FTS FPP Dilatacˇni´ PE polsˇtarˇ - 240x1000x40mm</t>
  </si>
  <si>
    <t>56ks=56,000 [A]</t>
  </si>
  <si>
    <t>544.1.1.06</t>
  </si>
  <si>
    <t>FTS MT sign. folie, sˇi´rˇe 220 mm (jednotka m)</t>
  </si>
  <si>
    <t>544.1.1.07</t>
  </si>
  <si>
    <t>Montáže předizolovaného potrubí a spojů ve výkopu otevřeném</t>
  </si>
  <si>
    <t>544.1.1.08</t>
  </si>
  <si>
    <t>Montáže a propojování detekčního systému předizolovaného potrubí</t>
  </si>
  <si>
    <t>40kpl=40,000 [A]</t>
  </si>
  <si>
    <t>544.1.1.09</t>
  </si>
  <si>
    <t>Dřevěné podklady a proklady pod potrubí pro potřebu montáže PI potrubí</t>
  </si>
  <si>
    <t>1,3m3=1,300 [A]</t>
  </si>
  <si>
    <t>544.1.1.10</t>
  </si>
  <si>
    <t>Značení nadzemních objektů - Šachta Š_odvz01 - oselová tabulka žárově zinkovaná</t>
  </si>
  <si>
    <t>544.1.1.11</t>
  </si>
  <si>
    <t>Doprava a manipulace s s potrubím, za použití zdvihací nebo jeřábové techniky</t>
  </si>
  <si>
    <t>Demontáže a zajištění potrubních konců stávajícího vedení v bodech NB01 a NB02</t>
  </si>
  <si>
    <t>544.1.2</t>
  </si>
  <si>
    <t>544.1.2.01</t>
  </si>
  <si>
    <t>Demontáž stávajícího potrubí teplovodu DN125/250 včetně ekologické likvidace a dopravy</t>
  </si>
  <si>
    <t>108,0m=108,000 [A]</t>
  </si>
  <si>
    <t>544.1.2.02</t>
  </si>
  <si>
    <t>Zajištění a opracování konců potrubí v bodech NB01 a NB02</t>
  </si>
  <si>
    <t>4kpl=4,000 [A]</t>
  </si>
  <si>
    <t>544.1.2.03</t>
  </si>
  <si>
    <t>Varné dno ocelové tř. mat. 11.353.1 DN125, PN25</t>
  </si>
  <si>
    <t>544.1.2.04</t>
  </si>
  <si>
    <t>Doprava a manipulace s těžkými břemeny na staveništi s použitím zvyhacích zařízení a jeřábů</t>
  </si>
  <si>
    <t>520.2</t>
  </si>
  <si>
    <t>PŘELOŽKA TEPLOVODU DN125 - STAVEBNÍ ČÁST</t>
  </si>
  <si>
    <t>544.2.1</t>
  </si>
  <si>
    <t>Odstranění podkladu z kameniva těženého tl 300 mm</t>
  </si>
  <si>
    <t>37,0m2=37,000 [A]</t>
  </si>
  <si>
    <t>Odstranění podkladu živičných tl 200 mm</t>
  </si>
  <si>
    <t>Montáž a demontáž provizorního přejezdu</t>
  </si>
  <si>
    <t>Vytrhání obrub silničních ležatých</t>
  </si>
  <si>
    <t>544.1.2.05</t>
  </si>
  <si>
    <t>Hloubení rýh š do 2000 mm v hornině tř. 4 objemu do 1000 m3</t>
  </si>
  <si>
    <t>84,0m3=84,000 [A]</t>
  </si>
  <si>
    <t>544.1.2.06</t>
  </si>
  <si>
    <t>Příplatek za lepivost k hloubení rýh š do 2000 mm v hornině tř. 4</t>
  </si>
  <si>
    <t>544.1.2.07</t>
  </si>
  <si>
    <t>Příplatek za ztížení vykopávky v blízkosti pozemního vedení-ruční výkop</t>
  </si>
  <si>
    <t>9,0m3=9,000 [A]</t>
  </si>
  <si>
    <t>544.1.2.08</t>
  </si>
  <si>
    <t>Svislé přemístění výkopku z horniny tř. 1 až 4 hl výkopu do 2,5 m</t>
  </si>
  <si>
    <t>544.1.2.09</t>
  </si>
  <si>
    <t>Vodorovné přemístění do 10000 m výkopku z horniny tř. 1 až 4</t>
  </si>
  <si>
    <t>544.1.2.10</t>
  </si>
  <si>
    <t>Příplatek k vodorovnému přemístění výkopku z horniny tř. 1 až 4 ZKD 1000 m přes 10000 m</t>
  </si>
  <si>
    <t>840,0m3=840,000 [A]</t>
  </si>
  <si>
    <t>544.1.2.11</t>
  </si>
  <si>
    <t>Nakládání výkopku z hornin tř. 1 až 4 do 100 m3</t>
  </si>
  <si>
    <t>544.1.2.12</t>
  </si>
  <si>
    <t>Uložení sypaniny na skládky</t>
  </si>
  <si>
    <t>544.1.2.13</t>
  </si>
  <si>
    <t>Poplatek za uložení odpadu ze sypaniny na skládce (skládkovné)</t>
  </si>
  <si>
    <t>168,0t=168,000 [A]</t>
  </si>
  <si>
    <t>544.1.2.14</t>
  </si>
  <si>
    <t>544.1.2.15</t>
  </si>
  <si>
    <t>Obsyp potrubí bez prohození sypaniny z hornin tř. 1 až 4 uloženým do 3 m od kraje výkopu</t>
  </si>
  <si>
    <t>29,0m3=29,000 [A]</t>
  </si>
  <si>
    <t>544.1.2.16</t>
  </si>
  <si>
    <t>Štěrkopísek 0-8mm</t>
  </si>
  <si>
    <t>53,65t=53,650 [A]</t>
  </si>
  <si>
    <t>544.1.2.17</t>
  </si>
  <si>
    <t>Ohraničení výkopu</t>
  </si>
  <si>
    <t>544.1.2.18</t>
  </si>
  <si>
    <t>Vyvěšení inž.sítí</t>
  </si>
  <si>
    <t>544.2.2</t>
  </si>
  <si>
    <t>544.2.2.01</t>
  </si>
  <si>
    <t>Podklad z vibrovaného štěrku ŠV tl 300 mm</t>
  </si>
  <si>
    <t>544.2.2.02</t>
  </si>
  <si>
    <t>Podklad ze štěrkodrtě ŠD tl 250 mm</t>
  </si>
  <si>
    <t>544.2.2.03</t>
  </si>
  <si>
    <t>Asfaltový beton vrstva podkladní ACP 22 (obalované kamenivo OKH) tl 50 mm š do 3 m</t>
  </si>
  <si>
    <t>544.2.2.04</t>
  </si>
  <si>
    <t>Postřik živičný infiltrační s posypem z asfaltu množství 1 kg/m2</t>
  </si>
  <si>
    <t>544.2.2.05</t>
  </si>
  <si>
    <t>Prolití podkladu asfaltem v množství 2,5 kg/m2</t>
  </si>
  <si>
    <t>544.2.2.06</t>
  </si>
  <si>
    <t>Asfaltový beton vrstva obrusná ACO 16 (ABH) tl 50 mm š do 3 m z nemodifikovaného asfaltu</t>
  </si>
  <si>
    <t>544.2.2.07</t>
  </si>
  <si>
    <t>Dopravní značení-dočasné</t>
  </si>
  <si>
    <t>Ostatní konstrukce a práce-bourání</t>
  </si>
  <si>
    <t>544.2.3</t>
  </si>
  <si>
    <t>544.2.3.01</t>
  </si>
  <si>
    <t>Osazení silničního obrubníku betonového stojatého s boční opěrou do lože z betonu prostého</t>
  </si>
  <si>
    <t>544.2.3.02</t>
  </si>
  <si>
    <t>obrubník BEST-MONO I, přírodní 100x15/12x30 cm</t>
  </si>
  <si>
    <t>544.2.3.03</t>
  </si>
  <si>
    <t>Řezání stávajícího živičného krytu hl do 200 mm</t>
  </si>
  <si>
    <t>74,0m=74,000 [A]</t>
  </si>
  <si>
    <t>544.2.3.04</t>
  </si>
  <si>
    <t>Šachta skružová D 1000mm, hl. do 1,4m, včetně poklopu Hemrlock</t>
  </si>
  <si>
    <t>544.2.3.05</t>
  </si>
  <si>
    <t>Vodorovná doprava vybouraných hmot po suchu do 1 km</t>
  </si>
  <si>
    <t>5,5t=5,500 [A]</t>
  </si>
  <si>
    <t>544.2.3.06</t>
  </si>
  <si>
    <t>Příplatek ZKD 5 km u vodorovné dopravy vybouraných hmot po suchu</t>
  </si>
  <si>
    <t>55,0t=55,000 [A]</t>
  </si>
  <si>
    <t>544.2.3.07</t>
  </si>
  <si>
    <t>Nakládání na dopravní prostředky pro vodorovnou dopravu vybouraných hmot</t>
  </si>
  <si>
    <t>544.2.3.08</t>
  </si>
  <si>
    <t>Poplatek za uložení odpadu z asfaltových povrchů na skládce (skládkovné)</t>
  </si>
  <si>
    <t>Přesun hmot</t>
  </si>
  <si>
    <t>544.2.4</t>
  </si>
  <si>
    <t>544.2.4.01</t>
  </si>
  <si>
    <t>Přesun hmot pro trubní vedení z ocelových trub svařovaných otevřený výkop</t>
  </si>
  <si>
    <t>29,8t=29,800 [A]</t>
  </si>
  <si>
    <t>520.3</t>
  </si>
  <si>
    <t>544.3.1</t>
  </si>
  <si>
    <t>544.3.1.01</t>
  </si>
  <si>
    <t>Příprava a zařízení staveniště</t>
  </si>
  <si>
    <t>544.3.1.02</t>
  </si>
  <si>
    <t>Proplach potrubí teplovodních rozvodů před uvedením do provozu</t>
  </si>
  <si>
    <t>544.3.1.03</t>
  </si>
  <si>
    <t>Tlakové zkoušky potrubí teplovodních rozvodů před uvedením do provozu</t>
  </si>
  <si>
    <t>544.3.1.04</t>
  </si>
  <si>
    <t>Nedestruktivní zkoušky svarových spojů potrubí od DN125 = 100%</t>
  </si>
  <si>
    <t>544.3.1.05</t>
  </si>
  <si>
    <t>Reflektometrické měření stavu potrubí, o provedeném měření bude vystaven protokol, včetně stanovení směru a délek vodičů detekčního systému potrubí, provedené autorizovanou firmou</t>
  </si>
  <si>
    <t>544.3.1.06</t>
  </si>
  <si>
    <t>Zabezpečení staveniště (BOZP, mobilní zábrany, bezpečnostní značení)</t>
  </si>
  <si>
    <t>544.3.1.07</t>
  </si>
  <si>
    <t>Dílenská a realizační dokumentace stavby dokumentace stavby dle zadání a standardu provozovatele a schválená provozovatelem před zahájením stavby</t>
  </si>
  <si>
    <t>544.3.1.08</t>
  </si>
  <si>
    <t>Dokumentace skutečného provedení stavby (6xtisk paré, 1xdigi), včetně dokumentace dodavatelské pro předání a převzetí díla jako kompletního celku</t>
  </si>
  <si>
    <t>544.3.1.09</t>
  </si>
  <si>
    <t>Geodetické vytýčení stavby, inženýrských sítí a zaměření skutečného stavu, včetně dokladu o vkladu na GIS</t>
  </si>
  <si>
    <t>544.3.1.10</t>
  </si>
  <si>
    <t>Inženýrská a koordinační činnost, kompletace a účast na kontrolních dnech investora</t>
  </si>
  <si>
    <t>35hod=35,000 [A]</t>
  </si>
  <si>
    <t>544.3.1.11</t>
  </si>
  <si>
    <t>Ostatní drobný a pomocný materiál neuvedený v dokumentaci a výkazu výměr nutný pro kompletnost a úplnost díla jako celku</t>
  </si>
  <si>
    <t xml:space="preserve">%         </t>
  </si>
  <si>
    <t>5%/100=0,050 [A]</t>
  </si>
  <si>
    <t>544.3.1.12</t>
  </si>
  <si>
    <t>Náhradní zdroj pro kotelnu Z21 Liberecká (materiál + montáž)
Cena je fixní, bez DPH, před realizací akce musí být  dodavatelem objednáno. 
Opatření pokryje dodávky mimo topnou sezonu až na dva týdny.</t>
  </si>
  <si>
    <t xml:space="preserve">SOUBOR    </t>
  </si>
  <si>
    <t>SO 604</t>
  </si>
  <si>
    <t>REKONSTRUKCE TT V ÚSEKU U NISY - POŠTOVNÍ</t>
  </si>
  <si>
    <t>604.1</t>
  </si>
  <si>
    <t>REKONSTRUKCE TT V ÚSEKU U NISY - POŠTOVNÍ - PŘÍPRAVA ÚZEMÍ</t>
  </si>
  <si>
    <t>zemina z pol.č.17120: 197,0m3=197,000 [A]</t>
  </si>
  <si>
    <t>z pol.č.11313: 131,46m3*2,4t/m3=315,504 [A]
z pol.č.11316.R: 252,9m3*2,5t/m3=505,800 [B]
z pol.č.11318: 22,62m3*2,0t/m3=45,240 [C]
z pol.č.11332: 589,16m3*1,9t/m3=1 119,404 [D]
z pol.č.11334: 520,0m3*2,3t/m3=1 196,000 [E]
z pol.č.11335: 389,26m3*2,3t/m3=895,298 [F]
z pol.č.11351: 735,0m*0,04t/m=29,400 [G]
z pol.č.11353.B: 366,25m*0,1t/m=36,625 [H]
z pol.č.96687: 4ks*0,3t/ks=1,200 [I]
z pol.č.969233: 10m*0,015t/m=0,150 [J]
Celkem: A+B+C+D+E+F+G+H+I+J=4 144,621 [K]</t>
  </si>
  <si>
    <t>dle pol.č.12573.A: 69,0m3=69,000 [A]</t>
  </si>
  <si>
    <t>11120</t>
  </si>
  <si>
    <t>ODSTRANĚNÍ KŘOVIN</t>
  </si>
  <si>
    <t>121,0m2=121,000 [A]</t>
  </si>
  <si>
    <t>11201</t>
  </si>
  <si>
    <t>KÁCENÍ STROMŮ D KMENE DO 0,5M S ODSTRANĚNÍM PAŘEZŮ
VČETNĚ LIKVIDACE PAŘEZŮ</t>
  </si>
  <si>
    <t>11204</t>
  </si>
  <si>
    <t>KÁCENÍ STROMŮ D KMENE DO 0,3M S ODSTRANĚNÍM PAŘEZŮ
VČETNĚ LIKVIDACE PAŘEZŮ</t>
  </si>
  <si>
    <t>místní komunikace
364,0m2*0,15=54,600 [A]
114,0m2*0,04=4,560 [B]
chodník: 1446,0m2*0,05=72,300 [C]
Celkem: A+B+C=131,460 [D]</t>
  </si>
  <si>
    <t>11316.R</t>
  </si>
  <si>
    <t>ODSTRANĚNÍ KRYTU ZPEVNĚNÝCH PLOCH Z BETONOVÝCH DÍLCŮ
PANELY BKV, VČETNĚ LIKVIDACE GUMOVÝCH PROFILŮ</t>
  </si>
  <si>
    <t>1405,0m2*0,18=252,900 [A]</t>
  </si>
  <si>
    <t>11317</t>
  </si>
  <si>
    <t>ODSTRAN KRYTU ZPEVNĚNÝCH PLOCH Z DLAŽEB KOSTEK
PRO ZPĚTNÉ POUŽITÍ
VČETNĚ OČIŠTĚNÍ A ODVOZU NA SKLÁDKU INVESTORA</t>
  </si>
  <si>
    <t>TT
celková plocha: 1224,0m2=1 224,000 [A]
pro zpětné použití cca 75%, t.j. 0,75*1224,0m2*0,10=91,800 [B]
Pozn.: zpětné použití do SO 604.2</t>
  </si>
  <si>
    <t>ODSTRAN KRYTU ZPEVNĚNÝCH PLOCH Z DLAŽEB KOSTEK
VČETNĚ OČIŠTĚNÍ A ODVOZU NA SKLÁDKU INVESTORA</t>
  </si>
  <si>
    <t>TT
z pol.č.11317.A cca 25%, t.j. 0,25*1224,0m2*0,10=30,600 [A]
K10: 14,0m2*0,10=1,400 [B]
Celkem: A+B=32,000 [C]</t>
  </si>
  <si>
    <t>ODSTRANĚNÍ KRYTU ZPEVNĚNÝCH PLOCH Z DLAŽDIC
ZÁMKOVÁ DLAŽBA</t>
  </si>
  <si>
    <t>TT: 13,0m2*0,06=0,780 [A]
chodníky: 364,0m2*0,06=21,840 [B]
Celkem: A+B=22,620 [C]</t>
  </si>
  <si>
    <t>TT
podkladní asfaltové vrstvy (mezi obrubami): 2600,0m2*0,20=520,000 [A]
podklad chodníků ze zámk.dl.: 364,0m2*0,19=69,160 [B]
Celkem: A+B=589,160 [C]</t>
  </si>
  <si>
    <t>TT
podkladní vrstvy: 2600,0m2*0,20=520,000 [A]</t>
  </si>
  <si>
    <t>vybourání lože z K10 z pol.č.11317.A: 1224,0m2*0,08+14,0m2*0,06=98,760 [A]
vybourání lože ze zámkové dl. z pol.č.11318: 13,0m2*0,10=1,300 [B]
vybourání lože chodníku z asfaltu z pol.č.11313: 1446,0m2*0,20=289,200 [C]
Celkem: A+B+C=389,260 [D]</t>
  </si>
  <si>
    <t>735,0m=735,000 [A]</t>
  </si>
  <si>
    <t>celková délka obrub: 1465,0m, z toho pro zpětné použití cca 75%, t.j. 0,75*1465,0m=1 098,750 [A]
Pozn.: 
5,0m použít do SO 107
216,5m použít do SO 107.1.2
876,5 použít do SO 604.2</t>
  </si>
  <si>
    <t>ODSTRANĚNÍ CHODNÍKOVÝCH KAMENNÝCH OBRUBNÍKŮ
ŠÍŘ.300MM
PRO ZPĚTNÉ POUŽITÍ</t>
  </si>
  <si>
    <t>122,0m=122,000 [A]
Pozn.: 122,0m použít do SO 107.1.2</t>
  </si>
  <si>
    <t>celková délka obrub: 1465,0m, z toho s odvozem na skládku cca 25%, t.j. 0,25*1465,0m=366,250 [A]</t>
  </si>
  <si>
    <t>TT
podkladní asfaltové vrstvy (mezi obrubami): 2600,0m2*0,12=312,000 [A]</t>
  </si>
  <si>
    <t>816,0m2*0,20=163,200 [A]</t>
  </si>
  <si>
    <t>197,0m3=197,000 [A]</t>
  </si>
  <si>
    <t>natěžení a dovoz dle pol.č.17110: 69,0m3=69,000 [A]</t>
  </si>
  <si>
    <t>69,0m3=69,000 [A]</t>
  </si>
  <si>
    <t>uložení výkopu na skládku dle pol.č.12373: 197,0m3=197,000 [A]
uložení ornice na mezideponii dle pol.č.12110: 163,2m3=163,200 [B]
Celkem: A+B=360,200 [C]</t>
  </si>
  <si>
    <t>ŠACHTOVÉ BETONOVÉ SKRUŽE SAMOSTATNÉ
VČETNĚ VÝPNĚ ŠD</t>
  </si>
  <si>
    <t>ochrana měřického bodu: 1ks=1,000 [A]</t>
  </si>
  <si>
    <t>ZÁBRADLÍ SILNIČNÍ S VODOR MADLY - DEMONTÁŽ S PŘESUNEM
DVOUMADLOVÉ VČETNĚ ODVOZU NA SKLÁDKU INVESTORA</t>
  </si>
  <si>
    <t>37,0m=37,000 [A]</t>
  </si>
  <si>
    <t>DOPRAVNÍ ZNAČKY ZÁKLADNÍ VELIKOSTI OCELOVÉ FÓLIE TŘ 2 - DEMONTÁŽ</t>
  </si>
  <si>
    <t>937233.R</t>
  </si>
  <si>
    <t>MOBILIÁŘ - KOŠE NA ODPADKY - DEMONTÁŽ A ODVOZ</t>
  </si>
  <si>
    <t>937733.R</t>
  </si>
  <si>
    <t>MOBILIÁŘ - LAVIČKY Z BETON DÍLCŮ - DEMONTÁŽ A ODVOZ</t>
  </si>
  <si>
    <t>965164.R</t>
  </si>
  <si>
    <t>DEMONTÁŽ KOLEJE NA BETON PANELECH (BEZ BOURÁNÍ BETONU) ROZEBRÁNÍM DO SOUČÁSTÍ
2x KOLEJNICE B1
VČETNĚ ŘEZÁNÍ A ODVOZU NA SKLÁDKU INVESTORA</t>
  </si>
  <si>
    <t>650,0m=650,000 [A]</t>
  </si>
  <si>
    <t>96650.R</t>
  </si>
  <si>
    <t>ODSTRANĚNÍ ŽLABŮ Z DÍLCŮ LITINOVÝCH
VČETNĚ ODVOZU NA SKLÁDKU INVESTORA</t>
  </si>
  <si>
    <t>2ks*1,00=2,000 [A]</t>
  </si>
  <si>
    <t>969233</t>
  </si>
  <si>
    <t>VYBOURÁNÍ POTRUBÍ DN DO 150MM KANALIZAČ</t>
  </si>
  <si>
    <t>plast DN150: 2*5,0m=10,000 [A]</t>
  </si>
  <si>
    <t>98817</t>
  </si>
  <si>
    <t>DEMOLICE DROBNÝCH STAVEB S PODÍLEM KONSTR DO 10% KOVOVÝCH
DEMONTÁŽ PŘÍSTŘEŠKŮ VČETNĚ ROZEBRÁNÍ A ODVOZU KOVOVÝCH PRVKŮ NA SKLÁDKU INVESTORA</t>
  </si>
  <si>
    <t xml:space="preserve">M3OP      </t>
  </si>
  <si>
    <t>2ks*6,30*1,70*3,00=64,260 [A]</t>
  </si>
  <si>
    <t>604.2</t>
  </si>
  <si>
    <t>REKONSTRUKCE TT V ÚSEKU U NISY - POŠTOVNÍ - NOVÉ KCE</t>
  </si>
  <si>
    <t>dle pol.č.17120: 1325,8m3=1 325,800 [A]</t>
  </si>
  <si>
    <t>dle pol.č.12573: 1301,5m3=1 301,500 [A]</t>
  </si>
  <si>
    <t>výkop pro AZ dle pol.č.17130: 1301,5m3=1 301,500 [A]</t>
  </si>
  <si>
    <t>natěžení a dovoz pro AZ dle pol.č.17130: 1301,5m3=1 301,500 [A]</t>
  </si>
  <si>
    <t>PVC DN150: 20,00*0,55*0,80=8,800 [A]
PVC DN200: 25,00*1,00*1,00=25,000 [B]
Celkem: A+B=33,800 [C]</t>
  </si>
  <si>
    <t>uložení na skládku dle pol.č.12373: 1301,5m3=1 301,500 [A]
z pol.č.13273,17411: 33,8m3-9,5m3=24,300 [B]
Celkem: A+B=1 325,800 [C]</t>
  </si>
  <si>
    <t>z pol.č.56330: 2603,0m2*0,50=1 301,500 [A]</t>
  </si>
  <si>
    <t>PVC DN200: 25,00*1,00*0,38=9,500 [A]</t>
  </si>
  <si>
    <t>PVC DN150: 20,00*(0,80*0,46-3,14*0,08*0,08)=6,958 [A]
PVC DN200: 25,00*(1,00*0,52-3,14*0,11*0,11)=12,050 [B]
Celkem: A+B=19,008 [C]</t>
  </si>
  <si>
    <t>z pol.č.56330: 2603,0m2=2 603,000 [A]</t>
  </si>
  <si>
    <t>celková délka trativodu: 11648-10972=676,000 [A]
odpočet do bet. lože: -162,0m=- 162,000 [B]
Celkem: A+B=514,000 [C]</t>
  </si>
  <si>
    <t>162,0m=162,000 [A]</t>
  </si>
  <si>
    <t>21461B</t>
  </si>
  <si>
    <t>SEPARAČNÍ GEOTEXTILIE DO 200G/M2</t>
  </si>
  <si>
    <t>267,0m2+2188,0m2+59,0m2=2 514,000 [A]</t>
  </si>
  <si>
    <t>PVC DN150: 20,00*0,80*0,10=1,600 [A]
PVC DN200: 25,00*1,00*0,10=2,500 [B]
Celkem: A+B=4,100 [C]</t>
  </si>
  <si>
    <t>511384.R</t>
  </si>
  <si>
    <t>KOLEJOVÉ LOŽE Z BETONOVÉ DESKY VYZTUŽENÉ ROZPTÝLENOU VÝZTUŽÍ Z POLYMER MAKROVLÁKEN C 30/37</t>
  </si>
  <si>
    <t>650,00*2,20=1 430,000 [A]
1430,0m2*0,20=286,000 [B]</t>
  </si>
  <si>
    <t>51199</t>
  </si>
  <si>
    <t>ANTIVIBRAČNÍ ROHOŽ
Z RECYKLOVANÉHO MATERIÁLU SPECIFIKACE DLE TZ</t>
  </si>
  <si>
    <t>521310</t>
  </si>
  <si>
    <t>KOLEJ TRAMVAJOVÁ Z KOLEJNIC ŽLÁBKOVÝCH NT1 NA BETONOVÉ DESCE
VYSTROJENO NA ROZCHOD 1435MM
POLOŽKA OBSAHUJE:
2 KOLEJNICE NT1 PRO UPEVNĚNÍ NA BETONOVOU DESKU VČETNĚ UPEVŇOVADEL, ROZCHODNIC, BOKOVNIC, GUMOVÝCH PROFILŮ NA PATU KOLEJNICE A GUMOVÉHO NÁVLEKU NA ROZCHODNICE, REKTIFIKAČNÍCH PŘÍPRAVKŮ A PODLITÍ NESMRŠŤUJÍCÍ MALTOU</t>
  </si>
  <si>
    <t>11640-10990=650,000 [A]</t>
  </si>
  <si>
    <t>542151</t>
  </si>
  <si>
    <t>SMĚROVÉ A VÝŠKOVÉ VYROVNÁNÍ KOLEJE NA BETONOVÉ DESCE</t>
  </si>
  <si>
    <t>542151.R</t>
  </si>
  <si>
    <t>SMĚROVÉ A VÝŠKOVÉ VYROVNÁNÍ KOLEJE NA BETONOVÉ DESCE
V NAPOJENÍ</t>
  </si>
  <si>
    <t>2*10,0=20,000 [A]</t>
  </si>
  <si>
    <t>545121</t>
  </si>
  <si>
    <t>SVAR KOLEJNIC (STEJNÉHO TVARU) NT1 JEDNOTLIVĚ</t>
  </si>
  <si>
    <t>110ks=110,000 [A]</t>
  </si>
  <si>
    <t>54770</t>
  </si>
  <si>
    <t>PŘECHODOVÉ KUSY NT1/S49 S ŽLÁBKOVÝM PROFILEM</t>
  </si>
  <si>
    <t>54910</t>
  </si>
  <si>
    <t>ŘEZÁNÍ KOLEJNIC VŠECH SOUSTAV</t>
  </si>
  <si>
    <t>kolejnice NT1: 110ks=110,000 [A]</t>
  </si>
  <si>
    <t>549112</t>
  </si>
  <si>
    <t>BROUŠENÍ KOLEJE A VÝHYBEK TRAMVAJOVÝCH (BLOKOVÝCH, ŽLÁBKOVÝCH)
2 KOLEJNICE</t>
  </si>
  <si>
    <t>přejezdové kce: 88,0m2*0,13=11,440 [A]
přechody: 59,0m2*0,17=10,030 [B]
mimo přejezdy pod K10: 2188,0m2*0,11=240,680 [C]
Celkem: A+B+C=262,150 [D]</t>
  </si>
  <si>
    <t>56130</t>
  </si>
  <si>
    <t>VOZOVKOVÉ VRSTVY Z MEZEROVITÉHO BETONU</t>
  </si>
  <si>
    <t>podklad: 267,0m2+2188,0m2+59,0m2-1430,0m2-90,0m2=994,000 [A]
994,0m2*0,20=198,800 [B]</t>
  </si>
  <si>
    <t>561441</t>
  </si>
  <si>
    <t>KAMENIVO ZPEVNĚNÉ CEMENTEM TŘ. I TL. DO 200MM
SC C8/10</t>
  </si>
  <si>
    <t>přechodová oblast na sil. I třídy: 90,0m2=90,000 [A]
přechodová oblast na MK: 89,0m2=89,000 [B]
Celkem: A+B=179,000 [C]</t>
  </si>
  <si>
    <t>(994,0m2+89,0m2+90,0m2+1430,0m2)=2 603,000 [A]
2603,0m2*0,27=702,810 [B]</t>
  </si>
  <si>
    <t>přechodová oblast na sil. I třídy: 38,0m2+52,0m2=90,000 [A]
přechodová oblast na MK: 30,0m2+59,0m2=89,000 [B]
Celkem: A+B=179,000 [C]</t>
  </si>
  <si>
    <t>přejezdové kce: 267,0m2=267,000 [A]</t>
  </si>
  <si>
    <t>přechodová oblast na sil. I třídy: 90,0m2+0,5*(20,0+14,0+9,0+12,0+16,0+26,0)=138,500 [A]
přechodová oblast na MK: 89,0m2+0,5*(8,0+6,5+6,5+8,5+7,0+8,0+8,0)=115,250 [B]
Celkem: A+B=253,750 [C]</t>
  </si>
  <si>
    <t>574C06</t>
  </si>
  <si>
    <t>ASFALTOVÝ BETON PRO LOŽNÍ VRSTVY ACL 16+, 16S
ACL 16+</t>
  </si>
  <si>
    <t>přechodová oblast na sil. I třídy: 52,0m2*0,06=3,120 [A]
přechodová oblast na MK: 59,0m2*0,05=2,950 [B]
Celkem: A+B=6,070 [C]</t>
  </si>
  <si>
    <t>574E07</t>
  </si>
  <si>
    <t>ASFALTOVÝ BETON PRO PODKLADNÍ VRSTVY ACP 22+, 22S
ACP 22+</t>
  </si>
  <si>
    <t>přechodová oblast na sil. I třídy: 90,0m2*0,10=9,000 [A]
přechodová oblast na MK: 89,0m2*0,10=8,900 [B]
Celkem: A+B=17,900 [C]</t>
  </si>
  <si>
    <t>575A05</t>
  </si>
  <si>
    <t>LITÝ ASFALT MA I (SILNICE, DÁLNICE) 16</t>
  </si>
  <si>
    <t>přechodová oblast na sil. I třídy: 38,0m2*0,06=2,280 [A]
přechodová oblast na MK: 30,0m2*0,05=1,500 [B]
Celkem: A+B=3,780 [C]</t>
  </si>
  <si>
    <t>575A55</t>
  </si>
  <si>
    <t>LITÝ ASFALT MA I (SILNICE, DÁLNICE) 16 TL. 40MM</t>
  </si>
  <si>
    <t>přejezdové kce: 267,0m2-38,0m2-52,0m2-30,0m2-59,0m2=88,000 [A]</t>
  </si>
  <si>
    <t>575D53</t>
  </si>
  <si>
    <t>LITÝ ASFALT MA I (SILNICE, DÁLNICE) 11 TL. 40MM MODIFIK</t>
  </si>
  <si>
    <t>přejezdové kce: 267,0m2=267,000 [A]
přechody: 59,0m2=59,000 [B]
Celkem: A+B=326,000 [C]</t>
  </si>
  <si>
    <t>POSYP KAMENIVEM DRCENÝM 5KG/M2
3,0KG/M2, FR.2/4</t>
  </si>
  <si>
    <t>na infiltrační postřik dle pol.č.572123: 179,0m2=179,000 [A]</t>
  </si>
  <si>
    <t>58222</t>
  </si>
  <si>
    <t>DLÁŽDĚNÉ KRYTY Z DROBNÝCH KOSTEK DO LOŽE Z MC
SPÁRY VYPLNĚNY MC25-XF4</t>
  </si>
  <si>
    <t>žulové kostky K10 - mimo přejezdy: 2188,0m2=2 188,000 [A]</t>
  </si>
  <si>
    <t>VÝPLŇ SPAR MODIFIKOVANÝM ASFALTEM
PODÉL KOLEJNIC VČETNĚ NUTNÝCH TECHNOLOGICKÝCH ÚPRAV</t>
  </si>
  <si>
    <t>dle pol.č.919111: 328,0m=328,000 [A]</t>
  </si>
  <si>
    <t>711502</t>
  </si>
  <si>
    <t>OCHRANA IZOLACE NA POVRCHU ASFALTOVÝMI PÁSY
DĚLÍCÍ VRSTVA Z ASF. LEPENKY S PAPÍROVOU NOSNOU VLOŽKOU</t>
  </si>
  <si>
    <t>přechody: 59,0m2=59,000 [A]
přejezdová kce: 88,0m2=88,000 [B]
Celkem: A+B=147,000 [C]</t>
  </si>
  <si>
    <t>odvodnění: 2,50*4+10,00=20,000 [A]</t>
  </si>
  <si>
    <t>přípojky UV: 25,0m=25,000 [A]</t>
  </si>
  <si>
    <t>895822</t>
  </si>
  <si>
    <t>DRENÁŽNÍ ŠACHTICE KONTROLNÍ Z PLAST DÍLCŮ ŠK 80
TELESKOPICKÁ, POKLOP D400</t>
  </si>
  <si>
    <t>na UV: 9ks=9,000 [A]</t>
  </si>
  <si>
    <t>UV: 9ks=9,000 [A]</t>
  </si>
  <si>
    <t>PVC DN150: 20,0m=20,000 [A]</t>
  </si>
  <si>
    <t>25,0m=25,000 [A]</t>
  </si>
  <si>
    <t>PVC DN150: 20,0m=20,000 [A]
DN200: 25,0m=25,000 [B]
Celkem: A+B=45,000 [C]</t>
  </si>
  <si>
    <t>6,0m2=6,000 [A]</t>
  </si>
  <si>
    <t>dle pol.č.915111: 6,0m2=6,000 [A]</t>
  </si>
  <si>
    <t>91552</t>
  </si>
  <si>
    <t>VODOR DOPRAV ZNAČ - PÍSMENA
BARVA+PLAST</t>
  </si>
  <si>
    <t>nápis "POZOR TRAM"
12*9ks=108,000 [A]</t>
  </si>
  <si>
    <t>obrubník šíř.150mm - výzisk z SO 604.1: 876,5m=876,500 [A]</t>
  </si>
  <si>
    <t>917424</t>
  </si>
  <si>
    <t>CHODNÍKOVÉ OBRUBY Z KAMENNÝCH OBRUBNÍKŮ ŠÍŘ 150MM
150x250MM</t>
  </si>
  <si>
    <t>400,0m=400,000 [A]</t>
  </si>
  <si>
    <t>ŘEZÁNÍ ASFALTOVÉHO KRYTU VOZOVEK TL DO 50MM
PODÉL KOLEJNIC</t>
  </si>
  <si>
    <t>3*4+(13+11)*2+8*4+8*4+4*4+3*4+(10+9)*2+3*4+(10+8)*2+(23+22)*2=328,000 [A]</t>
  </si>
  <si>
    <t>924420</t>
  </si>
  <si>
    <t>NÁSTUPIŠTĚ L (H) BEZ KONZOLOVÝCH DESEK
VÝŠKY 630MM
VČETNĚ PODKLADNÍHO BETONU C20/25</t>
  </si>
  <si>
    <t>3*32,0m=96,000 [A]</t>
  </si>
  <si>
    <t>92940</t>
  </si>
  <si>
    <t>TYPIZOVANÝ OZNAČNÍK DPMLJ SE ČTYŘŘÁDKOVÝM INFORMAČNÍM DISPLAYEM
Konstrukce dále obsahuje neprosvětlenou dopravní značku, označení zastávky, prosvětlenou vývěsku na jízdní řád a odpadkový koš. Provedení "prapor"
součástí je také kabelová přípojka délky 28m od rozpojovací skříně DPMLJ  v dimenzi 2x CYKY 3Cx2,5 mm2 v korugované chráničce DN50,  HDPE 40/33 modré barvy a propojovací šachtička u označníku</t>
  </si>
  <si>
    <t>TYPIZOVANÝ OZNAČNÍK DPMLJ SE ČTYŘŘÁDKOVÝM INFORMAČNÍM DISPLAYEM
Konstrukce dále obsahuje neprosvětlenou dopravní značku, označení zastávky, prosvětlenou vývěsku na jízdní řád a odpadkový koš. Provedení "standard"
součástí je také kabelová přípojka délky 27m od rozpojovací skříně DPMLJ  v dimenzi 2x CYKY 3Cx2,5 mm2 v korugované chráničce DN50,  HDPE 40/33 modré barvy a propojovací šachtička u označníku</t>
  </si>
  <si>
    <t>TYPIZOVANÝ OZNAČNÍK DPMLJ S PŘÍPRAVOU PRO ČTYŘŘÁDKOVÝ INFORMAČNÍ DISPLAY
Konstrukce dále obsahuje neprosvětlenou dopravní značku, označení zastávky, prosvětlenou vývěsku na jízdní řád a odpadkový koš. Provedení "prapor"
součástí je také kabelová přípojka délky 12m od rozpojovací skříně DPMLJ  v dimenzi 2x CYKY 3Cx2,5 mm2 v korugované chráničce DN50,  HDPE 40/33 modré barvy a propojovací šachtička u označníku</t>
  </si>
  <si>
    <t>TYPIZOVANÝ OZNAČNÍK DPMLJ BEZ INFORMAČNÍHO DISPLAYE
Konstrukce dále obsahuje neprosvětlenou dopravní značku, označení zastávky, neprosvětlenou vývěsku na jízdní řád a odpadkový koš. Provedení "prapor"</t>
  </si>
  <si>
    <t>93563</t>
  </si>
  <si>
    <t>ŽLABY OCELOLITINOVÉ SVĚTLÉ ŠÍŘKY DO 200MM VČET MŘÍŽÍ
LITINOVÉ ODVODŇOVAČE MEZIROZCHODOVÉ</t>
  </si>
  <si>
    <t>4ks*1,435m=5,740 [A]</t>
  </si>
  <si>
    <t>93767</t>
  </si>
  <si>
    <t>MOBILIÁŘ - PŘÍSTŘEŠKY PRO ZASTÁVKY VEŘEJNÉ DOPRAVY
Přístřešek 3 modulový dle specifikace DPMLJ s bočnicemi, s prosvětlenou reklamní plochou v bočnici, s lavičkou přes jeden modul a s neprosvětlenou vývěskou.</t>
  </si>
  <si>
    <t>604.3</t>
  </si>
  <si>
    <t>VYHŘÍVÁNÍ NÁSTUPIŠŤ</t>
  </si>
  <si>
    <t>Soupis montáží a materiálu</t>
  </si>
  <si>
    <t>Krycí a podkladová  KARI síť d=6mm</t>
  </si>
  <si>
    <t>450kg=450,000 [A]</t>
  </si>
  <si>
    <t>Podkladní vrstva zámkové dlažby - cem. malta 20 mm
po uložení topných kabelů</t>
  </si>
  <si>
    <t>2,50m3=2,500 [A]</t>
  </si>
  <si>
    <t>Podkladní vrstva cem. malta 100 mm</t>
  </si>
  <si>
    <t>12,00m3=12,000 [A]</t>
  </si>
  <si>
    <t>Instalační pás pro topné smyčky včetně mont.</t>
  </si>
  <si>
    <t>110,00m=110,000 [A]</t>
  </si>
  <si>
    <t>Distanční kladky včetně montáže</t>
  </si>
  <si>
    <t>60ks=60,000 [A]</t>
  </si>
  <si>
    <t>Topný kabel KTOQFQ</t>
  </si>
  <si>
    <t>2050,00m=2 050,000 [A]</t>
  </si>
  <si>
    <t>Ukolejnění kabelem 2xYY 35, včetně přip. na kol.
(plus kabel YY 35 připojení KARI sítě)</t>
  </si>
  <si>
    <t>10,00m=10,000 [A]</t>
  </si>
  <si>
    <t>Rozvaděč , včetně zapojení a upevnění na stožáru</t>
  </si>
  <si>
    <t>Kabel CYKY 4Bx 10, prop. v rozvaděči</t>
  </si>
  <si>
    <t>Připojení topných smyček do rozvaděče</t>
  </si>
  <si>
    <t>Souprava snímačů teploty a vlhkosti</t>
  </si>
  <si>
    <t>Připojení trolejové vedení - rozvaděč RE1-RE2
CHBU 35, včetně svorky, ok  a uchycení</t>
  </si>
  <si>
    <t>40,00m=40,000 [A]</t>
  </si>
  <si>
    <t>Stožárová skříň pro kabel DO s rozdělovací spojkou</t>
  </si>
  <si>
    <t>SO 626</t>
  </si>
  <si>
    <t>DEFINITIVNÍ TROLEJOVÉ VEDENÍ V ÚSEKU U NISY - POŠTOVNÍ</t>
  </si>
  <si>
    <t>626</t>
  </si>
  <si>
    <t>SOUPIS SESTAVENÍ A MONTÁŽÍ TV</t>
  </si>
  <si>
    <t>Montáž  stožáru
210-251001</t>
  </si>
  <si>
    <t>Číslo st. vč. podkl. pruhu
210-259003</t>
  </si>
  <si>
    <t>Tabulka výstražná na stožár</t>
  </si>
  <si>
    <t>SOUPIS STOŽÁRU TV</t>
  </si>
  <si>
    <t>HEB 320z/9,5 S</t>
  </si>
  <si>
    <t>C-vo 10</t>
  </si>
  <si>
    <t>STAVEBNÍ PRÁCE TV</t>
  </si>
  <si>
    <t>Vytyčení základu
0100011</t>
  </si>
  <si>
    <t>Výkop stož. jámy - kf.1.2 -obs.tr.
0050602</t>
  </si>
  <si>
    <t>17,0m3=17,000 [A]</t>
  </si>
  <si>
    <t>Odvoz zeminy
0120061</t>
  </si>
  <si>
    <t>5,0m3=5,000 [A]</t>
  </si>
  <si>
    <t>Betonový základ, četně nadbet.komplet-koef.1,05
210-251102</t>
  </si>
  <si>
    <t>13,0m3=13,000 [A]</t>
  </si>
  <si>
    <t>Ocelová roura d = 500 mm</t>
  </si>
  <si>
    <t>3*2,4=7,200 [A]</t>
  </si>
  <si>
    <t>DEMONTÁŽ  TV</t>
  </si>
  <si>
    <t>Demontáž st. stožáry</t>
  </si>
  <si>
    <t>Revize</t>
  </si>
  <si>
    <t>5hod=5,000 [A]</t>
  </si>
  <si>
    <t>Jízdní zkoušky</t>
  </si>
  <si>
    <t xml:space="preserve">KM        </t>
  </si>
  <si>
    <t>2km=2,000 [A]</t>
  </si>
  <si>
    <t>Realizační dokumentace</t>
  </si>
  <si>
    <t>SO 627</t>
  </si>
  <si>
    <t>TRAKČNÍ KABELY V ÚSEKU U NISY - POŠTOVNÍ</t>
  </si>
  <si>
    <t>627</t>
  </si>
  <si>
    <t>Dodávky zařízení</t>
  </si>
  <si>
    <t>Plastová skříň -komplet včetně zem. prací a základu
000073111</t>
  </si>
  <si>
    <t>Výzbroj propojovacím polem (ZS 64 obnova-zapojení)</t>
  </si>
  <si>
    <t>Materiál elektromontážní</t>
  </si>
  <si>
    <t>kabel 3-AHKCY 500 mm2 (či 3-AYKCY 500)
000172322</t>
  </si>
  <si>
    <t>600,0m=600,000 [A]</t>
  </si>
  <si>
    <t>spojka 10kV plast Raychem SXSU 4141 500-Al
000193619</t>
  </si>
  <si>
    <t>Materiál zemní všetně montáže</t>
  </si>
  <si>
    <t>písek kopaný 0-2mm
000046114</t>
  </si>
  <si>
    <t>25,0m=25,000 [A]3</t>
  </si>
  <si>
    <t>roura PE korugovaná ohebná pr.105
000046308</t>
  </si>
  <si>
    <t>zaústěšní do multikanálu: 6*2,0m=12,000 [A]</t>
  </si>
  <si>
    <t>Multikanál 6-W42 (9x)</t>
  </si>
  <si>
    <t>Koncovka 6</t>
  </si>
  <si>
    <t>Kabelová trasa komplet - uspoř. lože, zakrytí a pod.</t>
  </si>
  <si>
    <t>143,0m=143,000 [A]</t>
  </si>
  <si>
    <t>beton B10 na obetonování chráničky
000463089</t>
  </si>
  <si>
    <t>15,0m3=15,000 [A]</t>
  </si>
  <si>
    <t>cihla betonová 29/14/6,5
000046171</t>
  </si>
  <si>
    <t>1144ks=1 144,000 [A]</t>
  </si>
  <si>
    <t>kabel Al(-1kV AYY) volně uložený do 1x500
210901103</t>
  </si>
  <si>
    <t>spojka 10kV plast Raychem SXSU 4141 500-Al
210101205</t>
  </si>
  <si>
    <t>Demontáže</t>
  </si>
  <si>
    <t>demontáže
219990011</t>
  </si>
  <si>
    <t>80hod=80,000 [A]</t>
  </si>
  <si>
    <t>hloubení kabelové rýhy tř.z.4
460200813</t>
  </si>
  <si>
    <t>94,0m3=94,000 [A]</t>
  </si>
  <si>
    <t>zához jámy třída zeminy 3
460120003</t>
  </si>
  <si>
    <t>40,0m3=40,000 [A]</t>
  </si>
  <si>
    <t>jáma pro spojku kabelu do 10kV tř.zeminy 3/ko1.0
460230003</t>
  </si>
  <si>
    <t>kabel.lože písek 2x10-15cm, cihly podél
460420489</t>
  </si>
  <si>
    <t>133,0m=133,000 [A]</t>
  </si>
  <si>
    <t>oddělení a krytí spojky do 6kV
460490051</t>
  </si>
  <si>
    <t>zásyp kabelových rýh se zhutněním
460560813</t>
  </si>
  <si>
    <t>odvoz zeminy do 15km
460600001</t>
  </si>
  <si>
    <t>35t=35,000 [A]</t>
  </si>
  <si>
    <t>Poplatek za skládku</t>
  </si>
  <si>
    <t>provizorní úprava terénu třída zeminy 3
460620013</t>
  </si>
  <si>
    <t>100,0m2=100,000 [A]</t>
  </si>
  <si>
    <t>kabelový prostup z ohebné roury plast pr.105mm
460510031</t>
  </si>
  <si>
    <t>podklad a obetonování chrániček
460650017</t>
  </si>
  <si>
    <t>zatažení lana do chráničky včetně materiálu
460490061</t>
  </si>
  <si>
    <t>60,0m=60,000 [A]</t>
  </si>
  <si>
    <t>oddělení kabelu cihlou (2x133)
460500001</t>
  </si>
  <si>
    <t>266,0m=266,000 [A]</t>
  </si>
  <si>
    <t>SO 628</t>
  </si>
  <si>
    <t>ZABEZPEČOVACÍ ZAŘÍZENÍ V ÚSEKU U NISY - POŠTOVNÍ</t>
  </si>
  <si>
    <t>628</t>
  </si>
  <si>
    <t>Materiál elektromontážní - včetně montáže</t>
  </si>
  <si>
    <t>kabel CYKY 5x 10 - napájecí NN</t>
  </si>
  <si>
    <t>667,0m=667,000 [A]</t>
  </si>
  <si>
    <t>kabel TCEPKPFLE 10X4 0.8
82805S
včetně zatažení smyčky do budoucích skříní zab.zař.
(635x 1,05)</t>
  </si>
  <si>
    <t>Optotrubka HDPE 40
1x signalizace zab. zař. (635x1,05)
1x SIL 3.
2x rezerva DPML (červená + modrá)</t>
  </si>
  <si>
    <t>2670,0m=2 670,000 [A]</t>
  </si>
  <si>
    <t>spojka pro kabel TCEKFLEZx (dle skutečnosti)</t>
  </si>
  <si>
    <t>spojka pro CYKY (dle skutečnosti)
000194619</t>
  </si>
  <si>
    <t>Materiál zemní včetně montáže</t>
  </si>
  <si>
    <t>písek kopaný 0-2mm - pro potřeby montáže)
00046114</t>
  </si>
  <si>
    <t>roura PE korugovaná ohebná pr.105
000046308
pro zaústění do komor - 2 m na kabel (18x2))</t>
  </si>
  <si>
    <t>75,0m=75,000 [A]</t>
  </si>
  <si>
    <t>Kabelová trasa kompl. - úpravy ve společné trase SO 444</t>
  </si>
  <si>
    <t>635,0m=635,000 [A]</t>
  </si>
  <si>
    <t>Multikanál 9-W42</t>
  </si>
  <si>
    <t>Koncovka 9</t>
  </si>
  <si>
    <t>Multikanál 6-W42</t>
  </si>
  <si>
    <t>Kabelová komora včetně montáže (KK02 - KK03)</t>
  </si>
  <si>
    <t>beton B10 na obetonování chráničky
000463089
(obetonování multikanálu a komor)</t>
  </si>
  <si>
    <t>10,0m3=10,000 [A]</t>
  </si>
  <si>
    <t>cihla betonová či deska (pro potřebu montáže)
00046171</t>
  </si>
  <si>
    <t>200ks=200,000 [A]</t>
  </si>
  <si>
    <t>Elektromontáže pro společnou trasu s SO 444</t>
  </si>
  <si>
    <t>kabel  volně uložený (ostatní 2x 635)
210901103</t>
  </si>
  <si>
    <t>1270,0m=1 270,000 [A]</t>
  </si>
  <si>
    <t>Optotrubka HDPE 40</t>
  </si>
  <si>
    <t>spojky ostatní (opto)</t>
  </si>
  <si>
    <t>hloubení kabelové rýhy tř.z.4 (pro multikanály)
460200813</t>
  </si>
  <si>
    <t>60,0m3=60,000 [A]</t>
  </si>
  <si>
    <t>20,0m3=20,000 [A]</t>
  </si>
  <si>
    <t>80t=80,000 [A]</t>
  </si>
  <si>
    <t>30,0m2=30,000 [A]</t>
  </si>
  <si>
    <t>450,0m=450,000 [A]</t>
  </si>
  <si>
    <t>realizační dokumentace</t>
  </si>
  <si>
    <t>Zkoušky, revize - průkaz způsobilosti</t>
  </si>
  <si>
    <t>SO 804</t>
  </si>
  <si>
    <t>VEGETAČNÍ ÚPRAVY V ÚSEKU U NISY - POŠTOVNÍ</t>
  </si>
  <si>
    <t>804</t>
  </si>
  <si>
    <t>18241</t>
  </si>
  <si>
    <t>ZALOŽENÍ TRÁVNÍKU RUČNÍM VÝSEVEM</t>
  </si>
  <si>
    <t>1815,0m2=1 815,000 [A]</t>
  </si>
  <si>
    <t>18247</t>
  </si>
  <si>
    <t>OŠETŘOVÁNÍ TRÁVNÍKU</t>
  </si>
  <si>
    <t>4x z pol.č.18241: 4*1815,0m2=7 260,000 [A]</t>
  </si>
  <si>
    <t>18311</t>
  </si>
  <si>
    <t>ZALOŽENÍ ZÁHONU PRO VÝSADBU</t>
  </si>
  <si>
    <t>keře listnaté plošně: 184,75m2=184,750 [A]
stromy listnaté: 1,0m2=1,000 [B]
Celkem: A+B=185,750 [C]</t>
  </si>
  <si>
    <t>18331</t>
  </si>
  <si>
    <t>SADOVNICKÉ OBDĚLÁNÍ PŮDY</t>
  </si>
  <si>
    <t>dle pol.č.18311: 185,75m2=185,750 [A]</t>
  </si>
  <si>
    <t>183511</t>
  </si>
  <si>
    <t>CHEMICKÉ ODPLEVELENÍ CELOPLOŠNÉ</t>
  </si>
  <si>
    <t>1,5x z pol.č.18241: 1,5*1815,0m2=2 722,500 [A]</t>
  </si>
  <si>
    <t>18461</t>
  </si>
  <si>
    <t>MULČOVÁNÍ</t>
  </si>
  <si>
    <t>18471</t>
  </si>
  <si>
    <t>OŠETŘENÍ DŘEVIN VE SKUPINÁCH</t>
  </si>
  <si>
    <t>keře 4x: 184,75m2*4=739,000 [A]</t>
  </si>
  <si>
    <t>18472</t>
  </si>
  <si>
    <t>OŠETŘENÍ DŘEVIN SOLITERNÍCH</t>
  </si>
  <si>
    <t>stromy 4x: 1ks*4=4,000 [A]</t>
  </si>
  <si>
    <t>184A2</t>
  </si>
  <si>
    <t>VYSAZOVÁNÍ KEŘŮ LISTNATÝCH BEZ BALU VČETNĚ VÝKOPU JAMKY
SPECIFIKACE DLE TZ</t>
  </si>
  <si>
    <t>739ks=739,000 [A]</t>
  </si>
  <si>
    <t>184B14</t>
  </si>
  <si>
    <t>VYSAZOVÁNÍ STROMŮ LISTNATÝCH S BALEM OBVOD KMENE DO 14CM, PODCHOZÍ VÝŠ MIN 2,2M
SPECIFIKACE DLE TZ</t>
  </si>
  <si>
    <t>18600</t>
  </si>
  <si>
    <t>ZALÉVÁNÍ VODOU</t>
  </si>
  <si>
    <t>keře 8x10 l/ks: 739*8*10/1000=59,120 [A]
alejové stromy 8x50 l/ks: 1*8*50/1000=0,400 [B]
Celkem: A+B=59,520 [C]</t>
  </si>
</sst>
</file>

<file path=xl/styles.xml><?xml version="1.0" encoding="utf-8"?>
<styleSheet xmlns="http://schemas.openxmlformats.org/spreadsheetml/2006/main">
  <numFmts count="2">
    <numFmt numFmtId="177" formatCode="### ### ### ##0.00"/>
    <numFmt numFmtId="178" formatCode="### ### ### ##0.000"/>
  </numFmts>
  <fonts count="5">
    <font>
      <sz val="10"/>
      <name val="Arial"/>
      <family val="0"/>
    </font>
    <font>
      <b/>
      <sz val="11"/>
      <name val="Arial"/>
      <family val="0"/>
    </font>
    <font>
      <sz val="11"/>
      <name val="Arial"/>
      <family val="0"/>
    </font>
    <font>
      <u val="single"/>
      <sz val="10"/>
      <color rgb="FF0000FF"/>
      <name val="Arial"/>
      <family val="0"/>
    </font>
    <font>
      <b/>
      <sz val="10"/>
      <name val="Arial"/>
      <family val="0"/>
    </font>
  </fonts>
  <fills count="3">
    <fill>
      <patternFill/>
    </fill>
    <fill>
      <patternFill patternType="gray125"/>
    </fill>
    <fill>
      <patternFill patternType="solid">
        <fgColor rgb="FFD3D3D3"/>
        <bgColor indexed="64"/>
      </patternFill>
    </fill>
  </fills>
  <borders count="5">
    <border>
      <left/>
      <right/>
      <top/>
      <bottom/>
      <diagonal/>
    </border>
    <border>
      <left style="thin"/>
      <right style="thin"/>
      <top style="thin"/>
      <bottom style="thin"/>
    </border>
    <border>
      <left/>
      <right style="thin"/>
      <top/>
      <bottom/>
    </border>
    <border>
      <left/>
      <right/>
      <top/>
      <bottom style="thin"/>
    </border>
    <border>
      <left style="thin"/>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17">
    <xf numFmtId="0" fontId="0" fillId="0" borderId="0" xfId="0"/>
    <xf numFmtId="0" fontId="1" fillId="0" borderId="0" xfId="0" applyNumberFormat="1" applyFont="1" applyFill="1" applyBorder="1" applyAlignment="1" applyProtection="1">
      <alignment horizontal="center"/>
      <protection/>
    </xf>
    <xf numFmtId="177" fontId="1" fillId="2" borderId="0" xfId="0" applyNumberFormat="1" applyFont="1" applyFill="1" applyBorder="1" applyAlignment="1" applyProtection="1">
      <alignment/>
      <protection/>
    </xf>
    <xf numFmtId="0" fontId="1" fillId="2" borderId="0" xfId="0" applyNumberFormat="1" applyFont="1" applyFill="1" applyBorder="1" applyAlignment="1" applyProtection="1">
      <alignment horizontal="right"/>
      <protection/>
    </xf>
    <xf numFmtId="0" fontId="2" fillId="0" borderId="1" xfId="0" applyNumberFormat="1" applyFont="1" applyFill="1" applyBorder="1" applyAlignment="1" applyProtection="1">
      <alignment horizontal="center" wrapText="1"/>
      <protection/>
    </xf>
    <xf numFmtId="0" fontId="1" fillId="0" borderId="0" xfId="0" applyNumberFormat="1" applyFont="1" applyFill="1" applyBorder="1" applyAlignment="1" applyProtection="1">
      <alignment/>
      <protection/>
    </xf>
    <xf numFmtId="0" fontId="3" fillId="0" borderId="0" xfId="0" applyFont="1"/>
    <xf numFmtId="0" fontId="0" fillId="0" borderId="1" xfId="0" applyNumberFormat="1" applyFont="1" applyFill="1" applyBorder="1" applyAlignment="1" applyProtection="1">
      <alignment wrapText="1"/>
      <protection/>
    </xf>
    <xf numFmtId="0" fontId="3" fillId="0" borderId="2" xfId="0" applyFont="1" applyBorder="1"/>
    <xf numFmtId="0" fontId="4" fillId="0" borderId="0" xfId="0" applyNumberFormat="1" applyFont="1" applyFill="1" applyBorder="1" applyAlignment="1" applyProtection="1">
      <alignment/>
      <protection/>
    </xf>
    <xf numFmtId="178" fontId="0" fillId="0" borderId="1" xfId="0" applyNumberFormat="1" applyFont="1" applyFill="1" applyBorder="1" applyAlignment="1" applyProtection="1">
      <alignment/>
      <protection/>
    </xf>
    <xf numFmtId="0" fontId="4" fillId="0" borderId="3" xfId="0" applyNumberFormat="1" applyFont="1" applyFill="1" applyBorder="1" applyAlignment="1" applyProtection="1">
      <alignment/>
      <protection/>
    </xf>
    <xf numFmtId="177" fontId="0" fillId="0" borderId="4" xfId="0" applyNumberFormat="1" applyBorder="1" applyProtection="1">
      <protection locked="0"/>
    </xf>
    <xf numFmtId="177" fontId="0" fillId="0" borderId="1" xfId="0" applyNumberFormat="1" applyFont="1" applyFill="1" applyBorder="1" applyAlignment="1" applyProtection="1">
      <alignment/>
      <protection/>
    </xf>
    <xf numFmtId="177" fontId="0" fillId="0" borderId="1" xfId="0" applyNumberFormat="1" applyBorder="1" applyProtection="1">
      <protection locked="0"/>
    </xf>
    <xf numFmtId="0" fontId="0" fillId="0" borderId="0" xfId="0" applyNumberFormat="1" applyFont="1" applyFill="1" applyBorder="1" applyAlignment="1" applyProtection="1">
      <alignment wrapText="1" shrinkToFit="1"/>
      <protection/>
    </xf>
    <xf numFmtId="177" fontId="4" fillId="2" borderId="0" xfId="0" applyNumberFormat="1" applyFont="1" applyFill="1" applyBorder="1" applyAlignment="1" applyProtection="1">
      <alignment/>
      <protection/>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styles" Target="styles.xml" /><Relationship Id="rId45" Type="http://schemas.openxmlformats.org/officeDocument/2006/relationships/sharedStrings" Target="sharedStrings.xml" /><Relationship Id="rId46"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52"/>
  <sheetViews>
    <sheetView tabSelected="1"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20.7142857142857" customWidth="1"/>
    <col min="2" max="2" width="60.7142857142857" customWidth="1"/>
    <col min="3" max="5" width="24.7142857142857" customWidth="1"/>
  </cols>
  <sheetData>
    <row r="1" spans="1:1" ht="12.75" customHeight="1">
      <c r="A1" s="5" t="s">
        <v>13</v>
      </c>
    </row>
    <row r="3" spans="2:2" ht="12.75" customHeight="1">
      <c r="B3" s="1" t="s">
        <v>0</v>
      </c>
    </row>
    <row r="5" spans="2:2" ht="12.75" customHeight="1">
      <c r="B5" s="2" t="s">
        <v>1</v>
      </c>
    </row>
    <row r="6" spans="2:8" ht="12.75" customHeight="1">
      <c r="B6" t="s">
        <v>2</v>
      </c>
      <c r="G6" t="s">
        <v>5</v>
      </c>
      <c>
        <v>0</v>
      </c>
    </row>
    <row r="7" spans="2:8" ht="12.75" customHeight="1">
      <c r="B7" s="3" t="s">
        <v>3</v>
      </c>
      <c s="2">
        <f>SUM(C11:C52)</f>
      </c>
      <c r="G7" t="s">
        <v>6</v>
      </c>
      <c>
        <v>15</v>
      </c>
    </row>
    <row r="8" spans="2:8" ht="12.75" customHeight="1">
      <c r="B8" s="3" t="s">
        <v>4</v>
      </c>
      <c s="2">
        <f>SUM(E11:E52)</f>
      </c>
      <c r="G8" t="s">
        <v>7</v>
      </c>
      <c>
        <v>21</v>
      </c>
    </row>
    <row r="10" spans="1:5" ht="12.75" customHeight="1">
      <c r="A10" s="4" t="s">
        <v>8</v>
      </c>
      <c s="4" t="s">
        <v>9</v>
      </c>
      <c s="4" t="s">
        <v>10</v>
      </c>
      <c s="4" t="s">
        <v>11</v>
      </c>
      <c s="4" t="s">
        <v>12</v>
      </c>
    </row>
    <row r="11" spans="1:5" ht="12.75" customHeight="1">
      <c r="A11" s="7" t="s">
        <v>22</v>
      </c>
      <c s="7" t="s">
        <v>21</v>
      </c>
      <c s="13">
        <f>'000'!H28</f>
      </c>
      <c s="13">
        <f>'000'!P28</f>
      </c>
      <c s="13">
        <f>C11+D11</f>
      </c>
    </row>
    <row r="12" spans="1:5" ht="12.75" customHeight="1">
      <c r="A12" s="7" t="s">
        <v>64</v>
      </c>
      <c s="7" t="s">
        <v>65</v>
      </c>
      <c s="13">
        <f>'001'!H25</f>
      </c>
      <c s="13">
        <f>'001'!P25</f>
      </c>
      <c s="13">
        <f>C12+D12</f>
      </c>
    </row>
    <row r="13" spans="1:5" ht="12.75" customHeight="1">
      <c r="A13" s="7" t="s">
        <v>81</v>
      </c>
      <c s="7" t="s">
        <v>82</v>
      </c>
      <c s="13">
        <f>'021.1'!H203</f>
      </c>
      <c s="13">
        <f>'021.1'!P203</f>
      </c>
      <c s="13">
        <f>C13+D13</f>
      </c>
    </row>
    <row r="14" spans="1:5" ht="12.75" customHeight="1">
      <c r="A14" s="7" t="s">
        <v>294</v>
      </c>
      <c s="7" t="s">
        <v>295</v>
      </c>
      <c s="13">
        <f>'021.2'!H108</f>
      </c>
      <c s="13">
        <f>'021.2'!P108</f>
      </c>
      <c s="13">
        <f>C14+D14</f>
      </c>
    </row>
    <row r="15" spans="1:5" ht="12.75" customHeight="1">
      <c r="A15" s="7" t="s">
        <v>351</v>
      </c>
      <c s="7" t="s">
        <v>352</v>
      </c>
      <c s="13">
        <f>'021.3'!H86</f>
      </c>
      <c s="13">
        <f>'021.3'!P86</f>
      </c>
      <c s="13">
        <f>C15+D15</f>
      </c>
    </row>
    <row r="16" spans="1:5" ht="12.75" customHeight="1">
      <c r="A16" s="7" t="s">
        <v>401</v>
      </c>
      <c s="7" t="s">
        <v>82</v>
      </c>
      <c s="13">
        <f>'022.1'!H143</f>
      </c>
      <c s="13">
        <f>'022.1'!P143</f>
      </c>
      <c s="13">
        <f>C16+D16</f>
      </c>
    </row>
    <row r="17" spans="1:5" ht="12.75" customHeight="1">
      <c r="A17" s="7" t="s">
        <v>420</v>
      </c>
      <c s="7" t="s">
        <v>295</v>
      </c>
      <c s="13">
        <f>'022.2'!H70</f>
      </c>
      <c s="13">
        <f>'022.2'!P70</f>
      </c>
      <c s="13">
        <f>C17+D17</f>
      </c>
    </row>
    <row r="18" spans="1:5" ht="12.75" customHeight="1">
      <c r="A18" s="7" t="s">
        <v>423</v>
      </c>
      <c s="7" t="s">
        <v>352</v>
      </c>
      <c s="13">
        <f>'022.3'!H74</f>
      </c>
      <c s="13">
        <f>'022.3'!P74</f>
      </c>
      <c s="13">
        <f>C18+D18</f>
      </c>
    </row>
    <row r="19" spans="1:5" ht="12.75" customHeight="1">
      <c r="A19" s="7" t="s">
        <v>435</v>
      </c>
      <c s="7" t="s">
        <v>82</v>
      </c>
      <c s="13">
        <f>'023.1'!H195</f>
      </c>
      <c s="13">
        <f>'023.1'!P195</f>
      </c>
      <c s="13">
        <f>C19+D19</f>
      </c>
    </row>
    <row r="20" spans="1:5" ht="12.75" customHeight="1">
      <c r="A20" s="7" t="s">
        <v>458</v>
      </c>
      <c s="7" t="s">
        <v>295</v>
      </c>
      <c s="13">
        <f>'023.2'!H84</f>
      </c>
      <c s="13">
        <f>'023.2'!P84</f>
      </c>
      <c s="13">
        <f>C20+D20</f>
      </c>
    </row>
    <row r="21" spans="1:5" ht="12.75" customHeight="1">
      <c r="A21" s="7" t="s">
        <v>462</v>
      </c>
      <c s="7" t="s">
        <v>352</v>
      </c>
      <c s="13">
        <f>'023.3'!H78</f>
      </c>
      <c s="13">
        <f>'023.3'!P78</f>
      </c>
      <c s="13">
        <f>C21+D21</f>
      </c>
    </row>
    <row r="22" spans="1:5" ht="12.75" customHeight="1">
      <c r="A22" s="7" t="s">
        <v>474</v>
      </c>
      <c s="7" t="s">
        <v>82</v>
      </c>
      <c s="13">
        <f>'024.1'!H185</f>
      </c>
      <c s="13">
        <f>'024.1'!P185</f>
      </c>
      <c s="13">
        <f>C22+D22</f>
      </c>
    </row>
    <row r="23" spans="1:5" ht="12.75" customHeight="1">
      <c r="A23" s="7" t="s">
        <v>489</v>
      </c>
      <c s="7" t="s">
        <v>295</v>
      </c>
      <c s="13">
        <f>'024.2'!H82</f>
      </c>
      <c s="13">
        <f>'024.2'!P82</f>
      </c>
      <c s="13">
        <f>C23+D23</f>
      </c>
    </row>
    <row r="24" spans="1:5" ht="12.75" customHeight="1">
      <c r="A24" s="7" t="s">
        <v>493</v>
      </c>
      <c s="7" t="s">
        <v>352</v>
      </c>
      <c s="13">
        <f>'024.3'!H74</f>
      </c>
      <c s="13">
        <f>'024.3'!P74</f>
      </c>
      <c s="13">
        <f>C24+D24</f>
      </c>
    </row>
    <row r="25" spans="1:5" ht="12.75" customHeight="1">
      <c r="A25" s="7" t="s">
        <v>503</v>
      </c>
      <c s="7" t="s">
        <v>502</v>
      </c>
      <c s="13">
        <f>'107'!H134</f>
      </c>
      <c s="13">
        <f>'107'!P134</f>
      </c>
      <c s="13">
        <f>C25+D25</f>
      </c>
    </row>
    <row r="26" spans="1:5" ht="12.75" customHeight="1">
      <c r="A26" s="7" t="s">
        <v>650</v>
      </c>
      <c s="7" t="s">
        <v>651</v>
      </c>
      <c s="13">
        <f>'107.1.1'!H102</f>
      </c>
      <c s="13">
        <f>'107.1.1'!P102</f>
      </c>
      <c s="13">
        <f>C26+D26</f>
      </c>
    </row>
    <row r="27" spans="1:5" ht="12.75" customHeight="1">
      <c r="A27" s="7" t="s">
        <v>746</v>
      </c>
      <c s="7" t="s">
        <v>747</v>
      </c>
      <c s="13">
        <f>'107.1.2'!H118</f>
      </c>
      <c s="13">
        <f>'107.1.2'!P118</f>
      </c>
      <c s="13">
        <f>C27+D27</f>
      </c>
    </row>
    <row r="28" spans="1:5" ht="12.75" customHeight="1">
      <c r="A28" s="7" t="s">
        <v>813</v>
      </c>
      <c s="7" t="s">
        <v>812</v>
      </c>
      <c s="13">
        <f>'108'!H91</f>
      </c>
      <c s="13">
        <f>'108'!P91</f>
      </c>
      <c s="13">
        <f>C28+D28</f>
      </c>
    </row>
    <row r="29" spans="1:5" ht="12.75" customHeight="1">
      <c r="A29" s="7" t="s">
        <v>847</v>
      </c>
      <c s="7" t="s">
        <v>846</v>
      </c>
      <c s="13">
        <f>'280'!H53</f>
      </c>
      <c s="13">
        <f>'280'!P53</f>
      </c>
      <c s="13">
        <f>C29+D29</f>
      </c>
    </row>
    <row r="30" spans="1:5" ht="12.75" customHeight="1">
      <c r="A30" s="7" t="s">
        <v>876</v>
      </c>
      <c s="7" t="s">
        <v>875</v>
      </c>
      <c s="13">
        <f>'305'!H70</f>
      </c>
      <c s="13">
        <f>'305'!P70</f>
      </c>
      <c s="13">
        <f>C30+D30</f>
      </c>
    </row>
    <row r="31" spans="1:5" ht="12.75" customHeight="1">
      <c r="A31" s="7" t="s">
        <v>916</v>
      </c>
      <c s="7" t="s">
        <v>915</v>
      </c>
      <c s="13">
        <f>'306'!H38</f>
      </c>
      <c s="13">
        <f>'306'!P38</f>
      </c>
      <c s="13">
        <f>C31+D31</f>
      </c>
    </row>
    <row r="32" spans="1:5" ht="12.75" customHeight="1">
      <c r="A32" s="7" t="s">
        <v>933</v>
      </c>
      <c s="7" t="s">
        <v>932</v>
      </c>
      <c s="13">
        <f>'307'!H38</f>
      </c>
      <c s="13">
        <f>'307'!P38</f>
      </c>
      <c s="13">
        <f>C32+D32</f>
      </c>
    </row>
    <row r="33" spans="1:5" ht="12.75" customHeight="1">
      <c r="A33" s="7" t="s">
        <v>944</v>
      </c>
      <c s="7" t="s">
        <v>943</v>
      </c>
      <c s="13">
        <f>'349'!H96</f>
      </c>
      <c s="13">
        <f>'349'!P96</f>
      </c>
      <c s="13">
        <f>C33+D33</f>
      </c>
    </row>
    <row r="34" spans="1:5" ht="12.75" customHeight="1">
      <c r="A34" s="7" t="s">
        <v>1020</v>
      </c>
      <c s="7" t="s">
        <v>1019</v>
      </c>
      <c s="13">
        <f>'350'!H62</f>
      </c>
      <c s="13">
        <f>'350'!P62</f>
      </c>
      <c s="13">
        <f>C34+D34</f>
      </c>
    </row>
    <row r="35" spans="1:5" ht="12.75" customHeight="1">
      <c r="A35" s="7" t="s">
        <v>1053</v>
      </c>
      <c s="7" t="s">
        <v>1052</v>
      </c>
      <c s="13">
        <f>'351'!H55</f>
      </c>
      <c s="13">
        <f>'351'!P55</f>
      </c>
      <c s="13">
        <f>C35+D35</f>
      </c>
    </row>
    <row r="36" spans="1:5" ht="12.75" customHeight="1">
      <c r="A36" s="7" t="s">
        <v>1073</v>
      </c>
      <c s="7" t="s">
        <v>1072</v>
      </c>
      <c s="13">
        <f>'352'!H100</f>
      </c>
      <c s="13">
        <f>'352'!P100</f>
      </c>
      <c s="13">
        <f>C36+D36</f>
      </c>
    </row>
    <row r="37" spans="1:5" ht="12.75" customHeight="1">
      <c r="A37" s="7" t="s">
        <v>1126</v>
      </c>
      <c s="7" t="s">
        <v>1125</v>
      </c>
      <c s="13">
        <f>'428'!H29</f>
      </c>
      <c s="13">
        <f>'428'!P29</f>
      </c>
      <c s="13">
        <f>C37+D37</f>
      </c>
    </row>
    <row r="38" spans="1:5" ht="12.75" customHeight="1">
      <c r="A38" s="7" t="s">
        <v>1142</v>
      </c>
      <c s="7" t="s">
        <v>1141</v>
      </c>
      <c s="13">
        <f>'439'!H54</f>
      </c>
      <c s="13">
        <f>'439'!P54</f>
      </c>
      <c s="13">
        <f>C38+D38</f>
      </c>
    </row>
    <row r="39" spans="1:5" ht="12.75" customHeight="1">
      <c r="A39" s="7" t="s">
        <v>1177</v>
      </c>
      <c s="7" t="s">
        <v>1176</v>
      </c>
      <c s="13">
        <f>'444.1'!H93</f>
      </c>
      <c s="13">
        <f>'444.1'!P93</f>
      </c>
      <c s="13">
        <f>C39+D39</f>
      </c>
    </row>
    <row r="40" spans="1:5" ht="12.75" customHeight="1">
      <c r="A40" s="7" t="s">
        <v>1232</v>
      </c>
      <c s="7" t="s">
        <v>1231</v>
      </c>
      <c s="13">
        <f>'444.2'!H111</f>
      </c>
      <c s="13">
        <f>'444.2'!P111</f>
      </c>
      <c s="13">
        <f>C40+D40</f>
      </c>
    </row>
    <row r="41" spans="1:5" ht="12.75" customHeight="1">
      <c r="A41" s="7" t="s">
        <v>1273</v>
      </c>
      <c s="7" t="s">
        <v>1272</v>
      </c>
      <c s="13">
        <f>'458'!H70</f>
      </c>
      <c s="13">
        <f>'458'!P70</f>
      </c>
      <c s="13">
        <f>C41+D41</f>
      </c>
    </row>
    <row r="42" spans="1:5" ht="12.75" customHeight="1">
      <c r="A42" s="7" t="s">
        <v>1297</v>
      </c>
      <c s="7" t="s">
        <v>1296</v>
      </c>
      <c s="13">
        <f>'513'!H99</f>
      </c>
      <c s="13">
        <f>'513'!P99</f>
      </c>
      <c s="13">
        <f>C42+D42</f>
      </c>
    </row>
    <row r="43" spans="1:5" ht="12.75" customHeight="1">
      <c r="A43" s="7" t="s">
        <v>1431</v>
      </c>
      <c s="7" t="s">
        <v>1432</v>
      </c>
      <c s="13">
        <f>'520.1'!H47</f>
      </c>
      <c s="13">
        <f>'520.1'!P47</f>
      </c>
      <c s="13">
        <f>C43+D43</f>
      </c>
    </row>
    <row r="44" spans="1:5" ht="12.75" customHeight="1">
      <c r="A44" s="7" t="s">
        <v>1474</v>
      </c>
      <c s="7" t="s">
        <v>1475</v>
      </c>
      <c s="13">
        <f>'520.2'!H91</f>
      </c>
      <c s="13">
        <f>'520.2'!P91</f>
      </c>
      <c s="13">
        <f>C44+D44</f>
      </c>
    </row>
    <row r="45" spans="1:5" ht="12.75" customHeight="1">
      <c r="A45" s="7" t="s">
        <v>1556</v>
      </c>
      <c s="7" t="s">
        <v>275</v>
      </c>
      <c s="13">
        <f>'520.3'!H38</f>
      </c>
      <c s="13">
        <f>'520.3'!P38</f>
      </c>
      <c s="13">
        <f>C45+D45</f>
      </c>
    </row>
    <row r="46" spans="1:5" ht="12.75" customHeight="1">
      <c r="A46" s="7" t="s">
        <v>1588</v>
      </c>
      <c s="7" t="s">
        <v>1589</v>
      </c>
      <c s="13">
        <f>'604.1'!H95</f>
      </c>
      <c s="13">
        <f>'604.1'!P95</f>
      </c>
      <c s="13">
        <f>C46+D46</f>
      </c>
    </row>
    <row r="47" spans="1:5" ht="12.75" customHeight="1">
      <c r="A47" s="7" t="s">
        <v>1647</v>
      </c>
      <c s="7" t="s">
        <v>1648</v>
      </c>
      <c s="13">
        <f>'604.2'!H163</f>
      </c>
      <c s="13">
        <f>'604.2'!P163</f>
      </c>
      <c s="13">
        <f>C47+D47</f>
      </c>
    </row>
    <row r="48" spans="1:5" ht="12.75" customHeight="1">
      <c r="A48" s="7" t="s">
        <v>1757</v>
      </c>
      <c s="7" t="s">
        <v>1758</v>
      </c>
      <c s="13">
        <f>'604.3'!H43</f>
      </c>
      <c s="13">
        <f>'604.3'!P43</f>
      </c>
      <c s="13">
        <f>C48+D48</f>
      </c>
    </row>
    <row r="49" spans="1:5" ht="12.75" customHeight="1">
      <c r="A49" s="7" t="s">
        <v>1783</v>
      </c>
      <c s="7" t="s">
        <v>1782</v>
      </c>
      <c s="13">
        <f>'626'!H54</f>
      </c>
      <c s="13">
        <f>'626'!P54</f>
      </c>
      <c s="13">
        <f>C49+D49</f>
      </c>
    </row>
    <row r="50" spans="1:5" ht="12.75" customHeight="1">
      <c r="A50" s="7" t="s">
        <v>1811</v>
      </c>
      <c s="7" t="s">
        <v>1810</v>
      </c>
      <c s="13">
        <f>'627'!H83</f>
      </c>
      <c s="13">
        <f>'627'!P83</f>
      </c>
      <c s="13">
        <f>C50+D50</f>
      </c>
    </row>
    <row r="51" spans="1:5" ht="12.75" customHeight="1">
      <c r="A51" s="7" t="s">
        <v>1859</v>
      </c>
      <c s="7" t="s">
        <v>1858</v>
      </c>
      <c s="13">
        <f>'628'!H80</f>
      </c>
      <c s="13">
        <f>'628'!P80</f>
      </c>
      <c s="13">
        <f>C51+D51</f>
      </c>
    </row>
    <row r="52" spans="1:5" ht="12.75" customHeight="1">
      <c r="A52" s="7" t="s">
        <v>1897</v>
      </c>
      <c s="7" t="s">
        <v>1896</v>
      </c>
      <c s="13">
        <f>'804'!H36</f>
      </c>
      <c s="13">
        <f>'804'!P36</f>
      </c>
      <c s="13">
        <f>C52+D52</f>
      </c>
    </row>
  </sheetData>
  <sheetProtection formatColumns="0"/>
  <hyperlinks>
    <hyperlink ref="A11" location="#'000'!A1" tooltip="Odkaz na stranku objektu [000]" display="000"/>
    <hyperlink ref="A12" location="#'001'!A1" tooltip="Odkaz na stranku objektu [001]" display="001"/>
    <hyperlink ref="A13" location="#'021.1'!A1" tooltip="Odkaz na stranku objektu [021.1]" display="021.1"/>
    <hyperlink ref="A14" location="#'021.2'!A1" tooltip="Odkaz na stranku objektu [021.2]" display="021.2"/>
    <hyperlink ref="A15" location="#'021.3'!A1" tooltip="Odkaz na stranku objektu [021.3]" display="021.3"/>
    <hyperlink ref="A16" location="#'022.1'!A1" tooltip="Odkaz na stranku objektu [022.1]" display="022.1"/>
    <hyperlink ref="A17" location="#'022.2'!A1" tooltip="Odkaz na stranku objektu [022.2]" display="022.2"/>
    <hyperlink ref="A18" location="#'022.3'!A1" tooltip="Odkaz na stranku objektu [022.3]" display="022.3"/>
    <hyperlink ref="A19" location="#'023.1'!A1" tooltip="Odkaz na stranku objektu [023.1]" display="023.1"/>
    <hyperlink ref="A20" location="#'023.2'!A1" tooltip="Odkaz na stranku objektu [023.2]" display="023.2"/>
    <hyperlink ref="A21" location="#'023.3'!A1" tooltip="Odkaz na stranku objektu [023.3]" display="023.3"/>
    <hyperlink ref="A22" location="#'024.1'!A1" tooltip="Odkaz na stranku objektu [024.1]" display="024.1"/>
    <hyperlink ref="A23" location="#'024.2'!A1" tooltip="Odkaz na stranku objektu [024.2]" display="024.2"/>
    <hyperlink ref="A24" location="#'024.3'!A1" tooltip="Odkaz na stranku objektu [024.3]" display="024.3"/>
    <hyperlink ref="A25" location="#'107'!A1" tooltip="Odkaz na stranku objektu [107]" display="107"/>
    <hyperlink ref="A26" location="#'107.1.1'!A1" tooltip="Odkaz na stranku objektu [107.1.1]" display="107.1.1"/>
    <hyperlink ref="A27" location="#'107.1.2'!A1" tooltip="Odkaz na stranku objektu [107.1.2]" display="107.1.2"/>
    <hyperlink ref="A28" location="#'108'!A1" tooltip="Odkaz na stranku objektu [108]" display="108"/>
    <hyperlink ref="A29" location="#'280'!A1" tooltip="Odkaz na stranku objektu [280]" display="280"/>
    <hyperlink ref="A30" location="#'305'!A1" tooltip="Odkaz na stranku objektu [305]" display="305"/>
    <hyperlink ref="A31" location="#'306'!A1" tooltip="Odkaz na stranku objektu [306]" display="306"/>
    <hyperlink ref="A32" location="#'307'!A1" tooltip="Odkaz na stranku objektu [307]" display="307"/>
    <hyperlink ref="A33" location="#'349'!A1" tooltip="Odkaz na stranku objektu [349]" display="349"/>
    <hyperlink ref="A34" location="#'350'!A1" tooltip="Odkaz na stranku objektu [350]" display="350"/>
    <hyperlink ref="A35" location="#'351'!A1" tooltip="Odkaz na stranku objektu [351]" display="351"/>
    <hyperlink ref="A36" location="#'352'!A1" tooltip="Odkaz na stranku objektu [352]" display="352"/>
    <hyperlink ref="A37" location="#'428'!A1" tooltip="Odkaz na stranku objektu [428]" display="428"/>
    <hyperlink ref="A38" location="#'439'!A1" tooltip="Odkaz na stranku objektu [439]" display="439"/>
    <hyperlink ref="A39" location="#'444.1'!A1" tooltip="Odkaz na stranku objektu [444.1]" display="444.1"/>
    <hyperlink ref="A40" location="#'444.2'!A1" tooltip="Odkaz na stranku objektu [444.2]" display="444.2"/>
    <hyperlink ref="A41" location="#'458'!A1" tooltip="Odkaz na stranku objektu [458]" display="458"/>
    <hyperlink ref="A42" location="#'513'!A1" tooltip="Odkaz na stranku objektu [513]" display="513"/>
    <hyperlink ref="A43" location="#'520.1'!A1" tooltip="Odkaz na stranku objektu [520.1]" display="520.1"/>
    <hyperlink ref="A44" location="#'520.2'!A1" tooltip="Odkaz na stranku objektu [520.2]" display="520.2"/>
    <hyperlink ref="A45" location="#'520.3'!A1" tooltip="Odkaz na stranku objektu [520.3]" display="520.3"/>
    <hyperlink ref="A46" location="#'604.1'!A1" tooltip="Odkaz na stranku objektu [604.1]" display="604.1"/>
    <hyperlink ref="A47" location="#'604.2'!A1" tooltip="Odkaz na stranku objektu [604.2]" display="604.2"/>
    <hyperlink ref="A48" location="#'604.3'!A1" tooltip="Odkaz na stranku objektu [604.3]" display="604.3"/>
    <hyperlink ref="A49" location="#'626'!A1" tooltip="Odkaz na stranku objektu [626]" display="626"/>
    <hyperlink ref="A50" location="#'627'!A1" tooltip="Odkaz na stranku objektu [627]" display="627"/>
    <hyperlink ref="A51" location="#'628'!A1" tooltip="Odkaz na stranku objektu [628]" display="628"/>
    <hyperlink ref="A52" location="#'804'!A1" tooltip="Odkaz na stranku objektu [804]" display="804"/>
  </hyperlinks>
  <printOptions/>
  <pageMargins left="0.75" right="0.75" top="1" bottom="1" header="0.5" footer="0.5"/>
  <pageSetup fitToHeight="0" horizontalDpi="300" verticalDpi="300" orientation="portrait" paperSize="9"/>
</worksheet>
</file>

<file path=xl/worksheets/sheet10.xml><?xml version="1.0" encoding="utf-8"?>
<worksheet xmlns="http://schemas.openxmlformats.org/spreadsheetml/2006/main" xmlns:r="http://schemas.openxmlformats.org/officeDocument/2006/relationships">
  <sheetPr>
    <pageSetUpPr fitToPage="1"/>
  </sheetPr>
  <dimension ref="A1:P1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433</v>
      </c>
      <c s="5" t="s">
        <v>434</v>
      </c>
      <c s="5"/>
    </row>
    <row r="6" spans="1:5" ht="12.75" customHeight="1">
      <c r="A6" t="s">
        <v>17</v>
      </c>
      <c r="C6" s="5" t="s">
        <v>435</v>
      </c>
      <c s="5" t="s">
        <v>82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83</v>
      </c>
      <c s="9"/>
      <c s="11"/>
      <c s="9"/>
      <c s="11"/>
    </row>
    <row r="12" spans="1:16" ht="12.75">
      <c r="A12" s="7">
        <v>1</v>
      </c>
      <c s="7" t="s">
        <v>84</v>
      </c>
      <c s="7" t="s">
        <v>44</v>
      </c>
      <c s="7" t="s">
        <v>85</v>
      </c>
      <c s="7" t="s">
        <v>86</v>
      </c>
      <c s="10">
        <v>4</v>
      </c>
      <c s="14"/>
      <c s="13">
        <f>ROUND((G12*F12),2)</f>
      </c>
      <c r="O12">
        <f>rekapitulace!H8</f>
      </c>
      <c>
        <f>O12/100*H12</f>
      </c>
    </row>
    <row r="13" spans="4:4" ht="25.5">
      <c r="D13" s="15" t="s">
        <v>112</v>
      </c>
    </row>
    <row r="14" spans="1:16" ht="12.75">
      <c r="A14" s="7">
        <v>2</v>
      </c>
      <c s="7" t="s">
        <v>87</v>
      </c>
      <c s="7" t="s">
        <v>44</v>
      </c>
      <c s="7" t="s">
        <v>88</v>
      </c>
      <c s="7" t="s">
        <v>86</v>
      </c>
      <c s="10">
        <v>2</v>
      </c>
      <c s="14"/>
      <c s="13">
        <f>ROUND((G14*F14),2)</f>
      </c>
      <c r="O14">
        <f>rekapitulace!H8</f>
      </c>
      <c>
        <f>O14/100*H14</f>
      </c>
    </row>
    <row r="15" spans="4:4" ht="25.5">
      <c r="D15" s="15" t="s">
        <v>94</v>
      </c>
    </row>
    <row r="16" spans="1:16" ht="12.75">
      <c r="A16" s="7">
        <v>3</v>
      </c>
      <c s="7" t="s">
        <v>89</v>
      </c>
      <c s="7" t="s">
        <v>44</v>
      </c>
      <c s="7" t="s">
        <v>436</v>
      </c>
      <c s="7" t="s">
        <v>86</v>
      </c>
      <c s="10">
        <v>1</v>
      </c>
      <c s="14"/>
      <c s="13">
        <f>ROUND((G16*F16),2)</f>
      </c>
      <c r="O16">
        <f>rekapitulace!H8</f>
      </c>
      <c>
        <f>O16/100*H16</f>
      </c>
    </row>
    <row r="17" spans="4:4" ht="25.5">
      <c r="D17" s="15" t="s">
        <v>97</v>
      </c>
    </row>
    <row r="18" spans="1:16" ht="12.75">
      <c r="A18" s="7">
        <v>4</v>
      </c>
      <c s="7" t="s">
        <v>92</v>
      </c>
      <c s="7" t="s">
        <v>44</v>
      </c>
      <c s="7" t="s">
        <v>90</v>
      </c>
      <c s="7" t="s">
        <v>86</v>
      </c>
      <c s="10">
        <v>5</v>
      </c>
      <c s="14"/>
      <c s="13">
        <f>ROUND((G18*F18),2)</f>
      </c>
      <c r="O18">
        <f>rekapitulace!H8</f>
      </c>
      <c>
        <f>O18/100*H18</f>
      </c>
    </row>
    <row r="19" spans="4:4" ht="25.5">
      <c r="D19" s="15" t="s">
        <v>91</v>
      </c>
    </row>
    <row r="20" spans="1:16" ht="12.75">
      <c r="A20" s="7">
        <v>5</v>
      </c>
      <c s="7" t="s">
        <v>95</v>
      </c>
      <c s="7" t="s">
        <v>44</v>
      </c>
      <c s="7" t="s">
        <v>437</v>
      </c>
      <c s="7" t="s">
        <v>86</v>
      </c>
      <c s="10">
        <v>2</v>
      </c>
      <c s="14"/>
      <c s="13">
        <f>ROUND((G20*F20),2)</f>
      </c>
      <c r="O20">
        <f>rekapitulace!H8</f>
      </c>
      <c>
        <f>O20/100*H20</f>
      </c>
    </row>
    <row r="21" spans="4:4" ht="25.5">
      <c r="D21" s="15" t="s">
        <v>94</v>
      </c>
    </row>
    <row r="22" spans="1:16" ht="12.75">
      <c r="A22" s="7">
        <v>6</v>
      </c>
      <c s="7" t="s">
        <v>98</v>
      </c>
      <c s="7" t="s">
        <v>44</v>
      </c>
      <c s="7" t="s">
        <v>93</v>
      </c>
      <c s="7" t="s">
        <v>86</v>
      </c>
      <c s="10">
        <v>2</v>
      </c>
      <c s="14"/>
      <c s="13">
        <f>ROUND((G22*F22),2)</f>
      </c>
      <c r="O22">
        <f>rekapitulace!H8</f>
      </c>
      <c>
        <f>O22/100*H22</f>
      </c>
    </row>
    <row r="23" spans="4:4" ht="25.5">
      <c r="D23" s="15" t="s">
        <v>94</v>
      </c>
    </row>
    <row r="24" spans="1:16" ht="12.75">
      <c r="A24" s="7">
        <v>7</v>
      </c>
      <c s="7" t="s">
        <v>100</v>
      </c>
      <c s="7" t="s">
        <v>44</v>
      </c>
      <c s="7" t="s">
        <v>438</v>
      </c>
      <c s="7" t="s">
        <v>86</v>
      </c>
      <c s="10">
        <v>1</v>
      </c>
      <c s="14"/>
      <c s="13">
        <f>ROUND((G24*F24),2)</f>
      </c>
      <c r="O24">
        <f>rekapitulace!H8</f>
      </c>
      <c>
        <f>O24/100*H24</f>
      </c>
    </row>
    <row r="25" spans="4:4" ht="25.5">
      <c r="D25" s="15" t="s">
        <v>97</v>
      </c>
    </row>
    <row r="26" spans="1:16" ht="12.75">
      <c r="A26" s="7">
        <v>8</v>
      </c>
      <c s="7" t="s">
        <v>102</v>
      </c>
      <c s="7" t="s">
        <v>44</v>
      </c>
      <c s="7" t="s">
        <v>96</v>
      </c>
      <c s="7" t="s">
        <v>86</v>
      </c>
      <c s="10">
        <v>1</v>
      </c>
      <c s="14"/>
      <c s="13">
        <f>ROUND((G26*F26),2)</f>
      </c>
      <c r="O26">
        <f>rekapitulace!H8</f>
      </c>
      <c>
        <f>O26/100*H26</f>
      </c>
    </row>
    <row r="27" spans="4:4" ht="25.5">
      <c r="D27" s="15" t="s">
        <v>97</v>
      </c>
    </row>
    <row r="28" spans="1:16" ht="12.75">
      <c r="A28" s="7">
        <v>9</v>
      </c>
      <c s="7" t="s">
        <v>104</v>
      </c>
      <c s="7" t="s">
        <v>44</v>
      </c>
      <c s="7" t="s">
        <v>103</v>
      </c>
      <c s="7" t="s">
        <v>86</v>
      </c>
      <c s="10">
        <v>6</v>
      </c>
      <c s="14"/>
      <c s="13">
        <f>ROUND((G28*F28),2)</f>
      </c>
      <c r="O28">
        <f>rekapitulace!H8</f>
      </c>
      <c>
        <f>O28/100*H28</f>
      </c>
    </row>
    <row r="29" spans="4:4" ht="25.5">
      <c r="D29" s="15" t="s">
        <v>106</v>
      </c>
    </row>
    <row r="30" spans="1:16" ht="12.75">
      <c r="A30" s="7">
        <v>10</v>
      </c>
      <c s="7" t="s">
        <v>107</v>
      </c>
      <c s="7" t="s">
        <v>44</v>
      </c>
      <c s="7" t="s">
        <v>105</v>
      </c>
      <c s="7" t="s">
        <v>86</v>
      </c>
      <c s="10">
        <v>6</v>
      </c>
      <c s="14"/>
      <c s="13">
        <f>ROUND((G30*F30),2)</f>
      </c>
      <c r="O30">
        <f>rekapitulace!H8</f>
      </c>
      <c>
        <f>O30/100*H30</f>
      </c>
    </row>
    <row r="31" spans="4:4" ht="25.5">
      <c r="D31" s="15" t="s">
        <v>106</v>
      </c>
    </row>
    <row r="32" spans="1:16" ht="12.75">
      <c r="A32" s="7">
        <v>11</v>
      </c>
      <c s="7" t="s">
        <v>110</v>
      </c>
      <c s="7" t="s">
        <v>44</v>
      </c>
      <c s="7" t="s">
        <v>108</v>
      </c>
      <c s="7" t="s">
        <v>86</v>
      </c>
      <c s="10">
        <v>6</v>
      </c>
      <c s="14"/>
      <c s="13">
        <f>ROUND((G32*F32),2)</f>
      </c>
      <c r="O32">
        <f>rekapitulace!H8</f>
      </c>
      <c>
        <f>O32/100*H32</f>
      </c>
    </row>
    <row r="33" spans="4:4" ht="25.5">
      <c r="D33" s="15" t="s">
        <v>106</v>
      </c>
    </row>
    <row r="34" spans="1:16" ht="12.75" customHeight="1">
      <c r="A34" s="16"/>
      <c s="16"/>
      <c s="16" t="s">
        <v>84</v>
      </c>
      <c s="16" t="s">
        <v>83</v>
      </c>
      <c s="16"/>
      <c s="16"/>
      <c s="16"/>
      <c s="16">
        <f>SUM(H12:H33)</f>
      </c>
      <c r="P34">
        <f>ROUND(SUM(P12:P33),2)</f>
      </c>
    </row>
    <row r="36" spans="1:8" ht="12.75" customHeight="1">
      <c r="A36" s="9"/>
      <c s="9"/>
      <c s="9" t="s">
        <v>87</v>
      </c>
      <c s="9" t="s">
        <v>109</v>
      </c>
      <c s="9"/>
      <c s="11"/>
      <c s="9"/>
      <c s="11"/>
    </row>
    <row r="37" spans="1:16" ht="12.75">
      <c r="A37" s="7">
        <v>12</v>
      </c>
      <c s="7" t="s">
        <v>113</v>
      </c>
      <c s="7" t="s">
        <v>44</v>
      </c>
      <c s="7" t="s">
        <v>111</v>
      </c>
      <c s="7" t="s">
        <v>86</v>
      </c>
      <c s="10">
        <v>2</v>
      </c>
      <c s="14"/>
      <c s="13">
        <f>ROUND((G37*F37),2)</f>
      </c>
      <c r="O37">
        <f>rekapitulace!H8</f>
      </c>
      <c>
        <f>O37/100*H37</f>
      </c>
    </row>
    <row r="38" spans="4:4" ht="25.5">
      <c r="D38" s="15" t="s">
        <v>94</v>
      </c>
    </row>
    <row r="39" spans="1:16" ht="12.75">
      <c r="A39" s="7">
        <v>13</v>
      </c>
      <c s="7" t="s">
        <v>115</v>
      </c>
      <c s="7" t="s">
        <v>44</v>
      </c>
      <c s="7" t="s">
        <v>114</v>
      </c>
      <c s="7" t="s">
        <v>86</v>
      </c>
      <c s="10">
        <v>2</v>
      </c>
      <c s="14"/>
      <c s="13">
        <f>ROUND((G39*F39),2)</f>
      </c>
      <c r="O39">
        <f>rekapitulace!H8</f>
      </c>
      <c>
        <f>O39/100*H39</f>
      </c>
    </row>
    <row r="40" spans="4:4" ht="25.5">
      <c r="D40" s="15" t="s">
        <v>94</v>
      </c>
    </row>
    <row r="41" spans="1:16" ht="12.75">
      <c r="A41" s="7">
        <v>14</v>
      </c>
      <c s="7" t="s">
        <v>118</v>
      </c>
      <c s="7" t="s">
        <v>44</v>
      </c>
      <c s="7" t="s">
        <v>116</v>
      </c>
      <c s="7" t="s">
        <v>86</v>
      </c>
      <c s="10">
        <v>16</v>
      </c>
      <c s="14"/>
      <c s="13">
        <f>ROUND((G41*F41),2)</f>
      </c>
      <c r="O41">
        <f>rekapitulace!H8</f>
      </c>
      <c>
        <f>O41/100*H41</f>
      </c>
    </row>
    <row r="42" spans="4:4" ht="25.5">
      <c r="D42" s="15" t="s">
        <v>439</v>
      </c>
    </row>
    <row r="43" spans="1:16" ht="12.75">
      <c r="A43" s="7">
        <v>15</v>
      </c>
      <c s="7" t="s">
        <v>121</v>
      </c>
      <c s="7" t="s">
        <v>44</v>
      </c>
      <c s="7" t="s">
        <v>119</v>
      </c>
      <c s="7" t="s">
        <v>86</v>
      </c>
      <c s="10">
        <v>4</v>
      </c>
      <c s="14"/>
      <c s="13">
        <f>ROUND((G43*F43),2)</f>
      </c>
      <c r="O43">
        <f>rekapitulace!H8</f>
      </c>
      <c>
        <f>O43/100*H43</f>
      </c>
    </row>
    <row r="44" spans="4:4" ht="25.5">
      <c r="D44" s="15" t="s">
        <v>112</v>
      </c>
    </row>
    <row r="45" spans="1:16" ht="12.75">
      <c r="A45" s="7">
        <v>16</v>
      </c>
      <c s="7" t="s">
        <v>123</v>
      </c>
      <c s="7" t="s">
        <v>44</v>
      </c>
      <c s="7" t="s">
        <v>122</v>
      </c>
      <c s="7" t="s">
        <v>86</v>
      </c>
      <c s="10">
        <v>3</v>
      </c>
      <c s="14"/>
      <c s="13">
        <f>ROUND((G45*F45),2)</f>
      </c>
      <c r="O45">
        <f>rekapitulace!H8</f>
      </c>
      <c>
        <f>O45/100*H45</f>
      </c>
    </row>
    <row r="46" spans="4:4" ht="25.5">
      <c r="D46" s="15" t="s">
        <v>72</v>
      </c>
    </row>
    <row r="47" spans="1:16" ht="12.75">
      <c r="A47" s="7">
        <v>17</v>
      </c>
      <c s="7" t="s">
        <v>125</v>
      </c>
      <c s="7" t="s">
        <v>44</v>
      </c>
      <c s="7" t="s">
        <v>124</v>
      </c>
      <c s="7" t="s">
        <v>86</v>
      </c>
      <c s="10">
        <v>3</v>
      </c>
      <c s="14"/>
      <c s="13">
        <f>ROUND((G47*F47),2)</f>
      </c>
      <c r="O47">
        <f>rekapitulace!H8</f>
      </c>
      <c>
        <f>O47/100*H47</f>
      </c>
    </row>
    <row r="48" spans="4:4" ht="25.5">
      <c r="D48" s="15" t="s">
        <v>72</v>
      </c>
    </row>
    <row r="49" spans="1:16" ht="12.75">
      <c r="A49" s="7">
        <v>18</v>
      </c>
      <c s="7" t="s">
        <v>127</v>
      </c>
      <c s="7" t="s">
        <v>44</v>
      </c>
      <c s="7" t="s">
        <v>128</v>
      </c>
      <c s="7" t="s">
        <v>86</v>
      </c>
      <c s="10">
        <v>2</v>
      </c>
      <c s="14"/>
      <c s="13">
        <f>ROUND((G49*F49),2)</f>
      </c>
      <c r="O49">
        <f>rekapitulace!H8</f>
      </c>
      <c>
        <f>O49/100*H49</f>
      </c>
    </row>
    <row r="50" spans="4:4" ht="25.5">
      <c r="D50" s="15" t="s">
        <v>94</v>
      </c>
    </row>
    <row r="51" spans="1:16" ht="12.75" customHeight="1">
      <c r="A51" s="16"/>
      <c s="16"/>
      <c s="16" t="s">
        <v>87</v>
      </c>
      <c s="16" t="s">
        <v>109</v>
      </c>
      <c s="16"/>
      <c s="16"/>
      <c s="16"/>
      <c s="16">
        <f>SUM(H37:H50)</f>
      </c>
      <c r="P51">
        <f>ROUND(SUM(P37:P50),2)</f>
      </c>
    </row>
    <row r="53" spans="1:8" ht="12.75" customHeight="1">
      <c r="A53" s="9"/>
      <c s="9"/>
      <c s="9" t="s">
        <v>89</v>
      </c>
      <c s="9" t="s">
        <v>129</v>
      </c>
      <c s="9"/>
      <c s="11"/>
      <c s="9"/>
      <c s="11"/>
    </row>
    <row r="54" spans="1:16" ht="12.75">
      <c r="A54" s="7">
        <v>19</v>
      </c>
      <c s="7" t="s">
        <v>130</v>
      </c>
      <c s="7" t="s">
        <v>44</v>
      </c>
      <c s="7" t="s">
        <v>131</v>
      </c>
      <c s="7" t="s">
        <v>132</v>
      </c>
      <c s="10">
        <v>250</v>
      </c>
      <c s="14"/>
      <c s="13">
        <f>ROUND((G54*F54),2)</f>
      </c>
      <c r="O54">
        <f>rekapitulace!H8</f>
      </c>
      <c>
        <f>O54/100*H54</f>
      </c>
    </row>
    <row r="55" spans="4:4" ht="38.25">
      <c r="D55" s="15" t="s">
        <v>440</v>
      </c>
    </row>
    <row r="56" spans="1:16" ht="12.75">
      <c r="A56" s="7">
        <v>20</v>
      </c>
      <c s="7" t="s">
        <v>134</v>
      </c>
      <c s="7" t="s">
        <v>44</v>
      </c>
      <c s="7" t="s">
        <v>135</v>
      </c>
      <c s="7" t="s">
        <v>132</v>
      </c>
      <c s="10">
        <v>6</v>
      </c>
      <c s="14"/>
      <c s="13">
        <f>ROUND((G56*F56),2)</f>
      </c>
      <c r="O56">
        <f>rekapitulace!H8</f>
      </c>
      <c>
        <f>O56/100*H56</f>
      </c>
    </row>
    <row r="57" spans="4:4" ht="25.5">
      <c r="D57" s="15" t="s">
        <v>136</v>
      </c>
    </row>
    <row r="58" spans="1:16" ht="12.75">
      <c r="A58" s="7">
        <v>21</v>
      </c>
      <c s="7" t="s">
        <v>137</v>
      </c>
      <c s="7" t="s">
        <v>44</v>
      </c>
      <c s="7" t="s">
        <v>138</v>
      </c>
      <c s="7" t="s">
        <v>132</v>
      </c>
      <c s="10">
        <v>410</v>
      </c>
      <c s="14"/>
      <c s="13">
        <f>ROUND((G58*F58),2)</f>
      </c>
      <c r="O58">
        <f>rekapitulace!H8</f>
      </c>
      <c>
        <f>O58/100*H58</f>
      </c>
    </row>
    <row r="59" spans="4:4" ht="38.25">
      <c r="D59" s="15" t="s">
        <v>441</v>
      </c>
    </row>
    <row r="60" spans="1:16" ht="12.75">
      <c r="A60" s="7">
        <v>22</v>
      </c>
      <c s="7" t="s">
        <v>140</v>
      </c>
      <c s="7" t="s">
        <v>44</v>
      </c>
      <c s="7" t="s">
        <v>141</v>
      </c>
      <c s="7" t="s">
        <v>132</v>
      </c>
      <c s="10">
        <v>256</v>
      </c>
      <c s="14"/>
      <c s="13">
        <f>ROUND((G60*F60),2)</f>
      </c>
      <c r="O60">
        <f>rekapitulace!H8</f>
      </c>
      <c>
        <f>O60/100*H60</f>
      </c>
    </row>
    <row r="61" spans="4:4" ht="38.25">
      <c r="D61" s="15" t="s">
        <v>442</v>
      </c>
    </row>
    <row r="62" spans="1:16" ht="12.75">
      <c r="A62" s="7">
        <v>23</v>
      </c>
      <c s="7" t="s">
        <v>143</v>
      </c>
      <c s="7" t="s">
        <v>44</v>
      </c>
      <c s="7" t="s">
        <v>144</v>
      </c>
      <c s="7" t="s">
        <v>132</v>
      </c>
      <c s="10">
        <v>51</v>
      </c>
      <c s="14"/>
      <c s="13">
        <f>ROUND((G62*F62),2)</f>
      </c>
      <c r="O62">
        <f>rekapitulace!H8</f>
      </c>
      <c>
        <f>O62/100*H62</f>
      </c>
    </row>
    <row r="63" spans="4:4" ht="25.5">
      <c r="D63" s="15" t="s">
        <v>443</v>
      </c>
    </row>
    <row r="64" spans="1:16" ht="12.75">
      <c r="A64" s="7">
        <v>24</v>
      </c>
      <c s="7" t="s">
        <v>146</v>
      </c>
      <c s="7" t="s">
        <v>44</v>
      </c>
      <c s="7" t="s">
        <v>147</v>
      </c>
      <c s="7" t="s">
        <v>132</v>
      </c>
      <c s="10">
        <v>168</v>
      </c>
      <c s="14"/>
      <c s="13">
        <f>ROUND((G64*F64),2)</f>
      </c>
      <c r="O64">
        <f>rekapitulace!H8</f>
      </c>
      <c>
        <f>O64/100*H64</f>
      </c>
    </row>
    <row r="65" spans="4:4" ht="38.25">
      <c r="D65" s="15" t="s">
        <v>444</v>
      </c>
    </row>
    <row r="66" spans="1:16" ht="12.75">
      <c r="A66" s="7">
        <v>25</v>
      </c>
      <c s="7" t="s">
        <v>149</v>
      </c>
      <c s="7" t="s">
        <v>44</v>
      </c>
      <c s="7" t="s">
        <v>150</v>
      </c>
      <c s="7" t="s">
        <v>132</v>
      </c>
      <c s="10">
        <v>82</v>
      </c>
      <c s="14"/>
      <c s="13">
        <f>ROUND((G66*F66),2)</f>
      </c>
      <c r="O66">
        <f>rekapitulace!H8</f>
      </c>
      <c>
        <f>O66/100*H66</f>
      </c>
    </row>
    <row r="67" spans="4:4" ht="25.5">
      <c r="D67" s="15" t="s">
        <v>445</v>
      </c>
    </row>
    <row r="68" spans="1:16" ht="12.75">
      <c r="A68" s="7">
        <v>26</v>
      </c>
      <c s="7" t="s">
        <v>152</v>
      </c>
      <c s="7" t="s">
        <v>44</v>
      </c>
      <c s="7" t="s">
        <v>153</v>
      </c>
      <c s="7" t="s">
        <v>132</v>
      </c>
      <c s="10">
        <v>6</v>
      </c>
      <c s="14"/>
      <c s="13">
        <f>ROUND((G68*F68),2)</f>
      </c>
      <c r="O68">
        <f>rekapitulace!H8</f>
      </c>
      <c>
        <f>O68/100*H68</f>
      </c>
    </row>
    <row r="69" spans="4:4" ht="25.5">
      <c r="D69" s="15" t="s">
        <v>136</v>
      </c>
    </row>
    <row r="70" spans="1:16" ht="12.75">
      <c r="A70" s="7">
        <v>27</v>
      </c>
      <c s="7" t="s">
        <v>155</v>
      </c>
      <c s="7" t="s">
        <v>44</v>
      </c>
      <c s="7" t="s">
        <v>156</v>
      </c>
      <c s="7" t="s">
        <v>132</v>
      </c>
      <c s="10">
        <v>251</v>
      </c>
      <c s="14"/>
      <c s="13">
        <f>ROUND((G70*F70),2)</f>
      </c>
      <c r="O70">
        <f>rekapitulace!H8</f>
      </c>
      <c>
        <f>O70/100*H70</f>
      </c>
    </row>
    <row r="71" spans="4:4" ht="38.25">
      <c r="D71" s="15" t="s">
        <v>446</v>
      </c>
    </row>
    <row r="72" spans="1:16" ht="12.75">
      <c r="A72" s="7">
        <v>28</v>
      </c>
      <c s="7" t="s">
        <v>158</v>
      </c>
      <c s="7" t="s">
        <v>44</v>
      </c>
      <c s="7" t="s">
        <v>408</v>
      </c>
      <c s="7" t="s">
        <v>86</v>
      </c>
      <c s="10">
        <v>64</v>
      </c>
      <c s="14"/>
      <c s="13">
        <f>ROUND((G72*F72),2)</f>
      </c>
      <c r="O72">
        <f>rekapitulace!H8</f>
      </c>
      <c>
        <f>O72/100*H72</f>
      </c>
    </row>
    <row r="73" spans="4:4" ht="25.5">
      <c r="D73" s="15" t="s">
        <v>447</v>
      </c>
    </row>
    <row r="74" spans="1:16" ht="12.75" customHeight="1">
      <c r="A74" s="16"/>
      <c s="16"/>
      <c s="16" t="s">
        <v>89</v>
      </c>
      <c s="16" t="s">
        <v>129</v>
      </c>
      <c s="16"/>
      <c s="16"/>
      <c s="16"/>
      <c s="16">
        <f>SUM(H54:H73)</f>
      </c>
      <c r="P74">
        <f>ROUND(SUM(P54:P73),2)</f>
      </c>
    </row>
    <row r="76" spans="1:8" ht="12.75" customHeight="1">
      <c r="A76" s="9"/>
      <c s="9"/>
      <c s="9" t="s">
        <v>92</v>
      </c>
      <c s="9" t="s">
        <v>163</v>
      </c>
      <c s="9"/>
      <c s="11"/>
      <c s="9"/>
      <c s="11"/>
    </row>
    <row r="77" spans="1:16" ht="12.75">
      <c r="A77" s="7">
        <v>29</v>
      </c>
      <c s="7" t="s">
        <v>161</v>
      </c>
      <c s="7" t="s">
        <v>44</v>
      </c>
      <c s="7" t="s">
        <v>165</v>
      </c>
      <c s="7" t="s">
        <v>86</v>
      </c>
      <c s="10">
        <v>1</v>
      </c>
      <c s="14"/>
      <c s="13">
        <f>ROUND((G77*F77),2)</f>
      </c>
      <c r="O77">
        <f>rekapitulace!H8</f>
      </c>
      <c>
        <f>O77/100*H77</f>
      </c>
    </row>
    <row r="78" spans="4:4" ht="25.5">
      <c r="D78" s="15" t="s">
        <v>97</v>
      </c>
    </row>
    <row r="79" spans="1:16" ht="12.75">
      <c r="A79" s="7">
        <v>30</v>
      </c>
      <c s="7" t="s">
        <v>164</v>
      </c>
      <c s="7" t="s">
        <v>44</v>
      </c>
      <c s="7" t="s">
        <v>167</v>
      </c>
      <c s="7" t="s">
        <v>86</v>
      </c>
      <c s="10">
        <v>1</v>
      </c>
      <c s="14"/>
      <c s="13">
        <f>ROUND((G79*F79),2)</f>
      </c>
      <c r="O79">
        <f>rekapitulace!H8</f>
      </c>
      <c>
        <f>O79/100*H79</f>
      </c>
    </row>
    <row r="80" spans="4:4" ht="25.5">
      <c r="D80" s="15" t="s">
        <v>97</v>
      </c>
    </row>
    <row r="81" spans="1:16" ht="12.75">
      <c r="A81" s="7">
        <v>31</v>
      </c>
      <c s="7" t="s">
        <v>166</v>
      </c>
      <c s="7" t="s">
        <v>44</v>
      </c>
      <c s="7" t="s">
        <v>169</v>
      </c>
      <c s="7" t="s">
        <v>86</v>
      </c>
      <c s="10">
        <v>4</v>
      </c>
      <c s="14"/>
      <c s="13">
        <f>ROUND((G81*F81),2)</f>
      </c>
      <c r="O81">
        <f>rekapitulace!H8</f>
      </c>
      <c>
        <f>O81/100*H81</f>
      </c>
    </row>
    <row r="82" spans="4:4" ht="25.5">
      <c r="D82" s="15" t="s">
        <v>112</v>
      </c>
    </row>
    <row r="83" spans="1:16" ht="12.75">
      <c r="A83" s="7">
        <v>32</v>
      </c>
      <c s="7" t="s">
        <v>168</v>
      </c>
      <c s="7" t="s">
        <v>44</v>
      </c>
      <c s="7" t="s">
        <v>171</v>
      </c>
      <c s="7" t="s">
        <v>86</v>
      </c>
      <c s="10">
        <v>12</v>
      </c>
      <c s="14"/>
      <c s="13">
        <f>ROUND((G83*F83),2)</f>
      </c>
      <c r="O83">
        <f>rekapitulace!H8</f>
      </c>
      <c>
        <f>O83/100*H83</f>
      </c>
    </row>
    <row r="84" spans="4:4" ht="25.5">
      <c r="D84" s="15" t="s">
        <v>230</v>
      </c>
    </row>
    <row r="85" spans="1:16" ht="12.75">
      <c r="A85" s="7">
        <v>33</v>
      </c>
      <c s="7" t="s">
        <v>170</v>
      </c>
      <c s="7" t="s">
        <v>44</v>
      </c>
      <c s="7" t="s">
        <v>448</v>
      </c>
      <c s="7" t="s">
        <v>86</v>
      </c>
      <c s="10">
        <v>2</v>
      </c>
      <c s="14"/>
      <c s="13">
        <f>ROUND((G85*F85),2)</f>
      </c>
      <c r="O85">
        <f>rekapitulace!H8</f>
      </c>
      <c>
        <f>O85/100*H85</f>
      </c>
    </row>
    <row r="86" spans="4:4" ht="25.5">
      <c r="D86" s="15" t="s">
        <v>94</v>
      </c>
    </row>
    <row r="87" spans="1:16" ht="12.75">
      <c r="A87" s="7">
        <v>34</v>
      </c>
      <c s="7" t="s">
        <v>173</v>
      </c>
      <c s="7" t="s">
        <v>44</v>
      </c>
      <c s="7" t="s">
        <v>174</v>
      </c>
      <c s="7" t="s">
        <v>86</v>
      </c>
      <c s="10">
        <v>4</v>
      </c>
      <c s="14"/>
      <c s="13">
        <f>ROUND((G87*F87),2)</f>
      </c>
      <c r="O87">
        <f>rekapitulace!H8</f>
      </c>
      <c>
        <f>O87/100*H87</f>
      </c>
    </row>
    <row r="88" spans="4:4" ht="25.5">
      <c r="D88" s="15" t="s">
        <v>112</v>
      </c>
    </row>
    <row r="89" spans="1:16" ht="12.75">
      <c r="A89" s="7">
        <v>35</v>
      </c>
      <c s="7" t="s">
        <v>175</v>
      </c>
      <c s="7" t="s">
        <v>44</v>
      </c>
      <c s="7" t="s">
        <v>176</v>
      </c>
      <c s="7" t="s">
        <v>86</v>
      </c>
      <c s="10">
        <v>10</v>
      </c>
      <c s="14"/>
      <c s="13">
        <f>ROUND((G89*F89),2)</f>
      </c>
      <c r="O89">
        <f>rekapitulace!H8</f>
      </c>
      <c>
        <f>O89/100*H89</f>
      </c>
    </row>
    <row r="90" spans="4:4" ht="25.5">
      <c r="D90" s="15" t="s">
        <v>264</v>
      </c>
    </row>
    <row r="91" spans="1:16" ht="12.75">
      <c r="A91" s="7">
        <v>36</v>
      </c>
      <c s="7" t="s">
        <v>177</v>
      </c>
      <c s="7" t="s">
        <v>44</v>
      </c>
      <c s="7" t="s">
        <v>178</v>
      </c>
      <c s="7" t="s">
        <v>86</v>
      </c>
      <c s="10">
        <v>1</v>
      </c>
      <c s="14"/>
      <c s="13">
        <f>ROUND((G91*F91),2)</f>
      </c>
      <c r="O91">
        <f>rekapitulace!H8</f>
      </c>
      <c>
        <f>O91/100*H91</f>
      </c>
    </row>
    <row r="92" spans="4:4" ht="25.5">
      <c r="D92" s="15" t="s">
        <v>97</v>
      </c>
    </row>
    <row r="93" spans="1:16" ht="12.75">
      <c r="A93" s="7">
        <v>37</v>
      </c>
      <c s="7" t="s">
        <v>179</v>
      </c>
      <c s="7" t="s">
        <v>44</v>
      </c>
      <c s="7" t="s">
        <v>180</v>
      </c>
      <c s="7" t="s">
        <v>86</v>
      </c>
      <c s="10">
        <v>1</v>
      </c>
      <c s="14"/>
      <c s="13">
        <f>ROUND((G93*F93),2)</f>
      </c>
      <c r="O93">
        <f>rekapitulace!H8</f>
      </c>
      <c>
        <f>O93/100*H93</f>
      </c>
    </row>
    <row r="94" spans="4:4" ht="25.5">
      <c r="D94" s="15" t="s">
        <v>97</v>
      </c>
    </row>
    <row r="95" spans="1:16" ht="12.75">
      <c r="A95" s="7">
        <v>38</v>
      </c>
      <c s="7" t="s">
        <v>181</v>
      </c>
      <c s="7" t="s">
        <v>44</v>
      </c>
      <c s="7" t="s">
        <v>182</v>
      </c>
      <c s="7" t="s">
        <v>86</v>
      </c>
      <c s="10">
        <v>1</v>
      </c>
      <c s="14"/>
      <c s="13">
        <f>ROUND((G95*F95),2)</f>
      </c>
      <c r="O95">
        <f>rekapitulace!H8</f>
      </c>
      <c>
        <f>O95/100*H95</f>
      </c>
    </row>
    <row r="96" spans="4:4" ht="25.5">
      <c r="D96" s="15" t="s">
        <v>97</v>
      </c>
    </row>
    <row r="97" spans="1:16" ht="12.75">
      <c r="A97" s="7">
        <v>39</v>
      </c>
      <c s="7" t="s">
        <v>183</v>
      </c>
      <c s="7" t="s">
        <v>44</v>
      </c>
      <c s="7" t="s">
        <v>184</v>
      </c>
      <c s="7" t="s">
        <v>46</v>
      </c>
      <c s="10">
        <v>1</v>
      </c>
      <c s="14"/>
      <c s="13">
        <f>ROUND((G97*F97),2)</f>
      </c>
      <c r="O97">
        <f>rekapitulace!H8</f>
      </c>
      <c>
        <f>O97/100*H97</f>
      </c>
    </row>
    <row r="98" spans="4:4" ht="25.5">
      <c r="D98" s="15" t="s">
        <v>47</v>
      </c>
    </row>
    <row r="99" spans="1:16" ht="12.75" customHeight="1">
      <c r="A99" s="16"/>
      <c s="16"/>
      <c s="16" t="s">
        <v>92</v>
      </c>
      <c s="16" t="s">
        <v>163</v>
      </c>
      <c s="16"/>
      <c s="16"/>
      <c s="16"/>
      <c s="16">
        <f>SUM(H77:H98)</f>
      </c>
      <c r="P99">
        <f>ROUND(SUM(P77:P98),2)</f>
      </c>
    </row>
    <row r="101" spans="1:8" ht="12.75" customHeight="1">
      <c r="A101" s="9"/>
      <c s="9"/>
      <c s="9" t="s">
        <v>95</v>
      </c>
      <c s="9" t="s">
        <v>185</v>
      </c>
      <c s="9"/>
      <c s="11"/>
      <c s="9"/>
      <c s="11"/>
    </row>
    <row r="102" spans="1:16" ht="12.75">
      <c r="A102" s="7">
        <v>40</v>
      </c>
      <c s="7" t="s">
        <v>186</v>
      </c>
      <c s="7" t="s">
        <v>44</v>
      </c>
      <c s="7" t="s">
        <v>187</v>
      </c>
      <c s="7" t="s">
        <v>86</v>
      </c>
      <c s="10">
        <v>8</v>
      </c>
      <c s="14"/>
      <c s="13">
        <f>ROUND((G102*F102),2)</f>
      </c>
      <c r="O102">
        <f>rekapitulace!H8</f>
      </c>
      <c>
        <f>O102/100*H102</f>
      </c>
    </row>
    <row r="103" spans="4:4" ht="25.5">
      <c r="D103" s="15" t="s">
        <v>246</v>
      </c>
    </row>
    <row r="104" spans="1:16" ht="12.75">
      <c r="A104" s="7">
        <v>41</v>
      </c>
      <c s="7" t="s">
        <v>188</v>
      </c>
      <c s="7" t="s">
        <v>44</v>
      </c>
      <c s="7" t="s">
        <v>189</v>
      </c>
      <c s="7" t="s">
        <v>86</v>
      </c>
      <c s="10">
        <v>8</v>
      </c>
      <c s="14"/>
      <c s="13">
        <f>ROUND((G104*F104),2)</f>
      </c>
      <c r="O104">
        <f>rekapitulace!H8</f>
      </c>
      <c>
        <f>O104/100*H104</f>
      </c>
    </row>
    <row r="105" spans="4:4" ht="25.5">
      <c r="D105" s="15" t="s">
        <v>246</v>
      </c>
    </row>
    <row r="106" spans="1:16" ht="12.75">
      <c r="A106" s="7">
        <v>42</v>
      </c>
      <c s="7" t="s">
        <v>190</v>
      </c>
      <c s="7" t="s">
        <v>44</v>
      </c>
      <c s="7" t="s">
        <v>191</v>
      </c>
      <c s="7" t="s">
        <v>86</v>
      </c>
      <c s="10">
        <v>8</v>
      </c>
      <c s="14"/>
      <c s="13">
        <f>ROUND((G106*F106),2)</f>
      </c>
      <c r="O106">
        <f>rekapitulace!H8</f>
      </c>
      <c>
        <f>O106/100*H106</f>
      </c>
    </row>
    <row r="107" spans="4:4" ht="25.5">
      <c r="D107" s="15" t="s">
        <v>246</v>
      </c>
    </row>
    <row r="108" spans="1:16" ht="12.75">
      <c r="A108" s="7">
        <v>43</v>
      </c>
      <c s="7" t="s">
        <v>192</v>
      </c>
      <c s="7" t="s">
        <v>44</v>
      </c>
      <c s="7" t="s">
        <v>193</v>
      </c>
      <c s="7" t="s">
        <v>132</v>
      </c>
      <c s="10">
        <v>611</v>
      </c>
      <c s="14"/>
      <c s="13">
        <f>ROUND((G108*F108),2)</f>
      </c>
      <c r="O108">
        <f>rekapitulace!H8</f>
      </c>
      <c>
        <f>O108/100*H108</f>
      </c>
    </row>
    <row r="109" spans="4:4" ht="38.25">
      <c r="D109" s="15" t="s">
        <v>449</v>
      </c>
    </row>
    <row r="110" spans="1:16" ht="12.75" customHeight="1">
      <c r="A110" s="16"/>
      <c s="16"/>
      <c s="16" t="s">
        <v>95</v>
      </c>
      <c s="16" t="s">
        <v>185</v>
      </c>
      <c s="16"/>
      <c s="16"/>
      <c s="16"/>
      <c s="16">
        <f>SUM(H102:H109)</f>
      </c>
      <c r="P110">
        <f>ROUND(SUM(P102:P109),2)</f>
      </c>
    </row>
    <row r="112" spans="1:8" ht="12.75" customHeight="1">
      <c r="A112" s="9"/>
      <c s="9"/>
      <c s="9" t="s">
        <v>98</v>
      </c>
      <c s="9" t="s">
        <v>195</v>
      </c>
      <c s="9"/>
      <c s="11"/>
      <c s="9"/>
      <c s="11"/>
    </row>
    <row r="113" spans="1:16" ht="12.75">
      <c r="A113" s="7">
        <v>44</v>
      </c>
      <c s="7" t="s">
        <v>196</v>
      </c>
      <c s="7" t="s">
        <v>44</v>
      </c>
      <c s="7" t="s">
        <v>197</v>
      </c>
      <c s="7" t="s">
        <v>86</v>
      </c>
      <c s="10">
        <v>10</v>
      </c>
      <c s="14"/>
      <c s="13">
        <f>ROUND((G113*F113),2)</f>
      </c>
      <c r="O113">
        <f>rekapitulace!H8</f>
      </c>
      <c>
        <f>O113/100*H113</f>
      </c>
    </row>
    <row r="114" spans="4:4" ht="25.5">
      <c r="D114" s="15" t="s">
        <v>264</v>
      </c>
    </row>
    <row r="115" spans="1:16" ht="12.75">
      <c r="A115" s="7">
        <v>45</v>
      </c>
      <c s="7" t="s">
        <v>198</v>
      </c>
      <c s="7" t="s">
        <v>44</v>
      </c>
      <c s="7" t="s">
        <v>199</v>
      </c>
      <c s="7" t="s">
        <v>86</v>
      </c>
      <c s="10">
        <v>7</v>
      </c>
      <c s="14"/>
      <c s="13">
        <f>ROUND((G115*F115),2)</f>
      </c>
      <c r="O115">
        <f>rekapitulace!H8</f>
      </c>
      <c>
        <f>O115/100*H115</f>
      </c>
    </row>
    <row r="116" spans="4:4" ht="25.5">
      <c r="D116" s="15" t="s">
        <v>120</v>
      </c>
    </row>
    <row r="117" spans="1:16" ht="12.75">
      <c r="A117" s="7">
        <v>46</v>
      </c>
      <c s="7" t="s">
        <v>200</v>
      </c>
      <c s="7" t="s">
        <v>44</v>
      </c>
      <c s="7" t="s">
        <v>205</v>
      </c>
      <c s="7" t="s">
        <v>86</v>
      </c>
      <c s="10">
        <v>2</v>
      </c>
      <c s="14"/>
      <c s="13">
        <f>ROUND((G117*F117),2)</f>
      </c>
      <c r="O117">
        <f>rekapitulace!H8</f>
      </c>
      <c>
        <f>O117/100*H117</f>
      </c>
    </row>
    <row r="118" spans="4:4" ht="25.5">
      <c r="D118" s="15" t="s">
        <v>94</v>
      </c>
    </row>
    <row r="119" spans="1:16" ht="12.75">
      <c r="A119" s="7">
        <v>47</v>
      </c>
      <c s="7" t="s">
        <v>202</v>
      </c>
      <c s="7" t="s">
        <v>44</v>
      </c>
      <c s="7" t="s">
        <v>207</v>
      </c>
      <c s="7" t="s">
        <v>86</v>
      </c>
      <c s="10">
        <v>2</v>
      </c>
      <c s="14"/>
      <c s="13">
        <f>ROUND((G119*F119),2)</f>
      </c>
      <c r="O119">
        <f>rekapitulace!H8</f>
      </c>
      <c>
        <f>O119/100*H119</f>
      </c>
    </row>
    <row r="120" spans="4:4" ht="25.5">
      <c r="D120" s="15" t="s">
        <v>94</v>
      </c>
    </row>
    <row r="121" spans="1:16" ht="12.75">
      <c r="A121" s="7">
        <v>48</v>
      </c>
      <c s="7" t="s">
        <v>204</v>
      </c>
      <c s="7" t="s">
        <v>44</v>
      </c>
      <c s="7" t="s">
        <v>209</v>
      </c>
      <c s="7" t="s">
        <v>86</v>
      </c>
      <c s="10">
        <v>3</v>
      </c>
      <c s="14"/>
      <c s="13">
        <f>ROUND((G121*F121),2)</f>
      </c>
      <c r="O121">
        <f>rekapitulace!H8</f>
      </c>
      <c>
        <f>O121/100*H121</f>
      </c>
    </row>
    <row r="122" spans="4:4" ht="25.5">
      <c r="D122" s="15" t="s">
        <v>72</v>
      </c>
    </row>
    <row r="123" spans="1:16" ht="12.75">
      <c r="A123" s="7">
        <v>49</v>
      </c>
      <c s="7" t="s">
        <v>206</v>
      </c>
      <c s="7" t="s">
        <v>44</v>
      </c>
      <c s="7" t="s">
        <v>211</v>
      </c>
      <c s="7" t="s">
        <v>86</v>
      </c>
      <c s="10">
        <v>6</v>
      </c>
      <c s="14"/>
      <c s="13">
        <f>ROUND((G123*F123),2)</f>
      </c>
      <c r="O123">
        <f>rekapitulace!H8</f>
      </c>
      <c>
        <f>O123/100*H123</f>
      </c>
    </row>
    <row r="124" spans="4:4" ht="25.5">
      <c r="D124" s="15" t="s">
        <v>106</v>
      </c>
    </row>
    <row r="125" spans="1:16" ht="12.75">
      <c r="A125" s="7">
        <v>50</v>
      </c>
      <c s="7" t="s">
        <v>208</v>
      </c>
      <c s="7" t="s">
        <v>44</v>
      </c>
      <c s="7" t="s">
        <v>215</v>
      </c>
      <c s="7" t="s">
        <v>86</v>
      </c>
      <c s="10">
        <v>2</v>
      </c>
      <c s="14"/>
      <c s="13">
        <f>ROUND((G125*F125),2)</f>
      </c>
      <c r="O125">
        <f>rekapitulace!H8</f>
      </c>
      <c>
        <f>O125/100*H125</f>
      </c>
    </row>
    <row r="126" spans="4:4" ht="25.5">
      <c r="D126" s="15" t="s">
        <v>94</v>
      </c>
    </row>
    <row r="127" spans="1:16" ht="12.75">
      <c r="A127" s="7">
        <v>51</v>
      </c>
      <c s="7" t="s">
        <v>210</v>
      </c>
      <c s="7" t="s">
        <v>44</v>
      </c>
      <c s="7" t="s">
        <v>217</v>
      </c>
      <c s="7" t="s">
        <v>86</v>
      </c>
      <c s="10">
        <v>2</v>
      </c>
      <c s="14"/>
      <c s="13">
        <f>ROUND((G127*F127),2)</f>
      </c>
      <c r="O127">
        <f>rekapitulace!H8</f>
      </c>
      <c>
        <f>O127/100*H127</f>
      </c>
    </row>
    <row r="128" spans="4:4" ht="25.5">
      <c r="D128" s="15" t="s">
        <v>94</v>
      </c>
    </row>
    <row r="129" spans="1:16" ht="12.75">
      <c r="A129" s="7">
        <v>52</v>
      </c>
      <c s="7" t="s">
        <v>212</v>
      </c>
      <c s="7" t="s">
        <v>44</v>
      </c>
      <c s="7" t="s">
        <v>219</v>
      </c>
      <c s="7" t="s">
        <v>86</v>
      </c>
      <c s="10">
        <v>8</v>
      </c>
      <c s="14"/>
      <c s="13">
        <f>ROUND((G129*F129),2)</f>
      </c>
      <c r="O129">
        <f>rekapitulace!H8</f>
      </c>
      <c>
        <f>O129/100*H129</f>
      </c>
    </row>
    <row r="130" spans="4:4" ht="25.5">
      <c r="D130" s="15" t="s">
        <v>246</v>
      </c>
    </row>
    <row r="131" spans="1:16" ht="12.75">
      <c r="A131" s="7">
        <v>53</v>
      </c>
      <c s="7" t="s">
        <v>214</v>
      </c>
      <c s="7" t="s">
        <v>44</v>
      </c>
      <c s="7" t="s">
        <v>411</v>
      </c>
      <c s="7" t="s">
        <v>86</v>
      </c>
      <c s="10">
        <v>4</v>
      </c>
      <c s="14"/>
      <c s="13">
        <f>ROUND((G131*F131),2)</f>
      </c>
      <c r="O131">
        <f>rekapitulace!H8</f>
      </c>
      <c>
        <f>O131/100*H131</f>
      </c>
    </row>
    <row r="132" spans="4:4" ht="25.5">
      <c r="D132" s="15" t="s">
        <v>112</v>
      </c>
    </row>
    <row r="133" spans="1:16" ht="12.75">
      <c r="A133" s="7">
        <v>54</v>
      </c>
      <c s="7" t="s">
        <v>216</v>
      </c>
      <c s="7" t="s">
        <v>44</v>
      </c>
      <c s="7" t="s">
        <v>412</v>
      </c>
      <c s="7" t="s">
        <v>86</v>
      </c>
      <c s="10">
        <v>4</v>
      </c>
      <c s="14"/>
      <c s="13">
        <f>ROUND((G133*F133),2)</f>
      </c>
      <c r="O133">
        <f>rekapitulace!H8</f>
      </c>
      <c>
        <f>O133/100*H133</f>
      </c>
    </row>
    <row r="134" spans="4:4" ht="25.5">
      <c r="D134" s="15" t="s">
        <v>112</v>
      </c>
    </row>
    <row r="135" spans="1:16" ht="12.75" customHeight="1">
      <c r="A135" s="16"/>
      <c s="16"/>
      <c s="16" t="s">
        <v>98</v>
      </c>
      <c s="16" t="s">
        <v>195</v>
      </c>
      <c s="16"/>
      <c s="16"/>
      <c s="16"/>
      <c s="16">
        <f>SUM(H113:H134)</f>
      </c>
      <c r="P135">
        <f>ROUND(SUM(P113:P134),2)</f>
      </c>
    </row>
    <row r="137" spans="1:8" ht="12.75" customHeight="1">
      <c r="A137" s="9"/>
      <c s="9"/>
      <c s="9" t="s">
        <v>100</v>
      </c>
      <c s="9" t="s">
        <v>224</v>
      </c>
      <c s="9"/>
      <c s="11"/>
      <c s="9"/>
      <c s="11"/>
    </row>
    <row r="138" spans="1:16" ht="12.75">
      <c r="A138" s="7">
        <v>55</v>
      </c>
      <c s="7" t="s">
        <v>218</v>
      </c>
      <c s="7" t="s">
        <v>44</v>
      </c>
      <c s="7" t="s">
        <v>226</v>
      </c>
      <c s="7" t="s">
        <v>86</v>
      </c>
      <c s="10">
        <v>14</v>
      </c>
      <c s="14"/>
      <c s="13">
        <f>ROUND((G138*F138),2)</f>
      </c>
      <c r="O138">
        <f>rekapitulace!H8</f>
      </c>
      <c>
        <f>O138/100*H138</f>
      </c>
    </row>
    <row r="139" spans="4:4" ht="25.5">
      <c r="D139" s="15" t="s">
        <v>267</v>
      </c>
    </row>
    <row r="140" spans="1:16" ht="12.75">
      <c r="A140" s="7">
        <v>56</v>
      </c>
      <c s="7" t="s">
        <v>220</v>
      </c>
      <c s="7" t="s">
        <v>44</v>
      </c>
      <c s="7" t="s">
        <v>229</v>
      </c>
      <c s="7" t="s">
        <v>86</v>
      </c>
      <c s="10">
        <v>16</v>
      </c>
      <c s="14"/>
      <c s="13">
        <f>ROUND((G140*F140),2)</f>
      </c>
      <c r="O140">
        <f>rekapitulace!H8</f>
      </c>
      <c>
        <f>O140/100*H140</f>
      </c>
    </row>
    <row r="141" spans="4:4" ht="25.5">
      <c r="D141" s="15" t="s">
        <v>439</v>
      </c>
    </row>
    <row r="142" spans="1:16" ht="12.75">
      <c r="A142" s="7">
        <v>57</v>
      </c>
      <c s="7" t="s">
        <v>222</v>
      </c>
      <c s="7" t="s">
        <v>44</v>
      </c>
      <c s="7" t="s">
        <v>232</v>
      </c>
      <c s="7" t="s">
        <v>132</v>
      </c>
      <c s="10">
        <v>23.5</v>
      </c>
      <c s="14"/>
      <c s="13">
        <f>ROUND((G142*F142),2)</f>
      </c>
      <c r="O142">
        <f>rekapitulace!H8</f>
      </c>
      <c>
        <f>O142/100*H142</f>
      </c>
    </row>
    <row r="143" spans="4:4" ht="25.5">
      <c r="D143" s="15" t="s">
        <v>450</v>
      </c>
    </row>
    <row r="144" spans="1:16" ht="12.75">
      <c r="A144" s="7">
        <v>58</v>
      </c>
      <c s="7" t="s">
        <v>225</v>
      </c>
      <c s="7" t="s">
        <v>44</v>
      </c>
      <c s="7" t="s">
        <v>235</v>
      </c>
      <c s="7" t="s">
        <v>86</v>
      </c>
      <c s="10">
        <v>47</v>
      </c>
      <c s="14"/>
      <c s="13">
        <f>ROUND((G144*F144),2)</f>
      </c>
      <c r="O144">
        <f>rekapitulace!H8</f>
      </c>
      <c>
        <f>O144/100*H144</f>
      </c>
    </row>
    <row r="145" spans="4:4" ht="25.5">
      <c r="D145" s="15" t="s">
        <v>451</v>
      </c>
    </row>
    <row r="146" spans="1:16" ht="12.75">
      <c r="A146" s="7">
        <v>59</v>
      </c>
      <c s="7" t="s">
        <v>228</v>
      </c>
      <c s="7" t="s">
        <v>44</v>
      </c>
      <c s="7" t="s">
        <v>238</v>
      </c>
      <c s="7" t="s">
        <v>132</v>
      </c>
      <c s="10">
        <v>140</v>
      </c>
      <c s="14"/>
      <c s="13">
        <f>ROUND((G146*F146),2)</f>
      </c>
      <c r="O146">
        <f>rekapitulace!H8</f>
      </c>
      <c>
        <f>O146/100*H146</f>
      </c>
    </row>
    <row r="147" spans="4:4" ht="38.25">
      <c r="D147" s="15" t="s">
        <v>452</v>
      </c>
    </row>
    <row r="148" spans="1:16" ht="12.75">
      <c r="A148" s="7">
        <v>60</v>
      </c>
      <c s="7" t="s">
        <v>231</v>
      </c>
      <c s="7" t="s">
        <v>44</v>
      </c>
      <c s="7" t="s">
        <v>241</v>
      </c>
      <c s="7" t="s">
        <v>242</v>
      </c>
      <c s="10">
        <v>89</v>
      </c>
      <c s="14"/>
      <c s="13">
        <f>ROUND((G148*F148),2)</f>
      </c>
      <c r="O148">
        <f>rekapitulace!H8</f>
      </c>
      <c>
        <f>O148/100*H148</f>
      </c>
    </row>
    <row r="149" spans="4:4" ht="25.5">
      <c r="D149" s="15" t="s">
        <v>453</v>
      </c>
    </row>
    <row r="150" spans="1:16" ht="12.75">
      <c r="A150" s="7">
        <v>61</v>
      </c>
      <c s="7" t="s">
        <v>234</v>
      </c>
      <c s="7" t="s">
        <v>44</v>
      </c>
      <c s="7" t="s">
        <v>245</v>
      </c>
      <c s="7" t="s">
        <v>86</v>
      </c>
      <c s="10">
        <v>6</v>
      </c>
      <c s="14"/>
      <c s="13">
        <f>ROUND((G150*F150),2)</f>
      </c>
      <c r="O150">
        <f>rekapitulace!H8</f>
      </c>
      <c>
        <f>O150/100*H150</f>
      </c>
    </row>
    <row r="151" spans="4:4" ht="25.5">
      <c r="D151" s="15" t="s">
        <v>106</v>
      </c>
    </row>
    <row r="152" spans="1:16" ht="12.75">
      <c r="A152" s="7">
        <v>62</v>
      </c>
      <c s="7" t="s">
        <v>237</v>
      </c>
      <c s="7" t="s">
        <v>44</v>
      </c>
      <c s="7" t="s">
        <v>248</v>
      </c>
      <c s="7" t="s">
        <v>132</v>
      </c>
      <c s="10">
        <v>221</v>
      </c>
      <c s="14"/>
      <c s="13">
        <f>ROUND((G152*F152),2)</f>
      </c>
      <c r="O152">
        <f>rekapitulace!H8</f>
      </c>
      <c>
        <f>O152/100*H152</f>
      </c>
    </row>
    <row r="153" spans="4:4" ht="38.25">
      <c r="D153" s="15" t="s">
        <v>454</v>
      </c>
    </row>
    <row r="154" spans="1:16" ht="12.75">
      <c r="A154" s="7">
        <v>63</v>
      </c>
      <c s="7" t="s">
        <v>240</v>
      </c>
      <c s="7" t="s">
        <v>44</v>
      </c>
      <c s="7" t="s">
        <v>251</v>
      </c>
      <c s="7" t="s">
        <v>132</v>
      </c>
      <c s="10">
        <v>386</v>
      </c>
      <c s="14"/>
      <c s="13">
        <f>ROUND((G154*F154),2)</f>
      </c>
      <c r="O154">
        <f>rekapitulace!H8</f>
      </c>
      <c>
        <f>O154/100*H154</f>
      </c>
    </row>
    <row r="155" spans="4:4" ht="38.25">
      <c r="D155" s="15" t="s">
        <v>455</v>
      </c>
    </row>
    <row r="156" spans="1:16" ht="12.75">
      <c r="A156" s="7">
        <v>64</v>
      </c>
      <c s="7" t="s">
        <v>244</v>
      </c>
      <c s="7" t="s">
        <v>44</v>
      </c>
      <c s="7" t="s">
        <v>254</v>
      </c>
      <c s="7" t="s">
        <v>132</v>
      </c>
      <c s="10">
        <v>128</v>
      </c>
      <c s="14"/>
      <c s="13">
        <f>ROUND((G156*F156),2)</f>
      </c>
      <c r="O156">
        <f>rekapitulace!H8</f>
      </c>
      <c>
        <f>O156/100*H156</f>
      </c>
    </row>
    <row r="157" spans="4:4" ht="38.25">
      <c r="D157" s="15" t="s">
        <v>456</v>
      </c>
    </row>
    <row r="158" spans="1:16" ht="12.75">
      <c r="A158" s="7">
        <v>65</v>
      </c>
      <c s="7" t="s">
        <v>247</v>
      </c>
      <c s="7" t="s">
        <v>44</v>
      </c>
      <c s="7" t="s">
        <v>257</v>
      </c>
      <c s="7" t="s">
        <v>132</v>
      </c>
      <c s="10">
        <v>251</v>
      </c>
      <c s="14"/>
      <c s="13">
        <f>ROUND((G158*F158),2)</f>
      </c>
      <c r="O158">
        <f>rekapitulace!H8</f>
      </c>
      <c>
        <f>O158/100*H158</f>
      </c>
    </row>
    <row r="159" spans="4:4" ht="38.25">
      <c r="D159" s="15" t="s">
        <v>446</v>
      </c>
    </row>
    <row r="160" spans="1:16" ht="12.75">
      <c r="A160" s="7">
        <v>66</v>
      </c>
      <c s="7" t="s">
        <v>250</v>
      </c>
      <c s="7" t="s">
        <v>44</v>
      </c>
      <c s="7" t="s">
        <v>259</v>
      </c>
      <c s="7" t="s">
        <v>86</v>
      </c>
      <c s="10">
        <v>1</v>
      </c>
      <c s="14"/>
      <c s="13">
        <f>ROUND((G160*F160),2)</f>
      </c>
      <c r="O160">
        <f>rekapitulace!H8</f>
      </c>
      <c>
        <f>O160/100*H160</f>
      </c>
    </row>
    <row r="161" spans="4:4" ht="25.5">
      <c r="D161" s="15" t="s">
        <v>97</v>
      </c>
    </row>
    <row r="162" spans="1:16" ht="12.75">
      <c r="A162" s="7">
        <v>67</v>
      </c>
      <c s="7" t="s">
        <v>253</v>
      </c>
      <c s="7" t="s">
        <v>44</v>
      </c>
      <c s="7" t="s">
        <v>261</v>
      </c>
      <c s="7" t="s">
        <v>86</v>
      </c>
      <c s="10">
        <v>1</v>
      </c>
      <c s="14"/>
      <c s="13">
        <f>ROUND((G162*F162),2)</f>
      </c>
      <c r="O162">
        <f>rekapitulace!H8</f>
      </c>
      <c>
        <f>O162/100*H162</f>
      </c>
    </row>
    <row r="163" spans="4:4" ht="25.5">
      <c r="D163" s="15" t="s">
        <v>97</v>
      </c>
    </row>
    <row r="164" spans="1:16" ht="12.75">
      <c r="A164" s="7">
        <v>68</v>
      </c>
      <c s="7" t="s">
        <v>256</v>
      </c>
      <c s="7" t="s">
        <v>44</v>
      </c>
      <c s="7" t="s">
        <v>419</v>
      </c>
      <c s="7" t="s">
        <v>86</v>
      </c>
      <c s="10">
        <v>6</v>
      </c>
      <c s="14"/>
      <c s="13">
        <f>ROUND((G164*F164),2)</f>
      </c>
      <c r="O164">
        <f>rekapitulace!H8</f>
      </c>
      <c>
        <f>O164/100*H164</f>
      </c>
    </row>
    <row r="165" spans="4:4" ht="25.5">
      <c r="D165" s="15" t="s">
        <v>106</v>
      </c>
    </row>
    <row r="166" spans="1:16" ht="12.75">
      <c r="A166" s="7">
        <v>69</v>
      </c>
      <c s="7" t="s">
        <v>258</v>
      </c>
      <c s="7" t="s">
        <v>44</v>
      </c>
      <c s="7" t="s">
        <v>263</v>
      </c>
      <c s="7" t="s">
        <v>86</v>
      </c>
      <c s="10">
        <v>10</v>
      </c>
      <c s="14"/>
      <c s="13">
        <f>ROUND((G166*F166),2)</f>
      </c>
      <c r="O166">
        <f>rekapitulace!H8</f>
      </c>
      <c>
        <f>O166/100*H166</f>
      </c>
    </row>
    <row r="167" spans="4:4" ht="25.5">
      <c r="D167" s="15" t="s">
        <v>264</v>
      </c>
    </row>
    <row r="168" spans="1:16" ht="12.75">
      <c r="A168" s="7">
        <v>70</v>
      </c>
      <c s="7" t="s">
        <v>260</v>
      </c>
      <c s="7" t="s">
        <v>44</v>
      </c>
      <c s="7" t="s">
        <v>266</v>
      </c>
      <c s="7" t="s">
        <v>86</v>
      </c>
      <c s="10">
        <v>15</v>
      </c>
      <c s="14"/>
      <c s="13">
        <f>ROUND((G168*F168),2)</f>
      </c>
      <c r="O168">
        <f>rekapitulace!H8</f>
      </c>
      <c>
        <f>O168/100*H168</f>
      </c>
    </row>
    <row r="169" spans="4:4" ht="25.5">
      <c r="D169" s="15" t="s">
        <v>457</v>
      </c>
    </row>
    <row r="170" spans="1:16" ht="12.75">
      <c r="A170" s="7">
        <v>71</v>
      </c>
      <c s="7" t="s">
        <v>262</v>
      </c>
      <c s="7" t="s">
        <v>44</v>
      </c>
      <c s="7" t="s">
        <v>269</v>
      </c>
      <c s="7" t="s">
        <v>86</v>
      </c>
      <c s="10">
        <v>4</v>
      </c>
      <c s="14"/>
      <c s="13">
        <f>ROUND((G170*F170),2)</f>
      </c>
      <c r="O170">
        <f>rekapitulace!H8</f>
      </c>
      <c>
        <f>O170/100*H170</f>
      </c>
    </row>
    <row r="171" spans="4:4" ht="25.5">
      <c r="D171" s="15" t="s">
        <v>112</v>
      </c>
    </row>
    <row r="172" spans="1:16" ht="12.75">
      <c r="A172" s="7">
        <v>72</v>
      </c>
      <c s="7" t="s">
        <v>265</v>
      </c>
      <c s="7" t="s">
        <v>44</v>
      </c>
      <c s="7" t="s">
        <v>271</v>
      </c>
      <c s="7" t="s">
        <v>86</v>
      </c>
      <c s="10">
        <v>20</v>
      </c>
      <c s="14"/>
      <c s="13">
        <f>ROUND((G172*F172),2)</f>
      </c>
      <c r="O172">
        <f>rekapitulace!H8</f>
      </c>
      <c>
        <f>O172/100*H172</f>
      </c>
    </row>
    <row r="173" spans="4:4" ht="25.5">
      <c r="D173" s="15" t="s">
        <v>272</v>
      </c>
    </row>
    <row r="174" spans="1:16" ht="12.75">
      <c r="A174" s="7">
        <v>73</v>
      </c>
      <c s="7" t="s">
        <v>268</v>
      </c>
      <c s="7" t="s">
        <v>44</v>
      </c>
      <c s="7" t="s">
        <v>274</v>
      </c>
      <c s="7" t="s">
        <v>86</v>
      </c>
      <c s="10">
        <v>10</v>
      </c>
      <c s="14"/>
      <c s="13">
        <f>ROUND((G174*F174),2)</f>
      </c>
      <c r="O174">
        <f>rekapitulace!H8</f>
      </c>
      <c>
        <f>O174/100*H174</f>
      </c>
    </row>
    <row r="175" spans="4:4" ht="25.5">
      <c r="D175" s="15" t="s">
        <v>264</v>
      </c>
    </row>
    <row r="176" spans="1:16" ht="12.75" customHeight="1">
      <c r="A176" s="16"/>
      <c s="16"/>
      <c s="16" t="s">
        <v>100</v>
      </c>
      <c s="16" t="s">
        <v>224</v>
      </c>
      <c s="16"/>
      <c s="16"/>
      <c s="16"/>
      <c s="16">
        <f>SUM(H138:H175)</f>
      </c>
      <c r="P176">
        <f>ROUND(SUM(P138:P175),2)</f>
      </c>
    </row>
    <row r="178" spans="1:8" ht="12.75" customHeight="1">
      <c r="A178" s="9"/>
      <c s="9"/>
      <c s="9" t="s">
        <v>102</v>
      </c>
      <c s="9" t="s">
        <v>275</v>
      </c>
      <c s="9"/>
      <c s="11"/>
      <c s="9"/>
      <c s="11"/>
    </row>
    <row r="179" spans="1:16" ht="12.75">
      <c r="A179" s="7">
        <v>74</v>
      </c>
      <c s="7" t="s">
        <v>270</v>
      </c>
      <c s="7" t="s">
        <v>44</v>
      </c>
      <c s="7" t="s">
        <v>277</v>
      </c>
      <c s="7" t="s">
        <v>86</v>
      </c>
      <c s="10">
        <v>1</v>
      </c>
      <c s="14"/>
      <c s="13">
        <f>ROUND((G179*F179),2)</f>
      </c>
      <c r="O179">
        <f>rekapitulace!H8</f>
      </c>
      <c>
        <f>O179/100*H179</f>
      </c>
    </row>
    <row r="180" spans="4:4" ht="25.5">
      <c r="D180" s="15" t="s">
        <v>97</v>
      </c>
    </row>
    <row r="181" spans="1:16" ht="12.75">
      <c r="A181" s="7">
        <v>75</v>
      </c>
      <c s="7" t="s">
        <v>273</v>
      </c>
      <c s="7" t="s">
        <v>44</v>
      </c>
      <c s="7" t="s">
        <v>279</v>
      </c>
      <c s="7" t="s">
        <v>86</v>
      </c>
      <c s="10">
        <v>1</v>
      </c>
      <c s="14"/>
      <c s="13">
        <f>ROUND((G181*F181),2)</f>
      </c>
      <c r="O181">
        <f>rekapitulace!H8</f>
      </c>
      <c>
        <f>O181/100*H181</f>
      </c>
    </row>
    <row r="182" spans="4:4" ht="25.5">
      <c r="D182" s="15" t="s">
        <v>97</v>
      </c>
    </row>
    <row r="183" spans="1:16" ht="12.75">
      <c r="A183" s="7">
        <v>76</v>
      </c>
      <c s="7" t="s">
        <v>276</v>
      </c>
      <c s="7" t="s">
        <v>44</v>
      </c>
      <c s="7" t="s">
        <v>281</v>
      </c>
      <c s="7" t="s">
        <v>46</v>
      </c>
      <c s="10">
        <v>1</v>
      </c>
      <c s="14"/>
      <c s="13">
        <f>ROUND((G183*F183),2)</f>
      </c>
      <c r="O183">
        <f>rekapitulace!H8</f>
      </c>
      <c>
        <f>O183/100*H183</f>
      </c>
    </row>
    <row r="184" spans="4:4" ht="25.5">
      <c r="D184" s="15" t="s">
        <v>47</v>
      </c>
    </row>
    <row r="185" spans="1:16" ht="12.75">
      <c r="A185" s="7">
        <v>77</v>
      </c>
      <c s="7" t="s">
        <v>278</v>
      </c>
      <c s="7" t="s">
        <v>44</v>
      </c>
      <c s="7" t="s">
        <v>283</v>
      </c>
      <c s="7" t="s">
        <v>86</v>
      </c>
      <c s="10">
        <v>1</v>
      </c>
      <c s="14"/>
      <c s="13">
        <f>ROUND((G185*F185),2)</f>
      </c>
      <c r="O185">
        <f>rekapitulace!H8</f>
      </c>
      <c>
        <f>O185/100*H185</f>
      </c>
    </row>
    <row r="186" spans="4:4" ht="25.5">
      <c r="D186" s="15" t="s">
        <v>97</v>
      </c>
    </row>
    <row r="187" spans="1:16" ht="12.75">
      <c r="A187" s="7">
        <v>78</v>
      </c>
      <c s="7" t="s">
        <v>280</v>
      </c>
      <c s="7" t="s">
        <v>44</v>
      </c>
      <c s="7" t="s">
        <v>285</v>
      </c>
      <c s="7" t="s">
        <v>86</v>
      </c>
      <c s="10">
        <v>1</v>
      </c>
      <c s="14"/>
      <c s="13">
        <f>ROUND((G187*F187),2)</f>
      </c>
      <c r="O187">
        <f>rekapitulace!H8</f>
      </c>
      <c>
        <f>O187/100*H187</f>
      </c>
    </row>
    <row r="188" spans="4:4" ht="25.5">
      <c r="D188" s="15" t="s">
        <v>97</v>
      </c>
    </row>
    <row r="189" spans="1:16" ht="12.75">
      <c r="A189" s="7">
        <v>79</v>
      </c>
      <c s="7" t="s">
        <v>282</v>
      </c>
      <c s="7" t="s">
        <v>44</v>
      </c>
      <c s="7" t="s">
        <v>287</v>
      </c>
      <c s="7" t="s">
        <v>86</v>
      </c>
      <c s="10">
        <v>2</v>
      </c>
      <c s="14"/>
      <c s="13">
        <f>ROUND((G189*F189),2)</f>
      </c>
      <c r="O189">
        <f>rekapitulace!H8</f>
      </c>
      <c>
        <f>O189/100*H189</f>
      </c>
    </row>
    <row r="190" spans="4:4" ht="25.5">
      <c r="D190" s="15" t="s">
        <v>94</v>
      </c>
    </row>
    <row r="191" spans="1:16" ht="12.75">
      <c r="A191" s="7">
        <v>80</v>
      </c>
      <c s="7" t="s">
        <v>284</v>
      </c>
      <c s="7" t="s">
        <v>44</v>
      </c>
      <c s="7" t="s">
        <v>291</v>
      </c>
      <c s="7" t="s">
        <v>86</v>
      </c>
      <c s="10">
        <v>1</v>
      </c>
      <c s="14"/>
      <c s="13">
        <f>ROUND((G191*F191),2)</f>
      </c>
      <c r="O191">
        <f>rekapitulace!H8</f>
      </c>
      <c>
        <f>O191/100*H191</f>
      </c>
    </row>
    <row r="192" spans="4:4" ht="25.5">
      <c r="D192" s="15" t="s">
        <v>97</v>
      </c>
    </row>
    <row r="193" spans="1:16" ht="12.75" customHeight="1">
      <c r="A193" s="16"/>
      <c s="16"/>
      <c s="16" t="s">
        <v>102</v>
      </c>
      <c s="16" t="s">
        <v>275</v>
      </c>
      <c s="16"/>
      <c s="16"/>
      <c s="16"/>
      <c s="16">
        <f>SUM(H179:H192)</f>
      </c>
      <c r="P193">
        <f>ROUND(SUM(P179:P192),2)</f>
      </c>
    </row>
    <row r="195" spans="1:16" ht="12.75" customHeight="1">
      <c r="A195" s="16"/>
      <c s="16"/>
      <c s="16"/>
      <c s="16" t="s">
        <v>63</v>
      </c>
      <c s="16"/>
      <c s="16"/>
      <c s="16"/>
      <c s="16">
        <f>+H34+H51+H74+H99+H110+H135+H176+H193</f>
      </c>
      <c r="P195">
        <f>+P34+P51+P74+P99+P110+P135+P176+P193</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1.xml><?xml version="1.0" encoding="utf-8"?>
<worksheet xmlns="http://schemas.openxmlformats.org/spreadsheetml/2006/main" xmlns:r="http://schemas.openxmlformats.org/officeDocument/2006/relationships">
  <sheetPr>
    <pageSetUpPr fitToPage="1"/>
  </sheetPr>
  <dimension ref="A1:P8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433</v>
      </c>
      <c s="5" t="s">
        <v>434</v>
      </c>
      <c s="5"/>
    </row>
    <row r="6" spans="1:5" ht="12.75" customHeight="1">
      <c r="A6" t="s">
        <v>17</v>
      </c>
      <c r="C6" s="5" t="s">
        <v>458</v>
      </c>
      <c s="5" t="s">
        <v>295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297</v>
      </c>
      <c s="7" t="s">
        <v>86</v>
      </c>
      <c s="10">
        <v>1</v>
      </c>
      <c s="14"/>
      <c s="13">
        <f>ROUND((G12*F12),2)</f>
      </c>
      <c r="O12">
        <f>rekapitulace!H8</f>
      </c>
      <c>
        <f>O12/100*H12</f>
      </c>
    </row>
    <row r="13" spans="4:4" ht="25.5">
      <c r="D13" s="15" t="s">
        <v>97</v>
      </c>
    </row>
    <row r="14" spans="1:16" ht="12.75">
      <c r="A14" s="7">
        <v>2</v>
      </c>
      <c s="7" t="s">
        <v>87</v>
      </c>
      <c s="7" t="s">
        <v>44</v>
      </c>
      <c s="7" t="s">
        <v>298</v>
      </c>
      <c s="7" t="s">
        <v>86</v>
      </c>
      <c s="10">
        <v>1</v>
      </c>
      <c s="14"/>
      <c s="13">
        <f>ROUND((G14*F14),2)</f>
      </c>
      <c r="O14">
        <f>rekapitulace!H8</f>
      </c>
      <c>
        <f>O14/100*H14</f>
      </c>
    </row>
    <row r="15" spans="4:4" ht="25.5">
      <c r="D15" s="15" t="s">
        <v>97</v>
      </c>
    </row>
    <row r="16" spans="1:16" ht="12.75">
      <c r="A16" s="7">
        <v>3</v>
      </c>
      <c s="7" t="s">
        <v>89</v>
      </c>
      <c s="7" t="s">
        <v>44</v>
      </c>
      <c s="7" t="s">
        <v>299</v>
      </c>
      <c s="7" t="s">
        <v>86</v>
      </c>
      <c s="10">
        <v>6</v>
      </c>
      <c s="14"/>
      <c s="13">
        <f>ROUND((G16*F16),2)</f>
      </c>
      <c r="O16">
        <f>rekapitulace!H8</f>
      </c>
      <c>
        <f>O16/100*H16</f>
      </c>
    </row>
    <row r="17" spans="4:4" ht="25.5">
      <c r="D17" s="15" t="s">
        <v>106</v>
      </c>
    </row>
    <row r="18" spans="1:16" ht="12.75">
      <c r="A18" s="7">
        <v>4</v>
      </c>
      <c s="7" t="s">
        <v>92</v>
      </c>
      <c s="7" t="s">
        <v>44</v>
      </c>
      <c s="7" t="s">
        <v>301</v>
      </c>
      <c s="7" t="s">
        <v>86</v>
      </c>
      <c s="10">
        <v>30</v>
      </c>
      <c s="14"/>
      <c s="13">
        <f>ROUND((G18*F18),2)</f>
      </c>
      <c r="O18">
        <f>rekapitulace!H8</f>
      </c>
      <c>
        <f>O18/100*H18</f>
      </c>
    </row>
    <row r="19" spans="4:4" ht="25.5">
      <c r="D19" s="15" t="s">
        <v>459</v>
      </c>
    </row>
    <row r="20" spans="1:16" ht="12.75">
      <c r="A20" s="7">
        <v>5</v>
      </c>
      <c s="7" t="s">
        <v>95</v>
      </c>
      <c s="7" t="s">
        <v>44</v>
      </c>
      <c s="7" t="s">
        <v>304</v>
      </c>
      <c s="7" t="s">
        <v>86</v>
      </c>
      <c s="10">
        <v>8</v>
      </c>
      <c s="14"/>
      <c s="13">
        <f>ROUND((G20*F20),2)</f>
      </c>
      <c r="O20">
        <f>rekapitulace!H8</f>
      </c>
      <c>
        <f>O20/100*H20</f>
      </c>
    </row>
    <row r="21" spans="4:4" ht="25.5">
      <c r="D21" s="15" t="s">
        <v>246</v>
      </c>
    </row>
    <row r="22" spans="1:16" ht="12.75">
      <c r="A22" s="7">
        <v>6</v>
      </c>
      <c s="7" t="s">
        <v>98</v>
      </c>
      <c s="7" t="s">
        <v>44</v>
      </c>
      <c s="7" t="s">
        <v>306</v>
      </c>
      <c s="7" t="s">
        <v>86</v>
      </c>
      <c s="10">
        <v>8</v>
      </c>
      <c s="14"/>
      <c s="13">
        <f>ROUND((G22*F22),2)</f>
      </c>
      <c r="O22">
        <f>rekapitulace!H8</f>
      </c>
      <c>
        <f>O22/100*H22</f>
      </c>
    </row>
    <row r="23" spans="4:4" ht="25.5">
      <c r="D23" s="15" t="s">
        <v>246</v>
      </c>
    </row>
    <row r="24" spans="1:16" ht="12.75">
      <c r="A24" s="7">
        <v>7</v>
      </c>
      <c s="7" t="s">
        <v>100</v>
      </c>
      <c s="7" t="s">
        <v>44</v>
      </c>
      <c s="7" t="s">
        <v>308</v>
      </c>
      <c s="7" t="s">
        <v>86</v>
      </c>
      <c s="10">
        <v>6</v>
      </c>
      <c s="14"/>
      <c s="13">
        <f>ROUND((G24*F24),2)</f>
      </c>
      <c r="O24">
        <f>rekapitulace!H8</f>
      </c>
      <c>
        <f>O24/100*H24</f>
      </c>
    </row>
    <row r="25" spans="4:4" ht="25.5">
      <c r="D25" s="15" t="s">
        <v>106</v>
      </c>
    </row>
    <row r="26" spans="1:16" ht="12.75">
      <c r="A26" s="7">
        <v>8</v>
      </c>
      <c s="7" t="s">
        <v>102</v>
      </c>
      <c s="7" t="s">
        <v>44</v>
      </c>
      <c s="7" t="s">
        <v>312</v>
      </c>
      <c s="7" t="s">
        <v>86</v>
      </c>
      <c s="10">
        <v>8</v>
      </c>
      <c s="14"/>
      <c s="13">
        <f>ROUND((G26*F26),2)</f>
      </c>
      <c r="O26">
        <f>rekapitulace!H8</f>
      </c>
      <c>
        <f>O26/100*H26</f>
      </c>
    </row>
    <row r="27" spans="4:4" ht="25.5">
      <c r="D27" s="15" t="s">
        <v>246</v>
      </c>
    </row>
    <row r="28" spans="1:16" ht="12.75">
      <c r="A28" s="7">
        <v>9</v>
      </c>
      <c s="7" t="s">
        <v>104</v>
      </c>
      <c s="7" t="s">
        <v>44</v>
      </c>
      <c s="7" t="s">
        <v>313</v>
      </c>
      <c s="7" t="s">
        <v>86</v>
      </c>
      <c s="10">
        <v>1</v>
      </c>
      <c s="14"/>
      <c s="13">
        <f>ROUND((G28*F28),2)</f>
      </c>
      <c r="O28">
        <f>rekapitulace!H8</f>
      </c>
      <c>
        <f>O28/100*H28</f>
      </c>
    </row>
    <row r="29" spans="4:4" ht="25.5">
      <c r="D29" s="15" t="s">
        <v>97</v>
      </c>
    </row>
    <row r="30" spans="1:16" ht="12.75">
      <c r="A30" s="7">
        <v>10</v>
      </c>
      <c s="7" t="s">
        <v>107</v>
      </c>
      <c s="7" t="s">
        <v>44</v>
      </c>
      <c s="7" t="s">
        <v>314</v>
      </c>
      <c s="7" t="s">
        <v>86</v>
      </c>
      <c s="10">
        <v>12</v>
      </c>
      <c s="14"/>
      <c s="13">
        <f>ROUND((G30*F30),2)</f>
      </c>
      <c r="O30">
        <f>rekapitulace!H8</f>
      </c>
      <c>
        <f>O30/100*H30</f>
      </c>
    </row>
    <row r="31" spans="4:4" ht="25.5">
      <c r="D31" s="15" t="s">
        <v>230</v>
      </c>
    </row>
    <row r="32" spans="1:16" ht="12.75">
      <c r="A32" s="7">
        <v>11</v>
      </c>
      <c s="7" t="s">
        <v>110</v>
      </c>
      <c s="7" t="s">
        <v>44</v>
      </c>
      <c s="7" t="s">
        <v>316</v>
      </c>
      <c s="7" t="s">
        <v>86</v>
      </c>
      <c s="10">
        <v>12</v>
      </c>
      <c s="14"/>
      <c s="13">
        <f>ROUND((G32*F32),2)</f>
      </c>
      <c r="O32">
        <f>rekapitulace!H8</f>
      </c>
      <c>
        <f>O32/100*H32</f>
      </c>
    </row>
    <row r="33" spans="4:4" ht="25.5">
      <c r="D33" s="15" t="s">
        <v>230</v>
      </c>
    </row>
    <row r="34" spans="1:16" ht="12.75">
      <c r="A34" s="7">
        <v>12</v>
      </c>
      <c s="7" t="s">
        <v>113</v>
      </c>
      <c s="7" t="s">
        <v>44</v>
      </c>
      <c s="7" t="s">
        <v>317</v>
      </c>
      <c s="7" t="s">
        <v>86</v>
      </c>
      <c s="10">
        <v>22</v>
      </c>
      <c s="14"/>
      <c s="13">
        <f>ROUND((G34*F34),2)</f>
      </c>
      <c r="O34">
        <f>rekapitulace!H8</f>
      </c>
      <c>
        <f>O34/100*H34</f>
      </c>
    </row>
    <row r="35" spans="4:4" ht="25.5">
      <c r="D35" s="15" t="s">
        <v>460</v>
      </c>
    </row>
    <row r="36" spans="1:16" ht="12.75">
      <c r="A36" s="7">
        <v>13</v>
      </c>
      <c s="7" t="s">
        <v>115</v>
      </c>
      <c s="7" t="s">
        <v>44</v>
      </c>
      <c s="7" t="s">
        <v>318</v>
      </c>
      <c s="7" t="s">
        <v>86</v>
      </c>
      <c s="10">
        <v>10</v>
      </c>
      <c s="14"/>
      <c s="13">
        <f>ROUND((G36*F36),2)</f>
      </c>
      <c r="O36">
        <f>rekapitulace!H8</f>
      </c>
      <c>
        <f>O36/100*H36</f>
      </c>
    </row>
    <row r="37" spans="4:4" ht="25.5">
      <c r="D37" s="15" t="s">
        <v>264</v>
      </c>
    </row>
    <row r="38" spans="1:16" ht="12.75">
      <c r="A38" s="7">
        <v>14</v>
      </c>
      <c s="7" t="s">
        <v>118</v>
      </c>
      <c s="7" t="s">
        <v>44</v>
      </c>
      <c s="7" t="s">
        <v>319</v>
      </c>
      <c s="7" t="s">
        <v>86</v>
      </c>
      <c s="10">
        <v>1</v>
      </c>
      <c s="14"/>
      <c s="13">
        <f>ROUND((G38*F38),2)</f>
      </c>
      <c r="O38">
        <f>rekapitulace!H8</f>
      </c>
      <c>
        <f>O38/100*H38</f>
      </c>
    </row>
    <row r="39" spans="4:4" ht="25.5">
      <c r="D39" s="15" t="s">
        <v>97</v>
      </c>
    </row>
    <row r="40" spans="1:16" ht="12.75">
      <c r="A40" s="7">
        <v>15</v>
      </c>
      <c s="7" t="s">
        <v>121</v>
      </c>
      <c s="7" t="s">
        <v>44</v>
      </c>
      <c s="7" t="s">
        <v>320</v>
      </c>
      <c s="7" t="s">
        <v>86</v>
      </c>
      <c s="10">
        <v>4</v>
      </c>
      <c s="14"/>
      <c s="13">
        <f>ROUND((G40*F40),2)</f>
      </c>
      <c r="O40">
        <f>rekapitulace!H8</f>
      </c>
      <c>
        <f>O40/100*H40</f>
      </c>
    </row>
    <row r="41" spans="4:4" ht="25.5">
      <c r="D41" s="15" t="s">
        <v>112</v>
      </c>
    </row>
    <row r="42" spans="1:16" ht="12.75">
      <c r="A42" s="7">
        <v>16</v>
      </c>
      <c s="7" t="s">
        <v>123</v>
      </c>
      <c s="7" t="s">
        <v>44</v>
      </c>
      <c s="7" t="s">
        <v>321</v>
      </c>
      <c s="7" t="s">
        <v>132</v>
      </c>
      <c s="10">
        <v>251</v>
      </c>
      <c s="14"/>
      <c s="13">
        <f>ROUND((G42*F42),2)</f>
      </c>
      <c r="O42">
        <f>rekapitulace!H8</f>
      </c>
      <c>
        <f>O42/100*H42</f>
      </c>
    </row>
    <row r="43" spans="4:4" ht="38.25">
      <c r="D43" s="15" t="s">
        <v>446</v>
      </c>
    </row>
    <row r="44" spans="1:16" ht="12.75">
      <c r="A44" s="7">
        <v>17</v>
      </c>
      <c s="7" t="s">
        <v>125</v>
      </c>
      <c s="7" t="s">
        <v>44</v>
      </c>
      <c s="7" t="s">
        <v>322</v>
      </c>
      <c s="7" t="s">
        <v>132</v>
      </c>
      <c s="10">
        <v>251</v>
      </c>
      <c s="14"/>
      <c s="13">
        <f>ROUND((G44*F44),2)</f>
      </c>
      <c r="O44">
        <f>rekapitulace!H8</f>
      </c>
      <c>
        <f>O44/100*H44</f>
      </c>
    </row>
    <row r="45" spans="4:4" ht="38.25">
      <c r="D45" s="15" t="s">
        <v>446</v>
      </c>
    </row>
    <row r="46" spans="1:16" ht="12.75">
      <c r="A46" s="7">
        <v>18</v>
      </c>
      <c s="7" t="s">
        <v>127</v>
      </c>
      <c s="7" t="s">
        <v>44</v>
      </c>
      <c s="7" t="s">
        <v>323</v>
      </c>
      <c s="7" t="s">
        <v>86</v>
      </c>
      <c s="10">
        <v>64</v>
      </c>
      <c s="14"/>
      <c s="13">
        <f>ROUND((G46*F46),2)</f>
      </c>
      <c r="O46">
        <f>rekapitulace!H8</f>
      </c>
      <c>
        <f>O46/100*H46</f>
      </c>
    </row>
    <row r="47" spans="4:4" ht="25.5">
      <c r="D47" s="15" t="s">
        <v>447</v>
      </c>
    </row>
    <row r="48" spans="1:16" ht="12.75">
      <c r="A48" s="7">
        <v>19</v>
      </c>
      <c s="7" t="s">
        <v>130</v>
      </c>
      <c s="7" t="s">
        <v>44</v>
      </c>
      <c s="7" t="s">
        <v>325</v>
      </c>
      <c s="7" t="s">
        <v>86</v>
      </c>
      <c s="10">
        <v>10</v>
      </c>
      <c s="14"/>
      <c s="13">
        <f>ROUND((G48*F48),2)</f>
      </c>
      <c r="O48">
        <f>rekapitulace!H8</f>
      </c>
      <c>
        <f>O48/100*H48</f>
      </c>
    </row>
    <row r="49" spans="4:4" ht="25.5">
      <c r="D49" s="15" t="s">
        <v>264</v>
      </c>
    </row>
    <row r="50" spans="1:16" ht="12.75">
      <c r="A50" s="7">
        <v>20</v>
      </c>
      <c s="7" t="s">
        <v>134</v>
      </c>
      <c s="7" t="s">
        <v>44</v>
      </c>
      <c s="7" t="s">
        <v>326</v>
      </c>
      <c s="7" t="s">
        <v>86</v>
      </c>
      <c s="10">
        <v>14</v>
      </c>
      <c s="14"/>
      <c s="13">
        <f>ROUND((G50*F50),2)</f>
      </c>
      <c r="O50">
        <f>rekapitulace!H8</f>
      </c>
      <c>
        <f>O50/100*H50</f>
      </c>
    </row>
    <row r="51" spans="4:4" ht="25.5">
      <c r="D51" s="15" t="s">
        <v>267</v>
      </c>
    </row>
    <row r="52" spans="1:16" ht="12.75">
      <c r="A52" s="7">
        <v>21</v>
      </c>
      <c s="7" t="s">
        <v>137</v>
      </c>
      <c s="7" t="s">
        <v>44</v>
      </c>
      <c s="7" t="s">
        <v>330</v>
      </c>
      <c s="7" t="s">
        <v>331</v>
      </c>
      <c s="10">
        <v>1</v>
      </c>
      <c s="14"/>
      <c s="13">
        <f>ROUND((G52*F52),2)</f>
      </c>
      <c r="O52">
        <f>rekapitulace!H8</f>
      </c>
      <c>
        <f>O52/100*H52</f>
      </c>
    </row>
    <row r="53" spans="4:4" ht="25.5">
      <c r="D53" s="15" t="s">
        <v>51</v>
      </c>
    </row>
    <row r="54" spans="1:16" ht="12.75">
      <c r="A54" s="7">
        <v>22</v>
      </c>
      <c s="7" t="s">
        <v>140</v>
      </c>
      <c s="7" t="s">
        <v>44</v>
      </c>
      <c s="7" t="s">
        <v>332</v>
      </c>
      <c s="7" t="s">
        <v>331</v>
      </c>
      <c s="10">
        <v>8</v>
      </c>
      <c s="14"/>
      <c s="13">
        <f>ROUND((G54*F54),2)</f>
      </c>
      <c r="O54">
        <f>rekapitulace!H8</f>
      </c>
      <c>
        <f>O54/100*H54</f>
      </c>
    </row>
    <row r="55" spans="4:4" ht="25.5">
      <c r="D55" s="15" t="s">
        <v>333</v>
      </c>
    </row>
    <row r="56" spans="1:16" ht="12.75">
      <c r="A56" s="7">
        <v>23</v>
      </c>
      <c s="7" t="s">
        <v>143</v>
      </c>
      <c s="7" t="s">
        <v>44</v>
      </c>
      <c s="7" t="s">
        <v>334</v>
      </c>
      <c s="7" t="s">
        <v>331</v>
      </c>
      <c s="10">
        <v>13</v>
      </c>
      <c s="14"/>
      <c s="13">
        <f>ROUND((G56*F56),2)</f>
      </c>
      <c r="O56">
        <f>rekapitulace!H8</f>
      </c>
      <c>
        <f>O56/100*H56</f>
      </c>
    </row>
    <row r="57" spans="4:4" ht="25.5">
      <c r="D57" s="15" t="s">
        <v>461</v>
      </c>
    </row>
    <row r="58" spans="1:16" ht="12.75">
      <c r="A58" s="7">
        <v>24</v>
      </c>
      <c s="7" t="s">
        <v>146</v>
      </c>
      <c s="7" t="s">
        <v>44</v>
      </c>
      <c s="7" t="s">
        <v>336</v>
      </c>
      <c s="7" t="s">
        <v>86</v>
      </c>
      <c s="10">
        <v>1</v>
      </c>
      <c s="14"/>
      <c s="13">
        <f>ROUND((G58*F58),2)</f>
      </c>
      <c r="O58">
        <f>rekapitulace!H8</f>
      </c>
      <c>
        <f>O58/100*H58</f>
      </c>
    </row>
    <row r="59" spans="4:4" ht="25.5">
      <c r="D59" s="15" t="s">
        <v>97</v>
      </c>
    </row>
    <row r="60" spans="1:16" ht="12.75">
      <c r="A60" s="7">
        <v>25</v>
      </c>
      <c s="7" t="s">
        <v>149</v>
      </c>
      <c s="7" t="s">
        <v>44</v>
      </c>
      <c s="7" t="s">
        <v>337</v>
      </c>
      <c s="7" t="s">
        <v>86</v>
      </c>
      <c s="10">
        <v>1</v>
      </c>
      <c s="14"/>
      <c s="13">
        <f>ROUND((G60*F60),2)</f>
      </c>
      <c r="O60">
        <f>rekapitulace!H8</f>
      </c>
      <c>
        <f>O60/100*H60</f>
      </c>
    </row>
    <row r="61" spans="4:4" ht="25.5">
      <c r="D61" s="15" t="s">
        <v>97</v>
      </c>
    </row>
    <row r="62" spans="1:16" ht="12.75">
      <c r="A62" s="7">
        <v>26</v>
      </c>
      <c s="7" t="s">
        <v>152</v>
      </c>
      <c s="7" t="s">
        <v>44</v>
      </c>
      <c s="7" t="s">
        <v>338</v>
      </c>
      <c s="7" t="s">
        <v>86</v>
      </c>
      <c s="10">
        <v>1</v>
      </c>
      <c s="14"/>
      <c s="13">
        <f>ROUND((G62*F62),2)</f>
      </c>
      <c r="O62">
        <f>rekapitulace!H8</f>
      </c>
      <c>
        <f>O62/100*H62</f>
      </c>
    </row>
    <row r="63" spans="4:4" ht="25.5">
      <c r="D63" s="15" t="s">
        <v>97</v>
      </c>
    </row>
    <row r="64" spans="1:16" ht="12.75">
      <c r="A64" s="7">
        <v>27</v>
      </c>
      <c s="7" t="s">
        <v>155</v>
      </c>
      <c s="7" t="s">
        <v>44</v>
      </c>
      <c s="7" t="s">
        <v>339</v>
      </c>
      <c s="7" t="s">
        <v>86</v>
      </c>
      <c s="10">
        <v>1</v>
      </c>
      <c s="14"/>
      <c s="13">
        <f>ROUND((G64*F64),2)</f>
      </c>
      <c r="O64">
        <f>rekapitulace!H8</f>
      </c>
      <c>
        <f>O64/100*H64</f>
      </c>
    </row>
    <row r="65" spans="4:4" ht="25.5">
      <c r="D65" s="15" t="s">
        <v>97</v>
      </c>
    </row>
    <row r="66" spans="1:16" ht="12.75">
      <c r="A66" s="7">
        <v>28</v>
      </c>
      <c s="7" t="s">
        <v>158</v>
      </c>
      <c s="7" t="s">
        <v>44</v>
      </c>
      <c s="7" t="s">
        <v>340</v>
      </c>
      <c s="7" t="s">
        <v>86</v>
      </c>
      <c s="10">
        <v>1</v>
      </c>
      <c s="14"/>
      <c s="13">
        <f>ROUND((G66*F66),2)</f>
      </c>
      <c r="O66">
        <f>rekapitulace!H8</f>
      </c>
      <c>
        <f>O66/100*H66</f>
      </c>
    </row>
    <row r="67" spans="4:4" ht="25.5">
      <c r="D67" s="15" t="s">
        <v>97</v>
      </c>
    </row>
    <row r="68" spans="1:16" ht="12.75">
      <c r="A68" s="7">
        <v>29</v>
      </c>
      <c s="7" t="s">
        <v>161</v>
      </c>
      <c s="7" t="s">
        <v>44</v>
      </c>
      <c s="7" t="s">
        <v>341</v>
      </c>
      <c s="7" t="s">
        <v>86</v>
      </c>
      <c s="10">
        <v>1</v>
      </c>
      <c s="14"/>
      <c s="13">
        <f>ROUND((G68*F68),2)</f>
      </c>
      <c r="O68">
        <f>rekapitulace!H8</f>
      </c>
      <c>
        <f>O68/100*H68</f>
      </c>
    </row>
    <row r="69" spans="4:4" ht="25.5">
      <c r="D69" s="15" t="s">
        <v>97</v>
      </c>
    </row>
    <row r="70" spans="1:16" ht="12.75">
      <c r="A70" s="7">
        <v>30</v>
      </c>
      <c s="7" t="s">
        <v>164</v>
      </c>
      <c s="7" t="s">
        <v>44</v>
      </c>
      <c s="7" t="s">
        <v>342</v>
      </c>
      <c s="7" t="s">
        <v>86</v>
      </c>
      <c s="10">
        <v>1</v>
      </c>
      <c s="14"/>
      <c s="13">
        <f>ROUND((G70*F70),2)</f>
      </c>
      <c r="O70">
        <f>rekapitulace!H8</f>
      </c>
      <c>
        <f>O70/100*H70</f>
      </c>
    </row>
    <row r="71" spans="4:4" ht="25.5">
      <c r="D71" s="15" t="s">
        <v>97</v>
      </c>
    </row>
    <row r="72" spans="1:16" ht="12.75">
      <c r="A72" s="7">
        <v>31</v>
      </c>
      <c s="7" t="s">
        <v>166</v>
      </c>
      <c s="7" t="s">
        <v>44</v>
      </c>
      <c s="7" t="s">
        <v>422</v>
      </c>
      <c s="7" t="s">
        <v>86</v>
      </c>
      <c s="10">
        <v>2</v>
      </c>
      <c s="14"/>
      <c s="13">
        <f>ROUND((G72*F72),2)</f>
      </c>
      <c r="O72">
        <f>rekapitulace!H8</f>
      </c>
      <c>
        <f>O72/100*H72</f>
      </c>
    </row>
    <row r="73" spans="4:4" ht="25.5">
      <c r="D73" s="15" t="s">
        <v>94</v>
      </c>
    </row>
    <row r="74" spans="1:16" ht="12.75">
      <c r="A74" s="7">
        <v>32</v>
      </c>
      <c s="7" t="s">
        <v>168</v>
      </c>
      <c s="7" t="s">
        <v>44</v>
      </c>
      <c s="7" t="s">
        <v>345</v>
      </c>
      <c s="7" t="s">
        <v>86</v>
      </c>
      <c s="10">
        <v>4</v>
      </c>
      <c s="14"/>
      <c s="13">
        <f>ROUND((G74*F74),2)</f>
      </c>
      <c r="O74">
        <f>rekapitulace!H8</f>
      </c>
      <c>
        <f>O74/100*H74</f>
      </c>
    </row>
    <row r="75" spans="4:4" ht="25.5">
      <c r="D75" s="15" t="s">
        <v>112</v>
      </c>
    </row>
    <row r="76" spans="1:16" ht="12.75">
      <c r="A76" s="7">
        <v>33</v>
      </c>
      <c s="7" t="s">
        <v>170</v>
      </c>
      <c s="7" t="s">
        <v>44</v>
      </c>
      <c s="7" t="s">
        <v>346</v>
      </c>
      <c s="7" t="s">
        <v>86</v>
      </c>
      <c s="10">
        <v>12</v>
      </c>
      <c s="14"/>
      <c s="13">
        <f>ROUND((G76*F76),2)</f>
      </c>
      <c r="O76">
        <f>rekapitulace!H8</f>
      </c>
      <c>
        <f>O76/100*H76</f>
      </c>
    </row>
    <row r="77" spans="4:4" ht="25.5">
      <c r="D77" s="15" t="s">
        <v>230</v>
      </c>
    </row>
    <row r="78" spans="1:16" ht="12.75">
      <c r="A78" s="7">
        <v>34</v>
      </c>
      <c s="7" t="s">
        <v>173</v>
      </c>
      <c s="7" t="s">
        <v>44</v>
      </c>
      <c s="7" t="s">
        <v>347</v>
      </c>
      <c s="7" t="s">
        <v>86</v>
      </c>
      <c s="10">
        <v>12</v>
      </c>
      <c s="14"/>
      <c s="13">
        <f>ROUND((G78*F78),2)</f>
      </c>
      <c r="O78">
        <f>rekapitulace!H8</f>
      </c>
      <c>
        <f>O78/100*H78</f>
      </c>
    </row>
    <row r="79" spans="4:4" ht="25.5">
      <c r="D79" s="15" t="s">
        <v>230</v>
      </c>
    </row>
    <row r="80" spans="1:16" ht="12.75">
      <c r="A80" s="7">
        <v>35</v>
      </c>
      <c s="7" t="s">
        <v>175</v>
      </c>
      <c s="7" t="s">
        <v>44</v>
      </c>
      <c s="7" t="s">
        <v>348</v>
      </c>
      <c s="7" t="s">
        <v>86</v>
      </c>
      <c s="10">
        <v>16</v>
      </c>
      <c s="14"/>
      <c s="13">
        <f>ROUND((G80*F80),2)</f>
      </c>
      <c r="O80">
        <f>rekapitulace!H8</f>
      </c>
      <c>
        <f>O80/100*H80</f>
      </c>
    </row>
    <row r="81" spans="4:4" ht="25.5">
      <c r="D81" s="15" t="s">
        <v>439</v>
      </c>
    </row>
    <row r="82" spans="1:16" ht="12.75" customHeight="1">
      <c r="A82" s="16"/>
      <c s="16"/>
      <c s="16" t="s">
        <v>84</v>
      </c>
      <c s="16" t="s">
        <v>296</v>
      </c>
      <c s="16"/>
      <c s="16"/>
      <c s="16"/>
      <c s="16">
        <f>SUM(H12:H81)</f>
      </c>
      <c r="P82">
        <f>ROUND(SUM(P12:P81),2)</f>
      </c>
    </row>
    <row r="84" spans="1:16" ht="12.75" customHeight="1">
      <c r="A84" s="16"/>
      <c s="16"/>
      <c s="16"/>
      <c s="16" t="s">
        <v>63</v>
      </c>
      <c s="16"/>
      <c s="16"/>
      <c s="16"/>
      <c s="16">
        <f>+H82</f>
      </c>
      <c r="P84">
        <f>+P82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2.xml><?xml version="1.0" encoding="utf-8"?>
<worksheet xmlns="http://schemas.openxmlformats.org/spreadsheetml/2006/main" xmlns:r="http://schemas.openxmlformats.org/officeDocument/2006/relationships">
  <sheetPr>
    <pageSetUpPr fitToPage="1"/>
  </sheetPr>
  <dimension ref="A1:P7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433</v>
      </c>
      <c s="5" t="s">
        <v>434</v>
      </c>
      <c s="5"/>
    </row>
    <row r="6" spans="1:5" ht="12.75" customHeight="1">
      <c r="A6" t="s">
        <v>17</v>
      </c>
      <c r="C6" s="5" t="s">
        <v>462</v>
      </c>
      <c s="5" t="s">
        <v>352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353</v>
      </c>
      <c s="7" t="s">
        <v>132</v>
      </c>
      <c s="10">
        <v>173</v>
      </c>
      <c s="14"/>
      <c s="13">
        <f>ROUND((G12*F12),2)</f>
      </c>
      <c r="O12">
        <f>rekapitulace!H8</f>
      </c>
      <c>
        <f>O12/100*H12</f>
      </c>
    </row>
    <row r="13" spans="4:4" ht="38.25">
      <c r="D13" s="15" t="s">
        <v>388</v>
      </c>
    </row>
    <row r="14" spans="1:16" ht="12.75">
      <c r="A14" s="7">
        <v>2</v>
      </c>
      <c s="7" t="s">
        <v>87</v>
      </c>
      <c s="7" t="s">
        <v>44</v>
      </c>
      <c s="7" t="s">
        <v>355</v>
      </c>
      <c s="7" t="s">
        <v>132</v>
      </c>
      <c s="10">
        <v>115</v>
      </c>
      <c s="14"/>
      <c s="13">
        <f>ROUND((G14*F14),2)</f>
      </c>
      <c r="O14">
        <f>rekapitulace!H8</f>
      </c>
      <c>
        <f>O14/100*H14</f>
      </c>
    </row>
    <row r="15" spans="4:4" ht="38.25">
      <c r="D15" s="15" t="s">
        <v>463</v>
      </c>
    </row>
    <row r="16" spans="1:16" ht="12.75">
      <c r="A16" s="7">
        <v>3</v>
      </c>
      <c s="7" t="s">
        <v>89</v>
      </c>
      <c s="7" t="s">
        <v>44</v>
      </c>
      <c s="7" t="s">
        <v>357</v>
      </c>
      <c s="7" t="s">
        <v>132</v>
      </c>
      <c s="10">
        <v>52</v>
      </c>
      <c s="14"/>
      <c s="13">
        <f>ROUND((G16*F16),2)</f>
      </c>
      <c r="O16">
        <f>rekapitulace!H8</f>
      </c>
      <c>
        <f>O16/100*H16</f>
      </c>
    </row>
    <row r="17" spans="4:4" ht="25.5">
      <c r="D17" s="15" t="s">
        <v>464</v>
      </c>
    </row>
    <row r="18" spans="1:16" ht="12.75">
      <c r="A18" s="7">
        <v>4</v>
      </c>
      <c s="7" t="s">
        <v>92</v>
      </c>
      <c s="7" t="s">
        <v>44</v>
      </c>
      <c s="7" t="s">
        <v>359</v>
      </c>
      <c s="7" t="s">
        <v>132</v>
      </c>
      <c s="10">
        <v>115</v>
      </c>
      <c s="14"/>
      <c s="13">
        <f>ROUND((G18*F18),2)</f>
      </c>
      <c r="O18">
        <f>rekapitulace!H8</f>
      </c>
      <c>
        <f>O18/100*H18</f>
      </c>
    </row>
    <row r="19" spans="4:4" ht="38.25">
      <c r="D19" s="15" t="s">
        <v>463</v>
      </c>
    </row>
    <row r="20" spans="1:16" ht="12.75">
      <c r="A20" s="7">
        <v>5</v>
      </c>
      <c s="7" t="s">
        <v>95</v>
      </c>
      <c s="7" t="s">
        <v>44</v>
      </c>
      <c s="7" t="s">
        <v>360</v>
      </c>
      <c s="7" t="s">
        <v>132</v>
      </c>
      <c s="10">
        <v>52</v>
      </c>
      <c s="14"/>
      <c s="13">
        <f>ROUND((G20*F20),2)</f>
      </c>
      <c r="O20">
        <f>rekapitulace!H8</f>
      </c>
      <c>
        <f>O20/100*H20</f>
      </c>
    </row>
    <row r="21" spans="4:4" ht="25.5">
      <c r="D21" s="15" t="s">
        <v>464</v>
      </c>
    </row>
    <row r="22" spans="1:16" ht="12.75">
      <c r="A22" s="7">
        <v>6</v>
      </c>
      <c s="7" t="s">
        <v>98</v>
      </c>
      <c s="7" t="s">
        <v>44</v>
      </c>
      <c s="7" t="s">
        <v>361</v>
      </c>
      <c s="7" t="s">
        <v>132</v>
      </c>
      <c s="10">
        <v>128</v>
      </c>
      <c s="14"/>
      <c s="13">
        <f>ROUND((G22*F22),2)</f>
      </c>
      <c r="O22">
        <f>rekapitulace!H8</f>
      </c>
      <c>
        <f>O22/100*H22</f>
      </c>
    </row>
    <row r="23" spans="4:4" ht="38.25">
      <c r="D23" s="15" t="s">
        <v>456</v>
      </c>
    </row>
    <row r="24" spans="1:16" ht="12.75">
      <c r="A24" s="7">
        <v>7</v>
      </c>
      <c s="7" t="s">
        <v>100</v>
      </c>
      <c s="7" t="s">
        <v>44</v>
      </c>
      <c s="7" t="s">
        <v>362</v>
      </c>
      <c s="7" t="s">
        <v>132</v>
      </c>
      <c s="10">
        <v>52</v>
      </c>
      <c s="14"/>
      <c s="13">
        <f>ROUND((G24*F24),2)</f>
      </c>
      <c r="O24">
        <f>rekapitulace!H8</f>
      </c>
      <c>
        <f>O24/100*H24</f>
      </c>
    </row>
    <row r="25" spans="4:4" ht="25.5">
      <c r="D25" s="15" t="s">
        <v>464</v>
      </c>
    </row>
    <row r="26" spans="1:16" ht="12.75">
      <c r="A26" s="7">
        <v>8</v>
      </c>
      <c s="7" t="s">
        <v>102</v>
      </c>
      <c s="7" t="s">
        <v>44</v>
      </c>
      <c s="7" t="s">
        <v>363</v>
      </c>
      <c s="7" t="s">
        <v>86</v>
      </c>
      <c s="10">
        <v>6</v>
      </c>
      <c s="14"/>
      <c s="13">
        <f>ROUND((G26*F26),2)</f>
      </c>
      <c r="O26">
        <f>rekapitulace!H8</f>
      </c>
      <c>
        <f>O26/100*H26</f>
      </c>
    </row>
    <row r="27" spans="4:4" ht="25.5">
      <c r="D27" s="15" t="s">
        <v>106</v>
      </c>
    </row>
    <row r="28" spans="1:16" ht="12.75">
      <c r="A28" s="7">
        <v>9</v>
      </c>
      <c s="7" t="s">
        <v>104</v>
      </c>
      <c s="7" t="s">
        <v>44</v>
      </c>
      <c s="7" t="s">
        <v>364</v>
      </c>
      <c s="7" t="s">
        <v>86</v>
      </c>
      <c s="10">
        <v>6</v>
      </c>
      <c s="14"/>
      <c s="13">
        <f>ROUND((G28*F28),2)</f>
      </c>
      <c r="O28">
        <f>rekapitulace!H8</f>
      </c>
      <c>
        <f>O28/100*H28</f>
      </c>
    </row>
    <row r="29" spans="4:4" ht="25.5">
      <c r="D29" s="15" t="s">
        <v>106</v>
      </c>
    </row>
    <row r="30" spans="1:16" ht="12.75">
      <c r="A30" s="7">
        <v>10</v>
      </c>
      <c s="7" t="s">
        <v>107</v>
      </c>
      <c s="7" t="s">
        <v>44</v>
      </c>
      <c s="7" t="s">
        <v>365</v>
      </c>
      <c s="7" t="s">
        <v>86</v>
      </c>
      <c s="10">
        <v>2</v>
      </c>
      <c s="14"/>
      <c s="13">
        <f>ROUND((G30*F30),2)</f>
      </c>
      <c r="O30">
        <f>rekapitulace!H8</f>
      </c>
      <c>
        <f>O30/100*H30</f>
      </c>
    </row>
    <row r="31" spans="4:4" ht="25.5">
      <c r="D31" s="15" t="s">
        <v>94</v>
      </c>
    </row>
    <row r="32" spans="1:16" ht="12.75">
      <c r="A32" s="7">
        <v>11</v>
      </c>
      <c s="7" t="s">
        <v>110</v>
      </c>
      <c s="7" t="s">
        <v>44</v>
      </c>
      <c s="7" t="s">
        <v>367</v>
      </c>
      <c s="7" t="s">
        <v>86</v>
      </c>
      <c s="10">
        <v>6</v>
      </c>
      <c s="14"/>
      <c s="13">
        <f>ROUND((G32*F32),2)</f>
      </c>
      <c r="O32">
        <f>rekapitulace!H8</f>
      </c>
      <c>
        <f>O32/100*H32</f>
      </c>
    </row>
    <row r="33" spans="4:4" ht="25.5">
      <c r="D33" s="15" t="s">
        <v>106</v>
      </c>
    </row>
    <row r="34" spans="1:16" ht="12.75">
      <c r="A34" s="7">
        <v>12</v>
      </c>
      <c s="7" t="s">
        <v>113</v>
      </c>
      <c s="7" t="s">
        <v>44</v>
      </c>
      <c s="7" t="s">
        <v>368</v>
      </c>
      <c s="7" t="s">
        <v>86</v>
      </c>
      <c s="10">
        <v>6</v>
      </c>
      <c s="14"/>
      <c s="13">
        <f>ROUND((G34*F34),2)</f>
      </c>
      <c r="O34">
        <f>rekapitulace!H8</f>
      </c>
      <c>
        <f>O34/100*H34</f>
      </c>
    </row>
    <row r="35" spans="4:4" ht="25.5">
      <c r="D35" s="15" t="s">
        <v>106</v>
      </c>
    </row>
    <row r="36" spans="1:16" ht="12.75">
      <c r="A36" s="7">
        <v>13</v>
      </c>
      <c s="7" t="s">
        <v>115</v>
      </c>
      <c s="7" t="s">
        <v>44</v>
      </c>
      <c s="7" t="s">
        <v>369</v>
      </c>
      <c s="7" t="s">
        <v>86</v>
      </c>
      <c s="10">
        <v>2</v>
      </c>
      <c s="14"/>
      <c s="13">
        <f>ROUND((G36*F36),2)</f>
      </c>
      <c r="O36">
        <f>rekapitulace!H8</f>
      </c>
      <c>
        <f>O36/100*H36</f>
      </c>
    </row>
    <row r="37" spans="4:4" ht="25.5">
      <c r="D37" s="15" t="s">
        <v>94</v>
      </c>
    </row>
    <row r="38" spans="1:16" ht="12.75">
      <c r="A38" s="7">
        <v>14</v>
      </c>
      <c s="7" t="s">
        <v>118</v>
      </c>
      <c s="7" t="s">
        <v>44</v>
      </c>
      <c s="7" t="s">
        <v>370</v>
      </c>
      <c s="7" t="s">
        <v>86</v>
      </c>
      <c s="10">
        <v>8</v>
      </c>
      <c s="14"/>
      <c s="13">
        <f>ROUND((G38*F38),2)</f>
      </c>
      <c r="O38">
        <f>rekapitulace!H8</f>
      </c>
      <c>
        <f>O38/100*H38</f>
      </c>
    </row>
    <row r="39" spans="4:4" ht="25.5">
      <c r="D39" s="15" t="s">
        <v>246</v>
      </c>
    </row>
    <row r="40" spans="1:16" ht="12.75">
      <c r="A40" s="7">
        <v>15</v>
      </c>
      <c s="7" t="s">
        <v>121</v>
      </c>
      <c s="7" t="s">
        <v>44</v>
      </c>
      <c s="7" t="s">
        <v>371</v>
      </c>
      <c s="7" t="s">
        <v>86</v>
      </c>
      <c s="10">
        <v>8</v>
      </c>
      <c s="14"/>
      <c s="13">
        <f>ROUND((G40*F40),2)</f>
      </c>
      <c r="O40">
        <f>rekapitulace!H8</f>
      </c>
      <c>
        <f>O40/100*H40</f>
      </c>
    </row>
    <row r="41" spans="4:4" ht="25.5">
      <c r="D41" s="15" t="s">
        <v>246</v>
      </c>
    </row>
    <row r="42" spans="1:16" ht="12.75">
      <c r="A42" s="7">
        <v>16</v>
      </c>
      <c s="7" t="s">
        <v>123</v>
      </c>
      <c s="7" t="s">
        <v>44</v>
      </c>
      <c s="7" t="s">
        <v>375</v>
      </c>
      <c s="7" t="s">
        <v>132</v>
      </c>
      <c s="10">
        <v>251</v>
      </c>
      <c s="14"/>
      <c s="13">
        <f>ROUND((G42*F42),2)</f>
      </c>
      <c r="O42">
        <f>rekapitulace!H8</f>
      </c>
      <c>
        <f>O42/100*H42</f>
      </c>
    </row>
    <row r="43" spans="4:4" ht="38.25">
      <c r="D43" s="15" t="s">
        <v>446</v>
      </c>
    </row>
    <row r="44" spans="1:16" ht="12.75">
      <c r="A44" s="7">
        <v>17</v>
      </c>
      <c s="7" t="s">
        <v>125</v>
      </c>
      <c s="7" t="s">
        <v>44</v>
      </c>
      <c s="7" t="s">
        <v>376</v>
      </c>
      <c s="7" t="s">
        <v>86</v>
      </c>
      <c s="10">
        <v>2</v>
      </c>
      <c s="14"/>
      <c s="13">
        <f>ROUND((G44*F44),2)</f>
      </c>
      <c r="O44">
        <f>rekapitulace!H8</f>
      </c>
      <c>
        <f>O44/100*H44</f>
      </c>
    </row>
    <row r="45" spans="4:4" ht="25.5">
      <c r="D45" s="15" t="s">
        <v>94</v>
      </c>
    </row>
    <row r="46" spans="1:16" ht="12.75">
      <c r="A46" s="7">
        <v>18</v>
      </c>
      <c s="7" t="s">
        <v>127</v>
      </c>
      <c s="7" t="s">
        <v>44</v>
      </c>
      <c s="7" t="s">
        <v>465</v>
      </c>
      <c s="7" t="s">
        <v>132</v>
      </c>
      <c s="10">
        <v>6</v>
      </c>
      <c s="14"/>
      <c s="13">
        <f>ROUND((G46*F46),2)</f>
      </c>
      <c r="O46">
        <f>rekapitulace!H8</f>
      </c>
      <c>
        <f>O46/100*H46</f>
      </c>
    </row>
    <row r="47" spans="4:4" ht="25.5">
      <c r="D47" s="15" t="s">
        <v>136</v>
      </c>
    </row>
    <row r="48" spans="1:16" ht="12.75">
      <c r="A48" s="7">
        <v>19</v>
      </c>
      <c s="7" t="s">
        <v>130</v>
      </c>
      <c s="7" t="s">
        <v>44</v>
      </c>
      <c s="7" t="s">
        <v>377</v>
      </c>
      <c s="7" t="s">
        <v>132</v>
      </c>
      <c s="10">
        <v>410</v>
      </c>
      <c s="14"/>
      <c s="13">
        <f>ROUND((G48*F48),2)</f>
      </c>
      <c r="O48">
        <f>rekapitulace!H8</f>
      </c>
      <c>
        <f>O48/100*H48</f>
      </c>
    </row>
    <row r="49" spans="4:4" ht="38.25">
      <c r="D49" s="15" t="s">
        <v>441</v>
      </c>
    </row>
    <row r="50" spans="1:16" ht="12.75">
      <c r="A50" s="7">
        <v>20</v>
      </c>
      <c s="7" t="s">
        <v>134</v>
      </c>
      <c s="7" t="s">
        <v>44</v>
      </c>
      <c s="7" t="s">
        <v>378</v>
      </c>
      <c s="7" t="s">
        <v>132</v>
      </c>
      <c s="10">
        <v>256</v>
      </c>
      <c s="14"/>
      <c s="13">
        <f>ROUND((G50*F50),2)</f>
      </c>
      <c r="O50">
        <f>rekapitulace!H8</f>
      </c>
      <c>
        <f>O50/100*H50</f>
      </c>
    </row>
    <row r="51" spans="4:4" ht="38.25">
      <c r="D51" s="15" t="s">
        <v>442</v>
      </c>
    </row>
    <row r="52" spans="1:16" ht="12.75">
      <c r="A52" s="7">
        <v>21</v>
      </c>
      <c s="7" t="s">
        <v>137</v>
      </c>
      <c s="7" t="s">
        <v>44</v>
      </c>
      <c s="7" t="s">
        <v>379</v>
      </c>
      <c s="7" t="s">
        <v>132</v>
      </c>
      <c s="10">
        <v>250</v>
      </c>
      <c s="14"/>
      <c s="13">
        <f>ROUND((G52*F52),2)</f>
      </c>
      <c r="O52">
        <f>rekapitulace!H8</f>
      </c>
      <c>
        <f>O52/100*H52</f>
      </c>
    </row>
    <row r="53" spans="4:4" ht="38.25">
      <c r="D53" s="15" t="s">
        <v>440</v>
      </c>
    </row>
    <row r="54" spans="1:16" ht="12.75">
      <c r="A54" s="7">
        <v>22</v>
      </c>
      <c s="7" t="s">
        <v>140</v>
      </c>
      <c s="7" t="s">
        <v>44</v>
      </c>
      <c s="7" t="s">
        <v>380</v>
      </c>
      <c s="7" t="s">
        <v>132</v>
      </c>
      <c s="10">
        <v>257</v>
      </c>
      <c s="14"/>
      <c s="13">
        <f>ROUND((G54*F54),2)</f>
      </c>
      <c r="O54">
        <f>rekapitulace!H8</f>
      </c>
      <c>
        <f>O54/100*H54</f>
      </c>
    </row>
    <row r="55" spans="4:4" ht="38.25">
      <c r="D55" s="15" t="s">
        <v>466</v>
      </c>
    </row>
    <row r="56" spans="1:16" ht="12.75">
      <c r="A56" s="7">
        <v>23</v>
      </c>
      <c s="7" t="s">
        <v>143</v>
      </c>
      <c s="7" t="s">
        <v>44</v>
      </c>
      <c s="7" t="s">
        <v>382</v>
      </c>
      <c s="7" t="s">
        <v>132</v>
      </c>
      <c s="10">
        <v>616</v>
      </c>
      <c s="14"/>
      <c s="13">
        <f>ROUND((G56*F56),2)</f>
      </c>
      <c r="O56">
        <f>rekapitulace!H8</f>
      </c>
      <c>
        <f>O56/100*H56</f>
      </c>
    </row>
    <row r="57" spans="4:4" ht="38.25">
      <c r="D57" s="15" t="s">
        <v>467</v>
      </c>
    </row>
    <row r="58" spans="1:16" ht="12.75">
      <c r="A58" s="7">
        <v>24</v>
      </c>
      <c s="7" t="s">
        <v>146</v>
      </c>
      <c s="7" t="s">
        <v>44</v>
      </c>
      <c s="7" t="s">
        <v>383</v>
      </c>
      <c s="7" t="s">
        <v>132</v>
      </c>
      <c s="10">
        <v>221</v>
      </c>
      <c s="14"/>
      <c s="13">
        <f>ROUND((G58*F58),2)</f>
      </c>
      <c r="O58">
        <f>rekapitulace!H8</f>
      </c>
      <c>
        <f>O58/100*H58</f>
      </c>
    </row>
    <row r="59" spans="4:4" ht="38.25">
      <c r="D59" s="15" t="s">
        <v>454</v>
      </c>
    </row>
    <row r="60" spans="1:16" ht="12.75">
      <c r="A60" s="7">
        <v>25</v>
      </c>
      <c s="7" t="s">
        <v>149</v>
      </c>
      <c s="7" t="s">
        <v>44</v>
      </c>
      <c s="7" t="s">
        <v>384</v>
      </c>
      <c s="7" t="s">
        <v>132</v>
      </c>
      <c s="10">
        <v>386</v>
      </c>
      <c s="14"/>
      <c s="13">
        <f>ROUND((G60*F60),2)</f>
      </c>
      <c r="O60">
        <f>rekapitulace!H8</f>
      </c>
      <c>
        <f>O60/100*H60</f>
      </c>
    </row>
    <row r="61" spans="4:4" ht="38.25">
      <c r="D61" s="15" t="s">
        <v>455</v>
      </c>
    </row>
    <row r="62" spans="1:16" ht="12.75">
      <c r="A62" s="7">
        <v>26</v>
      </c>
      <c s="7" t="s">
        <v>152</v>
      </c>
      <c s="7" t="s">
        <v>44</v>
      </c>
      <c s="7" t="s">
        <v>385</v>
      </c>
      <c s="7" t="s">
        <v>86</v>
      </c>
      <c s="10">
        <v>39</v>
      </c>
      <c s="14"/>
      <c s="13">
        <f>ROUND((G62*F62),2)</f>
      </c>
      <c r="O62">
        <f>rekapitulace!H8</f>
      </c>
      <c>
        <f>O62/100*H62</f>
      </c>
    </row>
    <row r="63" spans="4:4" ht="25.5">
      <c r="D63" s="15" t="s">
        <v>468</v>
      </c>
    </row>
    <row r="64" spans="1:16" ht="12.75">
      <c r="A64" s="7">
        <v>27</v>
      </c>
      <c s="7" t="s">
        <v>155</v>
      </c>
      <c s="7" t="s">
        <v>44</v>
      </c>
      <c s="7" t="s">
        <v>387</v>
      </c>
      <c s="7" t="s">
        <v>132</v>
      </c>
      <c s="10">
        <v>229</v>
      </c>
      <c s="14"/>
      <c s="13">
        <f>ROUND((G64*F64),2)</f>
      </c>
      <c r="O64">
        <f>rekapitulace!H8</f>
      </c>
      <c>
        <f>O64/100*H64</f>
      </c>
    </row>
    <row r="65" spans="4:4" ht="38.25">
      <c r="D65" s="15" t="s">
        <v>469</v>
      </c>
    </row>
    <row r="66" spans="1:16" ht="12.75">
      <c r="A66" s="7">
        <v>28</v>
      </c>
      <c s="7" t="s">
        <v>158</v>
      </c>
      <c s="7" t="s">
        <v>44</v>
      </c>
      <c s="7" t="s">
        <v>389</v>
      </c>
      <c s="7" t="s">
        <v>86</v>
      </c>
      <c s="10">
        <v>3</v>
      </c>
      <c s="14"/>
      <c s="13">
        <f>ROUND((G66*F66),2)</f>
      </c>
      <c r="O66">
        <f>rekapitulace!H8</f>
      </c>
      <c>
        <f>O66/100*H66</f>
      </c>
    </row>
    <row r="67" spans="4:4" ht="25.5">
      <c r="D67" s="15" t="s">
        <v>72</v>
      </c>
    </row>
    <row r="68" spans="1:16" ht="12.75">
      <c r="A68" s="7">
        <v>29</v>
      </c>
      <c s="7" t="s">
        <v>161</v>
      </c>
      <c s="7" t="s">
        <v>44</v>
      </c>
      <c s="7" t="s">
        <v>391</v>
      </c>
      <c s="7" t="s">
        <v>392</v>
      </c>
      <c s="10">
        <v>6.082</v>
      </c>
      <c s="14"/>
      <c s="13">
        <f>ROUND((G68*F68),2)</f>
      </c>
      <c r="O68">
        <f>rekapitulace!H8</f>
      </c>
      <c>
        <f>O68/100*H68</f>
      </c>
    </row>
    <row r="69" spans="4:4" ht="25.5">
      <c r="D69" s="15" t="s">
        <v>470</v>
      </c>
    </row>
    <row r="70" spans="1:16" ht="12.75">
      <c r="A70" s="7">
        <v>30</v>
      </c>
      <c s="7" t="s">
        <v>164</v>
      </c>
      <c s="7" t="s">
        <v>44</v>
      </c>
      <c s="7" t="s">
        <v>394</v>
      </c>
      <c s="7" t="s">
        <v>392</v>
      </c>
      <c s="10">
        <v>6.386</v>
      </c>
      <c s="14"/>
      <c s="13">
        <f>ROUND((G70*F70),2)</f>
      </c>
      <c r="O70">
        <f>rekapitulace!H8</f>
      </c>
      <c>
        <f>O70/100*H70</f>
      </c>
    </row>
    <row r="71" spans="4:4" ht="25.5">
      <c r="D71" s="15" t="s">
        <v>471</v>
      </c>
    </row>
    <row r="72" spans="1:16" ht="12.75">
      <c r="A72" s="7">
        <v>31</v>
      </c>
      <c s="7" t="s">
        <v>166</v>
      </c>
      <c s="7" t="s">
        <v>44</v>
      </c>
      <c s="7" t="s">
        <v>396</v>
      </c>
      <c s="7" t="s">
        <v>132</v>
      </c>
      <c s="10">
        <v>6</v>
      </c>
      <c s="14"/>
      <c s="13">
        <f>ROUND((G72*F72),2)</f>
      </c>
      <c r="O72">
        <f>rekapitulace!H8</f>
      </c>
      <c>
        <f>O72/100*H72</f>
      </c>
    </row>
    <row r="73" spans="4:4" ht="25.5">
      <c r="D73" s="15" t="s">
        <v>136</v>
      </c>
    </row>
    <row r="74" spans="1:16" ht="12.75">
      <c r="A74" s="7">
        <v>32</v>
      </c>
      <c s="7" t="s">
        <v>168</v>
      </c>
      <c s="7" t="s">
        <v>44</v>
      </c>
      <c s="7" t="s">
        <v>398</v>
      </c>
      <c s="7" t="s">
        <v>132</v>
      </c>
      <c s="10">
        <v>6</v>
      </c>
      <c s="14"/>
      <c s="13">
        <f>ROUND((G74*F74),2)</f>
      </c>
      <c r="O74">
        <f>rekapitulace!H8</f>
      </c>
      <c>
        <f>O74/100*H74</f>
      </c>
    </row>
    <row r="75" spans="4:4" ht="25.5">
      <c r="D75" s="15" t="s">
        <v>136</v>
      </c>
    </row>
    <row r="76" spans="1:16" ht="12.75" customHeight="1">
      <c r="A76" s="16"/>
      <c s="16"/>
      <c s="16" t="s">
        <v>84</v>
      </c>
      <c s="16" t="s">
        <v>296</v>
      </c>
      <c s="16"/>
      <c s="16"/>
      <c s="16"/>
      <c s="16">
        <f>SUM(H12:H75)</f>
      </c>
      <c r="P76">
        <f>ROUND(SUM(P12:P75),2)</f>
      </c>
    </row>
    <row r="78" spans="1:16" ht="12.75" customHeight="1">
      <c r="A78" s="16"/>
      <c s="16"/>
      <c s="16"/>
      <c s="16" t="s">
        <v>63</v>
      </c>
      <c s="16"/>
      <c s="16"/>
      <c s="16"/>
      <c s="16">
        <f>+H76</f>
      </c>
      <c r="P78">
        <f>+P76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3.xml><?xml version="1.0" encoding="utf-8"?>
<worksheet xmlns="http://schemas.openxmlformats.org/spreadsheetml/2006/main" xmlns:r="http://schemas.openxmlformats.org/officeDocument/2006/relationships">
  <sheetPr>
    <pageSetUpPr fitToPage="1"/>
  </sheetPr>
  <dimension ref="A1:P18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472</v>
      </c>
      <c s="5" t="s">
        <v>473</v>
      </c>
      <c s="5"/>
    </row>
    <row r="6" spans="1:5" ht="12.75" customHeight="1">
      <c r="A6" t="s">
        <v>17</v>
      </c>
      <c r="C6" s="5" t="s">
        <v>474</v>
      </c>
      <c s="5" t="s">
        <v>82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83</v>
      </c>
      <c s="9"/>
      <c s="11"/>
      <c s="9"/>
      <c s="11"/>
    </row>
    <row r="12" spans="1:16" ht="12.75">
      <c r="A12" s="7">
        <v>1</v>
      </c>
      <c s="7" t="s">
        <v>84</v>
      </c>
      <c s="7" t="s">
        <v>44</v>
      </c>
      <c s="7" t="s">
        <v>85</v>
      </c>
      <c s="7" t="s">
        <v>86</v>
      </c>
      <c s="10">
        <v>2</v>
      </c>
      <c s="14"/>
      <c s="13">
        <f>ROUND((G12*F12),2)</f>
      </c>
      <c r="O12">
        <f>rekapitulace!H8</f>
      </c>
      <c>
        <f>O12/100*H12</f>
      </c>
    </row>
    <row r="13" spans="4:4" ht="25.5">
      <c r="D13" s="15" t="s">
        <v>94</v>
      </c>
    </row>
    <row r="14" spans="1:16" ht="12.75">
      <c r="A14" s="7">
        <v>2</v>
      </c>
      <c s="7" t="s">
        <v>87</v>
      </c>
      <c s="7" t="s">
        <v>44</v>
      </c>
      <c s="7" t="s">
        <v>88</v>
      </c>
      <c s="7" t="s">
        <v>86</v>
      </c>
      <c s="10">
        <v>3</v>
      </c>
      <c s="14"/>
      <c s="13">
        <f>ROUND((G14*F14),2)</f>
      </c>
      <c r="O14">
        <f>rekapitulace!H8</f>
      </c>
      <c>
        <f>O14/100*H14</f>
      </c>
    </row>
    <row r="15" spans="4:4" ht="25.5">
      <c r="D15" s="15" t="s">
        <v>72</v>
      </c>
    </row>
    <row r="16" spans="1:16" ht="12.75">
      <c r="A16" s="7">
        <v>3</v>
      </c>
      <c s="7" t="s">
        <v>89</v>
      </c>
      <c s="7" t="s">
        <v>44</v>
      </c>
      <c s="7" t="s">
        <v>90</v>
      </c>
      <c s="7" t="s">
        <v>86</v>
      </c>
      <c s="10">
        <v>5</v>
      </c>
      <c s="14"/>
      <c s="13">
        <f>ROUND((G16*F16),2)</f>
      </c>
      <c r="O16">
        <f>rekapitulace!H8</f>
      </c>
      <c>
        <f>O16/100*H16</f>
      </c>
    </row>
    <row r="17" spans="4:4" ht="25.5">
      <c r="D17" s="15" t="s">
        <v>91</v>
      </c>
    </row>
    <row r="18" spans="1:16" ht="12.75">
      <c r="A18" s="7">
        <v>4</v>
      </c>
      <c s="7" t="s">
        <v>92</v>
      </c>
      <c s="7" t="s">
        <v>44</v>
      </c>
      <c s="7" t="s">
        <v>93</v>
      </c>
      <c s="7" t="s">
        <v>86</v>
      </c>
      <c s="10">
        <v>1</v>
      </c>
      <c s="14"/>
      <c s="13">
        <f>ROUND((G18*F18),2)</f>
      </c>
      <c r="O18">
        <f>rekapitulace!H8</f>
      </c>
      <c>
        <f>O18/100*H18</f>
      </c>
    </row>
    <row r="19" spans="4:4" ht="25.5">
      <c r="D19" s="15" t="s">
        <v>97</v>
      </c>
    </row>
    <row r="20" spans="1:16" ht="12.75">
      <c r="A20" s="7">
        <v>5</v>
      </c>
      <c s="7" t="s">
        <v>95</v>
      </c>
      <c s="7" t="s">
        <v>44</v>
      </c>
      <c s="7" t="s">
        <v>475</v>
      </c>
      <c s="7" t="s">
        <v>86</v>
      </c>
      <c s="10">
        <v>4</v>
      </c>
      <c s="14"/>
      <c s="13">
        <f>ROUND((G20*F20),2)</f>
      </c>
      <c r="O20">
        <f>rekapitulace!H8</f>
      </c>
      <c>
        <f>O20/100*H20</f>
      </c>
    </row>
    <row r="21" spans="4:4" ht="25.5">
      <c r="D21" s="15" t="s">
        <v>112</v>
      </c>
    </row>
    <row r="22" spans="1:16" ht="12.75">
      <c r="A22" s="7">
        <v>6</v>
      </c>
      <c s="7" t="s">
        <v>98</v>
      </c>
      <c s="7" t="s">
        <v>44</v>
      </c>
      <c s="7" t="s">
        <v>99</v>
      </c>
      <c s="7" t="s">
        <v>86</v>
      </c>
      <c s="10">
        <v>2</v>
      </c>
      <c s="14"/>
      <c s="13">
        <f>ROUND((G22*F22),2)</f>
      </c>
      <c r="O22">
        <f>rekapitulace!H8</f>
      </c>
      <c>
        <f>O22/100*H22</f>
      </c>
    </row>
    <row r="23" spans="4:4" ht="25.5">
      <c r="D23" s="15" t="s">
        <v>94</v>
      </c>
    </row>
    <row r="24" spans="1:16" ht="12.75">
      <c r="A24" s="7">
        <v>7</v>
      </c>
      <c s="7" t="s">
        <v>100</v>
      </c>
      <c s="7" t="s">
        <v>44</v>
      </c>
      <c s="7" t="s">
        <v>103</v>
      </c>
      <c s="7" t="s">
        <v>86</v>
      </c>
      <c s="10">
        <v>5</v>
      </c>
      <c s="14"/>
      <c s="13">
        <f>ROUND((G24*F24),2)</f>
      </c>
      <c r="O24">
        <f>rekapitulace!H8</f>
      </c>
      <c>
        <f>O24/100*H24</f>
      </c>
    </row>
    <row r="25" spans="4:4" ht="25.5">
      <c r="D25" s="15" t="s">
        <v>91</v>
      </c>
    </row>
    <row r="26" spans="1:16" ht="12.75">
      <c r="A26" s="7">
        <v>8</v>
      </c>
      <c s="7" t="s">
        <v>102</v>
      </c>
      <c s="7" t="s">
        <v>44</v>
      </c>
      <c s="7" t="s">
        <v>105</v>
      </c>
      <c s="7" t="s">
        <v>86</v>
      </c>
      <c s="10">
        <v>5</v>
      </c>
      <c s="14"/>
      <c s="13">
        <f>ROUND((G26*F26),2)</f>
      </c>
      <c r="O26">
        <f>rekapitulace!H8</f>
      </c>
      <c>
        <f>O26/100*H26</f>
      </c>
    </row>
    <row r="27" spans="4:4" ht="25.5">
      <c r="D27" s="15" t="s">
        <v>91</v>
      </c>
    </row>
    <row r="28" spans="1:16" ht="12.75">
      <c r="A28" s="7">
        <v>9</v>
      </c>
      <c s="7" t="s">
        <v>104</v>
      </c>
      <c s="7" t="s">
        <v>44</v>
      </c>
      <c s="7" t="s">
        <v>108</v>
      </c>
      <c s="7" t="s">
        <v>86</v>
      </c>
      <c s="10">
        <v>5</v>
      </c>
      <c s="14"/>
      <c s="13">
        <f>ROUND((G28*F28),2)</f>
      </c>
      <c r="O28">
        <f>rekapitulace!H8</f>
      </c>
      <c>
        <f>O28/100*H28</f>
      </c>
    </row>
    <row r="29" spans="4:4" ht="25.5">
      <c r="D29" s="15" t="s">
        <v>91</v>
      </c>
    </row>
    <row r="30" spans="1:16" ht="12.75" customHeight="1">
      <c r="A30" s="16"/>
      <c s="16"/>
      <c s="16" t="s">
        <v>84</v>
      </c>
      <c s="16" t="s">
        <v>83</v>
      </c>
      <c s="16"/>
      <c s="16"/>
      <c s="16"/>
      <c s="16">
        <f>SUM(H12:H29)</f>
      </c>
      <c r="P30">
        <f>ROUND(SUM(P12:P29),2)</f>
      </c>
    </row>
    <row r="32" spans="1:8" ht="12.75" customHeight="1">
      <c r="A32" s="9"/>
      <c s="9"/>
      <c s="9" t="s">
        <v>87</v>
      </c>
      <c s="9" t="s">
        <v>109</v>
      </c>
      <c s="9"/>
      <c s="11"/>
      <c s="9"/>
      <c s="11"/>
    </row>
    <row r="33" spans="1:16" ht="12.75">
      <c r="A33" s="7">
        <v>10</v>
      </c>
      <c s="7" t="s">
        <v>107</v>
      </c>
      <c s="7" t="s">
        <v>44</v>
      </c>
      <c s="7" t="s">
        <v>111</v>
      </c>
      <c s="7" t="s">
        <v>86</v>
      </c>
      <c s="10">
        <v>4</v>
      </c>
      <c s="14"/>
      <c s="13">
        <f>ROUND((G33*F33),2)</f>
      </c>
      <c r="O33">
        <f>rekapitulace!H8</f>
      </c>
      <c>
        <f>O33/100*H33</f>
      </c>
    </row>
    <row r="34" spans="4:4" ht="25.5">
      <c r="D34" s="15" t="s">
        <v>112</v>
      </c>
    </row>
    <row r="35" spans="1:16" ht="12.75">
      <c r="A35" s="7">
        <v>11</v>
      </c>
      <c s="7" t="s">
        <v>110</v>
      </c>
      <c s="7" t="s">
        <v>44</v>
      </c>
      <c s="7" t="s">
        <v>114</v>
      </c>
      <c s="7" t="s">
        <v>86</v>
      </c>
      <c s="10">
        <v>3</v>
      </c>
      <c s="14"/>
      <c s="13">
        <f>ROUND((G35*F35),2)</f>
      </c>
      <c r="O35">
        <f>rekapitulace!H8</f>
      </c>
      <c>
        <f>O35/100*H35</f>
      </c>
    </row>
    <row r="36" spans="4:4" ht="25.5">
      <c r="D36" s="15" t="s">
        <v>72</v>
      </c>
    </row>
    <row r="37" spans="1:16" ht="12.75">
      <c r="A37" s="7">
        <v>12</v>
      </c>
      <c s="7" t="s">
        <v>113</v>
      </c>
      <c s="7" t="s">
        <v>44</v>
      </c>
      <c s="7" t="s">
        <v>116</v>
      </c>
      <c s="7" t="s">
        <v>86</v>
      </c>
      <c s="10">
        <v>26</v>
      </c>
      <c s="14"/>
      <c s="13">
        <f>ROUND((G37*F37),2)</f>
      </c>
      <c r="O37">
        <f>rekapitulace!H8</f>
      </c>
      <c>
        <f>O37/100*H37</f>
      </c>
    </row>
    <row r="38" spans="4:4" ht="25.5">
      <c r="D38" s="15" t="s">
        <v>302</v>
      </c>
    </row>
    <row r="39" spans="1:16" ht="12.75">
      <c r="A39" s="7">
        <v>13</v>
      </c>
      <c s="7" t="s">
        <v>115</v>
      </c>
      <c s="7" t="s">
        <v>44</v>
      </c>
      <c s="7" t="s">
        <v>119</v>
      </c>
      <c s="7" t="s">
        <v>86</v>
      </c>
      <c s="10">
        <v>7</v>
      </c>
      <c s="14"/>
      <c s="13">
        <f>ROUND((G39*F39),2)</f>
      </c>
      <c r="O39">
        <f>rekapitulace!H8</f>
      </c>
      <c>
        <f>O39/100*H39</f>
      </c>
    </row>
    <row r="40" spans="4:4" ht="25.5">
      <c r="D40" s="15" t="s">
        <v>120</v>
      </c>
    </row>
    <row r="41" spans="1:16" ht="12.75">
      <c r="A41" s="7">
        <v>14</v>
      </c>
      <c s="7" t="s">
        <v>118</v>
      </c>
      <c s="7" t="s">
        <v>44</v>
      </c>
      <c s="7" t="s">
        <v>122</v>
      </c>
      <c s="7" t="s">
        <v>86</v>
      </c>
      <c s="10">
        <v>6</v>
      </c>
      <c s="14"/>
      <c s="13">
        <f>ROUND((G41*F41),2)</f>
      </c>
      <c r="O41">
        <f>rekapitulace!H8</f>
      </c>
      <c>
        <f>O41/100*H41</f>
      </c>
    </row>
    <row r="42" spans="4:4" ht="25.5">
      <c r="D42" s="15" t="s">
        <v>106</v>
      </c>
    </row>
    <row r="43" spans="1:16" ht="12.75">
      <c r="A43" s="7">
        <v>15</v>
      </c>
      <c s="7" t="s">
        <v>121</v>
      </c>
      <c s="7" t="s">
        <v>44</v>
      </c>
      <c s="7" t="s">
        <v>124</v>
      </c>
      <c s="7" t="s">
        <v>86</v>
      </c>
      <c s="10">
        <v>6</v>
      </c>
      <c s="14"/>
      <c s="13">
        <f>ROUND((G43*F43),2)</f>
      </c>
      <c r="O43">
        <f>rekapitulace!H8</f>
      </c>
      <c>
        <f>O43/100*H43</f>
      </c>
    </row>
    <row r="44" spans="4:4" ht="25.5">
      <c r="D44" s="15" t="s">
        <v>106</v>
      </c>
    </row>
    <row r="45" spans="1:16" ht="12.75" customHeight="1">
      <c r="A45" s="16"/>
      <c s="16"/>
      <c s="16" t="s">
        <v>87</v>
      </c>
      <c s="16" t="s">
        <v>109</v>
      </c>
      <c s="16"/>
      <c s="16"/>
      <c s="16"/>
      <c s="16">
        <f>SUM(H33:H44)</f>
      </c>
      <c r="P45">
        <f>ROUND(SUM(P33:P44),2)</f>
      </c>
    </row>
    <row r="47" spans="1:8" ht="12.75" customHeight="1">
      <c r="A47" s="9"/>
      <c s="9"/>
      <c s="9" t="s">
        <v>89</v>
      </c>
      <c s="9" t="s">
        <v>129</v>
      </c>
      <c s="9"/>
      <c s="11"/>
      <c s="9"/>
      <c s="11"/>
    </row>
    <row r="48" spans="1:16" ht="12.75">
      <c r="A48" s="7">
        <v>16</v>
      </c>
      <c s="7" t="s">
        <v>123</v>
      </c>
      <c s="7" t="s">
        <v>44</v>
      </c>
      <c s="7" t="s">
        <v>131</v>
      </c>
      <c s="7" t="s">
        <v>132</v>
      </c>
      <c s="10">
        <v>151</v>
      </c>
      <c s="14"/>
      <c s="13">
        <f>ROUND((G48*F48),2)</f>
      </c>
      <c r="O48">
        <f>rekapitulace!H8</f>
      </c>
      <c>
        <f>O48/100*H48</f>
      </c>
    </row>
    <row r="49" spans="4:4" ht="38.25">
      <c r="D49" s="15" t="s">
        <v>476</v>
      </c>
    </row>
    <row r="50" spans="1:16" ht="12.75">
      <c r="A50" s="7">
        <v>17</v>
      </c>
      <c s="7" t="s">
        <v>125</v>
      </c>
      <c s="7" t="s">
        <v>44</v>
      </c>
      <c s="7" t="s">
        <v>135</v>
      </c>
      <c s="7" t="s">
        <v>132</v>
      </c>
      <c s="10">
        <v>6</v>
      </c>
      <c s="14"/>
      <c s="13">
        <f>ROUND((G50*F50),2)</f>
      </c>
      <c r="O50">
        <f>rekapitulace!H8</f>
      </c>
      <c>
        <f>O50/100*H50</f>
      </c>
    </row>
    <row r="51" spans="4:4" ht="25.5">
      <c r="D51" s="15" t="s">
        <v>136</v>
      </c>
    </row>
    <row r="52" spans="1:16" ht="12.75">
      <c r="A52" s="7">
        <v>18</v>
      </c>
      <c s="7" t="s">
        <v>127</v>
      </c>
      <c s="7" t="s">
        <v>44</v>
      </c>
      <c s="7" t="s">
        <v>138</v>
      </c>
      <c s="7" t="s">
        <v>132</v>
      </c>
      <c s="10">
        <v>155</v>
      </c>
      <c s="14"/>
      <c s="13">
        <f>ROUND((G52*F52),2)</f>
      </c>
      <c r="O52">
        <f>rekapitulace!H8</f>
      </c>
      <c>
        <f>O52/100*H52</f>
      </c>
    </row>
    <row r="53" spans="4:4" ht="38.25">
      <c r="D53" s="15" t="s">
        <v>477</v>
      </c>
    </row>
    <row r="54" spans="1:16" ht="12.75">
      <c r="A54" s="7">
        <v>19</v>
      </c>
      <c s="7" t="s">
        <v>130</v>
      </c>
      <c s="7" t="s">
        <v>44</v>
      </c>
      <c s="7" t="s">
        <v>141</v>
      </c>
      <c s="7" t="s">
        <v>132</v>
      </c>
      <c s="10">
        <v>469</v>
      </c>
      <c s="14"/>
      <c s="13">
        <f>ROUND((G54*F54),2)</f>
      </c>
      <c r="O54">
        <f>rekapitulace!H8</f>
      </c>
      <c>
        <f>O54/100*H54</f>
      </c>
    </row>
    <row r="55" spans="4:4" ht="38.25">
      <c r="D55" s="15" t="s">
        <v>478</v>
      </c>
    </row>
    <row r="56" spans="1:16" ht="12.75">
      <c r="A56" s="7">
        <v>20</v>
      </c>
      <c s="7" t="s">
        <v>134</v>
      </c>
      <c s="7" t="s">
        <v>44</v>
      </c>
      <c s="7" t="s">
        <v>144</v>
      </c>
      <c s="7" t="s">
        <v>132</v>
      </c>
      <c s="10">
        <v>77</v>
      </c>
      <c s="14"/>
      <c s="13">
        <f>ROUND((G56*F56),2)</f>
      </c>
      <c r="O56">
        <f>rekapitulace!H8</f>
      </c>
      <c>
        <f>O56/100*H56</f>
      </c>
    </row>
    <row r="57" spans="4:4" ht="25.5">
      <c r="D57" s="15" t="s">
        <v>145</v>
      </c>
    </row>
    <row r="58" spans="1:16" ht="12.75">
      <c r="A58" s="7">
        <v>21</v>
      </c>
      <c s="7" t="s">
        <v>137</v>
      </c>
      <c s="7" t="s">
        <v>44</v>
      </c>
      <c s="7" t="s">
        <v>147</v>
      </c>
      <c s="7" t="s">
        <v>132</v>
      </c>
      <c s="10">
        <v>148</v>
      </c>
      <c s="14"/>
      <c s="13">
        <f>ROUND((G58*F58),2)</f>
      </c>
      <c r="O58">
        <f>rekapitulace!H8</f>
      </c>
      <c>
        <f>O58/100*H58</f>
      </c>
    </row>
    <row r="59" spans="4:4" ht="38.25">
      <c r="D59" s="15" t="s">
        <v>479</v>
      </c>
    </row>
    <row r="60" spans="1:16" ht="12.75">
      <c r="A60" s="7">
        <v>22</v>
      </c>
      <c s="7" t="s">
        <v>140</v>
      </c>
      <c s="7" t="s">
        <v>44</v>
      </c>
      <c s="7" t="s">
        <v>150</v>
      </c>
      <c s="7" t="s">
        <v>132</v>
      </c>
      <c s="10">
        <v>62</v>
      </c>
      <c s="14"/>
      <c s="13">
        <f>ROUND((G60*F60),2)</f>
      </c>
      <c r="O60">
        <f>rekapitulace!H8</f>
      </c>
      <c>
        <f>O60/100*H60</f>
      </c>
    </row>
    <row r="61" spans="4:4" ht="25.5">
      <c r="D61" s="15" t="s">
        <v>480</v>
      </c>
    </row>
    <row r="62" spans="1:16" ht="12.75">
      <c r="A62" s="7">
        <v>23</v>
      </c>
      <c s="7" t="s">
        <v>143</v>
      </c>
      <c s="7" t="s">
        <v>44</v>
      </c>
      <c s="7" t="s">
        <v>153</v>
      </c>
      <c s="7" t="s">
        <v>132</v>
      </c>
      <c s="10">
        <v>6</v>
      </c>
      <c s="14"/>
      <c s="13">
        <f>ROUND((G62*F62),2)</f>
      </c>
      <c r="O62">
        <f>rekapitulace!H8</f>
      </c>
      <c>
        <f>O62/100*H62</f>
      </c>
    </row>
    <row r="63" spans="4:4" ht="25.5">
      <c r="D63" s="15" t="s">
        <v>136</v>
      </c>
    </row>
    <row r="64" spans="1:16" ht="12.75">
      <c r="A64" s="7">
        <v>24</v>
      </c>
      <c s="7" t="s">
        <v>146</v>
      </c>
      <c s="7" t="s">
        <v>44</v>
      </c>
      <c s="7" t="s">
        <v>408</v>
      </c>
      <c s="7" t="s">
        <v>86</v>
      </c>
      <c s="10">
        <v>52</v>
      </c>
      <c s="14"/>
      <c s="13">
        <f>ROUND((G64*F64),2)</f>
      </c>
      <c r="O64">
        <f>rekapitulace!H8</f>
      </c>
      <c>
        <f>O64/100*H64</f>
      </c>
    </row>
    <row r="65" spans="4:4" ht="25.5">
      <c r="D65" s="15" t="s">
        <v>481</v>
      </c>
    </row>
    <row r="66" spans="1:16" ht="12.75" customHeight="1">
      <c r="A66" s="16"/>
      <c s="16"/>
      <c s="16" t="s">
        <v>89</v>
      </c>
      <c s="16" t="s">
        <v>129</v>
      </c>
      <c s="16"/>
      <c s="16"/>
      <c s="16"/>
      <c s="16">
        <f>SUM(H48:H65)</f>
      </c>
      <c r="P66">
        <f>ROUND(SUM(P48:P65),2)</f>
      </c>
    </row>
    <row r="68" spans="1:8" ht="12.75" customHeight="1">
      <c r="A68" s="9"/>
      <c s="9"/>
      <c s="9" t="s">
        <v>92</v>
      </c>
      <c s="9" t="s">
        <v>163</v>
      </c>
      <c s="9"/>
      <c s="11"/>
      <c s="9"/>
      <c s="11"/>
    </row>
    <row r="69" spans="1:16" ht="12.75">
      <c r="A69" s="7">
        <v>25</v>
      </c>
      <c s="7" t="s">
        <v>149</v>
      </c>
      <c s="7" t="s">
        <v>44</v>
      </c>
      <c s="7" t="s">
        <v>165</v>
      </c>
      <c s="7" t="s">
        <v>86</v>
      </c>
      <c s="10">
        <v>1</v>
      </c>
      <c s="14"/>
      <c s="13">
        <f>ROUND((G69*F69),2)</f>
      </c>
      <c r="O69">
        <f>rekapitulace!H8</f>
      </c>
      <c>
        <f>O69/100*H69</f>
      </c>
    </row>
    <row r="70" spans="4:4" ht="25.5">
      <c r="D70" s="15" t="s">
        <v>97</v>
      </c>
    </row>
    <row r="71" spans="1:16" ht="12.75">
      <c r="A71" s="7">
        <v>26</v>
      </c>
      <c s="7" t="s">
        <v>152</v>
      </c>
      <c s="7" t="s">
        <v>44</v>
      </c>
      <c s="7" t="s">
        <v>167</v>
      </c>
      <c s="7" t="s">
        <v>86</v>
      </c>
      <c s="10">
        <v>1</v>
      </c>
      <c s="14"/>
      <c s="13">
        <f>ROUND((G71*F71),2)</f>
      </c>
      <c r="O71">
        <f>rekapitulace!H8</f>
      </c>
      <c>
        <f>O71/100*H71</f>
      </c>
    </row>
    <row r="72" spans="4:4" ht="25.5">
      <c r="D72" s="15" t="s">
        <v>97</v>
      </c>
    </row>
    <row r="73" spans="1:16" ht="12.75">
      <c r="A73" s="7">
        <v>27</v>
      </c>
      <c s="7" t="s">
        <v>155</v>
      </c>
      <c s="7" t="s">
        <v>44</v>
      </c>
      <c s="7" t="s">
        <v>169</v>
      </c>
      <c s="7" t="s">
        <v>86</v>
      </c>
      <c s="10">
        <v>4</v>
      </c>
      <c s="14"/>
      <c s="13">
        <f>ROUND((G73*F73),2)</f>
      </c>
      <c r="O73">
        <f>rekapitulace!H8</f>
      </c>
      <c>
        <f>O73/100*H73</f>
      </c>
    </row>
    <row r="74" spans="4:4" ht="25.5">
      <c r="D74" s="15" t="s">
        <v>112</v>
      </c>
    </row>
    <row r="75" spans="1:16" ht="12.75">
      <c r="A75" s="7">
        <v>28</v>
      </c>
      <c s="7" t="s">
        <v>158</v>
      </c>
      <c s="7" t="s">
        <v>44</v>
      </c>
      <c s="7" t="s">
        <v>171</v>
      </c>
      <c s="7" t="s">
        <v>86</v>
      </c>
      <c s="10">
        <v>10</v>
      </c>
      <c s="14"/>
      <c s="13">
        <f>ROUND((G75*F75),2)</f>
      </c>
      <c r="O75">
        <f>rekapitulace!H8</f>
      </c>
      <c>
        <f>O75/100*H75</f>
      </c>
    </row>
    <row r="76" spans="4:4" ht="25.5">
      <c r="D76" s="15" t="s">
        <v>264</v>
      </c>
    </row>
    <row r="77" spans="1:16" ht="12.75">
      <c r="A77" s="7">
        <v>29</v>
      </c>
      <c s="7" t="s">
        <v>161</v>
      </c>
      <c s="7" t="s">
        <v>44</v>
      </c>
      <c s="7" t="s">
        <v>174</v>
      </c>
      <c s="7" t="s">
        <v>86</v>
      </c>
      <c s="10">
        <v>2</v>
      </c>
      <c s="14"/>
      <c s="13">
        <f>ROUND((G77*F77),2)</f>
      </c>
      <c r="O77">
        <f>rekapitulace!H8</f>
      </c>
      <c>
        <f>O77/100*H77</f>
      </c>
    </row>
    <row r="78" spans="4:4" ht="25.5">
      <c r="D78" s="15" t="s">
        <v>94</v>
      </c>
    </row>
    <row r="79" spans="1:16" ht="12.75">
      <c r="A79" s="7">
        <v>30</v>
      </c>
      <c s="7" t="s">
        <v>164</v>
      </c>
      <c s="7" t="s">
        <v>44</v>
      </c>
      <c s="7" t="s">
        <v>176</v>
      </c>
      <c s="7" t="s">
        <v>86</v>
      </c>
      <c s="10">
        <v>4</v>
      </c>
      <c s="14"/>
      <c s="13">
        <f>ROUND((G79*F79),2)</f>
      </c>
      <c r="O79">
        <f>rekapitulace!H8</f>
      </c>
      <c>
        <f>O79/100*H79</f>
      </c>
    </row>
    <row r="80" spans="4:4" ht="25.5">
      <c r="D80" s="15" t="s">
        <v>112</v>
      </c>
    </row>
    <row r="81" spans="1:16" ht="12.75">
      <c r="A81" s="7">
        <v>31</v>
      </c>
      <c s="7" t="s">
        <v>166</v>
      </c>
      <c s="7" t="s">
        <v>44</v>
      </c>
      <c s="7" t="s">
        <v>178</v>
      </c>
      <c s="7" t="s">
        <v>86</v>
      </c>
      <c s="10">
        <v>1</v>
      </c>
      <c s="14"/>
      <c s="13">
        <f>ROUND((G81*F81),2)</f>
      </c>
      <c r="O81">
        <f>rekapitulace!H8</f>
      </c>
      <c>
        <f>O81/100*H81</f>
      </c>
    </row>
    <row r="82" spans="4:4" ht="25.5">
      <c r="D82" s="15" t="s">
        <v>97</v>
      </c>
    </row>
    <row r="83" spans="1:16" ht="12.75">
      <c r="A83" s="7">
        <v>32</v>
      </c>
      <c s="7" t="s">
        <v>168</v>
      </c>
      <c s="7" t="s">
        <v>44</v>
      </c>
      <c s="7" t="s">
        <v>180</v>
      </c>
      <c s="7" t="s">
        <v>86</v>
      </c>
      <c s="10">
        <v>1</v>
      </c>
      <c s="14"/>
      <c s="13">
        <f>ROUND((G83*F83),2)</f>
      </c>
      <c r="O83">
        <f>rekapitulace!H8</f>
      </c>
      <c>
        <f>O83/100*H83</f>
      </c>
    </row>
    <row r="84" spans="4:4" ht="25.5">
      <c r="D84" s="15" t="s">
        <v>97</v>
      </c>
    </row>
    <row r="85" spans="1:16" ht="12.75">
      <c r="A85" s="7">
        <v>33</v>
      </c>
      <c s="7" t="s">
        <v>170</v>
      </c>
      <c s="7" t="s">
        <v>44</v>
      </c>
      <c s="7" t="s">
        <v>182</v>
      </c>
      <c s="7" t="s">
        <v>86</v>
      </c>
      <c s="10">
        <v>1</v>
      </c>
      <c s="14"/>
      <c s="13">
        <f>ROUND((G85*F85),2)</f>
      </c>
      <c r="O85">
        <f>rekapitulace!H8</f>
      </c>
      <c>
        <f>O85/100*H85</f>
      </c>
    </row>
    <row r="86" spans="4:4" ht="25.5">
      <c r="D86" s="15" t="s">
        <v>97</v>
      </c>
    </row>
    <row r="87" spans="1:16" ht="12.75">
      <c r="A87" s="7">
        <v>34</v>
      </c>
      <c s="7" t="s">
        <v>173</v>
      </c>
      <c s="7" t="s">
        <v>44</v>
      </c>
      <c s="7" t="s">
        <v>184</v>
      </c>
      <c s="7" t="s">
        <v>46</v>
      </c>
      <c s="10">
        <v>1</v>
      </c>
      <c s="14"/>
      <c s="13">
        <f>ROUND((G87*F87),2)</f>
      </c>
      <c r="O87">
        <f>rekapitulace!H8</f>
      </c>
      <c>
        <f>O87/100*H87</f>
      </c>
    </row>
    <row r="88" spans="4:4" ht="25.5">
      <c r="D88" s="15" t="s">
        <v>47</v>
      </c>
    </row>
    <row r="89" spans="1:16" ht="12.75" customHeight="1">
      <c r="A89" s="16"/>
      <c s="16"/>
      <c s="16" t="s">
        <v>92</v>
      </c>
      <c s="16" t="s">
        <v>163</v>
      </c>
      <c s="16"/>
      <c s="16"/>
      <c s="16"/>
      <c s="16">
        <f>SUM(H69:H88)</f>
      </c>
      <c r="P89">
        <f>ROUND(SUM(P69:P88),2)</f>
      </c>
    </row>
    <row r="91" spans="1:8" ht="12.75" customHeight="1">
      <c r="A91" s="9"/>
      <c s="9"/>
      <c s="9" t="s">
        <v>95</v>
      </c>
      <c s="9" t="s">
        <v>185</v>
      </c>
      <c s="9"/>
      <c s="11"/>
      <c s="9"/>
      <c s="11"/>
    </row>
    <row r="92" spans="1:16" ht="12.75">
      <c r="A92" s="7">
        <v>35</v>
      </c>
      <c s="7" t="s">
        <v>175</v>
      </c>
      <c s="7" t="s">
        <v>44</v>
      </c>
      <c s="7" t="s">
        <v>187</v>
      </c>
      <c s="7" t="s">
        <v>86</v>
      </c>
      <c s="10">
        <v>8</v>
      </c>
      <c s="14"/>
      <c s="13">
        <f>ROUND((G92*F92),2)</f>
      </c>
      <c r="O92">
        <f>rekapitulace!H8</f>
      </c>
      <c>
        <f>O92/100*H92</f>
      </c>
    </row>
    <row r="93" spans="4:4" ht="25.5">
      <c r="D93" s="15" t="s">
        <v>246</v>
      </c>
    </row>
    <row r="94" spans="1:16" ht="12.75">
      <c r="A94" s="7">
        <v>36</v>
      </c>
      <c s="7" t="s">
        <v>177</v>
      </c>
      <c s="7" t="s">
        <v>44</v>
      </c>
      <c s="7" t="s">
        <v>189</v>
      </c>
      <c s="7" t="s">
        <v>86</v>
      </c>
      <c s="10">
        <v>8</v>
      </c>
      <c s="14"/>
      <c s="13">
        <f>ROUND((G94*F94),2)</f>
      </c>
      <c r="O94">
        <f>rekapitulace!H8</f>
      </c>
      <c>
        <f>O94/100*H94</f>
      </c>
    </row>
    <row r="95" spans="4:4" ht="25.5">
      <c r="D95" s="15" t="s">
        <v>246</v>
      </c>
    </row>
    <row r="96" spans="1:16" ht="12.75">
      <c r="A96" s="7">
        <v>37</v>
      </c>
      <c s="7" t="s">
        <v>179</v>
      </c>
      <c s="7" t="s">
        <v>44</v>
      </c>
      <c s="7" t="s">
        <v>191</v>
      </c>
      <c s="7" t="s">
        <v>86</v>
      </c>
      <c s="10">
        <v>8</v>
      </c>
      <c s="14"/>
      <c s="13">
        <f>ROUND((G96*F96),2)</f>
      </c>
      <c r="O96">
        <f>rekapitulace!H8</f>
      </c>
      <c>
        <f>O96/100*H96</f>
      </c>
    </row>
    <row r="97" spans="4:4" ht="25.5">
      <c r="D97" s="15" t="s">
        <v>246</v>
      </c>
    </row>
    <row r="98" spans="1:16" ht="12.75">
      <c r="A98" s="7">
        <v>38</v>
      </c>
      <c s="7" t="s">
        <v>181</v>
      </c>
      <c s="7" t="s">
        <v>44</v>
      </c>
      <c s="7" t="s">
        <v>193</v>
      </c>
      <c s="7" t="s">
        <v>132</v>
      </c>
      <c s="10">
        <v>819</v>
      </c>
      <c s="14"/>
      <c s="13">
        <f>ROUND((G98*F98),2)</f>
      </c>
      <c r="O98">
        <f>rekapitulace!H8</f>
      </c>
      <c>
        <f>O98/100*H98</f>
      </c>
    </row>
    <row r="99" spans="4:4" ht="38.25">
      <c r="D99" s="15" t="s">
        <v>482</v>
      </c>
    </row>
    <row r="100" spans="1:16" ht="12.75" customHeight="1">
      <c r="A100" s="16"/>
      <c s="16"/>
      <c s="16" t="s">
        <v>95</v>
      </c>
      <c s="16" t="s">
        <v>185</v>
      </c>
      <c s="16"/>
      <c s="16"/>
      <c s="16"/>
      <c s="16">
        <f>SUM(H92:H99)</f>
      </c>
      <c r="P100">
        <f>ROUND(SUM(P92:P99),2)</f>
      </c>
    </row>
    <row r="102" spans="1:8" ht="12.75" customHeight="1">
      <c r="A102" s="9"/>
      <c s="9"/>
      <c s="9" t="s">
        <v>98</v>
      </c>
      <c s="9" t="s">
        <v>195</v>
      </c>
      <c s="9"/>
      <c s="11"/>
      <c s="9"/>
      <c s="11"/>
    </row>
    <row r="103" spans="1:16" ht="12.75">
      <c r="A103" s="7">
        <v>39</v>
      </c>
      <c s="7" t="s">
        <v>183</v>
      </c>
      <c s="7" t="s">
        <v>44</v>
      </c>
      <c s="7" t="s">
        <v>197</v>
      </c>
      <c s="7" t="s">
        <v>86</v>
      </c>
      <c s="10">
        <v>4</v>
      </c>
      <c s="14"/>
      <c s="13">
        <f>ROUND((G103*F103),2)</f>
      </c>
      <c r="O103">
        <f>rekapitulace!H8</f>
      </c>
      <c>
        <f>O103/100*H103</f>
      </c>
    </row>
    <row r="104" spans="4:4" ht="25.5">
      <c r="D104" s="15" t="s">
        <v>112</v>
      </c>
    </row>
    <row r="105" spans="1:16" ht="12.75">
      <c r="A105" s="7">
        <v>40</v>
      </c>
      <c s="7" t="s">
        <v>186</v>
      </c>
      <c s="7" t="s">
        <v>44</v>
      </c>
      <c s="7" t="s">
        <v>199</v>
      </c>
      <c s="7" t="s">
        <v>86</v>
      </c>
      <c s="10">
        <v>4</v>
      </c>
      <c s="14"/>
      <c s="13">
        <f>ROUND((G105*F105),2)</f>
      </c>
      <c r="O105">
        <f>rekapitulace!H8</f>
      </c>
      <c>
        <f>O105/100*H105</f>
      </c>
    </row>
    <row r="106" spans="4:4" ht="25.5">
      <c r="D106" s="15" t="s">
        <v>112</v>
      </c>
    </row>
    <row r="107" spans="1:16" ht="12.75">
      <c r="A107" s="7">
        <v>41</v>
      </c>
      <c s="7" t="s">
        <v>188</v>
      </c>
      <c s="7" t="s">
        <v>44</v>
      </c>
      <c s="7" t="s">
        <v>201</v>
      </c>
      <c s="7" t="s">
        <v>86</v>
      </c>
      <c s="10">
        <v>3</v>
      </c>
      <c s="14"/>
      <c s="13">
        <f>ROUND((G107*F107),2)</f>
      </c>
      <c r="O107">
        <f>rekapitulace!H8</f>
      </c>
      <c>
        <f>O107/100*H107</f>
      </c>
    </row>
    <row r="108" spans="4:4" ht="25.5">
      <c r="D108" s="15" t="s">
        <v>72</v>
      </c>
    </row>
    <row r="109" spans="1:16" ht="12.75">
      <c r="A109" s="7">
        <v>42</v>
      </c>
      <c s="7" t="s">
        <v>190</v>
      </c>
      <c s="7" t="s">
        <v>44</v>
      </c>
      <c s="7" t="s">
        <v>203</v>
      </c>
      <c s="7" t="s">
        <v>86</v>
      </c>
      <c s="10">
        <v>2</v>
      </c>
      <c s="14"/>
      <c s="13">
        <f>ROUND((G109*F109),2)</f>
      </c>
      <c r="O109">
        <f>rekapitulace!H8</f>
      </c>
      <c>
        <f>O109/100*H109</f>
      </c>
    </row>
    <row r="110" spans="4:4" ht="25.5">
      <c r="D110" s="15" t="s">
        <v>94</v>
      </c>
    </row>
    <row r="111" spans="1:16" ht="12.75">
      <c r="A111" s="7">
        <v>43</v>
      </c>
      <c s="7" t="s">
        <v>192</v>
      </c>
      <c s="7" t="s">
        <v>44</v>
      </c>
      <c s="7" t="s">
        <v>483</v>
      </c>
      <c s="7" t="s">
        <v>86</v>
      </c>
      <c s="10">
        <v>2</v>
      </c>
      <c s="14"/>
      <c s="13">
        <f>ROUND((G111*F111),2)</f>
      </c>
      <c r="O111">
        <f>rekapitulace!H8</f>
      </c>
      <c>
        <f>O111/100*H111</f>
      </c>
    </row>
    <row r="112" spans="4:4" ht="25.5">
      <c r="D112" s="15" t="s">
        <v>94</v>
      </c>
    </row>
    <row r="113" spans="1:16" ht="12.75">
      <c r="A113" s="7">
        <v>44</v>
      </c>
      <c s="7" t="s">
        <v>196</v>
      </c>
      <c s="7" t="s">
        <v>44</v>
      </c>
      <c s="7" t="s">
        <v>205</v>
      </c>
      <c s="7" t="s">
        <v>86</v>
      </c>
      <c s="10">
        <v>4</v>
      </c>
      <c s="14"/>
      <c s="13">
        <f>ROUND((G113*F113),2)</f>
      </c>
      <c r="O113">
        <f>rekapitulace!H8</f>
      </c>
      <c>
        <f>O113/100*H113</f>
      </c>
    </row>
    <row r="114" spans="4:4" ht="25.5">
      <c r="D114" s="15" t="s">
        <v>112</v>
      </c>
    </row>
    <row r="115" spans="1:16" ht="12.75">
      <c r="A115" s="7">
        <v>45</v>
      </c>
      <c s="7" t="s">
        <v>198</v>
      </c>
      <c s="7" t="s">
        <v>44</v>
      </c>
      <c s="7" t="s">
        <v>207</v>
      </c>
      <c s="7" t="s">
        <v>86</v>
      </c>
      <c s="10">
        <v>4</v>
      </c>
      <c s="14"/>
      <c s="13">
        <f>ROUND((G115*F115),2)</f>
      </c>
      <c r="O115">
        <f>rekapitulace!H8</f>
      </c>
      <c>
        <f>O115/100*H115</f>
      </c>
    </row>
    <row r="116" spans="4:4" ht="25.5">
      <c r="D116" s="15" t="s">
        <v>112</v>
      </c>
    </row>
    <row r="117" spans="1:16" ht="12.75">
      <c r="A117" s="7">
        <v>46</v>
      </c>
      <c s="7" t="s">
        <v>200</v>
      </c>
      <c s="7" t="s">
        <v>44</v>
      </c>
      <c s="7" t="s">
        <v>209</v>
      </c>
      <c s="7" t="s">
        <v>86</v>
      </c>
      <c s="10">
        <v>1</v>
      </c>
      <c s="14"/>
      <c s="13">
        <f>ROUND((G117*F117),2)</f>
      </c>
      <c r="O117">
        <f>rekapitulace!H8</f>
      </c>
      <c>
        <f>O117/100*H117</f>
      </c>
    </row>
    <row r="118" spans="4:4" ht="25.5">
      <c r="D118" s="15" t="s">
        <v>97</v>
      </c>
    </row>
    <row r="119" spans="1:16" ht="12.75">
      <c r="A119" s="7">
        <v>47</v>
      </c>
      <c s="7" t="s">
        <v>202</v>
      </c>
      <c s="7" t="s">
        <v>44</v>
      </c>
      <c s="7" t="s">
        <v>211</v>
      </c>
      <c s="7" t="s">
        <v>86</v>
      </c>
      <c s="10">
        <v>4</v>
      </c>
      <c s="14"/>
      <c s="13">
        <f>ROUND((G119*F119),2)</f>
      </c>
      <c r="O119">
        <f>rekapitulace!H8</f>
      </c>
      <c>
        <f>O119/100*H119</f>
      </c>
    </row>
    <row r="120" spans="4:4" ht="25.5">
      <c r="D120" s="15" t="s">
        <v>112</v>
      </c>
    </row>
    <row r="121" spans="1:16" ht="12.75">
      <c r="A121" s="7">
        <v>48</v>
      </c>
      <c s="7" t="s">
        <v>204</v>
      </c>
      <c s="7" t="s">
        <v>44</v>
      </c>
      <c s="7" t="s">
        <v>215</v>
      </c>
      <c s="7" t="s">
        <v>86</v>
      </c>
      <c s="10">
        <v>4</v>
      </c>
      <c s="14"/>
      <c s="13">
        <f>ROUND((G121*F121),2)</f>
      </c>
      <c r="O121">
        <f>rekapitulace!H8</f>
      </c>
      <c>
        <f>O121/100*H121</f>
      </c>
    </row>
    <row r="122" spans="4:4" ht="25.5">
      <c r="D122" s="15" t="s">
        <v>112</v>
      </c>
    </row>
    <row r="123" spans="1:16" ht="12.75">
      <c r="A123" s="7">
        <v>49</v>
      </c>
      <c s="7" t="s">
        <v>206</v>
      </c>
      <c s="7" t="s">
        <v>44</v>
      </c>
      <c s="7" t="s">
        <v>217</v>
      </c>
      <c s="7" t="s">
        <v>86</v>
      </c>
      <c s="10">
        <v>4</v>
      </c>
      <c s="14"/>
      <c s="13">
        <f>ROUND((G123*F123),2)</f>
      </c>
      <c r="O123">
        <f>rekapitulace!H8</f>
      </c>
      <c>
        <f>O123/100*H123</f>
      </c>
    </row>
    <row r="124" spans="4:4" ht="25.5">
      <c r="D124" s="15" t="s">
        <v>112</v>
      </c>
    </row>
    <row r="125" spans="1:16" ht="12.75">
      <c r="A125" s="7">
        <v>50</v>
      </c>
      <c s="7" t="s">
        <v>208</v>
      </c>
      <c s="7" t="s">
        <v>44</v>
      </c>
      <c s="7" t="s">
        <v>219</v>
      </c>
      <c s="7" t="s">
        <v>86</v>
      </c>
      <c s="10">
        <v>12</v>
      </c>
      <c s="14"/>
      <c s="13">
        <f>ROUND((G125*F125),2)</f>
      </c>
      <c r="O125">
        <f>rekapitulace!H8</f>
      </c>
      <c>
        <f>O125/100*H125</f>
      </c>
    </row>
    <row r="126" spans="4:4" ht="25.5">
      <c r="D126" s="15" t="s">
        <v>230</v>
      </c>
    </row>
    <row r="127" spans="1:16" ht="12.75">
      <c r="A127" s="7">
        <v>51</v>
      </c>
      <c s="7" t="s">
        <v>210</v>
      </c>
      <c s="7" t="s">
        <v>44</v>
      </c>
      <c s="7" t="s">
        <v>411</v>
      </c>
      <c s="7" t="s">
        <v>86</v>
      </c>
      <c s="10">
        <v>4</v>
      </c>
      <c s="14"/>
      <c s="13">
        <f>ROUND((G127*F127),2)</f>
      </c>
      <c r="O127">
        <f>rekapitulace!H8</f>
      </c>
      <c>
        <f>O127/100*H127</f>
      </c>
    </row>
    <row r="128" spans="4:4" ht="25.5">
      <c r="D128" s="15" t="s">
        <v>112</v>
      </c>
    </row>
    <row r="129" spans="1:16" ht="12.75">
      <c r="A129" s="7">
        <v>52</v>
      </c>
      <c s="7" t="s">
        <v>212</v>
      </c>
      <c s="7" t="s">
        <v>44</v>
      </c>
      <c s="7" t="s">
        <v>412</v>
      </c>
      <c s="7" t="s">
        <v>86</v>
      </c>
      <c s="10">
        <v>4</v>
      </c>
      <c s="14"/>
      <c s="13">
        <f>ROUND((G129*F129),2)</f>
      </c>
      <c r="O129">
        <f>rekapitulace!H8</f>
      </c>
      <c>
        <f>O129/100*H129</f>
      </c>
    </row>
    <row r="130" spans="4:4" ht="25.5">
      <c r="D130" s="15" t="s">
        <v>112</v>
      </c>
    </row>
    <row r="131" spans="1:16" ht="12.75" customHeight="1">
      <c r="A131" s="16"/>
      <c s="16"/>
      <c s="16" t="s">
        <v>98</v>
      </c>
      <c s="16" t="s">
        <v>195</v>
      </c>
      <c s="16"/>
      <c s="16"/>
      <c s="16"/>
      <c s="16">
        <f>SUM(H103:H130)</f>
      </c>
      <c r="P131">
        <f>ROUND(SUM(P103:P130),2)</f>
      </c>
    </row>
    <row r="133" spans="1:8" ht="12.75" customHeight="1">
      <c r="A133" s="9"/>
      <c s="9"/>
      <c s="9" t="s">
        <v>100</v>
      </c>
      <c s="9" t="s">
        <v>224</v>
      </c>
      <c s="9"/>
      <c s="11"/>
      <c s="9"/>
      <c s="11"/>
    </row>
    <row r="134" spans="1:16" ht="12.75">
      <c r="A134" s="7">
        <v>53</v>
      </c>
      <c s="7" t="s">
        <v>214</v>
      </c>
      <c s="7" t="s">
        <v>44</v>
      </c>
      <c s="7" t="s">
        <v>226</v>
      </c>
      <c s="7" t="s">
        <v>86</v>
      </c>
      <c s="10">
        <v>12</v>
      </c>
      <c s="14"/>
      <c s="13">
        <f>ROUND((G134*F134),2)</f>
      </c>
      <c r="O134">
        <f>rekapitulace!H8</f>
      </c>
      <c>
        <f>O134/100*H134</f>
      </c>
    </row>
    <row r="135" spans="4:4" ht="25.5">
      <c r="D135" s="15" t="s">
        <v>230</v>
      </c>
    </row>
    <row r="136" spans="1:16" ht="12.75">
      <c r="A136" s="7">
        <v>54</v>
      </c>
      <c s="7" t="s">
        <v>216</v>
      </c>
      <c s="7" t="s">
        <v>44</v>
      </c>
      <c s="7" t="s">
        <v>229</v>
      </c>
      <c s="7" t="s">
        <v>86</v>
      </c>
      <c s="10">
        <v>14</v>
      </c>
      <c s="14"/>
      <c s="13">
        <f>ROUND((G136*F136),2)</f>
      </c>
      <c r="O136">
        <f>rekapitulace!H8</f>
      </c>
      <c>
        <f>O136/100*H136</f>
      </c>
    </row>
    <row r="137" spans="4:4" ht="25.5">
      <c r="D137" s="15" t="s">
        <v>267</v>
      </c>
    </row>
    <row r="138" spans="1:16" ht="12.75">
      <c r="A138" s="7">
        <v>55</v>
      </c>
      <c s="7" t="s">
        <v>218</v>
      </c>
      <c s="7" t="s">
        <v>44</v>
      </c>
      <c s="7" t="s">
        <v>232</v>
      </c>
      <c s="7" t="s">
        <v>132</v>
      </c>
      <c s="10">
        <v>25.5</v>
      </c>
      <c s="14"/>
      <c s="13">
        <f>ROUND((G138*F138),2)</f>
      </c>
      <c r="O138">
        <f>rekapitulace!H8</f>
      </c>
      <c>
        <f>O138/100*H138</f>
      </c>
    </row>
    <row r="139" spans="4:4" ht="25.5">
      <c r="D139" s="15" t="s">
        <v>233</v>
      </c>
    </row>
    <row r="140" spans="1:16" ht="12.75">
      <c r="A140" s="7">
        <v>56</v>
      </c>
      <c s="7" t="s">
        <v>220</v>
      </c>
      <c s="7" t="s">
        <v>44</v>
      </c>
      <c s="7" t="s">
        <v>235</v>
      </c>
      <c s="7" t="s">
        <v>86</v>
      </c>
      <c s="10">
        <v>51</v>
      </c>
      <c s="14"/>
      <c s="13">
        <f>ROUND((G140*F140),2)</f>
      </c>
      <c r="O140">
        <f>rekapitulace!H8</f>
      </c>
      <c>
        <f>O140/100*H140</f>
      </c>
    </row>
    <row r="141" spans="4:4" ht="25.5">
      <c r="D141" s="15" t="s">
        <v>236</v>
      </c>
    </row>
    <row r="142" spans="1:16" ht="12.75">
      <c r="A142" s="7">
        <v>57</v>
      </c>
      <c s="7" t="s">
        <v>222</v>
      </c>
      <c s="7" t="s">
        <v>44</v>
      </c>
      <c s="7" t="s">
        <v>238</v>
      </c>
      <c s="7" t="s">
        <v>132</v>
      </c>
      <c s="10">
        <v>96</v>
      </c>
      <c s="14"/>
      <c s="13">
        <f>ROUND((G142*F142),2)</f>
      </c>
      <c r="O142">
        <f>rekapitulace!H8</f>
      </c>
      <c>
        <f>O142/100*H142</f>
      </c>
    </row>
    <row r="143" spans="4:4" ht="25.5">
      <c r="D143" s="15" t="s">
        <v>484</v>
      </c>
    </row>
    <row r="144" spans="1:16" ht="12.75">
      <c r="A144" s="7">
        <v>58</v>
      </c>
      <c s="7" t="s">
        <v>225</v>
      </c>
      <c s="7" t="s">
        <v>44</v>
      </c>
      <c s="7" t="s">
        <v>241</v>
      </c>
      <c s="7" t="s">
        <v>242</v>
      </c>
      <c s="10">
        <v>75</v>
      </c>
      <c s="14"/>
      <c s="13">
        <f>ROUND((G144*F144),2)</f>
      </c>
      <c r="O144">
        <f>rekapitulace!H8</f>
      </c>
      <c>
        <f>O144/100*H144</f>
      </c>
    </row>
    <row r="145" spans="4:4" ht="25.5">
      <c r="D145" s="15" t="s">
        <v>485</v>
      </c>
    </row>
    <row r="146" spans="1:16" ht="12.75">
      <c r="A146" s="7">
        <v>59</v>
      </c>
      <c s="7" t="s">
        <v>228</v>
      </c>
      <c s="7" t="s">
        <v>44</v>
      </c>
      <c s="7" t="s">
        <v>245</v>
      </c>
      <c s="7" t="s">
        <v>86</v>
      </c>
      <c s="10">
        <v>6</v>
      </c>
      <c s="14"/>
      <c s="13">
        <f>ROUND((G146*F146),2)</f>
      </c>
      <c r="O146">
        <f>rekapitulace!H8</f>
      </c>
      <c>
        <f>O146/100*H146</f>
      </c>
    </row>
    <row r="147" spans="4:4" ht="25.5">
      <c r="D147" s="15" t="s">
        <v>106</v>
      </c>
    </row>
    <row r="148" spans="1:16" ht="12.75">
      <c r="A148" s="7">
        <v>60</v>
      </c>
      <c s="7" t="s">
        <v>231</v>
      </c>
      <c s="7" t="s">
        <v>44</v>
      </c>
      <c s="7" t="s">
        <v>248</v>
      </c>
      <c s="7" t="s">
        <v>132</v>
      </c>
      <c s="10">
        <v>203</v>
      </c>
      <c s="14"/>
      <c s="13">
        <f>ROUND((G148*F148),2)</f>
      </c>
      <c r="O148">
        <f>rekapitulace!H8</f>
      </c>
      <c>
        <f>O148/100*H148</f>
      </c>
    </row>
    <row r="149" spans="4:4" ht="38.25">
      <c r="D149" s="15" t="s">
        <v>486</v>
      </c>
    </row>
    <row r="150" spans="1:16" ht="12.75">
      <c r="A150" s="7">
        <v>61</v>
      </c>
      <c s="7" t="s">
        <v>234</v>
      </c>
      <c s="7" t="s">
        <v>44</v>
      </c>
      <c s="7" t="s">
        <v>251</v>
      </c>
      <c s="7" t="s">
        <v>132</v>
      </c>
      <c s="10">
        <v>354</v>
      </c>
      <c s="14"/>
      <c s="13">
        <f>ROUND((G150*F150),2)</f>
      </c>
      <c r="O150">
        <f>rekapitulace!H8</f>
      </c>
      <c>
        <f>O150/100*H150</f>
      </c>
    </row>
    <row r="151" spans="4:4" ht="38.25">
      <c r="D151" s="15" t="s">
        <v>487</v>
      </c>
    </row>
    <row r="152" spans="1:16" ht="12.75">
      <c r="A152" s="7">
        <v>62</v>
      </c>
      <c s="7" t="s">
        <v>237</v>
      </c>
      <c s="7" t="s">
        <v>44</v>
      </c>
      <c s="7" t="s">
        <v>254</v>
      </c>
      <c s="7" t="s">
        <v>132</v>
      </c>
      <c s="10">
        <v>110</v>
      </c>
      <c s="14"/>
      <c s="13">
        <f>ROUND((G152*F152),2)</f>
      </c>
      <c r="O152">
        <f>rekapitulace!H8</f>
      </c>
      <c>
        <f>O152/100*H152</f>
      </c>
    </row>
    <row r="153" spans="4:4" ht="38.25">
      <c r="D153" s="15" t="s">
        <v>488</v>
      </c>
    </row>
    <row r="154" spans="1:16" ht="12.75">
      <c r="A154" s="7">
        <v>63</v>
      </c>
      <c s="7" t="s">
        <v>240</v>
      </c>
      <c s="7" t="s">
        <v>44</v>
      </c>
      <c s="7" t="s">
        <v>419</v>
      </c>
      <c s="7" t="s">
        <v>86</v>
      </c>
      <c s="10">
        <v>4</v>
      </c>
      <c s="14"/>
      <c s="13">
        <f>ROUND((G154*F154),2)</f>
      </c>
      <c r="O154">
        <f>rekapitulace!H8</f>
      </c>
      <c>
        <f>O154/100*H154</f>
      </c>
    </row>
    <row r="155" spans="4:4" ht="25.5">
      <c r="D155" s="15" t="s">
        <v>112</v>
      </c>
    </row>
    <row r="156" spans="1:16" ht="12.75">
      <c r="A156" s="7">
        <v>64</v>
      </c>
      <c s="7" t="s">
        <v>244</v>
      </c>
      <c s="7" t="s">
        <v>44</v>
      </c>
      <c s="7" t="s">
        <v>263</v>
      </c>
      <c s="7" t="s">
        <v>86</v>
      </c>
      <c s="10">
        <v>16</v>
      </c>
      <c s="14"/>
      <c s="13">
        <f>ROUND((G156*F156),2)</f>
      </c>
      <c r="O156">
        <f>rekapitulace!H8</f>
      </c>
      <c>
        <f>O156/100*H156</f>
      </c>
    </row>
    <row r="157" spans="4:4" ht="25.5">
      <c r="D157" s="15" t="s">
        <v>439</v>
      </c>
    </row>
    <row r="158" spans="1:16" ht="12.75">
      <c r="A158" s="7">
        <v>65</v>
      </c>
      <c s="7" t="s">
        <v>247</v>
      </c>
      <c s="7" t="s">
        <v>44</v>
      </c>
      <c s="7" t="s">
        <v>266</v>
      </c>
      <c s="7" t="s">
        <v>86</v>
      </c>
      <c s="10">
        <v>12</v>
      </c>
      <c s="14"/>
      <c s="13">
        <f>ROUND((G158*F158),2)</f>
      </c>
      <c r="O158">
        <f>rekapitulace!H8</f>
      </c>
      <c>
        <f>O158/100*H158</f>
      </c>
    </row>
    <row r="159" spans="4:4" ht="25.5">
      <c r="D159" s="15" t="s">
        <v>230</v>
      </c>
    </row>
    <row r="160" spans="1:16" ht="12.75">
      <c r="A160" s="7">
        <v>66</v>
      </c>
      <c s="7" t="s">
        <v>250</v>
      </c>
      <c s="7" t="s">
        <v>44</v>
      </c>
      <c s="7" t="s">
        <v>269</v>
      </c>
      <c s="7" t="s">
        <v>86</v>
      </c>
      <c s="10">
        <v>4</v>
      </c>
      <c s="14"/>
      <c s="13">
        <f>ROUND((G160*F160),2)</f>
      </c>
      <c r="O160">
        <f>rekapitulace!H8</f>
      </c>
      <c>
        <f>O160/100*H160</f>
      </c>
    </row>
    <row r="161" spans="4:4" ht="25.5">
      <c r="D161" s="15" t="s">
        <v>112</v>
      </c>
    </row>
    <row r="162" spans="1:16" ht="12.75">
      <c r="A162" s="7">
        <v>67</v>
      </c>
      <c s="7" t="s">
        <v>253</v>
      </c>
      <c s="7" t="s">
        <v>44</v>
      </c>
      <c s="7" t="s">
        <v>271</v>
      </c>
      <c s="7" t="s">
        <v>86</v>
      </c>
      <c s="10">
        <v>18</v>
      </c>
      <c s="14"/>
      <c s="13">
        <f>ROUND((G162*F162),2)</f>
      </c>
      <c r="O162">
        <f>rekapitulace!H8</f>
      </c>
      <c>
        <f>O162/100*H162</f>
      </c>
    </row>
    <row r="163" spans="4:4" ht="25.5">
      <c r="D163" s="15" t="s">
        <v>227</v>
      </c>
    </row>
    <row r="164" spans="1:16" ht="12.75">
      <c r="A164" s="7">
        <v>68</v>
      </c>
      <c s="7" t="s">
        <v>256</v>
      </c>
      <c s="7" t="s">
        <v>44</v>
      </c>
      <c s="7" t="s">
        <v>274</v>
      </c>
      <c s="7" t="s">
        <v>86</v>
      </c>
      <c s="10">
        <v>8</v>
      </c>
      <c s="14"/>
      <c s="13">
        <f>ROUND((G164*F164),2)</f>
      </c>
      <c r="O164">
        <f>rekapitulace!H8</f>
      </c>
      <c>
        <f>O164/100*H164</f>
      </c>
    </row>
    <row r="165" spans="4:4" ht="25.5">
      <c r="D165" s="15" t="s">
        <v>246</v>
      </c>
    </row>
    <row r="166" spans="1:16" ht="12.75" customHeight="1">
      <c r="A166" s="16"/>
      <c s="16"/>
      <c s="16" t="s">
        <v>100</v>
      </c>
      <c s="16" t="s">
        <v>224</v>
      </c>
      <c s="16"/>
      <c s="16"/>
      <c s="16"/>
      <c s="16">
        <f>SUM(H134:H165)</f>
      </c>
      <c r="P166">
        <f>ROUND(SUM(P134:P165),2)</f>
      </c>
    </row>
    <row r="168" spans="1:8" ht="12.75" customHeight="1">
      <c r="A168" s="9"/>
      <c s="9"/>
      <c s="9" t="s">
        <v>102</v>
      </c>
      <c s="9" t="s">
        <v>275</v>
      </c>
      <c s="9"/>
      <c s="11"/>
      <c s="9"/>
      <c s="11"/>
    </row>
    <row r="169" spans="1:16" ht="12.75">
      <c r="A169" s="7">
        <v>69</v>
      </c>
      <c s="7" t="s">
        <v>258</v>
      </c>
      <c s="7" t="s">
        <v>44</v>
      </c>
      <c s="7" t="s">
        <v>277</v>
      </c>
      <c s="7" t="s">
        <v>86</v>
      </c>
      <c s="10">
        <v>1</v>
      </c>
      <c s="14"/>
      <c s="13">
        <f>ROUND((G169*F169),2)</f>
      </c>
      <c r="O169">
        <f>rekapitulace!H8</f>
      </c>
      <c>
        <f>O169/100*H169</f>
      </c>
    </row>
    <row r="170" spans="4:4" ht="25.5">
      <c r="D170" s="15" t="s">
        <v>97</v>
      </c>
    </row>
    <row r="171" spans="1:16" ht="12.75">
      <c r="A171" s="7">
        <v>70</v>
      </c>
      <c s="7" t="s">
        <v>260</v>
      </c>
      <c s="7" t="s">
        <v>44</v>
      </c>
      <c s="7" t="s">
        <v>279</v>
      </c>
      <c s="7" t="s">
        <v>86</v>
      </c>
      <c s="10">
        <v>1</v>
      </c>
      <c s="14"/>
      <c s="13">
        <f>ROUND((G171*F171),2)</f>
      </c>
      <c r="O171">
        <f>rekapitulace!H8</f>
      </c>
      <c>
        <f>O171/100*H171</f>
      </c>
    </row>
    <row r="172" spans="4:4" ht="25.5">
      <c r="D172" s="15" t="s">
        <v>97</v>
      </c>
    </row>
    <row r="173" spans="1:16" ht="12.75">
      <c r="A173" s="7">
        <v>71</v>
      </c>
      <c s="7" t="s">
        <v>262</v>
      </c>
      <c s="7" t="s">
        <v>44</v>
      </c>
      <c s="7" t="s">
        <v>281</v>
      </c>
      <c s="7" t="s">
        <v>46</v>
      </c>
      <c s="10">
        <v>1</v>
      </c>
      <c s="14"/>
      <c s="13">
        <f>ROUND((G173*F173),2)</f>
      </c>
      <c r="O173">
        <f>rekapitulace!H8</f>
      </c>
      <c>
        <f>O173/100*H173</f>
      </c>
    </row>
    <row r="174" spans="4:4" ht="25.5">
      <c r="D174" s="15" t="s">
        <v>47</v>
      </c>
    </row>
    <row r="175" spans="1:16" ht="12.75">
      <c r="A175" s="7">
        <v>72</v>
      </c>
      <c s="7" t="s">
        <v>265</v>
      </c>
      <c s="7" t="s">
        <v>44</v>
      </c>
      <c s="7" t="s">
        <v>283</v>
      </c>
      <c s="7" t="s">
        <v>86</v>
      </c>
      <c s="10">
        <v>1</v>
      </c>
      <c s="14"/>
      <c s="13">
        <f>ROUND((G175*F175),2)</f>
      </c>
      <c r="O175">
        <f>rekapitulace!H8</f>
      </c>
      <c>
        <f>O175/100*H175</f>
      </c>
    </row>
    <row r="176" spans="4:4" ht="25.5">
      <c r="D176" s="15" t="s">
        <v>97</v>
      </c>
    </row>
    <row r="177" spans="1:16" ht="12.75">
      <c r="A177" s="7">
        <v>73</v>
      </c>
      <c s="7" t="s">
        <v>268</v>
      </c>
      <c s="7" t="s">
        <v>44</v>
      </c>
      <c s="7" t="s">
        <v>285</v>
      </c>
      <c s="7" t="s">
        <v>86</v>
      </c>
      <c s="10">
        <v>1</v>
      </c>
      <c s="14"/>
      <c s="13">
        <f>ROUND((G177*F177),2)</f>
      </c>
      <c r="O177">
        <f>rekapitulace!H8</f>
      </c>
      <c>
        <f>O177/100*H177</f>
      </c>
    </row>
    <row r="178" spans="4:4" ht="25.5">
      <c r="D178" s="15" t="s">
        <v>97</v>
      </c>
    </row>
    <row r="179" spans="1:16" ht="12.75">
      <c r="A179" s="7">
        <v>74</v>
      </c>
      <c s="7" t="s">
        <v>270</v>
      </c>
      <c s="7" t="s">
        <v>44</v>
      </c>
      <c s="7" t="s">
        <v>287</v>
      </c>
      <c s="7" t="s">
        <v>86</v>
      </c>
      <c s="10">
        <v>2</v>
      </c>
      <c s="14"/>
      <c s="13">
        <f>ROUND((G179*F179),2)</f>
      </c>
      <c r="O179">
        <f>rekapitulace!H8</f>
      </c>
      <c>
        <f>O179/100*H179</f>
      </c>
    </row>
    <row r="180" spans="4:4" ht="25.5">
      <c r="D180" s="15" t="s">
        <v>94</v>
      </c>
    </row>
    <row r="181" spans="1:16" ht="12.75">
      <c r="A181" s="7">
        <v>75</v>
      </c>
      <c s="7" t="s">
        <v>273</v>
      </c>
      <c s="7" t="s">
        <v>44</v>
      </c>
      <c s="7" t="s">
        <v>291</v>
      </c>
      <c s="7" t="s">
        <v>86</v>
      </c>
      <c s="10">
        <v>1</v>
      </c>
      <c s="14"/>
      <c s="13">
        <f>ROUND((G181*F181),2)</f>
      </c>
      <c r="O181">
        <f>rekapitulace!H8</f>
      </c>
      <c>
        <f>O181/100*H181</f>
      </c>
    </row>
    <row r="182" spans="4:4" ht="25.5">
      <c r="D182" s="15" t="s">
        <v>97</v>
      </c>
    </row>
    <row r="183" spans="1:16" ht="12.75" customHeight="1">
      <c r="A183" s="16"/>
      <c s="16"/>
      <c s="16" t="s">
        <v>102</v>
      </c>
      <c s="16" t="s">
        <v>275</v>
      </c>
      <c s="16"/>
      <c s="16"/>
      <c s="16"/>
      <c s="16">
        <f>SUM(H169:H182)</f>
      </c>
      <c r="P183">
        <f>ROUND(SUM(P169:P182),2)</f>
      </c>
    </row>
    <row r="185" spans="1:16" ht="12.75" customHeight="1">
      <c r="A185" s="16"/>
      <c s="16"/>
      <c s="16"/>
      <c s="16" t="s">
        <v>63</v>
      </c>
      <c s="16"/>
      <c s="16"/>
      <c s="16"/>
      <c s="16">
        <f>+H30+H45+H66+H89+H100+H131+H166+H183</f>
      </c>
      <c r="P185">
        <f>+P30+P45+P66+P89+P100+P131+P166+P183</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4.xml><?xml version="1.0" encoding="utf-8"?>
<worksheet xmlns="http://schemas.openxmlformats.org/spreadsheetml/2006/main" xmlns:r="http://schemas.openxmlformats.org/officeDocument/2006/relationships">
  <sheetPr>
    <pageSetUpPr fitToPage="1"/>
  </sheetPr>
  <dimension ref="A1:P8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472</v>
      </c>
      <c s="5" t="s">
        <v>473</v>
      </c>
      <c s="5"/>
    </row>
    <row r="6" spans="1:5" ht="12.75" customHeight="1">
      <c r="A6" t="s">
        <v>17</v>
      </c>
      <c r="C6" s="5" t="s">
        <v>489</v>
      </c>
      <c s="5" t="s">
        <v>295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297</v>
      </c>
      <c s="7" t="s">
        <v>86</v>
      </c>
      <c s="10">
        <v>1</v>
      </c>
      <c s="14"/>
      <c s="13">
        <f>ROUND((G12*F12),2)</f>
      </c>
      <c r="O12">
        <f>rekapitulace!H8</f>
      </c>
      <c>
        <f>O12/100*H12</f>
      </c>
    </row>
    <row r="13" spans="4:4" ht="25.5">
      <c r="D13" s="15" t="s">
        <v>97</v>
      </c>
    </row>
    <row r="14" spans="1:16" ht="12.75">
      <c r="A14" s="7">
        <v>2</v>
      </c>
      <c s="7" t="s">
        <v>87</v>
      </c>
      <c s="7" t="s">
        <v>44</v>
      </c>
      <c s="7" t="s">
        <v>298</v>
      </c>
      <c s="7" t="s">
        <v>86</v>
      </c>
      <c s="10">
        <v>1</v>
      </c>
      <c s="14"/>
      <c s="13">
        <f>ROUND((G14*F14),2)</f>
      </c>
      <c r="O14">
        <f>rekapitulace!H8</f>
      </c>
      <c>
        <f>O14/100*H14</f>
      </c>
    </row>
    <row r="15" spans="4:4" ht="25.5">
      <c r="D15" s="15" t="s">
        <v>97</v>
      </c>
    </row>
    <row r="16" spans="1:16" ht="12.75">
      <c r="A16" s="7">
        <v>3</v>
      </c>
      <c s="7" t="s">
        <v>89</v>
      </c>
      <c s="7" t="s">
        <v>44</v>
      </c>
      <c s="7" t="s">
        <v>299</v>
      </c>
      <c s="7" t="s">
        <v>86</v>
      </c>
      <c s="10">
        <v>7</v>
      </c>
      <c s="14"/>
      <c s="13">
        <f>ROUND((G16*F16),2)</f>
      </c>
      <c r="O16">
        <f>rekapitulace!H8</f>
      </c>
      <c>
        <f>O16/100*H16</f>
      </c>
    </row>
    <row r="17" spans="4:4" ht="25.5">
      <c r="D17" s="15" t="s">
        <v>120</v>
      </c>
    </row>
    <row r="18" spans="1:16" ht="12.75">
      <c r="A18" s="7">
        <v>4</v>
      </c>
      <c s="7" t="s">
        <v>92</v>
      </c>
      <c s="7" t="s">
        <v>44</v>
      </c>
      <c s="7" t="s">
        <v>301</v>
      </c>
      <c s="7" t="s">
        <v>86</v>
      </c>
      <c s="10">
        <v>24</v>
      </c>
      <c s="14"/>
      <c s="13">
        <f>ROUND((G18*F18),2)</f>
      </c>
      <c r="O18">
        <f>rekapitulace!H8</f>
      </c>
      <c>
        <f>O18/100*H18</f>
      </c>
    </row>
    <row r="19" spans="4:4" ht="25.5">
      <c r="D19" s="15" t="s">
        <v>490</v>
      </c>
    </row>
    <row r="20" spans="1:16" ht="12.75">
      <c r="A20" s="7">
        <v>5</v>
      </c>
      <c s="7" t="s">
        <v>95</v>
      </c>
      <c s="7" t="s">
        <v>44</v>
      </c>
      <c s="7" t="s">
        <v>304</v>
      </c>
      <c s="7" t="s">
        <v>86</v>
      </c>
      <c s="10">
        <v>12</v>
      </c>
      <c s="14"/>
      <c s="13">
        <f>ROUND((G20*F20),2)</f>
      </c>
      <c r="O20">
        <f>rekapitulace!H8</f>
      </c>
      <c>
        <f>O20/100*H20</f>
      </c>
    </row>
    <row r="21" spans="4:4" ht="25.5">
      <c r="D21" s="15" t="s">
        <v>230</v>
      </c>
    </row>
    <row r="22" spans="1:16" ht="12.75">
      <c r="A22" s="7">
        <v>6</v>
      </c>
      <c s="7" t="s">
        <v>98</v>
      </c>
      <c s="7" t="s">
        <v>44</v>
      </c>
      <c s="7" t="s">
        <v>306</v>
      </c>
      <c s="7" t="s">
        <v>86</v>
      </c>
      <c s="10">
        <v>12</v>
      </c>
      <c s="14"/>
      <c s="13">
        <f>ROUND((G22*F22),2)</f>
      </c>
      <c r="O22">
        <f>rekapitulace!H8</f>
      </c>
      <c>
        <f>O22/100*H22</f>
      </c>
    </row>
    <row r="23" spans="4:4" ht="25.5">
      <c r="D23" s="15" t="s">
        <v>230</v>
      </c>
    </row>
    <row r="24" spans="1:16" ht="12.75">
      <c r="A24" s="7">
        <v>7</v>
      </c>
      <c s="7" t="s">
        <v>100</v>
      </c>
      <c s="7" t="s">
        <v>44</v>
      </c>
      <c s="7" t="s">
        <v>307</v>
      </c>
      <c s="7" t="s">
        <v>86</v>
      </c>
      <c s="10">
        <v>5</v>
      </c>
      <c s="14"/>
      <c s="13">
        <f>ROUND((G24*F24),2)</f>
      </c>
      <c r="O24">
        <f>rekapitulace!H8</f>
      </c>
      <c>
        <f>O24/100*H24</f>
      </c>
    </row>
    <row r="25" spans="4:4" ht="25.5">
      <c r="D25" s="15" t="s">
        <v>91</v>
      </c>
    </row>
    <row r="26" spans="1:16" ht="12.75">
      <c r="A26" s="7">
        <v>8</v>
      </c>
      <c s="7" t="s">
        <v>102</v>
      </c>
      <c s="7" t="s">
        <v>44</v>
      </c>
      <c s="7" t="s">
        <v>308</v>
      </c>
      <c s="7" t="s">
        <v>86</v>
      </c>
      <c s="10">
        <v>2</v>
      </c>
      <c s="14"/>
      <c s="13">
        <f>ROUND((G26*F26),2)</f>
      </c>
      <c r="O26">
        <f>rekapitulace!H8</f>
      </c>
      <c>
        <f>O26/100*H26</f>
      </c>
    </row>
    <row r="27" spans="4:4" ht="25.5">
      <c r="D27" s="15" t="s">
        <v>94</v>
      </c>
    </row>
    <row r="28" spans="1:16" ht="12.75">
      <c r="A28" s="7">
        <v>9</v>
      </c>
      <c s="7" t="s">
        <v>104</v>
      </c>
      <c s="7" t="s">
        <v>44</v>
      </c>
      <c s="7" t="s">
        <v>312</v>
      </c>
      <c s="7" t="s">
        <v>86</v>
      </c>
      <c s="10">
        <v>8</v>
      </c>
      <c s="14"/>
      <c s="13">
        <f>ROUND((G28*F28),2)</f>
      </c>
      <c r="O28">
        <f>rekapitulace!H8</f>
      </c>
      <c>
        <f>O28/100*H28</f>
      </c>
    </row>
    <row r="29" spans="4:4" ht="25.5">
      <c r="D29" s="15" t="s">
        <v>246</v>
      </c>
    </row>
    <row r="30" spans="1:16" ht="12.75">
      <c r="A30" s="7">
        <v>10</v>
      </c>
      <c s="7" t="s">
        <v>107</v>
      </c>
      <c s="7" t="s">
        <v>44</v>
      </c>
      <c s="7" t="s">
        <v>313</v>
      </c>
      <c s="7" t="s">
        <v>86</v>
      </c>
      <c s="10">
        <v>1</v>
      </c>
      <c s="14"/>
      <c s="13">
        <f>ROUND((G30*F30),2)</f>
      </c>
      <c r="O30">
        <f>rekapitulace!H8</f>
      </c>
      <c>
        <f>O30/100*H30</f>
      </c>
    </row>
    <row r="31" spans="4:4" ht="25.5">
      <c r="D31" s="15" t="s">
        <v>97</v>
      </c>
    </row>
    <row r="32" spans="1:16" ht="12.75">
      <c r="A32" s="7">
        <v>11</v>
      </c>
      <c s="7" t="s">
        <v>110</v>
      </c>
      <c s="7" t="s">
        <v>44</v>
      </c>
      <c s="7" t="s">
        <v>314</v>
      </c>
      <c s="7" t="s">
        <v>86</v>
      </c>
      <c s="10">
        <v>10</v>
      </c>
      <c s="14"/>
      <c s="13">
        <f>ROUND((G32*F32),2)</f>
      </c>
      <c r="O32">
        <f>rekapitulace!H8</f>
      </c>
      <c>
        <f>O32/100*H32</f>
      </c>
    </row>
    <row r="33" spans="4:4" ht="25.5">
      <c r="D33" s="15" t="s">
        <v>264</v>
      </c>
    </row>
    <row r="34" spans="1:16" ht="12.75">
      <c r="A34" s="7">
        <v>12</v>
      </c>
      <c s="7" t="s">
        <v>113</v>
      </c>
      <c s="7" t="s">
        <v>44</v>
      </c>
      <c s="7" t="s">
        <v>316</v>
      </c>
      <c s="7" t="s">
        <v>86</v>
      </c>
      <c s="10">
        <v>10</v>
      </c>
      <c s="14"/>
      <c s="13">
        <f>ROUND((G34*F34),2)</f>
      </c>
      <c r="O34">
        <f>rekapitulace!H8</f>
      </c>
      <c>
        <f>O34/100*H34</f>
      </c>
    </row>
    <row r="35" spans="4:4" ht="25.5">
      <c r="D35" s="15" t="s">
        <v>264</v>
      </c>
    </row>
    <row r="36" spans="1:16" ht="12.75">
      <c r="A36" s="7">
        <v>13</v>
      </c>
      <c s="7" t="s">
        <v>115</v>
      </c>
      <c s="7" t="s">
        <v>44</v>
      </c>
      <c s="7" t="s">
        <v>317</v>
      </c>
      <c s="7" t="s">
        <v>86</v>
      </c>
      <c s="10">
        <v>30</v>
      </c>
      <c s="14"/>
      <c s="13">
        <f>ROUND((G36*F36),2)</f>
      </c>
      <c r="O36">
        <f>rekapitulace!H8</f>
      </c>
      <c>
        <f>O36/100*H36</f>
      </c>
    </row>
    <row r="37" spans="4:4" ht="25.5">
      <c r="D37" s="15" t="s">
        <v>459</v>
      </c>
    </row>
    <row r="38" spans="1:16" ht="12.75">
      <c r="A38" s="7">
        <v>14</v>
      </c>
      <c s="7" t="s">
        <v>118</v>
      </c>
      <c s="7" t="s">
        <v>44</v>
      </c>
      <c s="7" t="s">
        <v>318</v>
      </c>
      <c s="7" t="s">
        <v>86</v>
      </c>
      <c s="10">
        <v>10</v>
      </c>
      <c s="14"/>
      <c s="13">
        <f>ROUND((G38*F38),2)</f>
      </c>
      <c r="O38">
        <f>rekapitulace!H8</f>
      </c>
      <c>
        <f>O38/100*H38</f>
      </c>
    </row>
    <row r="39" spans="4:4" ht="25.5">
      <c r="D39" s="15" t="s">
        <v>264</v>
      </c>
    </row>
    <row r="40" spans="1:16" ht="12.75">
      <c r="A40" s="7">
        <v>15</v>
      </c>
      <c s="7" t="s">
        <v>121</v>
      </c>
      <c s="7" t="s">
        <v>44</v>
      </c>
      <c s="7" t="s">
        <v>319</v>
      </c>
      <c s="7" t="s">
        <v>86</v>
      </c>
      <c s="10">
        <v>1</v>
      </c>
      <c s="14"/>
      <c s="13">
        <f>ROUND((G40*F40),2)</f>
      </c>
      <c r="O40">
        <f>rekapitulace!H8</f>
      </c>
      <c>
        <f>O40/100*H40</f>
      </c>
    </row>
    <row r="41" spans="4:4" ht="25.5">
      <c r="D41" s="15" t="s">
        <v>97</v>
      </c>
    </row>
    <row r="42" spans="1:16" ht="12.75">
      <c r="A42" s="7">
        <v>16</v>
      </c>
      <c s="7" t="s">
        <v>123</v>
      </c>
      <c s="7" t="s">
        <v>44</v>
      </c>
      <c s="7" t="s">
        <v>320</v>
      </c>
      <c s="7" t="s">
        <v>86</v>
      </c>
      <c s="10">
        <v>3</v>
      </c>
      <c s="14"/>
      <c s="13">
        <f>ROUND((G42*F42),2)</f>
      </c>
      <c r="O42">
        <f>rekapitulace!H8</f>
      </c>
      <c>
        <f>O42/100*H42</f>
      </c>
    </row>
    <row r="43" spans="4:4" ht="25.5">
      <c r="D43" s="15" t="s">
        <v>72</v>
      </c>
    </row>
    <row r="44" spans="1:16" ht="12.75">
      <c r="A44" s="7">
        <v>17</v>
      </c>
      <c s="7" t="s">
        <v>125</v>
      </c>
      <c s="7" t="s">
        <v>44</v>
      </c>
      <c s="7" t="s">
        <v>323</v>
      </c>
      <c s="7" t="s">
        <v>86</v>
      </c>
      <c s="10">
        <v>52</v>
      </c>
      <c s="14"/>
      <c s="13">
        <f>ROUND((G44*F44),2)</f>
      </c>
      <c r="O44">
        <f>rekapitulace!H8</f>
      </c>
      <c>
        <f>O44/100*H44</f>
      </c>
    </row>
    <row r="45" spans="4:4" ht="25.5">
      <c r="D45" s="15" t="s">
        <v>481</v>
      </c>
    </row>
    <row r="46" spans="1:16" ht="12.75">
      <c r="A46" s="7">
        <v>18</v>
      </c>
      <c s="7" t="s">
        <v>127</v>
      </c>
      <c s="7" t="s">
        <v>44</v>
      </c>
      <c s="7" t="s">
        <v>325</v>
      </c>
      <c s="7" t="s">
        <v>86</v>
      </c>
      <c s="10">
        <v>4</v>
      </c>
      <c s="14"/>
      <c s="13">
        <f>ROUND((G46*F46),2)</f>
      </c>
      <c r="O46">
        <f>rekapitulace!H8</f>
      </c>
      <c>
        <f>O46/100*H46</f>
      </c>
    </row>
    <row r="47" spans="4:4" ht="25.5">
      <c r="D47" s="15" t="s">
        <v>112</v>
      </c>
    </row>
    <row r="48" spans="1:16" ht="12.75">
      <c r="A48" s="7">
        <v>19</v>
      </c>
      <c s="7" t="s">
        <v>130</v>
      </c>
      <c s="7" t="s">
        <v>44</v>
      </c>
      <c s="7" t="s">
        <v>326</v>
      </c>
      <c s="7" t="s">
        <v>86</v>
      </c>
      <c s="10">
        <v>12</v>
      </c>
      <c s="14"/>
      <c s="13">
        <f>ROUND((G48*F48),2)</f>
      </c>
      <c r="O48">
        <f>rekapitulace!H8</f>
      </c>
      <c>
        <f>O48/100*H48</f>
      </c>
    </row>
    <row r="49" spans="4:4" ht="25.5">
      <c r="D49" s="15" t="s">
        <v>230</v>
      </c>
    </row>
    <row r="50" spans="1:16" ht="12.75">
      <c r="A50" s="7">
        <v>20</v>
      </c>
      <c s="7" t="s">
        <v>134</v>
      </c>
      <c s="7" t="s">
        <v>44</v>
      </c>
      <c s="7" t="s">
        <v>330</v>
      </c>
      <c s="7" t="s">
        <v>331</v>
      </c>
      <c s="10">
        <v>1</v>
      </c>
      <c s="14"/>
      <c s="13">
        <f>ROUND((G50*F50),2)</f>
      </c>
      <c r="O50">
        <f>rekapitulace!H8</f>
      </c>
      <c>
        <f>O50/100*H50</f>
      </c>
    </row>
    <row r="51" spans="4:4" ht="25.5">
      <c r="D51" s="15" t="s">
        <v>51</v>
      </c>
    </row>
    <row r="52" spans="1:16" ht="12.75">
      <c r="A52" s="7">
        <v>21</v>
      </c>
      <c s="7" t="s">
        <v>137</v>
      </c>
      <c s="7" t="s">
        <v>44</v>
      </c>
      <c s="7" t="s">
        <v>332</v>
      </c>
      <c s="7" t="s">
        <v>331</v>
      </c>
      <c s="10">
        <v>7</v>
      </c>
      <c s="14"/>
      <c s="13">
        <f>ROUND((G52*F52),2)</f>
      </c>
      <c r="O52">
        <f>rekapitulace!H8</f>
      </c>
      <c>
        <f>O52/100*H52</f>
      </c>
    </row>
    <row r="53" spans="4:4" ht="25.5">
      <c r="D53" s="15" t="s">
        <v>491</v>
      </c>
    </row>
    <row r="54" spans="1:16" ht="12.75">
      <c r="A54" s="7">
        <v>22</v>
      </c>
      <c s="7" t="s">
        <v>140</v>
      </c>
      <c s="7" t="s">
        <v>44</v>
      </c>
      <c s="7" t="s">
        <v>334</v>
      </c>
      <c s="7" t="s">
        <v>331</v>
      </c>
      <c s="10">
        <v>15</v>
      </c>
      <c s="14"/>
      <c s="13">
        <f>ROUND((G54*F54),2)</f>
      </c>
      <c r="O54">
        <f>rekapitulace!H8</f>
      </c>
      <c>
        <f>O54/100*H54</f>
      </c>
    </row>
    <row r="55" spans="4:4" ht="25.5">
      <c r="D55" s="15" t="s">
        <v>492</v>
      </c>
    </row>
    <row r="56" spans="1:16" ht="12.75">
      <c r="A56" s="7">
        <v>23</v>
      </c>
      <c s="7" t="s">
        <v>143</v>
      </c>
      <c s="7" t="s">
        <v>44</v>
      </c>
      <c s="7" t="s">
        <v>336</v>
      </c>
      <c s="7" t="s">
        <v>86</v>
      </c>
      <c s="10">
        <v>1</v>
      </c>
      <c s="14"/>
      <c s="13">
        <f>ROUND((G56*F56),2)</f>
      </c>
      <c r="O56">
        <f>rekapitulace!H8</f>
      </c>
      <c>
        <f>O56/100*H56</f>
      </c>
    </row>
    <row r="57" spans="4:4" ht="25.5">
      <c r="D57" s="15" t="s">
        <v>97</v>
      </c>
    </row>
    <row r="58" spans="1:16" ht="12.75">
      <c r="A58" s="7">
        <v>24</v>
      </c>
      <c s="7" t="s">
        <v>146</v>
      </c>
      <c s="7" t="s">
        <v>44</v>
      </c>
      <c s="7" t="s">
        <v>337</v>
      </c>
      <c s="7" t="s">
        <v>86</v>
      </c>
      <c s="10">
        <v>1</v>
      </c>
      <c s="14"/>
      <c s="13">
        <f>ROUND((G58*F58),2)</f>
      </c>
      <c r="O58">
        <f>rekapitulace!H8</f>
      </c>
      <c>
        <f>O58/100*H58</f>
      </c>
    </row>
    <row r="59" spans="4:4" ht="25.5">
      <c r="D59" s="15" t="s">
        <v>97</v>
      </c>
    </row>
    <row r="60" spans="1:16" ht="12.75">
      <c r="A60" s="7">
        <v>25</v>
      </c>
      <c s="7" t="s">
        <v>149</v>
      </c>
      <c s="7" t="s">
        <v>44</v>
      </c>
      <c s="7" t="s">
        <v>338</v>
      </c>
      <c s="7" t="s">
        <v>86</v>
      </c>
      <c s="10">
        <v>1</v>
      </c>
      <c s="14"/>
      <c s="13">
        <f>ROUND((G60*F60),2)</f>
      </c>
      <c r="O60">
        <f>rekapitulace!H8</f>
      </c>
      <c>
        <f>O60/100*H60</f>
      </c>
    </row>
    <row r="61" spans="4:4" ht="25.5">
      <c r="D61" s="15" t="s">
        <v>97</v>
      </c>
    </row>
    <row r="62" spans="1:16" ht="12.75">
      <c r="A62" s="7">
        <v>26</v>
      </c>
      <c s="7" t="s">
        <v>152</v>
      </c>
      <c s="7" t="s">
        <v>44</v>
      </c>
      <c s="7" t="s">
        <v>339</v>
      </c>
      <c s="7" t="s">
        <v>86</v>
      </c>
      <c s="10">
        <v>1</v>
      </c>
      <c s="14"/>
      <c s="13">
        <f>ROUND((G62*F62),2)</f>
      </c>
      <c r="O62">
        <f>rekapitulace!H8</f>
      </c>
      <c>
        <f>O62/100*H62</f>
      </c>
    </row>
    <row r="63" spans="4:4" ht="25.5">
      <c r="D63" s="15" t="s">
        <v>97</v>
      </c>
    </row>
    <row r="64" spans="1:16" ht="12.75">
      <c r="A64" s="7">
        <v>27</v>
      </c>
      <c s="7" t="s">
        <v>155</v>
      </c>
      <c s="7" t="s">
        <v>44</v>
      </c>
      <c s="7" t="s">
        <v>340</v>
      </c>
      <c s="7" t="s">
        <v>86</v>
      </c>
      <c s="10">
        <v>1</v>
      </c>
      <c s="14"/>
      <c s="13">
        <f>ROUND((G64*F64),2)</f>
      </c>
      <c r="O64">
        <f>rekapitulace!H8</f>
      </c>
      <c>
        <f>O64/100*H64</f>
      </c>
    </row>
    <row r="65" spans="4:4" ht="25.5">
      <c r="D65" s="15" t="s">
        <v>97</v>
      </c>
    </row>
    <row r="66" spans="1:16" ht="12.75">
      <c r="A66" s="7">
        <v>28</v>
      </c>
      <c s="7" t="s">
        <v>158</v>
      </c>
      <c s="7" t="s">
        <v>44</v>
      </c>
      <c s="7" t="s">
        <v>341</v>
      </c>
      <c s="7" t="s">
        <v>86</v>
      </c>
      <c s="10">
        <v>1</v>
      </c>
      <c s="14"/>
      <c s="13">
        <f>ROUND((G66*F66),2)</f>
      </c>
      <c r="O66">
        <f>rekapitulace!H8</f>
      </c>
      <c>
        <f>O66/100*H66</f>
      </c>
    </row>
    <row r="67" spans="4:4" ht="25.5">
      <c r="D67" s="15" t="s">
        <v>97</v>
      </c>
    </row>
    <row r="68" spans="1:16" ht="12.75">
      <c r="A68" s="7">
        <v>29</v>
      </c>
      <c s="7" t="s">
        <v>161</v>
      </c>
      <c s="7" t="s">
        <v>44</v>
      </c>
      <c s="7" t="s">
        <v>342</v>
      </c>
      <c s="7" t="s">
        <v>86</v>
      </c>
      <c s="10">
        <v>1</v>
      </c>
      <c s="14"/>
      <c s="13">
        <f>ROUND((G68*F68),2)</f>
      </c>
      <c r="O68">
        <f>rekapitulace!H8</f>
      </c>
      <c>
        <f>O68/100*H68</f>
      </c>
    </row>
    <row r="69" spans="4:4" ht="25.5">
      <c r="D69" s="15" t="s">
        <v>97</v>
      </c>
    </row>
    <row r="70" spans="1:16" ht="12.75">
      <c r="A70" s="7">
        <v>30</v>
      </c>
      <c s="7" t="s">
        <v>164</v>
      </c>
      <c s="7" t="s">
        <v>44</v>
      </c>
      <c s="7" t="s">
        <v>422</v>
      </c>
      <c s="7" t="s">
        <v>86</v>
      </c>
      <c s="10">
        <v>14</v>
      </c>
      <c s="14"/>
      <c s="13">
        <f>ROUND((G70*F70),2)</f>
      </c>
      <c r="O70">
        <f>rekapitulace!H8</f>
      </c>
      <c>
        <f>O70/100*H70</f>
      </c>
    </row>
    <row r="71" spans="4:4" ht="25.5">
      <c r="D71" s="15" t="s">
        <v>267</v>
      </c>
    </row>
    <row r="72" spans="1:16" ht="12.75">
      <c r="A72" s="7">
        <v>31</v>
      </c>
      <c s="7" t="s">
        <v>166</v>
      </c>
      <c s="7" t="s">
        <v>44</v>
      </c>
      <c s="7" t="s">
        <v>345</v>
      </c>
      <c s="7" t="s">
        <v>86</v>
      </c>
      <c s="10">
        <v>4</v>
      </c>
      <c s="14"/>
      <c s="13">
        <f>ROUND((G72*F72),2)</f>
      </c>
      <c r="O72">
        <f>rekapitulace!H8</f>
      </c>
      <c>
        <f>O72/100*H72</f>
      </c>
    </row>
    <row r="73" spans="4:4" ht="25.5">
      <c r="D73" s="15" t="s">
        <v>112</v>
      </c>
    </row>
    <row r="74" spans="1:16" ht="12.75">
      <c r="A74" s="7">
        <v>32</v>
      </c>
      <c s="7" t="s">
        <v>168</v>
      </c>
      <c s="7" t="s">
        <v>44</v>
      </c>
      <c s="7" t="s">
        <v>346</v>
      </c>
      <c s="7" t="s">
        <v>86</v>
      </c>
      <c s="10">
        <v>13</v>
      </c>
      <c s="14"/>
      <c s="13">
        <f>ROUND((G74*F74),2)</f>
      </c>
      <c r="O74">
        <f>rekapitulace!H8</f>
      </c>
      <c>
        <f>O74/100*H74</f>
      </c>
    </row>
    <row r="75" spans="4:4" ht="25.5">
      <c r="D75" s="15" t="s">
        <v>327</v>
      </c>
    </row>
    <row r="76" spans="1:16" ht="12.75">
      <c r="A76" s="7">
        <v>33</v>
      </c>
      <c s="7" t="s">
        <v>170</v>
      </c>
      <c s="7" t="s">
        <v>44</v>
      </c>
      <c s="7" t="s">
        <v>347</v>
      </c>
      <c s="7" t="s">
        <v>86</v>
      </c>
      <c s="10">
        <v>14</v>
      </c>
      <c s="14"/>
      <c s="13">
        <f>ROUND((G76*F76),2)</f>
      </c>
      <c r="O76">
        <f>rekapitulace!H8</f>
      </c>
      <c>
        <f>O76/100*H76</f>
      </c>
    </row>
    <row r="77" spans="4:4" ht="25.5">
      <c r="D77" s="15" t="s">
        <v>267</v>
      </c>
    </row>
    <row r="78" spans="1:16" ht="12.75">
      <c r="A78" s="7">
        <v>34</v>
      </c>
      <c s="7" t="s">
        <v>173</v>
      </c>
      <c s="7" t="s">
        <v>44</v>
      </c>
      <c s="7" t="s">
        <v>348</v>
      </c>
      <c s="7" t="s">
        <v>86</v>
      </c>
      <c s="10">
        <v>16</v>
      </c>
      <c s="14"/>
      <c s="13">
        <f>ROUND((G78*F78),2)</f>
      </c>
      <c r="O78">
        <f>rekapitulace!H8</f>
      </c>
      <c>
        <f>O78/100*H78</f>
      </c>
    </row>
    <row r="79" spans="4:4" ht="25.5">
      <c r="D79" s="15" t="s">
        <v>439</v>
      </c>
    </row>
    <row r="80" spans="1:16" ht="12.75" customHeight="1">
      <c r="A80" s="16"/>
      <c s="16"/>
      <c s="16" t="s">
        <v>84</v>
      </c>
      <c s="16" t="s">
        <v>296</v>
      </c>
      <c s="16"/>
      <c s="16"/>
      <c s="16"/>
      <c s="16">
        <f>SUM(H12:H79)</f>
      </c>
      <c r="P80">
        <f>ROUND(SUM(P12:P79),2)</f>
      </c>
    </row>
    <row r="82" spans="1:16" ht="12.75" customHeight="1">
      <c r="A82" s="16"/>
      <c s="16"/>
      <c s="16"/>
      <c s="16" t="s">
        <v>63</v>
      </c>
      <c s="16"/>
      <c s="16"/>
      <c s="16"/>
      <c s="16">
        <f>+H80</f>
      </c>
      <c r="P82">
        <f>+P80</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5.xml><?xml version="1.0" encoding="utf-8"?>
<worksheet xmlns="http://schemas.openxmlformats.org/spreadsheetml/2006/main" xmlns:r="http://schemas.openxmlformats.org/officeDocument/2006/relationships">
  <sheetPr>
    <pageSetUpPr fitToPage="1"/>
  </sheetPr>
  <dimension ref="A1:P7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472</v>
      </c>
      <c s="5" t="s">
        <v>473</v>
      </c>
      <c s="5"/>
    </row>
    <row r="6" spans="1:5" ht="12.75" customHeight="1">
      <c r="A6" t="s">
        <v>17</v>
      </c>
      <c r="C6" s="5" t="s">
        <v>493</v>
      </c>
      <c s="5" t="s">
        <v>352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353</v>
      </c>
      <c s="7" t="s">
        <v>132</v>
      </c>
      <c s="10">
        <v>289</v>
      </c>
      <c s="14"/>
      <c s="13">
        <f>ROUND((G12*F12),2)</f>
      </c>
      <c r="O12">
        <f>rekapitulace!H8</f>
      </c>
      <c>
        <f>O12/100*H12</f>
      </c>
    </row>
    <row r="13" spans="4:4" ht="38.25">
      <c r="D13" s="15" t="s">
        <v>494</v>
      </c>
    </row>
    <row r="14" spans="1:16" ht="12.75">
      <c r="A14" s="7">
        <v>2</v>
      </c>
      <c s="7" t="s">
        <v>87</v>
      </c>
      <c s="7" t="s">
        <v>44</v>
      </c>
      <c s="7" t="s">
        <v>355</v>
      </c>
      <c s="7" t="s">
        <v>132</v>
      </c>
      <c s="10">
        <v>220</v>
      </c>
      <c s="14"/>
      <c s="13">
        <f>ROUND((G14*F14),2)</f>
      </c>
      <c r="O14">
        <f>rekapitulace!H8</f>
      </c>
      <c>
        <f>O14/100*H14</f>
      </c>
    </row>
    <row r="15" spans="4:4" ht="38.25">
      <c r="D15" s="15" t="s">
        <v>495</v>
      </c>
    </row>
    <row r="16" spans="1:16" ht="12.75">
      <c r="A16" s="7">
        <v>3</v>
      </c>
      <c s="7" t="s">
        <v>89</v>
      </c>
      <c s="7" t="s">
        <v>44</v>
      </c>
      <c s="7" t="s">
        <v>357</v>
      </c>
      <c s="7" t="s">
        <v>132</v>
      </c>
      <c s="10">
        <v>57</v>
      </c>
      <c s="14"/>
      <c s="13">
        <f>ROUND((G16*F16),2)</f>
      </c>
      <c r="O16">
        <f>rekapitulace!H8</f>
      </c>
      <c>
        <f>O16/100*H16</f>
      </c>
    </row>
    <row r="17" spans="4:4" ht="25.5">
      <c r="D17" s="15" t="s">
        <v>496</v>
      </c>
    </row>
    <row r="18" spans="1:16" ht="12.75">
      <c r="A18" s="7">
        <v>4</v>
      </c>
      <c s="7" t="s">
        <v>92</v>
      </c>
      <c s="7" t="s">
        <v>44</v>
      </c>
      <c s="7" t="s">
        <v>359</v>
      </c>
      <c s="7" t="s">
        <v>132</v>
      </c>
      <c s="10">
        <v>220</v>
      </c>
      <c s="14"/>
      <c s="13">
        <f>ROUND((G18*F18),2)</f>
      </c>
      <c r="O18">
        <f>rekapitulace!H8</f>
      </c>
      <c>
        <f>O18/100*H18</f>
      </c>
    </row>
    <row r="19" spans="4:4" ht="38.25">
      <c r="D19" s="15" t="s">
        <v>495</v>
      </c>
    </row>
    <row r="20" spans="1:16" ht="12.75">
      <c r="A20" s="7">
        <v>5</v>
      </c>
      <c s="7" t="s">
        <v>95</v>
      </c>
      <c s="7" t="s">
        <v>44</v>
      </c>
      <c s="7" t="s">
        <v>360</v>
      </c>
      <c s="7" t="s">
        <v>132</v>
      </c>
      <c s="10">
        <v>57</v>
      </c>
      <c s="14"/>
      <c s="13">
        <f>ROUND((G20*F20),2)</f>
      </c>
      <c r="O20">
        <f>rekapitulace!H8</f>
      </c>
      <c>
        <f>O20/100*H20</f>
      </c>
    </row>
    <row r="21" spans="4:4" ht="25.5">
      <c r="D21" s="15" t="s">
        <v>496</v>
      </c>
    </row>
    <row r="22" spans="1:16" ht="12.75">
      <c r="A22" s="7">
        <v>6</v>
      </c>
      <c s="7" t="s">
        <v>98</v>
      </c>
      <c s="7" t="s">
        <v>44</v>
      </c>
      <c s="7" t="s">
        <v>361</v>
      </c>
      <c s="7" t="s">
        <v>132</v>
      </c>
      <c s="10">
        <v>110</v>
      </c>
      <c s="14"/>
      <c s="13">
        <f>ROUND((G22*F22),2)</f>
      </c>
      <c r="O22">
        <f>rekapitulace!H8</f>
      </c>
      <c>
        <f>O22/100*H22</f>
      </c>
    </row>
    <row r="23" spans="4:4" ht="38.25">
      <c r="D23" s="15" t="s">
        <v>488</v>
      </c>
    </row>
    <row r="24" spans="1:16" ht="12.75">
      <c r="A24" s="7">
        <v>7</v>
      </c>
      <c s="7" t="s">
        <v>100</v>
      </c>
      <c s="7" t="s">
        <v>44</v>
      </c>
      <c s="7" t="s">
        <v>362</v>
      </c>
      <c s="7" t="s">
        <v>132</v>
      </c>
      <c s="10">
        <v>57</v>
      </c>
      <c s="14"/>
      <c s="13">
        <f>ROUND((G24*F24),2)</f>
      </c>
      <c r="O24">
        <f>rekapitulace!H8</f>
      </c>
      <c>
        <f>O24/100*H24</f>
      </c>
    </row>
    <row r="25" spans="4:4" ht="25.5">
      <c r="D25" s="15" t="s">
        <v>496</v>
      </c>
    </row>
    <row r="26" spans="1:16" ht="12.75">
      <c r="A26" s="7">
        <v>8</v>
      </c>
      <c s="7" t="s">
        <v>102</v>
      </c>
      <c s="7" t="s">
        <v>44</v>
      </c>
      <c s="7" t="s">
        <v>363</v>
      </c>
      <c s="7" t="s">
        <v>86</v>
      </c>
      <c s="10">
        <v>5</v>
      </c>
      <c s="14"/>
      <c s="13">
        <f>ROUND((G26*F26),2)</f>
      </c>
      <c r="O26">
        <f>rekapitulace!H8</f>
      </c>
      <c>
        <f>O26/100*H26</f>
      </c>
    </row>
    <row r="27" spans="4:4" ht="25.5">
      <c r="D27" s="15" t="s">
        <v>91</v>
      </c>
    </row>
    <row r="28" spans="1:16" ht="12.75">
      <c r="A28" s="7">
        <v>9</v>
      </c>
      <c s="7" t="s">
        <v>104</v>
      </c>
      <c s="7" t="s">
        <v>44</v>
      </c>
      <c s="7" t="s">
        <v>364</v>
      </c>
      <c s="7" t="s">
        <v>86</v>
      </c>
      <c s="10">
        <v>5</v>
      </c>
      <c s="14"/>
      <c s="13">
        <f>ROUND((G28*F28),2)</f>
      </c>
      <c r="O28">
        <f>rekapitulace!H8</f>
      </c>
      <c>
        <f>O28/100*H28</f>
      </c>
    </row>
    <row r="29" spans="4:4" ht="25.5">
      <c r="D29" s="15" t="s">
        <v>91</v>
      </c>
    </row>
    <row r="30" spans="1:16" ht="12.75">
      <c r="A30" s="7">
        <v>10</v>
      </c>
      <c s="7" t="s">
        <v>107</v>
      </c>
      <c s="7" t="s">
        <v>44</v>
      </c>
      <c s="7" t="s">
        <v>365</v>
      </c>
      <c s="7" t="s">
        <v>86</v>
      </c>
      <c s="10">
        <v>2</v>
      </c>
      <c s="14"/>
      <c s="13">
        <f>ROUND((G30*F30),2)</f>
      </c>
      <c r="O30">
        <f>rekapitulace!H8</f>
      </c>
      <c>
        <f>O30/100*H30</f>
      </c>
    </row>
    <row r="31" spans="4:4" ht="25.5">
      <c r="D31" s="15" t="s">
        <v>94</v>
      </c>
    </row>
    <row r="32" spans="1:16" ht="12.75">
      <c r="A32" s="7">
        <v>11</v>
      </c>
      <c s="7" t="s">
        <v>110</v>
      </c>
      <c s="7" t="s">
        <v>44</v>
      </c>
      <c s="7" t="s">
        <v>367</v>
      </c>
      <c s="7" t="s">
        <v>86</v>
      </c>
      <c s="10">
        <v>5</v>
      </c>
      <c s="14"/>
      <c s="13">
        <f>ROUND((G32*F32),2)</f>
      </c>
      <c r="O32">
        <f>rekapitulace!H8</f>
      </c>
      <c>
        <f>O32/100*H32</f>
      </c>
    </row>
    <row r="33" spans="4:4" ht="25.5">
      <c r="D33" s="15" t="s">
        <v>91</v>
      </c>
    </row>
    <row r="34" spans="1:16" ht="12.75">
      <c r="A34" s="7">
        <v>12</v>
      </c>
      <c s="7" t="s">
        <v>113</v>
      </c>
      <c s="7" t="s">
        <v>44</v>
      </c>
      <c s="7" t="s">
        <v>368</v>
      </c>
      <c s="7" t="s">
        <v>86</v>
      </c>
      <c s="10">
        <v>5</v>
      </c>
      <c s="14"/>
      <c s="13">
        <f>ROUND((G34*F34),2)</f>
      </c>
      <c r="O34">
        <f>rekapitulace!H8</f>
      </c>
      <c>
        <f>O34/100*H34</f>
      </c>
    </row>
    <row r="35" spans="4:4" ht="25.5">
      <c r="D35" s="15" t="s">
        <v>91</v>
      </c>
    </row>
    <row r="36" spans="1:16" ht="12.75">
      <c r="A36" s="7">
        <v>13</v>
      </c>
      <c s="7" t="s">
        <v>115</v>
      </c>
      <c s="7" t="s">
        <v>44</v>
      </c>
      <c s="7" t="s">
        <v>369</v>
      </c>
      <c s="7" t="s">
        <v>86</v>
      </c>
      <c s="10">
        <v>2</v>
      </c>
      <c s="14"/>
      <c s="13">
        <f>ROUND((G36*F36),2)</f>
      </c>
      <c r="O36">
        <f>rekapitulace!H8</f>
      </c>
      <c>
        <f>O36/100*H36</f>
      </c>
    </row>
    <row r="37" spans="4:4" ht="25.5">
      <c r="D37" s="15" t="s">
        <v>94</v>
      </c>
    </row>
    <row r="38" spans="1:16" ht="12.75">
      <c r="A38" s="7">
        <v>14</v>
      </c>
      <c s="7" t="s">
        <v>118</v>
      </c>
      <c s="7" t="s">
        <v>44</v>
      </c>
      <c s="7" t="s">
        <v>370</v>
      </c>
      <c s="7" t="s">
        <v>86</v>
      </c>
      <c s="10">
        <v>8</v>
      </c>
      <c s="14"/>
      <c s="13">
        <f>ROUND((G38*F38),2)</f>
      </c>
      <c r="O38">
        <f>rekapitulace!H8</f>
      </c>
      <c>
        <f>O38/100*H38</f>
      </c>
    </row>
    <row r="39" spans="4:4" ht="25.5">
      <c r="D39" s="15" t="s">
        <v>246</v>
      </c>
    </row>
    <row r="40" spans="1:16" ht="12.75">
      <c r="A40" s="7">
        <v>15</v>
      </c>
      <c s="7" t="s">
        <v>121</v>
      </c>
      <c s="7" t="s">
        <v>44</v>
      </c>
      <c s="7" t="s">
        <v>371</v>
      </c>
      <c s="7" t="s">
        <v>86</v>
      </c>
      <c s="10">
        <v>8</v>
      </c>
      <c s="14"/>
      <c s="13">
        <f>ROUND((G40*F40),2)</f>
      </c>
      <c r="O40">
        <f>rekapitulace!H8</f>
      </c>
      <c>
        <f>O40/100*H40</f>
      </c>
    </row>
    <row r="41" spans="4:4" ht="25.5">
      <c r="D41" s="15" t="s">
        <v>246</v>
      </c>
    </row>
    <row r="42" spans="1:16" ht="12.75">
      <c r="A42" s="7">
        <v>16</v>
      </c>
      <c s="7" t="s">
        <v>123</v>
      </c>
      <c s="7" t="s">
        <v>44</v>
      </c>
      <c s="7" t="s">
        <v>465</v>
      </c>
      <c s="7" t="s">
        <v>132</v>
      </c>
      <c s="10">
        <v>6</v>
      </c>
      <c s="14"/>
      <c s="13">
        <f>ROUND((G42*F42),2)</f>
      </c>
      <c r="O42">
        <f>rekapitulace!H8</f>
      </c>
      <c>
        <f>O42/100*H42</f>
      </c>
    </row>
    <row r="43" spans="4:4" ht="25.5">
      <c r="D43" s="15" t="s">
        <v>136</v>
      </c>
    </row>
    <row r="44" spans="1:16" ht="12.75">
      <c r="A44" s="7">
        <v>17</v>
      </c>
      <c s="7" t="s">
        <v>125</v>
      </c>
      <c s="7" t="s">
        <v>44</v>
      </c>
      <c s="7" t="s">
        <v>377</v>
      </c>
      <c s="7" t="s">
        <v>132</v>
      </c>
      <c s="10">
        <v>155</v>
      </c>
      <c s="14"/>
      <c s="13">
        <f>ROUND((G44*F44),2)</f>
      </c>
      <c r="O44">
        <f>rekapitulace!H8</f>
      </c>
      <c>
        <f>O44/100*H44</f>
      </c>
    </row>
    <row r="45" spans="4:4" ht="38.25">
      <c r="D45" s="15" t="s">
        <v>477</v>
      </c>
    </row>
    <row r="46" spans="1:16" ht="12.75">
      <c r="A46" s="7">
        <v>18</v>
      </c>
      <c s="7" t="s">
        <v>127</v>
      </c>
      <c s="7" t="s">
        <v>44</v>
      </c>
      <c s="7" t="s">
        <v>378</v>
      </c>
      <c s="7" t="s">
        <v>132</v>
      </c>
      <c s="10">
        <v>469</v>
      </c>
      <c s="14"/>
      <c s="13">
        <f>ROUND((G46*F46),2)</f>
      </c>
      <c r="O46">
        <f>rekapitulace!H8</f>
      </c>
      <c>
        <f>O46/100*H46</f>
      </c>
    </row>
    <row r="47" spans="4:4" ht="38.25">
      <c r="D47" s="15" t="s">
        <v>478</v>
      </c>
    </row>
    <row r="48" spans="1:16" ht="12.75">
      <c r="A48" s="7">
        <v>19</v>
      </c>
      <c s="7" t="s">
        <v>130</v>
      </c>
      <c s="7" t="s">
        <v>44</v>
      </c>
      <c s="7" t="s">
        <v>379</v>
      </c>
      <c s="7" t="s">
        <v>132</v>
      </c>
      <c s="10">
        <v>151</v>
      </c>
      <c s="14"/>
      <c s="13">
        <f>ROUND((G48*F48),2)</f>
      </c>
      <c r="O48">
        <f>rekapitulace!H8</f>
      </c>
      <c>
        <f>O48/100*H48</f>
      </c>
    </row>
    <row r="49" spans="4:4" ht="38.25">
      <c r="D49" s="15" t="s">
        <v>476</v>
      </c>
    </row>
    <row r="50" spans="1:16" ht="12.75">
      <c r="A50" s="7">
        <v>20</v>
      </c>
      <c s="7" t="s">
        <v>134</v>
      </c>
      <c s="7" t="s">
        <v>44</v>
      </c>
      <c s="7" t="s">
        <v>380</v>
      </c>
      <c s="7" t="s">
        <v>132</v>
      </c>
      <c s="10">
        <v>6</v>
      </c>
      <c s="14"/>
      <c s="13">
        <f>ROUND((G50*F50),2)</f>
      </c>
      <c r="O50">
        <f>rekapitulace!H8</f>
      </c>
      <c>
        <f>O50/100*H50</f>
      </c>
    </row>
    <row r="51" spans="4:4" ht="25.5">
      <c r="D51" s="15" t="s">
        <v>136</v>
      </c>
    </row>
    <row r="52" spans="1:16" ht="12.75">
      <c r="A52" s="7">
        <v>21</v>
      </c>
      <c s="7" t="s">
        <v>137</v>
      </c>
      <c s="7" t="s">
        <v>44</v>
      </c>
      <c s="7" t="s">
        <v>382</v>
      </c>
      <c s="7" t="s">
        <v>132</v>
      </c>
      <c s="10">
        <v>819</v>
      </c>
      <c s="14"/>
      <c s="13">
        <f>ROUND((G52*F52),2)</f>
      </c>
      <c r="O52">
        <f>rekapitulace!H8</f>
      </c>
      <c>
        <f>O52/100*H52</f>
      </c>
    </row>
    <row r="53" spans="4:4" ht="38.25">
      <c r="D53" s="15" t="s">
        <v>482</v>
      </c>
    </row>
    <row r="54" spans="1:16" ht="12.75">
      <c r="A54" s="7">
        <v>22</v>
      </c>
      <c s="7" t="s">
        <v>140</v>
      </c>
      <c s="7" t="s">
        <v>44</v>
      </c>
      <c s="7" t="s">
        <v>383</v>
      </c>
      <c s="7" t="s">
        <v>132</v>
      </c>
      <c s="10">
        <v>203</v>
      </c>
      <c s="14"/>
      <c s="13">
        <f>ROUND((G54*F54),2)</f>
      </c>
      <c r="O54">
        <f>rekapitulace!H8</f>
      </c>
      <c>
        <f>O54/100*H54</f>
      </c>
    </row>
    <row r="55" spans="4:4" ht="38.25">
      <c r="D55" s="15" t="s">
        <v>486</v>
      </c>
    </row>
    <row r="56" spans="1:16" ht="12.75">
      <c r="A56" s="7">
        <v>23</v>
      </c>
      <c s="7" t="s">
        <v>143</v>
      </c>
      <c s="7" t="s">
        <v>44</v>
      </c>
      <c s="7" t="s">
        <v>384</v>
      </c>
      <c s="7" t="s">
        <v>132</v>
      </c>
      <c s="10">
        <v>354</v>
      </c>
      <c s="14"/>
      <c s="13">
        <f>ROUND((G56*F56),2)</f>
      </c>
      <c r="O56">
        <f>rekapitulace!H8</f>
      </c>
      <c>
        <f>O56/100*H56</f>
      </c>
    </row>
    <row r="57" spans="4:4" ht="38.25">
      <c r="D57" s="15" t="s">
        <v>487</v>
      </c>
    </row>
    <row r="58" spans="1:16" ht="12.75">
      <c r="A58" s="7">
        <v>24</v>
      </c>
      <c s="7" t="s">
        <v>146</v>
      </c>
      <c s="7" t="s">
        <v>44</v>
      </c>
      <c s="7" t="s">
        <v>385</v>
      </c>
      <c s="7" t="s">
        <v>86</v>
      </c>
      <c s="10">
        <v>40</v>
      </c>
      <c s="14"/>
      <c s="13">
        <f>ROUND((G58*F58),2)</f>
      </c>
      <c r="O58">
        <f>rekapitulace!H8</f>
      </c>
      <c>
        <f>O58/100*H58</f>
      </c>
    </row>
    <row r="59" spans="4:4" ht="25.5">
      <c r="D59" s="15" t="s">
        <v>497</v>
      </c>
    </row>
    <row r="60" spans="1:16" ht="12.75">
      <c r="A60" s="7">
        <v>25</v>
      </c>
      <c s="7" t="s">
        <v>149</v>
      </c>
      <c s="7" t="s">
        <v>44</v>
      </c>
      <c s="7" t="s">
        <v>387</v>
      </c>
      <c s="7" t="s">
        <v>132</v>
      </c>
      <c s="10">
        <v>171</v>
      </c>
      <c s="14"/>
      <c s="13">
        <f>ROUND((G60*F60),2)</f>
      </c>
      <c r="O60">
        <f>rekapitulace!H8</f>
      </c>
      <c>
        <f>O60/100*H60</f>
      </c>
    </row>
    <row r="61" spans="4:4" ht="38.25">
      <c r="D61" s="15" t="s">
        <v>498</v>
      </c>
    </row>
    <row r="62" spans="1:16" ht="12.75">
      <c r="A62" s="7">
        <v>26</v>
      </c>
      <c s="7" t="s">
        <v>152</v>
      </c>
      <c s="7" t="s">
        <v>44</v>
      </c>
      <c s="7" t="s">
        <v>389</v>
      </c>
      <c s="7" t="s">
        <v>86</v>
      </c>
      <c s="10">
        <v>4</v>
      </c>
      <c s="14"/>
      <c s="13">
        <f>ROUND((G62*F62),2)</f>
      </c>
      <c r="O62">
        <f>rekapitulace!H8</f>
      </c>
      <c>
        <f>O62/100*H62</f>
      </c>
    </row>
    <row r="63" spans="4:4" ht="25.5">
      <c r="D63" s="15" t="s">
        <v>112</v>
      </c>
    </row>
    <row r="64" spans="1:16" ht="12.75">
      <c r="A64" s="7">
        <v>27</v>
      </c>
      <c s="7" t="s">
        <v>155</v>
      </c>
      <c s="7" t="s">
        <v>44</v>
      </c>
      <c s="7" t="s">
        <v>391</v>
      </c>
      <c s="7" t="s">
        <v>392</v>
      </c>
      <c s="10">
        <v>5.29</v>
      </c>
      <c s="14"/>
      <c s="13">
        <f>ROUND((G64*F64),2)</f>
      </c>
      <c r="O64">
        <f>rekapitulace!H8</f>
      </c>
      <c>
        <f>O64/100*H64</f>
      </c>
    </row>
    <row r="65" spans="4:4" ht="25.5">
      <c r="D65" s="15" t="s">
        <v>499</v>
      </c>
    </row>
    <row r="66" spans="1:16" ht="12.75">
      <c r="A66" s="7">
        <v>28</v>
      </c>
      <c s="7" t="s">
        <v>158</v>
      </c>
      <c s="7" t="s">
        <v>44</v>
      </c>
      <c s="7" t="s">
        <v>394</v>
      </c>
      <c s="7" t="s">
        <v>392</v>
      </c>
      <c s="10">
        <v>5.555</v>
      </c>
      <c s="14"/>
      <c s="13">
        <f>ROUND((G66*F66),2)</f>
      </c>
      <c r="O66">
        <f>rekapitulace!H8</f>
      </c>
      <c>
        <f>O66/100*H66</f>
      </c>
    </row>
    <row r="67" spans="4:4" ht="25.5">
      <c r="D67" s="15" t="s">
        <v>500</v>
      </c>
    </row>
    <row r="68" spans="1:16" ht="12.75">
      <c r="A68" s="7">
        <v>29</v>
      </c>
      <c s="7" t="s">
        <v>161</v>
      </c>
      <c s="7" t="s">
        <v>44</v>
      </c>
      <c s="7" t="s">
        <v>396</v>
      </c>
      <c s="7" t="s">
        <v>132</v>
      </c>
      <c s="10">
        <v>12</v>
      </c>
      <c s="14"/>
      <c s="13">
        <f>ROUND((G68*F68),2)</f>
      </c>
      <c r="O68">
        <f>rekapitulace!H8</f>
      </c>
      <c>
        <f>O68/100*H68</f>
      </c>
    </row>
    <row r="69" spans="4:4" ht="25.5">
      <c r="D69" s="15" t="s">
        <v>403</v>
      </c>
    </row>
    <row r="70" spans="1:16" ht="12.75">
      <c r="A70" s="7">
        <v>30</v>
      </c>
      <c s="7" t="s">
        <v>164</v>
      </c>
      <c s="7" t="s">
        <v>44</v>
      </c>
      <c s="7" t="s">
        <v>398</v>
      </c>
      <c s="7" t="s">
        <v>132</v>
      </c>
      <c s="10">
        <v>12</v>
      </c>
      <c s="14"/>
      <c s="13">
        <f>ROUND((G70*F70),2)</f>
      </c>
      <c r="O70">
        <f>rekapitulace!H8</f>
      </c>
      <c>
        <f>O70/100*H70</f>
      </c>
    </row>
    <row r="71" spans="4:4" ht="25.5">
      <c r="D71" s="15" t="s">
        <v>403</v>
      </c>
    </row>
    <row r="72" spans="1:16" ht="12.75" customHeight="1">
      <c r="A72" s="16"/>
      <c s="16"/>
      <c s="16" t="s">
        <v>84</v>
      </c>
      <c s="16" t="s">
        <v>296</v>
      </c>
      <c s="16"/>
      <c s="16"/>
      <c s="16"/>
      <c s="16">
        <f>SUM(H12:H71)</f>
      </c>
      <c r="P72">
        <f>ROUND(SUM(P12:P71),2)</f>
      </c>
    </row>
    <row r="74" spans="1:16" ht="12.75" customHeight="1">
      <c r="A74" s="16"/>
      <c s="16"/>
      <c s="16"/>
      <c s="16" t="s">
        <v>63</v>
      </c>
      <c s="16"/>
      <c s="16"/>
      <c s="16"/>
      <c s="16">
        <f>+H72</f>
      </c>
      <c r="P74">
        <f>+P72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6.xml><?xml version="1.0" encoding="utf-8"?>
<worksheet xmlns="http://schemas.openxmlformats.org/spreadsheetml/2006/main" xmlns:r="http://schemas.openxmlformats.org/officeDocument/2006/relationships">
  <sheetPr>
    <pageSetUpPr fitToPage="1"/>
  </sheetPr>
  <dimension ref="A1:P13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501</v>
      </c>
      <c s="5" t="s">
        <v>502</v>
      </c>
      <c s="5"/>
    </row>
    <row r="6" spans="1:5" ht="12.75" customHeight="1">
      <c r="A6" t="s">
        <v>17</v>
      </c>
      <c r="C6" s="5" t="s">
        <v>503</v>
      </c>
      <c s="5" t="s">
        <v>502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234.5</v>
      </c>
      <c s="14"/>
      <c s="13">
        <f>ROUND((G12*F12),2)</f>
      </c>
      <c r="O12">
        <f>rekapitulace!H8</f>
      </c>
      <c>
        <f>O12/100*H12</f>
      </c>
    </row>
    <row r="13" spans="4:4" ht="76.5">
      <c r="D13" s="15" t="s">
        <v>506</v>
      </c>
    </row>
    <row r="14" spans="1:16" ht="12.75">
      <c r="A14" s="7">
        <v>2</v>
      </c>
      <c s="7" t="s">
        <v>507</v>
      </c>
      <c s="7" t="s">
        <v>44</v>
      </c>
      <c s="7" t="s">
        <v>508</v>
      </c>
      <c s="7" t="s">
        <v>392</v>
      </c>
      <c s="10">
        <v>497.2</v>
      </c>
      <c s="14"/>
      <c s="13">
        <f>ROUND((G14*F14),2)</f>
      </c>
      <c r="O14">
        <f>rekapitulace!H8</f>
      </c>
      <c>
        <f>O14/100*H14</f>
      </c>
    </row>
    <row r="15" spans="4:4" ht="76.5">
      <c r="D15" s="15" t="s">
        <v>509</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511</v>
      </c>
      <c s="7" t="s">
        <v>44</v>
      </c>
      <c s="7" t="s">
        <v>512</v>
      </c>
      <c s="7" t="s">
        <v>392</v>
      </c>
      <c s="10">
        <v>234.5</v>
      </c>
      <c s="14"/>
      <c s="13">
        <f>ROUND((G19*F19),2)</f>
      </c>
      <c r="O19">
        <f>rekapitulace!H8</f>
      </c>
      <c>
        <f>O19/100*H19</f>
      </c>
    </row>
    <row r="20" spans="4:4" ht="89.25">
      <c r="D20" s="15" t="s">
        <v>513</v>
      </c>
    </row>
    <row r="21" spans="1:16" ht="12.75">
      <c r="A21" s="7">
        <v>4</v>
      </c>
      <c s="7" t="s">
        <v>514</v>
      </c>
      <c s="7" t="s">
        <v>59</v>
      </c>
      <c s="7" t="s">
        <v>515</v>
      </c>
      <c s="7" t="s">
        <v>392</v>
      </c>
      <c s="10">
        <v>497.2</v>
      </c>
      <c s="14"/>
      <c s="13">
        <f>ROUND((G21*F21),2)</f>
      </c>
      <c r="O21">
        <f>rekapitulace!H8</f>
      </c>
      <c>
        <f>O21/100*H21</f>
      </c>
    </row>
    <row r="22" spans="4:4" ht="127.5">
      <c r="D22" s="15" t="s">
        <v>516</v>
      </c>
    </row>
    <row r="23" spans="1:16" ht="12.75">
      <c r="A23" s="7">
        <v>5</v>
      </c>
      <c s="7" t="s">
        <v>514</v>
      </c>
      <c s="7" t="s">
        <v>61</v>
      </c>
      <c s="7" t="s">
        <v>517</v>
      </c>
      <c s="7" t="s">
        <v>392</v>
      </c>
      <c s="10">
        <v>324.6</v>
      </c>
      <c s="14"/>
      <c s="13">
        <f>ROUND((G23*F23),2)</f>
      </c>
      <c r="O23">
        <f>rekapitulace!H8</f>
      </c>
      <c>
        <f>O23/100*H23</f>
      </c>
    </row>
    <row r="24" spans="4:4" ht="102">
      <c r="D24" s="15" t="s">
        <v>518</v>
      </c>
    </row>
    <row r="25" spans="1:16" ht="12.75">
      <c r="A25" s="7">
        <v>6</v>
      </c>
      <c s="7" t="s">
        <v>519</v>
      </c>
      <c s="7" t="s">
        <v>44</v>
      </c>
      <c s="7" t="s">
        <v>520</v>
      </c>
      <c s="7" t="s">
        <v>392</v>
      </c>
      <c s="10">
        <v>234.5</v>
      </c>
      <c s="14"/>
      <c s="13">
        <f>ROUND((G25*F25),2)</f>
      </c>
      <c r="O25">
        <f>rekapitulace!H8</f>
      </c>
      <c>
        <f>O25/100*H25</f>
      </c>
    </row>
    <row r="26" spans="4:4" ht="102">
      <c r="D26" s="15" t="s">
        <v>521</v>
      </c>
    </row>
    <row r="27" spans="1:16" ht="12.75">
      <c r="A27" s="7">
        <v>7</v>
      </c>
      <c s="7" t="s">
        <v>522</v>
      </c>
      <c s="7" t="s">
        <v>44</v>
      </c>
      <c s="7" t="s">
        <v>523</v>
      </c>
      <c s="7" t="s">
        <v>392</v>
      </c>
      <c s="10">
        <v>234.5</v>
      </c>
      <c s="14"/>
      <c s="13">
        <f>ROUND((G27*F27),2)</f>
      </c>
      <c r="O27">
        <f>rekapitulace!H8</f>
      </c>
      <c>
        <f>O27/100*H27</f>
      </c>
    </row>
    <row r="28" spans="4:4" ht="165.75">
      <c r="D28" s="15" t="s">
        <v>524</v>
      </c>
    </row>
    <row r="29" spans="1:16" ht="12.75">
      <c r="A29" s="7">
        <v>8</v>
      </c>
      <c s="7" t="s">
        <v>525</v>
      </c>
      <c s="7" t="s">
        <v>44</v>
      </c>
      <c s="7" t="s">
        <v>526</v>
      </c>
      <c s="7" t="s">
        <v>392</v>
      </c>
      <c s="10">
        <v>262.7</v>
      </c>
      <c s="14"/>
      <c s="13">
        <f>ROUND((G29*F29),2)</f>
      </c>
      <c r="O29">
        <f>rekapitulace!H8</f>
      </c>
      <c>
        <f>O29/100*H29</f>
      </c>
    </row>
    <row r="30" spans="4:4" ht="63.75">
      <c r="D30" s="15" t="s">
        <v>527</v>
      </c>
    </row>
    <row r="31" spans="1:16" ht="12.75">
      <c r="A31" s="7">
        <v>9</v>
      </c>
      <c s="7" t="s">
        <v>528</v>
      </c>
      <c s="7" t="s">
        <v>44</v>
      </c>
      <c s="7" t="s">
        <v>529</v>
      </c>
      <c s="7" t="s">
        <v>530</v>
      </c>
      <c s="10">
        <v>3194</v>
      </c>
      <c s="14"/>
      <c s="13">
        <f>ROUND((G31*F31),2)</f>
      </c>
      <c r="O31">
        <f>rekapitulace!H8</f>
      </c>
      <c>
        <f>O31/100*H31</f>
      </c>
    </row>
    <row r="32" spans="4:4" ht="409.5">
      <c r="D32" s="15" t="s">
        <v>531</v>
      </c>
    </row>
    <row r="33" spans="1:16" ht="12.75">
      <c r="A33" s="7">
        <v>10</v>
      </c>
      <c s="7" t="s">
        <v>532</v>
      </c>
      <c s="7" t="s">
        <v>44</v>
      </c>
      <c s="7" t="s">
        <v>533</v>
      </c>
      <c s="7" t="s">
        <v>392</v>
      </c>
      <c s="10">
        <v>324.6</v>
      </c>
      <c s="14"/>
      <c s="13">
        <f>ROUND((G33*F33),2)</f>
      </c>
      <c r="O33">
        <f>rekapitulace!H8</f>
      </c>
      <c>
        <f>O33/100*H33</f>
      </c>
    </row>
    <row r="34" spans="4:4" ht="38.25">
      <c r="D34" s="15" t="s">
        <v>534</v>
      </c>
    </row>
    <row r="35" spans="1:16" ht="12.75" customHeight="1">
      <c r="A35" s="16"/>
      <c s="16"/>
      <c s="16" t="s">
        <v>24</v>
      </c>
      <c s="16" t="s">
        <v>510</v>
      </c>
      <c s="16"/>
      <c s="16"/>
      <c s="16"/>
      <c s="16">
        <f>SUM(H19:H34)</f>
      </c>
      <c r="P35">
        <f>ROUND(SUM(P19:P34),2)</f>
      </c>
    </row>
    <row r="37" spans="1:8" ht="12.75" customHeight="1">
      <c r="A37" s="9"/>
      <c s="9"/>
      <c s="9" t="s">
        <v>36</v>
      </c>
      <c s="9" t="s">
        <v>535</v>
      </c>
      <c s="9"/>
      <c s="11"/>
      <c s="9"/>
      <c s="11"/>
    </row>
    <row r="38" spans="1:16" ht="12.75">
      <c r="A38" s="7">
        <v>11</v>
      </c>
      <c s="7" t="s">
        <v>536</v>
      </c>
      <c s="7" t="s">
        <v>44</v>
      </c>
      <c s="7" t="s">
        <v>537</v>
      </c>
      <c s="7" t="s">
        <v>392</v>
      </c>
      <c s="10">
        <v>1</v>
      </c>
      <c s="14"/>
      <c s="13">
        <f>ROUND((G38*F38),2)</f>
      </c>
      <c r="O38">
        <f>rekapitulace!H8</f>
      </c>
      <c>
        <f>O38/100*H38</f>
      </c>
    </row>
    <row r="39" spans="4:4" ht="102">
      <c r="D39" s="15" t="s">
        <v>538</v>
      </c>
    </row>
    <row r="40" spans="1:16" ht="12.75" customHeight="1">
      <c r="A40" s="16"/>
      <c s="16"/>
      <c s="16" t="s">
        <v>36</v>
      </c>
      <c s="16" t="s">
        <v>535</v>
      </c>
      <c s="16"/>
      <c s="16"/>
      <c s="16"/>
      <c s="16">
        <f>SUM(H38:H39)</f>
      </c>
      <c r="P40">
        <f>ROUND(SUM(P38:P39),2)</f>
      </c>
    </row>
    <row r="42" spans="1:8" ht="12.75" customHeight="1">
      <c r="A42" s="9"/>
      <c s="9"/>
      <c s="9" t="s">
        <v>37</v>
      </c>
      <c s="9" t="s">
        <v>539</v>
      </c>
      <c s="9"/>
      <c s="11"/>
      <c s="9"/>
      <c s="11"/>
    </row>
    <row r="43" spans="1:16" ht="12.75">
      <c r="A43" s="7">
        <v>13</v>
      </c>
      <c s="7" t="s">
        <v>540</v>
      </c>
      <c s="7" t="s">
        <v>61</v>
      </c>
      <c s="7" t="s">
        <v>541</v>
      </c>
      <c s="7" t="s">
        <v>530</v>
      </c>
      <c s="10">
        <v>18</v>
      </c>
      <c s="14"/>
      <c s="13">
        <f>ROUND((G43*F43),2)</f>
      </c>
      <c r="O43">
        <f>rekapitulace!H8</f>
      </c>
      <c>
        <f>O43/100*H43</f>
      </c>
    </row>
    <row r="44" spans="4:4" ht="51">
      <c r="D44" s="15" t="s">
        <v>542</v>
      </c>
    </row>
    <row r="45" spans="1:16" ht="12.75">
      <c r="A45" s="7">
        <v>12</v>
      </c>
      <c s="7" t="s">
        <v>540</v>
      </c>
      <c s="7" t="s">
        <v>59</v>
      </c>
      <c s="7" t="s">
        <v>543</v>
      </c>
      <c s="7" t="s">
        <v>530</v>
      </c>
      <c s="10">
        <v>451</v>
      </c>
      <c s="14"/>
      <c s="13">
        <f>ROUND((G45*F45),2)</f>
      </c>
      <c r="O45">
        <f>rekapitulace!H8</f>
      </c>
      <c>
        <f>O45/100*H45</f>
      </c>
    </row>
    <row r="46" spans="4:4" ht="63.75">
      <c r="D46" s="15" t="s">
        <v>544</v>
      </c>
    </row>
    <row r="47" spans="1:16" ht="12.75">
      <c r="A47" s="7">
        <v>14</v>
      </c>
      <c s="7" t="s">
        <v>545</v>
      </c>
      <c s="7" t="s">
        <v>44</v>
      </c>
      <c s="7" t="s">
        <v>546</v>
      </c>
      <c s="7" t="s">
        <v>392</v>
      </c>
      <c s="10">
        <v>862.38</v>
      </c>
      <c s="14"/>
      <c s="13">
        <f>ROUND((G47*F47),2)</f>
      </c>
      <c r="O47">
        <f>rekapitulace!H8</f>
      </c>
      <c>
        <f>O47/100*H47</f>
      </c>
    </row>
    <row r="48" spans="4:4" ht="409.5">
      <c r="D48" s="15" t="s">
        <v>547</v>
      </c>
    </row>
    <row r="49" spans="1:16" ht="12.75">
      <c r="A49" s="7">
        <v>15</v>
      </c>
      <c s="7" t="s">
        <v>548</v>
      </c>
      <c s="7" t="s">
        <v>44</v>
      </c>
      <c s="7" t="s">
        <v>549</v>
      </c>
      <c s="7" t="s">
        <v>530</v>
      </c>
      <c s="10">
        <v>946</v>
      </c>
      <c s="14"/>
      <c s="13">
        <f>ROUND((G49*F49),2)</f>
      </c>
      <c r="O49">
        <f>rekapitulace!H8</f>
      </c>
      <c>
        <f>O49/100*H49</f>
      </c>
    </row>
    <row r="50" spans="4:4" ht="229.5">
      <c r="D50" s="15" t="s">
        <v>550</v>
      </c>
    </row>
    <row r="51" spans="1:16" ht="12.75">
      <c r="A51" s="7">
        <v>16</v>
      </c>
      <c s="7" t="s">
        <v>551</v>
      </c>
      <c s="7" t="s">
        <v>44</v>
      </c>
      <c s="7" t="s">
        <v>552</v>
      </c>
      <c s="7" t="s">
        <v>530</v>
      </c>
      <c s="10">
        <v>1379</v>
      </c>
      <c s="14"/>
      <c s="13">
        <f>ROUND((G51*F51),2)</f>
      </c>
      <c r="O51">
        <f>rekapitulace!H8</f>
      </c>
      <c>
        <f>O51/100*H51</f>
      </c>
    </row>
    <row r="52" spans="4:4" ht="178.5">
      <c r="D52" s="15" t="s">
        <v>553</v>
      </c>
    </row>
    <row r="53" spans="1:16" ht="12.75">
      <c r="A53" s="7">
        <v>17</v>
      </c>
      <c s="7" t="s">
        <v>554</v>
      </c>
      <c s="7" t="s">
        <v>44</v>
      </c>
      <c s="7" t="s">
        <v>555</v>
      </c>
      <c s="7" t="s">
        <v>530</v>
      </c>
      <c s="10">
        <v>36</v>
      </c>
      <c s="14"/>
      <c s="13">
        <f>ROUND((G53*F53),2)</f>
      </c>
      <c r="O53">
        <f>rekapitulace!H8</f>
      </c>
      <c>
        <f>O53/100*H53</f>
      </c>
    </row>
    <row r="54" spans="4:4" ht="63.75">
      <c r="D54" s="15" t="s">
        <v>556</v>
      </c>
    </row>
    <row r="55" spans="1:16" ht="12.75">
      <c r="A55" s="7">
        <v>18</v>
      </c>
      <c s="7" t="s">
        <v>557</v>
      </c>
      <c s="7" t="s">
        <v>44</v>
      </c>
      <c s="7" t="s">
        <v>558</v>
      </c>
      <c s="7" t="s">
        <v>530</v>
      </c>
      <c s="10">
        <v>477</v>
      </c>
      <c s="14"/>
      <c s="13">
        <f>ROUND((G55*F55),2)</f>
      </c>
      <c r="O55">
        <f>rekapitulace!H8</f>
      </c>
      <c>
        <f>O55/100*H55</f>
      </c>
    </row>
    <row r="56" spans="4:4" ht="63.75">
      <c r="D56" s="15" t="s">
        <v>559</v>
      </c>
    </row>
    <row r="57" spans="1:16" ht="12.75">
      <c r="A57" s="7">
        <v>19</v>
      </c>
      <c s="7" t="s">
        <v>560</v>
      </c>
      <c s="7" t="s">
        <v>44</v>
      </c>
      <c s="7" t="s">
        <v>561</v>
      </c>
      <c s="7" t="s">
        <v>530</v>
      </c>
      <c s="10">
        <v>451</v>
      </c>
      <c s="14"/>
      <c s="13">
        <f>ROUND((G57*F57),2)</f>
      </c>
      <c r="O57">
        <f>rekapitulace!H8</f>
      </c>
      <c>
        <f>O57/100*H57</f>
      </c>
    </row>
    <row r="58" spans="4:4" ht="63.75">
      <c r="D58" s="15" t="s">
        <v>544</v>
      </c>
    </row>
    <row r="59" spans="1:16" ht="12.75">
      <c r="A59" s="7">
        <v>20</v>
      </c>
      <c s="7" t="s">
        <v>562</v>
      </c>
      <c s="7" t="s">
        <v>44</v>
      </c>
      <c s="7" t="s">
        <v>563</v>
      </c>
      <c s="7" t="s">
        <v>530</v>
      </c>
      <c s="10">
        <v>18</v>
      </c>
      <c s="14"/>
      <c s="13">
        <f>ROUND((G59*F59),2)</f>
      </c>
      <c r="O59">
        <f>rekapitulace!H8</f>
      </c>
      <c>
        <f>O59/100*H59</f>
      </c>
    </row>
    <row r="60" spans="4:4" ht="51">
      <c r="D60" s="15" t="s">
        <v>542</v>
      </c>
    </row>
    <row r="61" spans="1:16" ht="12.75">
      <c r="A61" s="7">
        <v>21</v>
      </c>
      <c s="7" t="s">
        <v>564</v>
      </c>
      <c s="7" t="s">
        <v>44</v>
      </c>
      <c s="7" t="s">
        <v>565</v>
      </c>
      <c s="7" t="s">
        <v>530</v>
      </c>
      <c s="10">
        <v>477</v>
      </c>
      <c s="14"/>
      <c s="13">
        <f>ROUND((G61*F61),2)</f>
      </c>
      <c r="O61">
        <f>rekapitulace!H8</f>
      </c>
      <c>
        <f>O61/100*H61</f>
      </c>
    </row>
    <row r="62" spans="4:4" ht="63.75">
      <c r="D62" s="15" t="s">
        <v>559</v>
      </c>
    </row>
    <row r="63" spans="1:16" ht="12.75">
      <c r="A63" s="7">
        <v>22</v>
      </c>
      <c s="7" t="s">
        <v>566</v>
      </c>
      <c s="7" t="s">
        <v>44</v>
      </c>
      <c s="7" t="s">
        <v>567</v>
      </c>
      <c s="7" t="s">
        <v>530</v>
      </c>
      <c s="10">
        <v>451</v>
      </c>
      <c s="14"/>
      <c s="13">
        <f>ROUND((G63*F63),2)</f>
      </c>
      <c r="O63">
        <f>rekapitulace!H8</f>
      </c>
      <c>
        <f>O63/100*H63</f>
      </c>
    </row>
    <row r="64" spans="4:4" ht="63.75">
      <c r="D64" s="15" t="s">
        <v>544</v>
      </c>
    </row>
    <row r="65" spans="1:16" ht="12.75">
      <c r="A65" s="7">
        <v>23</v>
      </c>
      <c s="7" t="s">
        <v>568</v>
      </c>
      <c s="7" t="s">
        <v>44</v>
      </c>
      <c s="7" t="s">
        <v>569</v>
      </c>
      <c s="7" t="s">
        <v>530</v>
      </c>
      <c s="10">
        <v>18</v>
      </c>
      <c s="14"/>
      <c s="13">
        <f>ROUND((G65*F65),2)</f>
      </c>
      <c r="O65">
        <f>rekapitulace!H8</f>
      </c>
      <c>
        <f>O65/100*H65</f>
      </c>
    </row>
    <row r="66" spans="4:4" ht="51">
      <c r="D66" s="15" t="s">
        <v>542</v>
      </c>
    </row>
    <row r="67" spans="1:16" ht="12.75">
      <c r="A67" s="7">
        <v>24</v>
      </c>
      <c s="7" t="s">
        <v>570</v>
      </c>
      <c s="7" t="s">
        <v>44</v>
      </c>
      <c s="7" t="s">
        <v>571</v>
      </c>
      <c s="7" t="s">
        <v>530</v>
      </c>
      <c s="10">
        <v>451</v>
      </c>
      <c s="14"/>
      <c s="13">
        <f>ROUND((G67*F67),2)</f>
      </c>
      <c r="O67">
        <f>rekapitulace!H8</f>
      </c>
      <c>
        <f>O67/100*H67</f>
      </c>
    </row>
    <row r="68" spans="4:4" ht="63.75">
      <c r="D68" s="15" t="s">
        <v>544</v>
      </c>
    </row>
    <row r="69" spans="1:16" ht="12.75">
      <c r="A69" s="7">
        <v>25</v>
      </c>
      <c s="7" t="s">
        <v>572</v>
      </c>
      <c s="7" t="s">
        <v>44</v>
      </c>
      <c s="7" t="s">
        <v>573</v>
      </c>
      <c s="7" t="s">
        <v>530</v>
      </c>
      <c s="10">
        <v>18</v>
      </c>
      <c s="14"/>
      <c s="13">
        <f>ROUND((G69*F69),2)</f>
      </c>
      <c r="O69">
        <f>rekapitulace!H8</f>
      </c>
      <c>
        <f>O69/100*H69</f>
      </c>
    </row>
    <row r="70" spans="4:4" ht="51">
      <c r="D70" s="15" t="s">
        <v>542</v>
      </c>
    </row>
    <row r="71" spans="1:16" ht="12.75">
      <c r="A71" s="7">
        <v>26</v>
      </c>
      <c s="7" t="s">
        <v>574</v>
      </c>
      <c s="7" t="s">
        <v>44</v>
      </c>
      <c s="7" t="s">
        <v>575</v>
      </c>
      <c s="7" t="s">
        <v>530</v>
      </c>
      <c s="10">
        <v>946</v>
      </c>
      <c s="14"/>
      <c s="13">
        <f>ROUND((G71*F71),2)</f>
      </c>
      <c r="O71">
        <f>rekapitulace!H8</f>
      </c>
      <c>
        <f>O71/100*H71</f>
      </c>
    </row>
    <row r="72" spans="4:4" ht="76.5">
      <c r="D72" s="15" t="s">
        <v>576</v>
      </c>
    </row>
    <row r="73" spans="1:16" ht="12.75">
      <c r="A73" s="7">
        <v>27</v>
      </c>
      <c s="7" t="s">
        <v>577</v>
      </c>
      <c s="7" t="s">
        <v>44</v>
      </c>
      <c s="7" t="s">
        <v>578</v>
      </c>
      <c s="7" t="s">
        <v>530</v>
      </c>
      <c s="10">
        <v>5</v>
      </c>
      <c s="14"/>
      <c s="13">
        <f>ROUND((G73*F73),2)</f>
      </c>
      <c r="O73">
        <f>rekapitulace!H8</f>
      </c>
      <c>
        <f>O73/100*H73</f>
      </c>
    </row>
    <row r="74" spans="4:4" ht="51">
      <c r="D74" s="15" t="s">
        <v>579</v>
      </c>
    </row>
    <row r="75" spans="1:16" ht="12.75">
      <c r="A75" s="7">
        <v>28</v>
      </c>
      <c s="7" t="s">
        <v>580</v>
      </c>
      <c s="7" t="s">
        <v>44</v>
      </c>
      <c s="7" t="s">
        <v>581</v>
      </c>
      <c s="7" t="s">
        <v>530</v>
      </c>
      <c s="10">
        <v>2047</v>
      </c>
      <c s="14"/>
      <c s="13">
        <f>ROUND((G75*F75),2)</f>
      </c>
      <c r="O75">
        <f>rekapitulace!H8</f>
      </c>
      <c>
        <f>O75/100*H75</f>
      </c>
    </row>
    <row r="76" spans="4:4" ht="76.5">
      <c r="D76" s="15" t="s">
        <v>582</v>
      </c>
    </row>
    <row r="77" spans="1:16" ht="12.75">
      <c r="A77" s="7">
        <v>29</v>
      </c>
      <c s="7" t="s">
        <v>583</v>
      </c>
      <c s="7" t="s">
        <v>44</v>
      </c>
      <c s="7" t="s">
        <v>584</v>
      </c>
      <c s="7" t="s">
        <v>530</v>
      </c>
      <c s="10">
        <v>25</v>
      </c>
      <c s="14"/>
      <c s="13">
        <f>ROUND((G77*F77),2)</f>
      </c>
      <c r="O77">
        <f>rekapitulace!H8</f>
      </c>
      <c>
        <f>O77/100*H77</f>
      </c>
    </row>
    <row r="78" spans="4:4" ht="51">
      <c r="D78" s="15" t="s">
        <v>585</v>
      </c>
    </row>
    <row r="79" spans="1:16" ht="12.75">
      <c r="A79" s="7">
        <v>30</v>
      </c>
      <c s="7" t="s">
        <v>586</v>
      </c>
      <c s="7" t="s">
        <v>44</v>
      </c>
      <c s="7" t="s">
        <v>587</v>
      </c>
      <c s="7" t="s">
        <v>530</v>
      </c>
      <c s="10">
        <v>40</v>
      </c>
      <c s="14"/>
      <c s="13">
        <f>ROUND((G79*F79),2)</f>
      </c>
      <c r="O79">
        <f>rekapitulace!H8</f>
      </c>
      <c>
        <f>O79/100*H79</f>
      </c>
    </row>
    <row r="80" spans="4:4" ht="38.25">
      <c r="D80" s="15" t="s">
        <v>588</v>
      </c>
    </row>
    <row r="81" spans="1:16" ht="12.75">
      <c r="A81" s="7">
        <v>31</v>
      </c>
      <c s="7" t="s">
        <v>589</v>
      </c>
      <c s="7" t="s">
        <v>44</v>
      </c>
      <c s="7" t="s">
        <v>590</v>
      </c>
      <c s="7" t="s">
        <v>530</v>
      </c>
      <c s="10">
        <v>125</v>
      </c>
      <c s="14"/>
      <c s="13">
        <f>ROUND((G81*F81),2)</f>
      </c>
      <c r="O81">
        <f>rekapitulace!H8</f>
      </c>
      <c>
        <f>O81/100*H81</f>
      </c>
    </row>
    <row r="82" spans="4:4" ht="51">
      <c r="D82" s="15" t="s">
        <v>591</v>
      </c>
    </row>
    <row r="83" spans="1:16" ht="12.75">
      <c r="A83" s="7">
        <v>32</v>
      </c>
      <c s="7" t="s">
        <v>592</v>
      </c>
      <c s="7" t="s">
        <v>44</v>
      </c>
      <c s="7" t="s">
        <v>593</v>
      </c>
      <c s="7" t="s">
        <v>530</v>
      </c>
      <c s="10">
        <v>6</v>
      </c>
      <c s="14"/>
      <c s="13">
        <f>ROUND((G83*F83),2)</f>
      </c>
      <c r="O83">
        <f>rekapitulace!H8</f>
      </c>
      <c>
        <f>O83/100*H83</f>
      </c>
    </row>
    <row r="84" spans="4:4" ht="51">
      <c r="D84" s="15" t="s">
        <v>594</v>
      </c>
    </row>
    <row r="85" spans="1:16" ht="12.75">
      <c r="A85" s="7">
        <v>33</v>
      </c>
      <c s="7" t="s">
        <v>595</v>
      </c>
      <c s="7" t="s">
        <v>44</v>
      </c>
      <c s="7" t="s">
        <v>596</v>
      </c>
      <c s="7" t="s">
        <v>132</v>
      </c>
      <c s="10">
        <v>264</v>
      </c>
      <c s="14"/>
      <c s="13">
        <f>ROUND((G85*F85),2)</f>
      </c>
      <c r="O85">
        <f>rekapitulace!H8</f>
      </c>
      <c>
        <f>O85/100*H85</f>
      </c>
    </row>
    <row r="86" spans="4:4" ht="76.5">
      <c r="D86" s="15" t="s">
        <v>597</v>
      </c>
    </row>
    <row r="87" spans="1:16" ht="12.75" customHeight="1">
      <c r="A87" s="16"/>
      <c s="16"/>
      <c s="16" t="s">
        <v>37</v>
      </c>
      <c s="16" t="s">
        <v>539</v>
      </c>
      <c s="16"/>
      <c s="16"/>
      <c s="16"/>
      <c s="16">
        <f>SUM(H43:H86)</f>
      </c>
      <c r="P87">
        <f>ROUND(SUM(P43:P86),2)</f>
      </c>
    </row>
    <row r="89" spans="1:8" ht="12.75" customHeight="1">
      <c r="A89" s="9"/>
      <c s="9"/>
      <c s="9" t="s">
        <v>39</v>
      </c>
      <c s="9" t="s">
        <v>598</v>
      </c>
      <c s="9"/>
      <c s="11"/>
      <c s="9"/>
      <c s="11"/>
    </row>
    <row r="90" spans="1:16" ht="12.75">
      <c r="A90" s="7">
        <v>34</v>
      </c>
      <c s="7" t="s">
        <v>599</v>
      </c>
      <c s="7" t="s">
        <v>44</v>
      </c>
      <c s="7" t="s">
        <v>600</v>
      </c>
      <c s="7" t="s">
        <v>530</v>
      </c>
      <c s="10">
        <v>40.5</v>
      </c>
      <c s="14"/>
      <c s="13">
        <f>ROUND((G90*F90),2)</f>
      </c>
      <c r="O90">
        <f>rekapitulace!H8</f>
      </c>
      <c>
        <f>O90/100*H90</f>
      </c>
    </row>
    <row r="91" spans="4:4" ht="38.25">
      <c r="D91" s="15" t="s">
        <v>601</v>
      </c>
    </row>
    <row r="92" spans="1:16" ht="12.75" customHeight="1">
      <c r="A92" s="16"/>
      <c s="16"/>
      <c s="16" t="s">
        <v>39</v>
      </c>
      <c s="16" t="s">
        <v>598</v>
      </c>
      <c s="16"/>
      <c s="16"/>
      <c s="16"/>
      <c s="16">
        <f>SUM(H90:H91)</f>
      </c>
      <c r="P92">
        <f>ROUND(SUM(P90:P91),2)</f>
      </c>
    </row>
    <row r="94" spans="1:8" ht="12.75" customHeight="1">
      <c r="A94" s="9"/>
      <c s="9"/>
      <c s="9" t="s">
        <v>40</v>
      </c>
      <c s="9" t="s">
        <v>602</v>
      </c>
      <c s="9"/>
      <c s="11"/>
      <c s="9"/>
      <c s="11"/>
    </row>
    <row r="95" spans="1:16" ht="12.75">
      <c r="A95" s="7">
        <v>35</v>
      </c>
      <c s="7" t="s">
        <v>603</v>
      </c>
      <c s="7" t="s">
        <v>44</v>
      </c>
      <c s="7" t="s">
        <v>604</v>
      </c>
      <c s="7" t="s">
        <v>68</v>
      </c>
      <c s="10">
        <v>8</v>
      </c>
      <c s="14"/>
      <c s="13">
        <f>ROUND((G95*F95),2)</f>
      </c>
      <c r="O95">
        <f>rekapitulace!H8</f>
      </c>
      <c>
        <f>O95/100*H95</f>
      </c>
    </row>
    <row r="96" spans="4:4" ht="25.5">
      <c r="D96" s="15" t="s">
        <v>246</v>
      </c>
    </row>
    <row r="97" spans="1:16" ht="12.75">
      <c r="A97" s="7">
        <v>36</v>
      </c>
      <c s="7" t="s">
        <v>605</v>
      </c>
      <c s="7" t="s">
        <v>44</v>
      </c>
      <c s="7" t="s">
        <v>606</v>
      </c>
      <c s="7" t="s">
        <v>68</v>
      </c>
      <c s="10">
        <v>1</v>
      </c>
      <c s="14"/>
      <c s="13">
        <f>ROUND((G97*F97),2)</f>
      </c>
      <c r="O97">
        <f>rekapitulace!H8</f>
      </c>
      <c>
        <f>O97/100*H97</f>
      </c>
    </row>
    <row r="98" spans="4:4" ht="25.5">
      <c r="D98" s="15" t="s">
        <v>97</v>
      </c>
    </row>
    <row r="99" spans="1:16" ht="12.75">
      <c r="A99" s="7">
        <v>37</v>
      </c>
      <c s="7" t="s">
        <v>607</v>
      </c>
      <c s="7" t="s">
        <v>44</v>
      </c>
      <c s="7" t="s">
        <v>608</v>
      </c>
      <c s="7" t="s">
        <v>68</v>
      </c>
      <c s="10">
        <v>5</v>
      </c>
      <c s="14"/>
      <c s="13">
        <f>ROUND((G99*F99),2)</f>
      </c>
      <c r="O99">
        <f>rekapitulace!H8</f>
      </c>
      <c>
        <f>O99/100*H99</f>
      </c>
    </row>
    <row r="100" spans="4:4" ht="25.5">
      <c r="D100" s="15" t="s">
        <v>91</v>
      </c>
    </row>
    <row r="101" spans="1:16" ht="12.75">
      <c r="A101" s="7">
        <v>38</v>
      </c>
      <c s="7" t="s">
        <v>609</v>
      </c>
      <c s="7" t="s">
        <v>44</v>
      </c>
      <c s="7" t="s">
        <v>610</v>
      </c>
      <c s="7" t="s">
        <v>392</v>
      </c>
      <c s="10">
        <v>2.4</v>
      </c>
      <c s="14"/>
      <c s="13">
        <f>ROUND((G101*F101),2)</f>
      </c>
      <c r="O101">
        <f>rekapitulace!H8</f>
      </c>
      <c>
        <f>O101/100*H101</f>
      </c>
    </row>
    <row r="102" spans="4:4" ht="38.25">
      <c r="D102" s="15" t="s">
        <v>611</v>
      </c>
    </row>
    <row r="103" spans="1:16" ht="12.75" customHeight="1">
      <c r="A103" s="16"/>
      <c s="16"/>
      <c s="16" t="s">
        <v>40</v>
      </c>
      <c s="16" t="s">
        <v>75</v>
      </c>
      <c s="16"/>
      <c s="16"/>
      <c s="16"/>
      <c s="16">
        <f>SUM(H95:H102)</f>
      </c>
      <c r="P103">
        <f>ROUND(SUM(P95:P102),2)</f>
      </c>
    </row>
    <row r="105" spans="1:8" ht="12.75" customHeight="1">
      <c r="A105" s="9"/>
      <c s="9"/>
      <c s="9" t="s">
        <v>613</v>
      </c>
      <c s="9" t="s">
        <v>612</v>
      </c>
      <c s="9"/>
      <c s="11"/>
      <c s="9"/>
      <c s="11"/>
    </row>
    <row r="106" spans="1:16" ht="12.75">
      <c r="A106" s="7">
        <v>39</v>
      </c>
      <c s="7" t="s">
        <v>614</v>
      </c>
      <c s="7" t="s">
        <v>44</v>
      </c>
      <c s="7" t="s">
        <v>615</v>
      </c>
      <c s="7" t="s">
        <v>132</v>
      </c>
      <c s="10">
        <v>154</v>
      </c>
      <c s="14"/>
      <c s="13">
        <f>ROUND((G106*F106),2)</f>
      </c>
      <c r="O106">
        <f>rekapitulace!H8</f>
      </c>
      <c>
        <f>O106/100*H106</f>
      </c>
    </row>
    <row r="107" spans="4:4" ht="76.5">
      <c r="D107" s="15" t="s">
        <v>616</v>
      </c>
    </row>
    <row r="108" spans="1:16" ht="12.75">
      <c r="A108" s="7">
        <v>40</v>
      </c>
      <c s="7" t="s">
        <v>617</v>
      </c>
      <c s="7" t="s">
        <v>44</v>
      </c>
      <c s="7" t="s">
        <v>618</v>
      </c>
      <c s="7" t="s">
        <v>132</v>
      </c>
      <c s="10">
        <v>28</v>
      </c>
      <c s="14"/>
      <c s="13">
        <f>ROUND((G108*F108),2)</f>
      </c>
      <c r="O108">
        <f>rekapitulace!H8</f>
      </c>
      <c>
        <f>O108/100*H108</f>
      </c>
    </row>
    <row r="109" spans="4:4" ht="63.75">
      <c r="D109" s="15" t="s">
        <v>619</v>
      </c>
    </row>
    <row r="110" spans="1:16" ht="12.75">
      <c r="A110" s="7">
        <v>41</v>
      </c>
      <c s="7" t="s">
        <v>620</v>
      </c>
      <c s="7" t="s">
        <v>44</v>
      </c>
      <c s="7" t="s">
        <v>621</v>
      </c>
      <c s="7" t="s">
        <v>68</v>
      </c>
      <c s="10">
        <v>1</v>
      </c>
      <c s="14"/>
      <c s="13">
        <f>ROUND((G110*F110),2)</f>
      </c>
      <c r="O110">
        <f>rekapitulace!H8</f>
      </c>
      <c>
        <f>O110/100*H110</f>
      </c>
    </row>
    <row r="111" spans="4:4" ht="25.5">
      <c r="D111" s="15" t="s">
        <v>97</v>
      </c>
    </row>
    <row r="112" spans="1:16" ht="12.75">
      <c r="A112" s="7">
        <v>42</v>
      </c>
      <c s="7" t="s">
        <v>622</v>
      </c>
      <c s="7" t="s">
        <v>44</v>
      </c>
      <c s="7" t="s">
        <v>623</v>
      </c>
      <c s="7" t="s">
        <v>68</v>
      </c>
      <c s="10">
        <v>18</v>
      </c>
      <c s="14"/>
      <c s="13">
        <f>ROUND((G112*F112),2)</f>
      </c>
      <c r="O112">
        <f>rekapitulace!H8</f>
      </c>
      <c>
        <f>O112/100*H112</f>
      </c>
    </row>
    <row r="113" spans="4:4" ht="25.5">
      <c r="D113" s="15" t="s">
        <v>227</v>
      </c>
    </row>
    <row r="114" spans="1:16" ht="12.75">
      <c r="A114" s="7">
        <v>43</v>
      </c>
      <c s="7" t="s">
        <v>624</v>
      </c>
      <c s="7" t="s">
        <v>44</v>
      </c>
      <c s="7" t="s">
        <v>625</v>
      </c>
      <c s="7" t="s">
        <v>68</v>
      </c>
      <c s="10">
        <v>7</v>
      </c>
      <c s="14"/>
      <c s="13">
        <f>ROUND((G114*F114),2)</f>
      </c>
      <c r="O114">
        <f>rekapitulace!H8</f>
      </c>
      <c>
        <f>O114/100*H114</f>
      </c>
    </row>
    <row r="115" spans="4:4" ht="25.5">
      <c r="D115" s="15" t="s">
        <v>120</v>
      </c>
    </row>
    <row r="116" spans="1:16" ht="12.75">
      <c r="A116" s="7">
        <v>44</v>
      </c>
      <c s="7" t="s">
        <v>626</v>
      </c>
      <c s="7" t="s">
        <v>44</v>
      </c>
      <c s="7" t="s">
        <v>627</v>
      </c>
      <c s="7" t="s">
        <v>68</v>
      </c>
      <c s="10">
        <v>3</v>
      </c>
      <c s="14"/>
      <c s="13">
        <f>ROUND((G116*F116),2)</f>
      </c>
      <c r="O116">
        <f>rekapitulace!H8</f>
      </c>
      <c>
        <f>O116/100*H116</f>
      </c>
    </row>
    <row r="117" spans="4:4" ht="25.5">
      <c r="D117" s="15" t="s">
        <v>72</v>
      </c>
    </row>
    <row r="118" spans="1:16" ht="12.75">
      <c r="A118" s="7">
        <v>45</v>
      </c>
      <c s="7" t="s">
        <v>628</v>
      </c>
      <c s="7" t="s">
        <v>44</v>
      </c>
      <c s="7" t="s">
        <v>629</v>
      </c>
      <c s="7" t="s">
        <v>530</v>
      </c>
      <c s="10">
        <v>74</v>
      </c>
      <c s="14"/>
      <c s="13">
        <f>ROUND((G118*F118),2)</f>
      </c>
      <c r="O118">
        <f>rekapitulace!H8</f>
      </c>
      <c>
        <f>O118/100*H118</f>
      </c>
    </row>
    <row r="119" spans="4:4" ht="25.5">
      <c r="D119" s="15" t="s">
        <v>630</v>
      </c>
    </row>
    <row r="120" spans="1:16" ht="12.75">
      <c r="A120" s="7">
        <v>46</v>
      </c>
      <c s="7" t="s">
        <v>631</v>
      </c>
      <c s="7" t="s">
        <v>44</v>
      </c>
      <c s="7" t="s">
        <v>632</v>
      </c>
      <c s="7" t="s">
        <v>530</v>
      </c>
      <c s="10">
        <v>74</v>
      </c>
      <c s="14"/>
      <c s="13">
        <f>ROUND((G120*F120),2)</f>
      </c>
      <c r="O120">
        <f>rekapitulace!H8</f>
      </c>
      <c>
        <f>O120/100*H120</f>
      </c>
    </row>
    <row r="121" spans="4:4" ht="63.75">
      <c r="D121" s="15" t="s">
        <v>633</v>
      </c>
    </row>
    <row r="122" spans="1:16" ht="12.75">
      <c r="A122" s="7">
        <v>47</v>
      </c>
      <c s="7" t="s">
        <v>634</v>
      </c>
      <c s="7" t="s">
        <v>44</v>
      </c>
      <c s="7" t="s">
        <v>635</v>
      </c>
      <c s="7" t="s">
        <v>392</v>
      </c>
      <c s="10">
        <v>2.688</v>
      </c>
      <c s="14"/>
      <c s="13">
        <f>ROUND((G122*F122),2)</f>
      </c>
      <c r="O122">
        <f>rekapitulace!H8</f>
      </c>
      <c>
        <f>O122/100*H122</f>
      </c>
    </row>
    <row r="123" spans="4:4" ht="38.25">
      <c r="D123" s="15" t="s">
        <v>636</v>
      </c>
    </row>
    <row r="124" spans="1:16" ht="12.75">
      <c r="A124" s="7">
        <v>48</v>
      </c>
      <c s="7" t="s">
        <v>637</v>
      </c>
      <c s="7" t="s">
        <v>44</v>
      </c>
      <c s="7" t="s">
        <v>638</v>
      </c>
      <c s="7" t="s">
        <v>132</v>
      </c>
      <c s="10">
        <v>1047</v>
      </c>
      <c s="14"/>
      <c s="13">
        <f>ROUND((G124*F124),2)</f>
      </c>
      <c r="O124">
        <f>rekapitulace!H8</f>
      </c>
      <c>
        <f>O124/100*H124</f>
      </c>
    </row>
    <row r="125" spans="4:4" ht="38.25">
      <c r="D125" s="15" t="s">
        <v>639</v>
      </c>
    </row>
    <row r="126" spans="1:16" ht="12.75">
      <c r="A126" s="7">
        <v>49</v>
      </c>
      <c s="7" t="s">
        <v>640</v>
      </c>
      <c s="7" t="s">
        <v>44</v>
      </c>
      <c s="7" t="s">
        <v>641</v>
      </c>
      <c s="7" t="s">
        <v>132</v>
      </c>
      <c s="10">
        <v>20</v>
      </c>
      <c s="14"/>
      <c s="13">
        <f>ROUND((G126*F126),2)</f>
      </c>
      <c r="O126">
        <f>rekapitulace!H8</f>
      </c>
      <c>
        <f>O126/100*H126</f>
      </c>
    </row>
    <row r="127" spans="4:4" ht="25.5">
      <c r="D127" s="15" t="s">
        <v>405</v>
      </c>
    </row>
    <row r="128" spans="1:16" ht="12.75">
      <c r="A128" s="7">
        <v>50</v>
      </c>
      <c s="7" t="s">
        <v>642</v>
      </c>
      <c s="7" t="s">
        <v>44</v>
      </c>
      <c s="7" t="s">
        <v>643</v>
      </c>
      <c s="7" t="s">
        <v>132</v>
      </c>
      <c s="10">
        <v>110</v>
      </c>
      <c s="14"/>
      <c s="13">
        <f>ROUND((G128*F128),2)</f>
      </c>
      <c r="O128">
        <f>rekapitulace!H8</f>
      </c>
      <c>
        <f>O128/100*H128</f>
      </c>
    </row>
    <row r="129" spans="4:4" ht="229.5">
      <c r="D129" s="15" t="s">
        <v>644</v>
      </c>
    </row>
    <row r="130" spans="1:16" ht="12.75">
      <c r="A130" s="7">
        <v>51</v>
      </c>
      <c s="7" t="s">
        <v>645</v>
      </c>
      <c s="7" t="s">
        <v>44</v>
      </c>
      <c s="7" t="s">
        <v>646</v>
      </c>
      <c s="7" t="s">
        <v>132</v>
      </c>
      <c s="10">
        <v>264</v>
      </c>
      <c s="14"/>
      <c s="13">
        <f>ROUND((G130*F130),2)</f>
      </c>
      <c r="O130">
        <f>rekapitulace!H8</f>
      </c>
      <c>
        <f>O130/100*H130</f>
      </c>
    </row>
    <row r="131" spans="4:4" ht="63.75">
      <c r="D131" s="15" t="s">
        <v>647</v>
      </c>
    </row>
    <row r="132" spans="1:16" ht="12.75" customHeight="1">
      <c r="A132" s="16"/>
      <c s="16"/>
      <c s="16" t="s">
        <v>613</v>
      </c>
      <c s="16" t="s">
        <v>612</v>
      </c>
      <c s="16"/>
      <c s="16"/>
      <c s="16"/>
      <c s="16">
        <f>SUM(H106:H131)</f>
      </c>
      <c r="P132">
        <f>ROUND(SUM(P106:P131),2)</f>
      </c>
    </row>
    <row r="134" spans="1:16" ht="12.75" customHeight="1">
      <c r="A134" s="16"/>
      <c s="16"/>
      <c s="16"/>
      <c s="16" t="s">
        <v>63</v>
      </c>
      <c s="16"/>
      <c s="16"/>
      <c s="16"/>
      <c s="16">
        <f>+H16+H35+H40+H87+H92+H103+H132</f>
      </c>
      <c r="P134">
        <f>+P16+P35+P40+P87+P92+P103+P132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7.xml><?xml version="1.0" encoding="utf-8"?>
<worksheet xmlns="http://schemas.openxmlformats.org/spreadsheetml/2006/main" xmlns:r="http://schemas.openxmlformats.org/officeDocument/2006/relationships">
  <sheetPr>
    <pageSetUpPr fitToPage="1"/>
  </sheetPr>
  <dimension ref="A1:P10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648</v>
      </c>
      <c s="5" t="s">
        <v>649</v>
      </c>
      <c s="5"/>
    </row>
    <row r="6" spans="1:5" ht="12.75" customHeight="1">
      <c r="A6" t="s">
        <v>17</v>
      </c>
      <c r="C6" s="5" t="s">
        <v>650</v>
      </c>
      <c s="5" t="s">
        <v>651</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553</v>
      </c>
      <c s="14"/>
      <c s="13">
        <f>ROUND((G12*F12),2)</f>
      </c>
      <c r="O12">
        <f>rekapitulace!H8</f>
      </c>
      <c>
        <f>O12/100*H12</f>
      </c>
    </row>
    <row r="13" spans="4:4" ht="76.5">
      <c r="D13" s="15" t="s">
        <v>652</v>
      </c>
    </row>
    <row r="14" spans="1:16" ht="12.75">
      <c r="A14" s="7">
        <v>2</v>
      </c>
      <c s="7" t="s">
        <v>653</v>
      </c>
      <c s="7" t="s">
        <v>44</v>
      </c>
      <c s="7" t="s">
        <v>505</v>
      </c>
      <c s="7" t="s">
        <v>654</v>
      </c>
      <c s="10">
        <v>1895.71</v>
      </c>
      <c s="14"/>
      <c s="13">
        <f>ROUND((G14*F14),2)</f>
      </c>
      <c r="O14">
        <f>rekapitulace!H8</f>
      </c>
      <c>
        <f>O14/100*H14</f>
      </c>
    </row>
    <row r="15" spans="4:4" ht="409.5">
      <c r="D15" s="15" t="s">
        <v>655</v>
      </c>
    </row>
    <row r="16" spans="1:16" ht="12.75">
      <c r="A16" s="7">
        <v>3</v>
      </c>
      <c s="7" t="s">
        <v>507</v>
      </c>
      <c s="7" t="s">
        <v>44</v>
      </c>
      <c s="7" t="s">
        <v>508</v>
      </c>
      <c s="7" t="s">
        <v>392</v>
      </c>
      <c s="10">
        <v>22.4</v>
      </c>
      <c s="14"/>
      <c s="13">
        <f>ROUND((G16*F16),2)</f>
      </c>
      <c r="O16">
        <f>rekapitulace!H8</f>
      </c>
      <c>
        <f>O16/100*H16</f>
      </c>
    </row>
    <row r="17" spans="4:4" ht="63.75">
      <c r="D17" s="15" t="s">
        <v>656</v>
      </c>
    </row>
    <row r="18" spans="1:16" ht="12.75" customHeight="1">
      <c r="A18" s="16"/>
      <c s="16"/>
      <c s="16" t="s">
        <v>42</v>
      </c>
      <c s="16" t="s">
        <v>41</v>
      </c>
      <c s="16"/>
      <c s="16"/>
      <c s="16"/>
      <c s="16">
        <f>SUM(H12:H17)</f>
      </c>
      <c r="P18">
        <f>ROUND(SUM(P12:P17),2)</f>
      </c>
    </row>
    <row r="20" spans="1:8" ht="12.75" customHeight="1">
      <c r="A20" s="9"/>
      <c s="9"/>
      <c s="9" t="s">
        <v>24</v>
      </c>
      <c s="9" t="s">
        <v>510</v>
      </c>
      <c s="9"/>
      <c s="11"/>
      <c s="9"/>
      <c s="11"/>
    </row>
    <row r="21" spans="1:16" ht="12.75">
      <c r="A21" s="7">
        <v>4</v>
      </c>
      <c s="7" t="s">
        <v>657</v>
      </c>
      <c s="7" t="s">
        <v>44</v>
      </c>
      <c s="7" t="s">
        <v>658</v>
      </c>
      <c s="7" t="s">
        <v>392</v>
      </c>
      <c s="10">
        <v>97.75</v>
      </c>
      <c s="14"/>
      <c s="13">
        <f>ROUND((G21*F21),2)</f>
      </c>
      <c r="O21">
        <f>rekapitulace!H8</f>
      </c>
      <c>
        <f>O21/100*H21</f>
      </c>
    </row>
    <row r="22" spans="4:4" ht="76.5">
      <c r="D22" s="15" t="s">
        <v>659</v>
      </c>
    </row>
    <row r="23" spans="1:16" ht="12.75">
      <c r="A23" s="7">
        <v>5</v>
      </c>
      <c s="7" t="s">
        <v>660</v>
      </c>
      <c s="7" t="s">
        <v>44</v>
      </c>
      <c s="7" t="s">
        <v>661</v>
      </c>
      <c s="7" t="s">
        <v>392</v>
      </c>
      <c s="10">
        <v>42.05</v>
      </c>
      <c s="14"/>
      <c s="13">
        <f>ROUND((G23*F23),2)</f>
      </c>
      <c r="O23">
        <f>rekapitulace!H8</f>
      </c>
      <c>
        <f>O23/100*H23</f>
      </c>
    </row>
    <row r="24" spans="4:4" ht="204">
      <c r="D24" s="15" t="s">
        <v>662</v>
      </c>
    </row>
    <row r="25" spans="1:16" ht="12.75">
      <c r="A25" s="7">
        <v>6</v>
      </c>
      <c s="7" t="s">
        <v>663</v>
      </c>
      <c s="7" t="s">
        <v>44</v>
      </c>
      <c s="7" t="s">
        <v>664</v>
      </c>
      <c s="7" t="s">
        <v>392</v>
      </c>
      <c s="10">
        <v>0.72</v>
      </c>
      <c s="14"/>
      <c s="13">
        <f>ROUND((G25*F25),2)</f>
      </c>
      <c r="O25">
        <f>rekapitulace!H8</f>
      </c>
      <c>
        <f>O25/100*H25</f>
      </c>
    </row>
    <row r="26" spans="4:4" ht="89.25">
      <c r="D26" s="15" t="s">
        <v>665</v>
      </c>
    </row>
    <row r="27" spans="1:16" ht="12.75">
      <c r="A27" s="7">
        <v>7</v>
      </c>
      <c s="7" t="s">
        <v>666</v>
      </c>
      <c s="7" t="s">
        <v>44</v>
      </c>
      <c s="7" t="s">
        <v>667</v>
      </c>
      <c s="7" t="s">
        <v>392</v>
      </c>
      <c s="10">
        <v>281.6</v>
      </c>
      <c s="14"/>
      <c s="13">
        <f>ROUND((G27*F27),2)</f>
      </c>
      <c r="O27">
        <f>rekapitulace!H8</f>
      </c>
      <c>
        <f>O27/100*H27</f>
      </c>
    </row>
    <row r="28" spans="4:4" ht="293.25">
      <c r="D28" s="15" t="s">
        <v>668</v>
      </c>
    </row>
    <row r="29" spans="1:16" ht="12.75">
      <c r="A29" s="7">
        <v>8</v>
      </c>
      <c s="7" t="s">
        <v>669</v>
      </c>
      <c s="7" t="s">
        <v>44</v>
      </c>
      <c s="7" t="s">
        <v>670</v>
      </c>
      <c s="7" t="s">
        <v>392</v>
      </c>
      <c s="10">
        <v>269.55</v>
      </c>
      <c s="14"/>
      <c s="13">
        <f>ROUND((G29*F29),2)</f>
      </c>
      <c r="O29">
        <f>rekapitulace!H8</f>
      </c>
      <c>
        <f>O29/100*H29</f>
      </c>
    </row>
    <row r="30" spans="4:4" ht="114.75">
      <c r="D30" s="15" t="s">
        <v>671</v>
      </c>
    </row>
    <row r="31" spans="1:16" ht="12.75">
      <c r="A31" s="7">
        <v>9</v>
      </c>
      <c s="7" t="s">
        <v>672</v>
      </c>
      <c s="7" t="s">
        <v>44</v>
      </c>
      <c s="7" t="s">
        <v>673</v>
      </c>
      <c s="7" t="s">
        <v>392</v>
      </c>
      <c s="10">
        <v>149</v>
      </c>
      <c s="14"/>
      <c s="13">
        <f>ROUND((G31*F31),2)</f>
      </c>
      <c r="O31">
        <f>rekapitulace!H8</f>
      </c>
      <c>
        <f>O31/100*H31</f>
      </c>
    </row>
    <row r="32" spans="4:4" ht="102">
      <c r="D32" s="15" t="s">
        <v>674</v>
      </c>
    </row>
    <row r="33" spans="1:16" ht="12.75">
      <c r="A33" s="7">
        <v>10</v>
      </c>
      <c s="7" t="s">
        <v>675</v>
      </c>
      <c s="7" t="s">
        <v>44</v>
      </c>
      <c s="7" t="s">
        <v>676</v>
      </c>
      <c s="7" t="s">
        <v>392</v>
      </c>
      <c s="10">
        <v>26.84</v>
      </c>
      <c s="14"/>
      <c s="13">
        <f>ROUND((G33*F33),2)</f>
      </c>
      <c r="O33">
        <f>rekapitulace!H8</f>
      </c>
      <c>
        <f>O33/100*H33</f>
      </c>
    </row>
    <row r="34" spans="4:4" ht="102">
      <c r="D34" s="15" t="s">
        <v>677</v>
      </c>
    </row>
    <row r="35" spans="1:16" ht="12.75">
      <c r="A35" s="7">
        <v>11</v>
      </c>
      <c s="7" t="s">
        <v>678</v>
      </c>
      <c s="7" t="s">
        <v>44</v>
      </c>
      <c s="7" t="s">
        <v>679</v>
      </c>
      <c s="7" t="s">
        <v>132</v>
      </c>
      <c s="10">
        <v>318</v>
      </c>
      <c s="14"/>
      <c s="13">
        <f>ROUND((G35*F35),2)</f>
      </c>
      <c r="O35">
        <f>rekapitulace!H8</f>
      </c>
      <c>
        <f>O35/100*H35</f>
      </c>
    </row>
    <row r="36" spans="4:4" ht="38.25">
      <c r="D36" s="15" t="s">
        <v>680</v>
      </c>
    </row>
    <row r="37" spans="1:16" ht="12.75">
      <c r="A37" s="7">
        <v>12</v>
      </c>
      <c s="7" t="s">
        <v>681</v>
      </c>
      <c s="7" t="s">
        <v>59</v>
      </c>
      <c s="7" t="s">
        <v>682</v>
      </c>
      <c s="7" t="s">
        <v>132</v>
      </c>
      <c s="10">
        <v>105</v>
      </c>
      <c s="14"/>
      <c s="13">
        <f>ROUND((G37*F37),2)</f>
      </c>
      <c r="O37">
        <f>rekapitulace!H8</f>
      </c>
      <c>
        <f>O37/100*H37</f>
      </c>
    </row>
    <row r="38" spans="4:4" ht="191.25">
      <c r="D38" s="15" t="s">
        <v>683</v>
      </c>
    </row>
    <row r="39" spans="1:16" ht="12.75">
      <c r="A39" s="7">
        <v>13</v>
      </c>
      <c s="7" t="s">
        <v>681</v>
      </c>
      <c s="7" t="s">
        <v>61</v>
      </c>
      <c s="7" t="s">
        <v>684</v>
      </c>
      <c s="7" t="s">
        <v>132</v>
      </c>
      <c s="10">
        <v>35</v>
      </c>
      <c s="14"/>
      <c s="13">
        <f>ROUND((G39*F39),2)</f>
      </c>
      <c r="O39">
        <f>rekapitulace!H8</f>
      </c>
      <c>
        <f>O39/100*H39</f>
      </c>
    </row>
    <row r="40" spans="4:4" ht="165.75">
      <c r="D40" s="15" t="s">
        <v>685</v>
      </c>
    </row>
    <row r="41" spans="1:16" ht="12.75">
      <c r="A41" s="7">
        <v>14</v>
      </c>
      <c s="7" t="s">
        <v>681</v>
      </c>
      <c s="7" t="s">
        <v>686</v>
      </c>
      <c s="7" t="s">
        <v>687</v>
      </c>
      <c s="7" t="s">
        <v>132</v>
      </c>
      <c s="10">
        <v>178.5</v>
      </c>
      <c s="14"/>
      <c s="13">
        <f>ROUND((G41*F41),2)</f>
      </c>
      <c r="O41">
        <f>rekapitulace!H8</f>
      </c>
      <c>
        <f>O41/100*H41</f>
      </c>
    </row>
    <row r="42" spans="4:4" ht="204">
      <c r="D42" s="15" t="s">
        <v>688</v>
      </c>
    </row>
    <row r="43" spans="1:16" ht="12.75">
      <c r="A43" s="7">
        <v>15</v>
      </c>
      <c s="7" t="s">
        <v>681</v>
      </c>
      <c s="7" t="s">
        <v>689</v>
      </c>
      <c s="7" t="s">
        <v>690</v>
      </c>
      <c s="7" t="s">
        <v>132</v>
      </c>
      <c s="10">
        <v>59.5</v>
      </c>
      <c s="14"/>
      <c s="13">
        <f>ROUND((G43*F43),2)</f>
      </c>
      <c r="O43">
        <f>rekapitulace!H8</f>
      </c>
      <c>
        <f>O43/100*H43</f>
      </c>
    </row>
    <row r="44" spans="4:4" ht="165.75">
      <c r="D44" s="15" t="s">
        <v>691</v>
      </c>
    </row>
    <row r="45" spans="1:16" ht="12.75">
      <c r="A45" s="7">
        <v>16</v>
      </c>
      <c s="7" t="s">
        <v>692</v>
      </c>
      <c s="7" t="s">
        <v>44</v>
      </c>
      <c s="7" t="s">
        <v>693</v>
      </c>
      <c s="7" t="s">
        <v>392</v>
      </c>
      <c s="10">
        <v>482.62</v>
      </c>
      <c s="14"/>
      <c s="13">
        <f>ROUND((G45*F45),2)</f>
      </c>
      <c r="O45">
        <f>rekapitulace!H8</f>
      </c>
      <c>
        <f>O45/100*H45</f>
      </c>
    </row>
    <row r="46" spans="4:4" ht="293.25">
      <c r="D46" s="15" t="s">
        <v>694</v>
      </c>
    </row>
    <row r="47" spans="1:16" ht="12.75">
      <c r="A47" s="7">
        <v>17</v>
      </c>
      <c s="7" t="s">
        <v>695</v>
      </c>
      <c s="7" t="s">
        <v>44</v>
      </c>
      <c s="7" t="s">
        <v>696</v>
      </c>
      <c s="7" t="s">
        <v>392</v>
      </c>
      <c s="10">
        <v>314</v>
      </c>
      <c s="14"/>
      <c s="13">
        <f>ROUND((G47*F47),2)</f>
      </c>
      <c r="O47">
        <f>rekapitulace!H8</f>
      </c>
      <c>
        <f>O47/100*H47</f>
      </c>
    </row>
    <row r="48" spans="4:4" ht="38.25">
      <c r="D48" s="15" t="s">
        <v>697</v>
      </c>
    </row>
    <row r="49" spans="1:16" ht="12.75">
      <c r="A49" s="7">
        <v>18</v>
      </c>
      <c s="7" t="s">
        <v>511</v>
      </c>
      <c s="7" t="s">
        <v>44</v>
      </c>
      <c s="7" t="s">
        <v>512</v>
      </c>
      <c s="7" t="s">
        <v>392</v>
      </c>
      <c s="10">
        <v>553</v>
      </c>
      <c s="14"/>
      <c s="13">
        <f>ROUND((G49*F49),2)</f>
      </c>
      <c r="O49">
        <f>rekapitulace!H8</f>
      </c>
      <c>
        <f>O49/100*H49</f>
      </c>
    </row>
    <row r="50" spans="4:4" ht="280.5">
      <c r="D50" s="15" t="s">
        <v>698</v>
      </c>
    </row>
    <row r="51" spans="1:16" ht="12.75">
      <c r="A51" s="7">
        <v>19</v>
      </c>
      <c s="7" t="s">
        <v>514</v>
      </c>
      <c s="7" t="s">
        <v>59</v>
      </c>
      <c s="7" t="s">
        <v>515</v>
      </c>
      <c s="7" t="s">
        <v>392</v>
      </c>
      <c s="10">
        <v>22.4</v>
      </c>
      <c s="14"/>
      <c s="13">
        <f>ROUND((G51*F51),2)</f>
      </c>
      <c r="O51">
        <f>rekapitulace!H8</f>
      </c>
      <c>
        <f>O51/100*H51</f>
      </c>
    </row>
    <row r="52" spans="4:4" ht="102">
      <c r="D52" s="15" t="s">
        <v>699</v>
      </c>
    </row>
    <row r="53" spans="1:16" ht="12.75">
      <c r="A53" s="7">
        <v>20</v>
      </c>
      <c s="7" t="s">
        <v>700</v>
      </c>
      <c s="7" t="s">
        <v>44</v>
      </c>
      <c s="7" t="s">
        <v>701</v>
      </c>
      <c s="7" t="s">
        <v>392</v>
      </c>
      <c s="10">
        <v>22.4</v>
      </c>
      <c s="14"/>
      <c s="13">
        <f>ROUND((G53*F53),2)</f>
      </c>
      <c r="O53">
        <f>rekapitulace!H8</f>
      </c>
      <c>
        <f>O53/100*H53</f>
      </c>
    </row>
    <row r="54" spans="4:4" ht="114.75">
      <c r="D54" s="15" t="s">
        <v>702</v>
      </c>
    </row>
    <row r="55" spans="1:16" ht="12.75">
      <c r="A55" s="7">
        <v>21</v>
      </c>
      <c s="7" t="s">
        <v>519</v>
      </c>
      <c s="7" t="s">
        <v>44</v>
      </c>
      <c s="7" t="s">
        <v>520</v>
      </c>
      <c s="7" t="s">
        <v>392</v>
      </c>
      <c s="10">
        <v>867</v>
      </c>
      <c s="14"/>
      <c s="13">
        <f>ROUND((G55*F55),2)</f>
      </c>
      <c r="O55">
        <f>rekapitulace!H8</f>
      </c>
      <c>
        <f>O55/100*H55</f>
      </c>
    </row>
    <row r="56" spans="4:4" ht="280.5">
      <c r="D56" s="15" t="s">
        <v>703</v>
      </c>
    </row>
    <row r="57" spans="1:16" ht="12.75">
      <c r="A57" s="7">
        <v>22</v>
      </c>
      <c s="7" t="s">
        <v>704</v>
      </c>
      <c s="7" t="s">
        <v>44</v>
      </c>
      <c s="7" t="s">
        <v>705</v>
      </c>
      <c s="7" t="s">
        <v>392</v>
      </c>
      <c s="10">
        <v>8.79</v>
      </c>
      <c s="14"/>
      <c s="13">
        <f>ROUND((G57*F57),2)</f>
      </c>
      <c r="O57">
        <f>rekapitulace!H8</f>
      </c>
      <c>
        <f>O57/100*H57</f>
      </c>
    </row>
    <row r="58" spans="4:4" ht="191.25">
      <c r="D58" s="15" t="s">
        <v>706</v>
      </c>
    </row>
    <row r="59" spans="1:16" ht="12.75" customHeight="1">
      <c r="A59" s="16"/>
      <c s="16"/>
      <c s="16" t="s">
        <v>24</v>
      </c>
      <c s="16" t="s">
        <v>510</v>
      </c>
      <c s="16"/>
      <c s="16"/>
      <c s="16"/>
      <c s="16">
        <f>SUM(H21:H58)</f>
      </c>
      <c r="P59">
        <f>ROUND(SUM(P21:P58),2)</f>
      </c>
    </row>
    <row r="61" spans="1:8" ht="12.75" customHeight="1">
      <c r="A61" s="9"/>
      <c s="9"/>
      <c s="9" t="s">
        <v>37</v>
      </c>
      <c s="9" t="s">
        <v>539</v>
      </c>
      <c s="9"/>
      <c s="11"/>
      <c s="9"/>
      <c s="11"/>
    </row>
    <row r="62" spans="1:16" ht="12.75">
      <c r="A62" s="7">
        <v>23</v>
      </c>
      <c s="7" t="s">
        <v>707</v>
      </c>
      <c s="7" t="s">
        <v>44</v>
      </c>
      <c s="7" t="s">
        <v>708</v>
      </c>
      <c s="7" t="s">
        <v>530</v>
      </c>
      <c s="10">
        <v>8</v>
      </c>
      <c s="14"/>
      <c s="13">
        <f>ROUND((G62*F62),2)</f>
      </c>
      <c r="O62">
        <f>rekapitulace!H8</f>
      </c>
      <c>
        <f>O62/100*H62</f>
      </c>
    </row>
    <row r="63" spans="4:4" ht="38.25">
      <c r="D63" s="15" t="s">
        <v>709</v>
      </c>
    </row>
    <row r="64" spans="1:16" ht="12.75" customHeight="1">
      <c r="A64" s="16"/>
      <c s="16"/>
      <c s="16" t="s">
        <v>37</v>
      </c>
      <c s="16" t="s">
        <v>539</v>
      </c>
      <c s="16"/>
      <c s="16"/>
      <c s="16"/>
      <c s="16">
        <f>SUM(H62:H63)</f>
      </c>
      <c r="P64">
        <f>ROUND(SUM(P62:P63),2)</f>
      </c>
    </row>
    <row r="66" spans="1:8" ht="12.75" customHeight="1">
      <c r="A66" s="9"/>
      <c s="9"/>
      <c s="9" t="s">
        <v>40</v>
      </c>
      <c s="9" t="s">
        <v>602</v>
      </c>
      <c s="9"/>
      <c s="11"/>
      <c s="9"/>
      <c s="11"/>
    </row>
    <row r="67" spans="1:16" ht="12.75">
      <c r="A67" s="7">
        <v>24</v>
      </c>
      <c s="7" t="s">
        <v>710</v>
      </c>
      <c s="7" t="s">
        <v>44</v>
      </c>
      <c s="7" t="s">
        <v>711</v>
      </c>
      <c s="7" t="s">
        <v>68</v>
      </c>
      <c s="10">
        <v>4</v>
      </c>
      <c s="14"/>
      <c s="13">
        <f>ROUND((G67*F67),2)</f>
      </c>
      <c r="O67">
        <f>rekapitulace!H8</f>
      </c>
      <c>
        <f>O67/100*H67</f>
      </c>
    </row>
    <row r="68" spans="4:4" ht="63.75">
      <c r="D68" s="15" t="s">
        <v>712</v>
      </c>
    </row>
    <row r="69" spans="1:16" ht="12.75">
      <c r="A69" s="7">
        <v>25</v>
      </c>
      <c s="7" t="s">
        <v>713</v>
      </c>
      <c s="7" t="s">
        <v>44</v>
      </c>
      <c s="7" t="s">
        <v>714</v>
      </c>
      <c s="7" t="s">
        <v>68</v>
      </c>
      <c s="10">
        <v>4</v>
      </c>
      <c s="14"/>
      <c s="13">
        <f>ROUND((G69*F69),2)</f>
      </c>
      <c r="O69">
        <f>rekapitulace!H8</f>
      </c>
      <c>
        <f>O69/100*H69</f>
      </c>
    </row>
    <row r="70" spans="4:4" ht="63.75">
      <c r="D70" s="15" t="s">
        <v>712</v>
      </c>
    </row>
    <row r="71" spans="1:16" ht="12.75" customHeight="1">
      <c r="A71" s="16"/>
      <c s="16"/>
      <c s="16" t="s">
        <v>40</v>
      </c>
      <c s="16" t="s">
        <v>75</v>
      </c>
      <c s="16"/>
      <c s="16"/>
      <c s="16"/>
      <c s="16">
        <f>SUM(H67:H70)</f>
      </c>
      <c r="P71">
        <f>ROUND(SUM(P67:P70),2)</f>
      </c>
    </row>
    <row r="73" spans="1:8" ht="12.75" customHeight="1">
      <c r="A73" s="9"/>
      <c s="9"/>
      <c s="9" t="s">
        <v>613</v>
      </c>
      <c s="9" t="s">
        <v>612</v>
      </c>
      <c s="9"/>
      <c s="11"/>
      <c s="9"/>
      <c s="11"/>
    </row>
    <row r="74" spans="1:16" ht="12.75">
      <c r="A74" s="7">
        <v>26</v>
      </c>
      <c s="7" t="s">
        <v>715</v>
      </c>
      <c s="7" t="s">
        <v>59</v>
      </c>
      <c s="7" t="s">
        <v>716</v>
      </c>
      <c s="7" t="s">
        <v>132</v>
      </c>
      <c s="10">
        <v>28</v>
      </c>
      <c s="14"/>
      <c s="13">
        <f>ROUND((G74*F74),2)</f>
      </c>
      <c r="O74">
        <f>rekapitulace!H8</f>
      </c>
      <c>
        <f>O74/100*H74</f>
      </c>
    </row>
    <row r="75" spans="4:4" ht="25.5">
      <c r="D75" s="15" t="s">
        <v>717</v>
      </c>
    </row>
    <row r="76" spans="1:16" ht="12.75">
      <c r="A76" s="7">
        <v>27</v>
      </c>
      <c s="7" t="s">
        <v>715</v>
      </c>
      <c s="7" t="s">
        <v>61</v>
      </c>
      <c s="7" t="s">
        <v>718</v>
      </c>
      <c s="7" t="s">
        <v>132</v>
      </c>
      <c s="10">
        <v>4</v>
      </c>
      <c s="14"/>
      <c s="13">
        <f>ROUND((G76*F76),2)</f>
      </c>
      <c r="O76">
        <f>rekapitulace!H8</f>
      </c>
      <c>
        <f>O76/100*H76</f>
      </c>
    </row>
    <row r="77" spans="4:4" ht="25.5">
      <c r="D77" s="15" t="s">
        <v>719</v>
      </c>
    </row>
    <row r="78" spans="1:16" ht="12.75">
      <c r="A78" s="7">
        <v>29</v>
      </c>
      <c s="7" t="s">
        <v>720</v>
      </c>
      <c s="7" t="s">
        <v>61</v>
      </c>
      <c s="7" t="s">
        <v>721</v>
      </c>
      <c s="7" t="s">
        <v>68</v>
      </c>
      <c s="10">
        <v>24</v>
      </c>
      <c s="14"/>
      <c s="13">
        <f>ROUND((G78*F78),2)</f>
      </c>
      <c r="O78">
        <f>rekapitulace!H8</f>
      </c>
      <c>
        <f>O78/100*H78</f>
      </c>
    </row>
    <row r="79" spans="4:4" ht="25.5">
      <c r="D79" s="15" t="s">
        <v>490</v>
      </c>
    </row>
    <row r="80" spans="1:16" ht="12.75">
      <c r="A80" s="7">
        <v>28</v>
      </c>
      <c s="7" t="s">
        <v>720</v>
      </c>
      <c s="7" t="s">
        <v>59</v>
      </c>
      <c s="7" t="s">
        <v>722</v>
      </c>
      <c s="7" t="s">
        <v>68</v>
      </c>
      <c s="10">
        <v>34</v>
      </c>
      <c s="14"/>
      <c s="13">
        <f>ROUND((G80*F80),2)</f>
      </c>
      <c r="O80">
        <f>rekapitulace!H8</f>
      </c>
      <c>
        <f>O80/100*H80</f>
      </c>
    </row>
    <row r="81" spans="4:4" ht="25.5">
      <c r="D81" s="15" t="s">
        <v>723</v>
      </c>
    </row>
    <row r="82" spans="1:16" ht="12.75">
      <c r="A82" s="7">
        <v>30</v>
      </c>
      <c s="7" t="s">
        <v>724</v>
      </c>
      <c s="7" t="s">
        <v>44</v>
      </c>
      <c s="7" t="s">
        <v>725</v>
      </c>
      <c s="7" t="s">
        <v>68</v>
      </c>
      <c s="10">
        <v>17</v>
      </c>
      <c s="14"/>
      <c s="13">
        <f>ROUND((G82*F82),2)</f>
      </c>
      <c r="O82">
        <f>rekapitulace!H8</f>
      </c>
      <c>
        <f>O82/100*H82</f>
      </c>
    </row>
    <row r="83" spans="4:4" ht="25.5">
      <c r="D83" s="15" t="s">
        <v>344</v>
      </c>
    </row>
    <row r="84" spans="1:16" ht="12.75">
      <c r="A84" s="7">
        <v>31</v>
      </c>
      <c s="7" t="s">
        <v>726</v>
      </c>
      <c s="7" t="s">
        <v>44</v>
      </c>
      <c s="7" t="s">
        <v>727</v>
      </c>
      <c s="7" t="s">
        <v>68</v>
      </c>
      <c s="10">
        <v>17</v>
      </c>
      <c s="14"/>
      <c s="13">
        <f>ROUND((G84*F84),2)</f>
      </c>
      <c r="O84">
        <f>rekapitulace!H8</f>
      </c>
      <c>
        <f>O84/100*H84</f>
      </c>
    </row>
    <row r="85" spans="4:4" ht="25.5">
      <c r="D85" s="15" t="s">
        <v>344</v>
      </c>
    </row>
    <row r="86" spans="1:16" ht="12.75">
      <c r="A86" s="7">
        <v>32</v>
      </c>
      <c s="7" t="s">
        <v>728</v>
      </c>
      <c s="7" t="s">
        <v>44</v>
      </c>
      <c s="7" t="s">
        <v>729</v>
      </c>
      <c s="7" t="s">
        <v>530</v>
      </c>
      <c s="10">
        <v>35</v>
      </c>
      <c s="14"/>
      <c s="13">
        <f>ROUND((G86*F86),2)</f>
      </c>
      <c r="O86">
        <f>rekapitulace!H8</f>
      </c>
      <c>
        <f>O86/100*H86</f>
      </c>
    </row>
    <row r="87" spans="4:4" ht="25.5">
      <c r="D87" s="15" t="s">
        <v>730</v>
      </c>
    </row>
    <row r="88" spans="1:16" ht="12.75">
      <c r="A88" s="7">
        <v>33</v>
      </c>
      <c s="7" t="s">
        <v>731</v>
      </c>
      <c s="7" t="s">
        <v>44</v>
      </c>
      <c s="7" t="s">
        <v>732</v>
      </c>
      <c s="7" t="s">
        <v>392</v>
      </c>
      <c s="10">
        <v>2.976</v>
      </c>
      <c s="14"/>
      <c s="13">
        <f>ROUND((G88*F88),2)</f>
      </c>
      <c r="O88">
        <f>rekapitulace!H8</f>
      </c>
      <c>
        <f>O88/100*H88</f>
      </c>
    </row>
    <row r="89" spans="4:4" ht="191.25">
      <c r="D89" s="15" t="s">
        <v>733</v>
      </c>
    </row>
    <row r="90" spans="1:16" ht="12.75">
      <c r="A90" s="7">
        <v>34</v>
      </c>
      <c s="7" t="s">
        <v>734</v>
      </c>
      <c s="7" t="s">
        <v>44</v>
      </c>
      <c s="7" t="s">
        <v>735</v>
      </c>
      <c s="7" t="s">
        <v>68</v>
      </c>
      <c s="10">
        <v>3</v>
      </c>
      <c s="14"/>
      <c s="13">
        <f>ROUND((G90*F90),2)</f>
      </c>
      <c r="O90">
        <f>rekapitulace!H8</f>
      </c>
      <c>
        <f>O90/100*H90</f>
      </c>
    </row>
    <row r="91" spans="4:4" ht="25.5">
      <c r="D91" s="15" t="s">
        <v>72</v>
      </c>
    </row>
    <row r="92" spans="1:16" ht="12.75">
      <c r="A92" s="7">
        <v>35</v>
      </c>
      <c s="7" t="s">
        <v>736</v>
      </c>
      <c s="7" t="s">
        <v>44</v>
      </c>
      <c s="7" t="s">
        <v>737</v>
      </c>
      <c s="7" t="s">
        <v>132</v>
      </c>
      <c s="10">
        <v>21</v>
      </c>
      <c s="14"/>
      <c s="13">
        <f>ROUND((G92*F92),2)</f>
      </c>
      <c r="O92">
        <f>rekapitulace!H8</f>
      </c>
      <c>
        <f>O92/100*H92</f>
      </c>
    </row>
    <row r="93" spans="4:4" ht="51">
      <c r="D93" s="15" t="s">
        <v>738</v>
      </c>
    </row>
    <row r="94" spans="1:16" ht="12.75">
      <c r="A94" s="7">
        <v>36</v>
      </c>
      <c s="7" t="s">
        <v>739</v>
      </c>
      <c s="7" t="s">
        <v>44</v>
      </c>
      <c s="7" t="s">
        <v>740</v>
      </c>
      <c s="7" t="s">
        <v>132</v>
      </c>
      <c s="10">
        <v>21</v>
      </c>
      <c s="14"/>
      <c s="13">
        <f>ROUND((G94*F94),2)</f>
      </c>
      <c r="O94">
        <f>rekapitulace!H8</f>
      </c>
      <c>
        <f>O94/100*H94</f>
      </c>
    </row>
    <row r="95" spans="4:4" ht="51">
      <c r="D95" s="15" t="s">
        <v>738</v>
      </c>
    </row>
    <row r="96" spans="1:16" ht="12.75">
      <c r="A96" s="7">
        <v>37</v>
      </c>
      <c s="7" t="s">
        <v>741</v>
      </c>
      <c s="7" t="s">
        <v>59</v>
      </c>
      <c s="7" t="s">
        <v>742</v>
      </c>
      <c s="7" t="s">
        <v>68</v>
      </c>
      <c s="10">
        <v>1</v>
      </c>
      <c s="14"/>
      <c s="13">
        <f>ROUND((G96*F96),2)</f>
      </c>
      <c r="O96">
        <f>rekapitulace!H8</f>
      </c>
      <c>
        <f>O96/100*H96</f>
      </c>
    </row>
    <row r="97" spans="4:4" ht="51">
      <c r="D97" s="15" t="s">
        <v>743</v>
      </c>
    </row>
    <row r="98" spans="1:16" ht="12.75">
      <c r="A98" s="7">
        <v>38</v>
      </c>
      <c s="7" t="s">
        <v>741</v>
      </c>
      <c s="7" t="s">
        <v>61</v>
      </c>
      <c s="7" t="s">
        <v>744</v>
      </c>
      <c s="7" t="s">
        <v>68</v>
      </c>
      <c s="10">
        <v>7</v>
      </c>
      <c s="14"/>
      <c s="13">
        <f>ROUND((G98*F98),2)</f>
      </c>
      <c r="O98">
        <f>rekapitulace!H8</f>
      </c>
      <c>
        <f>O98/100*H98</f>
      </c>
    </row>
    <row r="99" spans="4:4" ht="38.25">
      <c r="D99" s="15" t="s">
        <v>745</v>
      </c>
    </row>
    <row r="100" spans="1:16" ht="12.75" customHeight="1">
      <c r="A100" s="16"/>
      <c s="16"/>
      <c s="16" t="s">
        <v>613</v>
      </c>
      <c s="16" t="s">
        <v>612</v>
      </c>
      <c s="16"/>
      <c s="16"/>
      <c s="16"/>
      <c s="16">
        <f>SUM(H74:H99)</f>
      </c>
      <c r="P100">
        <f>ROUND(SUM(P74:P99),2)</f>
      </c>
    </row>
    <row r="102" spans="1:16" ht="12.75" customHeight="1">
      <c r="A102" s="16"/>
      <c s="16"/>
      <c s="16"/>
      <c s="16" t="s">
        <v>63</v>
      </c>
      <c s="16"/>
      <c s="16"/>
      <c s="16"/>
      <c s="16">
        <f>+H18+H59+H64+H71+H100</f>
      </c>
      <c r="P102">
        <f>+P18+P59+P64+P71+P100</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8.xml><?xml version="1.0" encoding="utf-8"?>
<worksheet xmlns="http://schemas.openxmlformats.org/spreadsheetml/2006/main" xmlns:r="http://schemas.openxmlformats.org/officeDocument/2006/relationships">
  <sheetPr>
    <pageSetUpPr fitToPage="1"/>
  </sheetPr>
  <dimension ref="A1:P11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648</v>
      </c>
      <c s="5" t="s">
        <v>649</v>
      </c>
      <c s="5"/>
    </row>
    <row r="6" spans="1:5" ht="12.75" customHeight="1">
      <c r="A6" t="s">
        <v>17</v>
      </c>
      <c r="C6" s="5" t="s">
        <v>746</v>
      </c>
      <c s="5" t="s">
        <v>747</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873.12</v>
      </c>
      <c s="14"/>
      <c s="13">
        <f>ROUND((G12*F12),2)</f>
      </c>
      <c r="O12">
        <f>rekapitulace!H8</f>
      </c>
      <c>
        <f>O12/100*H12</f>
      </c>
    </row>
    <row r="13" spans="4:4" ht="76.5">
      <c r="D13" s="15" t="s">
        <v>748</v>
      </c>
    </row>
    <row r="14" spans="1:16" ht="12.75">
      <c r="A14" s="7">
        <v>2</v>
      </c>
      <c s="7" t="s">
        <v>507</v>
      </c>
      <c s="7" t="s">
        <v>44</v>
      </c>
      <c s="7" t="s">
        <v>508</v>
      </c>
      <c s="7" t="s">
        <v>392</v>
      </c>
      <c s="10">
        <v>862.5</v>
      </c>
      <c s="14"/>
      <c s="13">
        <f>ROUND((G14*F14),2)</f>
      </c>
      <c r="O14">
        <f>rekapitulace!H8</f>
      </c>
      <c>
        <f>O14/100*H14</f>
      </c>
    </row>
    <row r="15" spans="4:4" ht="76.5">
      <c r="D15" s="15" t="s">
        <v>749</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511</v>
      </c>
      <c s="7" t="s">
        <v>44</v>
      </c>
      <c s="7" t="s">
        <v>512</v>
      </c>
      <c s="7" t="s">
        <v>392</v>
      </c>
      <c s="10">
        <v>862.5</v>
      </c>
      <c s="14"/>
      <c s="13">
        <f>ROUND((G19*F19),2)</f>
      </c>
      <c r="O19">
        <f>rekapitulace!H8</f>
      </c>
      <c>
        <f>O19/100*H19</f>
      </c>
    </row>
    <row r="20" spans="4:4" ht="51">
      <c r="D20" s="15" t="s">
        <v>750</v>
      </c>
    </row>
    <row r="21" spans="1:16" ht="12.75">
      <c r="A21" s="7">
        <v>4</v>
      </c>
      <c s="7" t="s">
        <v>514</v>
      </c>
      <c s="7" t="s">
        <v>59</v>
      </c>
      <c s="7" t="s">
        <v>515</v>
      </c>
      <c s="7" t="s">
        <v>392</v>
      </c>
      <c s="10">
        <v>862.5</v>
      </c>
      <c s="14"/>
      <c s="13">
        <f>ROUND((G21*F21),2)</f>
      </c>
      <c r="O21">
        <f>rekapitulace!H8</f>
      </c>
      <c>
        <f>O21/100*H21</f>
      </c>
    </row>
    <row r="22" spans="4:4" ht="102">
      <c r="D22" s="15" t="s">
        <v>751</v>
      </c>
    </row>
    <row r="23" spans="1:16" ht="12.75">
      <c r="A23" s="7">
        <v>5</v>
      </c>
      <c s="7" t="s">
        <v>752</v>
      </c>
      <c s="7" t="s">
        <v>44</v>
      </c>
      <c s="7" t="s">
        <v>753</v>
      </c>
      <c s="7" t="s">
        <v>392</v>
      </c>
      <c s="10">
        <v>16.32</v>
      </c>
      <c s="14"/>
      <c s="13">
        <f>ROUND((G23*F23),2)</f>
      </c>
      <c r="O23">
        <f>rekapitulace!H8</f>
      </c>
      <c>
        <f>O23/100*H23</f>
      </c>
    </row>
    <row r="24" spans="4:4" ht="165.75">
      <c r="D24" s="15" t="s">
        <v>754</v>
      </c>
    </row>
    <row r="25" spans="1:16" ht="12.75">
      <c r="A25" s="7">
        <v>6</v>
      </c>
      <c s="7" t="s">
        <v>519</v>
      </c>
      <c s="7" t="s">
        <v>44</v>
      </c>
      <c s="7" t="s">
        <v>520</v>
      </c>
      <c s="7" t="s">
        <v>392</v>
      </c>
      <c s="10">
        <v>873.12</v>
      </c>
      <c s="14"/>
      <c s="13">
        <f>ROUND((G25*F25),2)</f>
      </c>
      <c r="O25">
        <f>rekapitulace!H8</f>
      </c>
      <c>
        <f>O25/100*H25</f>
      </c>
    </row>
    <row r="26" spans="4:4" ht="293.25">
      <c r="D26" s="15" t="s">
        <v>755</v>
      </c>
    </row>
    <row r="27" spans="1:16" ht="12.75">
      <c r="A27" s="7">
        <v>7</v>
      </c>
      <c s="7" t="s">
        <v>522</v>
      </c>
      <c s="7" t="s">
        <v>44</v>
      </c>
      <c s="7" t="s">
        <v>523</v>
      </c>
      <c s="7" t="s">
        <v>392</v>
      </c>
      <c s="10">
        <v>862.5</v>
      </c>
      <c s="14"/>
      <c s="13">
        <f>ROUND((G27*F27),2)</f>
      </c>
      <c r="O27">
        <f>rekapitulace!H8</f>
      </c>
      <c>
        <f>O27/100*H27</f>
      </c>
    </row>
    <row r="28" spans="4:4" ht="38.25">
      <c r="D28" s="15" t="s">
        <v>756</v>
      </c>
    </row>
    <row r="29" spans="1:16" ht="12.75">
      <c r="A29" s="7">
        <v>8</v>
      </c>
      <c s="7" t="s">
        <v>757</v>
      </c>
      <c s="7" t="s">
        <v>44</v>
      </c>
      <c s="7" t="s">
        <v>758</v>
      </c>
      <c s="7" t="s">
        <v>392</v>
      </c>
      <c s="10">
        <v>5.7</v>
      </c>
      <c s="14"/>
      <c s="13">
        <f>ROUND((G29*F29),2)</f>
      </c>
      <c r="O29">
        <f>rekapitulace!H8</f>
      </c>
      <c>
        <f>O29/100*H29</f>
      </c>
    </row>
    <row r="30" spans="4:4" ht="63.75">
      <c r="D30" s="15" t="s">
        <v>759</v>
      </c>
    </row>
    <row r="31" spans="1:16" ht="12.75">
      <c r="A31" s="7">
        <v>9</v>
      </c>
      <c s="7" t="s">
        <v>760</v>
      </c>
      <c s="7" t="s">
        <v>44</v>
      </c>
      <c s="7" t="s">
        <v>761</v>
      </c>
      <c s="7" t="s">
        <v>392</v>
      </c>
      <c s="10">
        <v>8.274</v>
      </c>
      <c s="14"/>
      <c s="13">
        <f>ROUND((G31*F31),2)</f>
      </c>
      <c r="O31">
        <f>rekapitulace!H8</f>
      </c>
      <c>
        <f>O31/100*H31</f>
      </c>
    </row>
    <row r="32" spans="4:4" ht="216.75">
      <c r="D32" s="15" t="s">
        <v>762</v>
      </c>
    </row>
    <row r="33" spans="1:16" ht="12.75">
      <c r="A33" s="7">
        <v>10</v>
      </c>
      <c s="7" t="s">
        <v>528</v>
      </c>
      <c s="7" t="s">
        <v>44</v>
      </c>
      <c s="7" t="s">
        <v>529</v>
      </c>
      <c s="7" t="s">
        <v>530</v>
      </c>
      <c s="10">
        <v>1725</v>
      </c>
      <c s="14"/>
      <c s="13">
        <f>ROUND((G33*F33),2)</f>
      </c>
      <c r="O33">
        <f>rekapitulace!H8</f>
      </c>
      <c>
        <f>O33/100*H33</f>
      </c>
    </row>
    <row r="34" spans="4:4" ht="76.5">
      <c r="D34" s="15" t="s">
        <v>763</v>
      </c>
    </row>
    <row r="35" spans="1:16" ht="12.75" customHeight="1">
      <c r="A35" s="16"/>
      <c s="16"/>
      <c s="16" t="s">
        <v>24</v>
      </c>
      <c s="16" t="s">
        <v>510</v>
      </c>
      <c s="16"/>
      <c s="16"/>
      <c s="16"/>
      <c s="16">
        <f>SUM(H19:H34)</f>
      </c>
      <c r="P35">
        <f>ROUND(SUM(P19:P34),2)</f>
      </c>
    </row>
    <row r="37" spans="1:8" ht="12.75" customHeight="1">
      <c r="A37" s="9"/>
      <c s="9"/>
      <c s="9" t="s">
        <v>34</v>
      </c>
      <c s="9" t="s">
        <v>764</v>
      </c>
      <c s="9"/>
      <c s="11"/>
      <c s="9"/>
      <c s="11"/>
    </row>
    <row r="38" spans="1:16" ht="12.75">
      <c r="A38" s="7">
        <v>11</v>
      </c>
      <c s="7" t="s">
        <v>765</v>
      </c>
      <c s="7" t="s">
        <v>59</v>
      </c>
      <c s="7" t="s">
        <v>766</v>
      </c>
      <c s="7" t="s">
        <v>132</v>
      </c>
      <c s="10">
        <v>140</v>
      </c>
      <c s="14"/>
      <c s="13">
        <f>ROUND((G38*F38),2)</f>
      </c>
      <c r="O38">
        <f>rekapitulace!H8</f>
      </c>
      <c>
        <f>O38/100*H38</f>
      </c>
    </row>
    <row r="39" spans="4:4" ht="38.25">
      <c r="D39" s="15" t="s">
        <v>452</v>
      </c>
    </row>
    <row r="40" spans="1:16" ht="12.75">
      <c r="A40" s="7">
        <v>12</v>
      </c>
      <c s="7" t="s">
        <v>765</v>
      </c>
      <c s="7" t="s">
        <v>61</v>
      </c>
      <c s="7" t="s">
        <v>767</v>
      </c>
      <c s="7" t="s">
        <v>132</v>
      </c>
      <c s="10">
        <v>20</v>
      </c>
      <c s="14"/>
      <c s="13">
        <f>ROUND((G40*F40),2)</f>
      </c>
      <c r="O40">
        <f>rekapitulace!H8</f>
      </c>
      <c>
        <f>O40/100*H40</f>
      </c>
    </row>
    <row r="41" spans="4:4" ht="25.5">
      <c r="D41" s="15" t="s">
        <v>405</v>
      </c>
    </row>
    <row r="42" spans="1:16" ht="12.75" customHeight="1">
      <c r="A42" s="16"/>
      <c s="16"/>
      <c s="16" t="s">
        <v>34</v>
      </c>
      <c s="16" t="s">
        <v>764</v>
      </c>
      <c s="16"/>
      <c s="16"/>
      <c s="16"/>
      <c s="16">
        <f>SUM(H38:H41)</f>
      </c>
      <c r="P42">
        <f>ROUND(SUM(P38:P41),2)</f>
      </c>
    </row>
    <row r="44" spans="1:8" ht="12.75" customHeight="1">
      <c r="A44" s="9"/>
      <c s="9"/>
      <c s="9" t="s">
        <v>36</v>
      </c>
      <c s="9" t="s">
        <v>535</v>
      </c>
      <c s="9"/>
      <c s="11"/>
      <c s="9"/>
      <c s="11"/>
    </row>
    <row r="45" spans="1:16" ht="12.75">
      <c r="A45" s="7">
        <v>13</v>
      </c>
      <c s="7" t="s">
        <v>768</v>
      </c>
      <c s="7" t="s">
        <v>44</v>
      </c>
      <c s="7" t="s">
        <v>769</v>
      </c>
      <c s="7" t="s">
        <v>392</v>
      </c>
      <c s="10">
        <v>1.74</v>
      </c>
      <c s="14"/>
      <c s="13">
        <f>ROUND((G45*F45),2)</f>
      </c>
      <c r="O45">
        <f>rekapitulace!H8</f>
      </c>
      <c>
        <f>O45/100*H45</f>
      </c>
    </row>
    <row r="46" spans="4:4" ht="165.75">
      <c r="D46" s="15" t="s">
        <v>770</v>
      </c>
    </row>
    <row r="47" spans="1:16" ht="12.75" customHeight="1">
      <c r="A47" s="16"/>
      <c s="16"/>
      <c s="16" t="s">
        <v>36</v>
      </c>
      <c s="16" t="s">
        <v>535</v>
      </c>
      <c s="16"/>
      <c s="16"/>
      <c s="16"/>
      <c s="16">
        <f>SUM(H45:H46)</f>
      </c>
      <c r="P47">
        <f>ROUND(SUM(P45:P46),2)</f>
      </c>
    </row>
    <row r="49" spans="1:8" ht="12.75" customHeight="1">
      <c r="A49" s="9"/>
      <c s="9"/>
      <c s="9" t="s">
        <v>37</v>
      </c>
      <c s="9" t="s">
        <v>539</v>
      </c>
      <c s="9"/>
      <c s="11"/>
      <c s="9"/>
      <c s="11"/>
    </row>
    <row r="50" spans="1:16" ht="12.75">
      <c r="A50" s="7">
        <v>14</v>
      </c>
      <c s="7" t="s">
        <v>540</v>
      </c>
      <c s="7" t="s">
        <v>44</v>
      </c>
      <c s="7" t="s">
        <v>771</v>
      </c>
      <c s="7" t="s">
        <v>530</v>
      </c>
      <c s="10">
        <v>2159</v>
      </c>
      <c s="14"/>
      <c s="13">
        <f>ROUND((G50*F50),2)</f>
      </c>
      <c r="O50">
        <f>rekapitulace!H8</f>
      </c>
      <c>
        <f>O50/100*H50</f>
      </c>
    </row>
    <row r="51" spans="4:4" ht="76.5">
      <c r="D51" s="15" t="s">
        <v>772</v>
      </c>
    </row>
    <row r="52" spans="1:16" ht="12.75">
      <c r="A52" s="7">
        <v>15</v>
      </c>
      <c s="7" t="s">
        <v>545</v>
      </c>
      <c s="7" t="s">
        <v>44</v>
      </c>
      <c s="7" t="s">
        <v>546</v>
      </c>
      <c s="7" t="s">
        <v>392</v>
      </c>
      <c s="10">
        <v>500.25</v>
      </c>
      <c s="14"/>
      <c s="13">
        <f>ROUND((G52*F52),2)</f>
      </c>
      <c r="O52">
        <f>rekapitulace!H8</f>
      </c>
      <c>
        <f>O52/100*H52</f>
      </c>
    </row>
    <row r="53" spans="4:4" ht="63.75">
      <c r="D53" s="15" t="s">
        <v>773</v>
      </c>
    </row>
    <row r="54" spans="1:16" ht="12.75">
      <c r="A54" s="7">
        <v>16</v>
      </c>
      <c s="7" t="s">
        <v>548</v>
      </c>
      <c s="7" t="s">
        <v>44</v>
      </c>
      <c s="7" t="s">
        <v>549</v>
      </c>
      <c s="7" t="s">
        <v>530</v>
      </c>
      <c s="10">
        <v>2585</v>
      </c>
      <c s="14"/>
      <c s="13">
        <f>ROUND((G54*F54),2)</f>
      </c>
      <c r="O54">
        <f>rekapitulace!H8</f>
      </c>
      <c>
        <f>O54/100*H54</f>
      </c>
    </row>
    <row r="55" spans="4:4" ht="76.5">
      <c r="D55" s="15" t="s">
        <v>774</v>
      </c>
    </row>
    <row r="56" spans="1:16" ht="12.75">
      <c r="A56" s="7">
        <v>17</v>
      </c>
      <c s="7" t="s">
        <v>554</v>
      </c>
      <c s="7" t="s">
        <v>44</v>
      </c>
      <c s="7" t="s">
        <v>555</v>
      </c>
      <c s="7" t="s">
        <v>530</v>
      </c>
      <c s="10">
        <v>7428</v>
      </c>
      <c s="14"/>
      <c s="13">
        <f>ROUND((G56*F56),2)</f>
      </c>
      <c r="O56">
        <f>rekapitulace!H8</f>
      </c>
      <c>
        <f>O56/100*H56</f>
      </c>
    </row>
    <row r="57" spans="4:4" ht="76.5">
      <c r="D57" s="15" t="s">
        <v>775</v>
      </c>
    </row>
    <row r="58" spans="1:16" ht="12.75">
      <c r="A58" s="7">
        <v>18</v>
      </c>
      <c s="7" t="s">
        <v>776</v>
      </c>
      <c s="7" t="s">
        <v>44</v>
      </c>
      <c s="7" t="s">
        <v>777</v>
      </c>
      <c s="7" t="s">
        <v>530</v>
      </c>
      <c s="10">
        <v>1720</v>
      </c>
      <c s="14"/>
      <c s="13">
        <f>ROUND((G58*F58),2)</f>
      </c>
      <c r="O58">
        <f>rekapitulace!H8</f>
      </c>
      <c>
        <f>O58/100*H58</f>
      </c>
    </row>
    <row r="59" spans="4:4" ht="76.5">
      <c r="D59" s="15" t="s">
        <v>778</v>
      </c>
    </row>
    <row r="60" spans="1:16" ht="12.75">
      <c r="A60" s="7">
        <v>19</v>
      </c>
      <c s="7" t="s">
        <v>562</v>
      </c>
      <c s="7" t="s">
        <v>44</v>
      </c>
      <c s="7" t="s">
        <v>563</v>
      </c>
      <c s="7" t="s">
        <v>530</v>
      </c>
      <c s="10">
        <v>3714</v>
      </c>
      <c s="14"/>
      <c s="13">
        <f>ROUND((G60*F60),2)</f>
      </c>
      <c r="O60">
        <f>rekapitulace!H8</f>
      </c>
      <c>
        <f>O60/100*H60</f>
      </c>
    </row>
    <row r="61" spans="4:4" ht="76.5">
      <c r="D61" s="15" t="s">
        <v>779</v>
      </c>
    </row>
    <row r="62" spans="1:16" ht="12.75">
      <c r="A62" s="7">
        <v>20</v>
      </c>
      <c s="7" t="s">
        <v>568</v>
      </c>
      <c s="7" t="s">
        <v>44</v>
      </c>
      <c s="7" t="s">
        <v>569</v>
      </c>
      <c s="7" t="s">
        <v>530</v>
      </c>
      <c s="10">
        <v>3714</v>
      </c>
      <c s="14"/>
      <c s="13">
        <f>ROUND((G62*F62),2)</f>
      </c>
      <c r="O62">
        <f>rekapitulace!H8</f>
      </c>
      <c>
        <f>O62/100*H62</f>
      </c>
    </row>
    <row r="63" spans="4:4" ht="76.5">
      <c r="D63" s="15" t="s">
        <v>779</v>
      </c>
    </row>
    <row r="64" spans="1:16" ht="12.75">
      <c r="A64" s="7">
        <v>21</v>
      </c>
      <c s="7" t="s">
        <v>572</v>
      </c>
      <c s="7" t="s">
        <v>44</v>
      </c>
      <c s="7" t="s">
        <v>573</v>
      </c>
      <c s="7" t="s">
        <v>530</v>
      </c>
      <c s="10">
        <v>2585</v>
      </c>
      <c s="14"/>
      <c s="13">
        <f>ROUND((G64*F64),2)</f>
      </c>
      <c r="O64">
        <f>rekapitulace!H8</f>
      </c>
      <c>
        <f>O64/100*H64</f>
      </c>
    </row>
    <row r="65" spans="4:4" ht="76.5">
      <c r="D65" s="15" t="s">
        <v>774</v>
      </c>
    </row>
    <row r="66" spans="1:16" ht="12.75">
      <c r="A66" s="7">
        <v>22</v>
      </c>
      <c s="7" t="s">
        <v>574</v>
      </c>
      <c s="7" t="s">
        <v>44</v>
      </c>
      <c s="7" t="s">
        <v>575</v>
      </c>
      <c s="7" t="s">
        <v>530</v>
      </c>
      <c s="10">
        <v>2585</v>
      </c>
      <c s="14"/>
      <c s="13">
        <f>ROUND((G66*F66),2)</f>
      </c>
      <c r="O66">
        <f>rekapitulace!H8</f>
      </c>
      <c>
        <f>O66/100*H66</f>
      </c>
    </row>
    <row r="67" spans="4:4" ht="89.25">
      <c r="D67" s="15" t="s">
        <v>780</v>
      </c>
    </row>
    <row r="68" spans="1:16" ht="12.75">
      <c r="A68" s="7">
        <v>23</v>
      </c>
      <c s="7" t="s">
        <v>595</v>
      </c>
      <c s="7" t="s">
        <v>44</v>
      </c>
      <c s="7" t="s">
        <v>596</v>
      </c>
      <c s="7" t="s">
        <v>132</v>
      </c>
      <c s="10">
        <v>732</v>
      </c>
      <c s="14"/>
      <c s="13">
        <f>ROUND((G68*F68),2)</f>
      </c>
      <c r="O68">
        <f>rekapitulace!H8</f>
      </c>
      <c>
        <f>O68/100*H68</f>
      </c>
    </row>
    <row r="69" spans="4:4" ht="76.5">
      <c r="D69" s="15" t="s">
        <v>781</v>
      </c>
    </row>
    <row r="70" spans="1:16" ht="12.75" customHeight="1">
      <c r="A70" s="16"/>
      <c s="16"/>
      <c s="16" t="s">
        <v>37</v>
      </c>
      <c s="16" t="s">
        <v>539</v>
      </c>
      <c s="16"/>
      <c s="16"/>
      <c s="16"/>
      <c s="16">
        <f>SUM(H50:H69)</f>
      </c>
      <c r="P70">
        <f>ROUND(SUM(P50:P69),2)</f>
      </c>
    </row>
    <row r="72" spans="1:8" ht="12.75" customHeight="1">
      <c r="A72" s="9"/>
      <c s="9"/>
      <c s="9" t="s">
        <v>40</v>
      </c>
      <c s="9" t="s">
        <v>602</v>
      </c>
      <c s="9"/>
      <c s="11"/>
      <c s="9"/>
      <c s="11"/>
    </row>
    <row r="73" spans="1:16" ht="12.75">
      <c r="A73" s="7">
        <v>24</v>
      </c>
      <c s="7" t="s">
        <v>782</v>
      </c>
      <c s="7" t="s">
        <v>44</v>
      </c>
      <c s="7" t="s">
        <v>783</v>
      </c>
      <c s="7" t="s">
        <v>132</v>
      </c>
      <c s="10">
        <v>3</v>
      </c>
      <c s="14"/>
      <c s="13">
        <f>ROUND((G73*F73),2)</f>
      </c>
      <c r="O73">
        <f>rekapitulace!H8</f>
      </c>
      <c>
        <f>O73/100*H73</f>
      </c>
    </row>
    <row r="74" spans="4:4" ht="25.5">
      <c r="D74" s="15" t="s">
        <v>784</v>
      </c>
    </row>
    <row r="75" spans="1:16" ht="12.75">
      <c r="A75" s="7">
        <v>25</v>
      </c>
      <c s="7" t="s">
        <v>785</v>
      </c>
      <c s="7" t="s">
        <v>44</v>
      </c>
      <c s="7" t="s">
        <v>786</v>
      </c>
      <c s="7" t="s">
        <v>132</v>
      </c>
      <c s="10">
        <v>15</v>
      </c>
      <c s="14"/>
      <c s="13">
        <f>ROUND((G75*F75),2)</f>
      </c>
      <c r="O75">
        <f>rekapitulace!H8</f>
      </c>
      <c>
        <f>O75/100*H75</f>
      </c>
    </row>
    <row r="76" spans="4:4" ht="51">
      <c r="D76" s="15" t="s">
        <v>787</v>
      </c>
    </row>
    <row r="77" spans="1:16" ht="12.75">
      <c r="A77" s="7">
        <v>26</v>
      </c>
      <c s="7" t="s">
        <v>788</v>
      </c>
      <c s="7" t="s">
        <v>44</v>
      </c>
      <c s="7" t="s">
        <v>789</v>
      </c>
      <c s="7" t="s">
        <v>68</v>
      </c>
      <c s="10">
        <v>3</v>
      </c>
      <c s="14"/>
      <c s="13">
        <f>ROUND((G77*F77),2)</f>
      </c>
      <c r="O77">
        <f>rekapitulace!H8</f>
      </c>
      <c>
        <f>O77/100*H77</f>
      </c>
    </row>
    <row r="78" spans="4:4" ht="25.5">
      <c r="D78" s="15" t="s">
        <v>72</v>
      </c>
    </row>
    <row r="79" spans="1:16" ht="12.75">
      <c r="A79" s="7">
        <v>27</v>
      </c>
      <c s="7" t="s">
        <v>790</v>
      </c>
      <c s="7" t="s">
        <v>44</v>
      </c>
      <c s="7" t="s">
        <v>791</v>
      </c>
      <c s="7" t="s">
        <v>68</v>
      </c>
      <c s="10">
        <v>7</v>
      </c>
      <c s="14"/>
      <c s="13">
        <f>ROUND((G79*F79),2)</f>
      </c>
      <c r="O79">
        <f>rekapitulace!H8</f>
      </c>
      <c>
        <f>O79/100*H79</f>
      </c>
    </row>
    <row r="80" spans="4:4" ht="38.25">
      <c r="D80" s="15" t="s">
        <v>745</v>
      </c>
    </row>
    <row r="81" spans="1:16" ht="12.75">
      <c r="A81" s="7">
        <v>28</v>
      </c>
      <c s="7" t="s">
        <v>603</v>
      </c>
      <c s="7" t="s">
        <v>44</v>
      </c>
      <c s="7" t="s">
        <v>604</v>
      </c>
      <c s="7" t="s">
        <v>68</v>
      </c>
      <c s="10">
        <v>20</v>
      </c>
      <c s="14"/>
      <c s="13">
        <f>ROUND((G81*F81),2)</f>
      </c>
      <c r="O81">
        <f>rekapitulace!H8</f>
      </c>
      <c>
        <f>O81/100*H81</f>
      </c>
    </row>
    <row r="82" spans="4:4" ht="25.5">
      <c r="D82" s="15" t="s">
        <v>272</v>
      </c>
    </row>
    <row r="83" spans="1:16" ht="12.75">
      <c r="A83" s="7">
        <v>29</v>
      </c>
      <c s="7" t="s">
        <v>605</v>
      </c>
      <c s="7" t="s">
        <v>44</v>
      </c>
      <c s="7" t="s">
        <v>606</v>
      </c>
      <c s="7" t="s">
        <v>68</v>
      </c>
      <c s="10">
        <v>4</v>
      </c>
      <c s="14"/>
      <c s="13">
        <f>ROUND((G83*F83),2)</f>
      </c>
      <c r="O83">
        <f>rekapitulace!H8</f>
      </c>
      <c>
        <f>O83/100*H83</f>
      </c>
    </row>
    <row r="84" spans="4:4" ht="25.5">
      <c r="D84" s="15" t="s">
        <v>112</v>
      </c>
    </row>
    <row r="85" spans="1:16" ht="12.75">
      <c r="A85" s="7">
        <v>30</v>
      </c>
      <c s="7" t="s">
        <v>607</v>
      </c>
      <c s="7" t="s">
        <v>44</v>
      </c>
      <c s="7" t="s">
        <v>608</v>
      </c>
      <c s="7" t="s">
        <v>68</v>
      </c>
      <c s="10">
        <v>5</v>
      </c>
      <c s="14"/>
      <c s="13">
        <f>ROUND((G85*F85),2)</f>
      </c>
      <c r="O85">
        <f>rekapitulace!H8</f>
      </c>
      <c>
        <f>O85/100*H85</f>
      </c>
    </row>
    <row r="86" spans="4:4" ht="25.5">
      <c r="D86" s="15" t="s">
        <v>91</v>
      </c>
    </row>
    <row r="87" spans="1:16" ht="12.75">
      <c r="A87" s="7">
        <v>31</v>
      </c>
      <c s="7" t="s">
        <v>792</v>
      </c>
      <c s="7" t="s">
        <v>44</v>
      </c>
      <c s="7" t="s">
        <v>793</v>
      </c>
      <c s="7" t="s">
        <v>132</v>
      </c>
      <c s="10">
        <v>3</v>
      </c>
      <c s="14"/>
      <c s="13">
        <f>ROUND((G87*F87),2)</f>
      </c>
      <c r="O87">
        <f>rekapitulace!H8</f>
      </c>
      <c>
        <f>O87/100*H87</f>
      </c>
    </row>
    <row r="88" spans="4:4" ht="25.5">
      <c r="D88" s="15" t="s">
        <v>784</v>
      </c>
    </row>
    <row r="89" spans="1:16" ht="12.75">
      <c r="A89" s="7">
        <v>32</v>
      </c>
      <c s="7" t="s">
        <v>794</v>
      </c>
      <c s="7" t="s">
        <v>44</v>
      </c>
      <c s="7" t="s">
        <v>795</v>
      </c>
      <c s="7" t="s">
        <v>132</v>
      </c>
      <c s="10">
        <v>15</v>
      </c>
      <c s="14"/>
      <c s="13">
        <f>ROUND((G89*F89),2)</f>
      </c>
      <c r="O89">
        <f>rekapitulace!H8</f>
      </c>
      <c>
        <f>O89/100*H89</f>
      </c>
    </row>
    <row r="90" spans="4:4" ht="25.5">
      <c r="D90" s="15" t="s">
        <v>796</v>
      </c>
    </row>
    <row r="91" spans="1:16" ht="12.75">
      <c r="A91" s="7">
        <v>33</v>
      </c>
      <c s="7" t="s">
        <v>797</v>
      </c>
      <c s="7" t="s">
        <v>44</v>
      </c>
      <c s="7" t="s">
        <v>798</v>
      </c>
      <c s="7" t="s">
        <v>132</v>
      </c>
      <c s="10">
        <v>18</v>
      </c>
      <c s="14"/>
      <c s="13">
        <f>ROUND((G91*F91),2)</f>
      </c>
      <c r="O91">
        <f>rekapitulace!H8</f>
      </c>
      <c>
        <f>O91/100*H91</f>
      </c>
    </row>
    <row r="92" spans="4:4" ht="114.75">
      <c r="D92" s="15" t="s">
        <v>799</v>
      </c>
    </row>
    <row r="93" spans="1:16" ht="12.75" customHeight="1">
      <c r="A93" s="16"/>
      <c s="16"/>
      <c s="16" t="s">
        <v>40</v>
      </c>
      <c s="16" t="s">
        <v>75</v>
      </c>
      <c s="16"/>
      <c s="16"/>
      <c s="16"/>
      <c s="16">
        <f>SUM(H73:H92)</f>
      </c>
      <c r="P93">
        <f>ROUND(SUM(P73:P92),2)</f>
      </c>
    </row>
    <row r="95" spans="1:8" ht="12.75" customHeight="1">
      <c r="A95" s="9"/>
      <c s="9"/>
      <c s="9" t="s">
        <v>613</v>
      </c>
      <c s="9" t="s">
        <v>612</v>
      </c>
      <c s="9"/>
      <c s="11"/>
      <c s="9"/>
      <c s="11"/>
    </row>
    <row r="96" spans="1:16" ht="12.75">
      <c r="A96" s="7">
        <v>34</v>
      </c>
      <c s="7" t="s">
        <v>622</v>
      </c>
      <c s="7" t="s">
        <v>44</v>
      </c>
      <c s="7" t="s">
        <v>623</v>
      </c>
      <c s="7" t="s">
        <v>68</v>
      </c>
      <c s="10">
        <v>15</v>
      </c>
      <c s="14"/>
      <c s="13">
        <f>ROUND((G96*F96),2)</f>
      </c>
      <c r="O96">
        <f>rekapitulace!H8</f>
      </c>
      <c>
        <f>O96/100*H96</f>
      </c>
    </row>
    <row r="97" spans="4:4" ht="25.5">
      <c r="D97" s="15" t="s">
        <v>457</v>
      </c>
    </row>
    <row r="98" spans="1:16" ht="12.75">
      <c r="A98" s="7">
        <v>35</v>
      </c>
      <c s="7" t="s">
        <v>624</v>
      </c>
      <c s="7" t="s">
        <v>44</v>
      </c>
      <c s="7" t="s">
        <v>625</v>
      </c>
      <c s="7" t="s">
        <v>68</v>
      </c>
      <c s="10">
        <v>27</v>
      </c>
      <c s="14"/>
      <c s="13">
        <f>ROUND((G98*F98),2)</f>
      </c>
      <c r="O98">
        <f>rekapitulace!H8</f>
      </c>
      <c>
        <f>O98/100*H98</f>
      </c>
    </row>
    <row r="99" spans="4:4" ht="51">
      <c r="D99" s="15" t="s">
        <v>800</v>
      </c>
    </row>
    <row r="100" spans="1:16" ht="12.75">
      <c r="A100" s="7">
        <v>36</v>
      </c>
      <c s="7" t="s">
        <v>801</v>
      </c>
      <c s="7" t="s">
        <v>44</v>
      </c>
      <c s="7" t="s">
        <v>802</v>
      </c>
      <c s="7" t="s">
        <v>68</v>
      </c>
      <c s="10">
        <v>17</v>
      </c>
      <c s="14"/>
      <c s="13">
        <f>ROUND((G100*F100),2)</f>
      </c>
      <c r="O100">
        <f>rekapitulace!H8</f>
      </c>
      <c>
        <f>O100/100*H100</f>
      </c>
    </row>
    <row r="101" spans="4:4" ht="25.5">
      <c r="D101" s="15" t="s">
        <v>344</v>
      </c>
    </row>
    <row r="102" spans="1:16" ht="12.75">
      <c r="A102" s="7">
        <v>37</v>
      </c>
      <c s="7" t="s">
        <v>626</v>
      </c>
      <c s="7" t="s">
        <v>44</v>
      </c>
      <c s="7" t="s">
        <v>627</v>
      </c>
      <c s="7" t="s">
        <v>68</v>
      </c>
      <c s="10">
        <v>6</v>
      </c>
      <c s="14"/>
      <c s="13">
        <f>ROUND((G102*F102),2)</f>
      </c>
      <c r="O102">
        <f>rekapitulace!H8</f>
      </c>
      <c>
        <f>O102/100*H102</f>
      </c>
    </row>
    <row r="103" spans="4:4" ht="25.5">
      <c r="D103" s="15" t="s">
        <v>106</v>
      </c>
    </row>
    <row r="104" spans="1:16" ht="12.75">
      <c r="A104" s="7">
        <v>38</v>
      </c>
      <c s="7" t="s">
        <v>628</v>
      </c>
      <c s="7" t="s">
        <v>44</v>
      </c>
      <c s="7" t="s">
        <v>629</v>
      </c>
      <c s="7" t="s">
        <v>530</v>
      </c>
      <c s="10">
        <v>314.5</v>
      </c>
      <c s="14"/>
      <c s="13">
        <f>ROUND((G104*F104),2)</f>
      </c>
      <c r="O104">
        <f>rekapitulace!H8</f>
      </c>
      <c>
        <f>O104/100*H104</f>
      </c>
    </row>
    <row r="105" spans="4:4" ht="178.5">
      <c r="D105" s="15" t="s">
        <v>803</v>
      </c>
    </row>
    <row r="106" spans="1:16" ht="12.75">
      <c r="A106" s="7">
        <v>39</v>
      </c>
      <c s="7" t="s">
        <v>631</v>
      </c>
      <c s="7" t="s">
        <v>44</v>
      </c>
      <c s="7" t="s">
        <v>632</v>
      </c>
      <c s="7" t="s">
        <v>530</v>
      </c>
      <c s="10">
        <v>314.5</v>
      </c>
      <c s="14"/>
      <c s="13">
        <f>ROUND((G106*F106),2)</f>
      </c>
      <c r="O106">
        <f>rekapitulace!H8</f>
      </c>
      <c>
        <f>O106/100*H106</f>
      </c>
    </row>
    <row r="107" spans="4:4" ht="76.5">
      <c r="D107" s="15" t="s">
        <v>804</v>
      </c>
    </row>
    <row r="108" spans="1:16" ht="12.75">
      <c r="A108" s="7">
        <v>40</v>
      </c>
      <c s="7" t="s">
        <v>805</v>
      </c>
      <c s="7" t="s">
        <v>44</v>
      </c>
      <c s="7" t="s">
        <v>806</v>
      </c>
      <c s="7" t="s">
        <v>132</v>
      </c>
      <c s="10">
        <v>44</v>
      </c>
      <c s="14"/>
      <c s="13">
        <f>ROUND((G108*F108),2)</f>
      </c>
      <c r="O108">
        <f>rekapitulace!H8</f>
      </c>
      <c>
        <f>O108/100*H108</f>
      </c>
    </row>
    <row r="109" spans="4:4" ht="38.25">
      <c r="D109" s="15" t="s">
        <v>807</v>
      </c>
    </row>
    <row r="110" spans="1:16" ht="12.75">
      <c r="A110" s="7">
        <v>41</v>
      </c>
      <c s="7" t="s">
        <v>640</v>
      </c>
      <c s="7" t="s">
        <v>44</v>
      </c>
      <c s="7" t="s">
        <v>641</v>
      </c>
      <c s="7" t="s">
        <v>132</v>
      </c>
      <c s="10">
        <v>14</v>
      </c>
      <c s="14"/>
      <c s="13">
        <f>ROUND((G110*F110),2)</f>
      </c>
      <c r="O110">
        <f>rekapitulace!H8</f>
      </c>
      <c>
        <f>O110/100*H110</f>
      </c>
    </row>
    <row r="111" spans="4:4" ht="25.5">
      <c r="D111" s="15" t="s">
        <v>808</v>
      </c>
    </row>
    <row r="112" spans="1:16" ht="12.75">
      <c r="A112" s="7">
        <v>42</v>
      </c>
      <c s="7" t="s">
        <v>642</v>
      </c>
      <c s="7" t="s">
        <v>44</v>
      </c>
      <c s="7" t="s">
        <v>643</v>
      </c>
      <c s="7" t="s">
        <v>132</v>
      </c>
      <c s="10">
        <v>517</v>
      </c>
      <c s="14"/>
      <c s="13">
        <f>ROUND((G112*F112),2)</f>
      </c>
      <c r="O112">
        <f>rekapitulace!H8</f>
      </c>
      <c>
        <f>O112/100*H112</f>
      </c>
    </row>
    <row r="113" spans="4:4" ht="357">
      <c r="D113" s="15" t="s">
        <v>809</v>
      </c>
    </row>
    <row r="114" spans="1:16" ht="12.75">
      <c r="A114" s="7">
        <v>43</v>
      </c>
      <c s="7" t="s">
        <v>645</v>
      </c>
      <c s="7" t="s">
        <v>44</v>
      </c>
      <c s="7" t="s">
        <v>646</v>
      </c>
      <c s="7" t="s">
        <v>132</v>
      </c>
      <c s="10">
        <v>732</v>
      </c>
      <c s="14"/>
      <c s="13">
        <f>ROUND((G114*F114),2)</f>
      </c>
      <c r="O114">
        <f>rekapitulace!H8</f>
      </c>
      <c>
        <f>O114/100*H114</f>
      </c>
    </row>
    <row r="115" spans="4:4" ht="63.75">
      <c r="D115" s="15" t="s">
        <v>810</v>
      </c>
    </row>
    <row r="116" spans="1:16" ht="12.75" customHeight="1">
      <c r="A116" s="16"/>
      <c s="16"/>
      <c s="16" t="s">
        <v>613</v>
      </c>
      <c s="16" t="s">
        <v>612</v>
      </c>
      <c s="16"/>
      <c s="16"/>
      <c s="16"/>
      <c s="16">
        <f>SUM(H96:H115)</f>
      </c>
      <c r="P116">
        <f>ROUND(SUM(P96:P115),2)</f>
      </c>
    </row>
    <row r="118" spans="1:16" ht="12.75" customHeight="1">
      <c r="A118" s="16"/>
      <c s="16"/>
      <c s="16"/>
      <c s="16" t="s">
        <v>63</v>
      </c>
      <c s="16"/>
      <c s="16"/>
      <c s="16"/>
      <c s="16">
        <f>+H16+H35+H42+H47+H70+H93+H116</f>
      </c>
      <c r="P118">
        <f>+P16+P35+P42+P47+P70+P93+P116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19.xml><?xml version="1.0" encoding="utf-8"?>
<worksheet xmlns="http://schemas.openxmlformats.org/spreadsheetml/2006/main" xmlns:r="http://schemas.openxmlformats.org/officeDocument/2006/relationships">
  <sheetPr>
    <pageSetUpPr fitToPage="1"/>
  </sheetPr>
  <dimension ref="A1:P9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811</v>
      </c>
      <c s="5" t="s">
        <v>812</v>
      </c>
      <c s="5"/>
    </row>
    <row r="6" spans="1:5" ht="12.75" customHeight="1">
      <c r="A6" t="s">
        <v>17</v>
      </c>
      <c r="C6" s="5" t="s">
        <v>813</v>
      </c>
      <c s="5" t="s">
        <v>812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259</v>
      </c>
      <c s="14"/>
      <c s="13">
        <f>ROUND((G12*F12),2)</f>
      </c>
      <c r="O12">
        <f>rekapitulace!H8</f>
      </c>
      <c>
        <f>O12/100*H12</f>
      </c>
    </row>
    <row r="13" spans="4:4" ht="76.5">
      <c r="D13" s="15" t="s">
        <v>814</v>
      </c>
    </row>
    <row r="14" spans="1:16" ht="12.75">
      <c r="A14" s="7">
        <v>2</v>
      </c>
      <c s="7" t="s">
        <v>507</v>
      </c>
      <c s="7" t="s">
        <v>44</v>
      </c>
      <c s="7" t="s">
        <v>508</v>
      </c>
      <c s="7" t="s">
        <v>392</v>
      </c>
      <c s="10">
        <v>284.5</v>
      </c>
      <c s="14"/>
      <c s="13">
        <f>ROUND((G14*F14),2)</f>
      </c>
      <c r="O14">
        <f>rekapitulace!H8</f>
      </c>
      <c>
        <f>O14/100*H14</f>
      </c>
    </row>
    <row r="15" spans="4:4" ht="76.5">
      <c r="D15" s="15" t="s">
        <v>815</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511</v>
      </c>
      <c s="7" t="s">
        <v>44</v>
      </c>
      <c s="7" t="s">
        <v>512</v>
      </c>
      <c s="7" t="s">
        <v>392</v>
      </c>
      <c s="10">
        <v>259</v>
      </c>
      <c s="14"/>
      <c s="13">
        <f>ROUND((G19*F19),2)</f>
      </c>
      <c r="O19">
        <f>rekapitulace!H8</f>
      </c>
      <c>
        <f>O19/100*H19</f>
      </c>
    </row>
    <row r="20" spans="4:4" ht="63.75">
      <c r="D20" s="15" t="s">
        <v>816</v>
      </c>
    </row>
    <row r="21" spans="1:16" ht="12.75">
      <c r="A21" s="7">
        <v>4</v>
      </c>
      <c s="7" t="s">
        <v>514</v>
      </c>
      <c s="7" t="s">
        <v>59</v>
      </c>
      <c s="7" t="s">
        <v>517</v>
      </c>
      <c s="7" t="s">
        <v>392</v>
      </c>
      <c s="10">
        <v>23.6</v>
      </c>
      <c s="14"/>
      <c s="13">
        <f>ROUND((G21*F21),2)</f>
      </c>
      <c r="O21">
        <f>rekapitulace!H8</f>
      </c>
      <c>
        <f>O21/100*H21</f>
      </c>
    </row>
    <row r="22" spans="4:4" ht="89.25">
      <c r="D22" s="15" t="s">
        <v>817</v>
      </c>
    </row>
    <row r="23" spans="1:16" ht="12.75">
      <c r="A23" s="7">
        <v>5</v>
      </c>
      <c s="7" t="s">
        <v>514</v>
      </c>
      <c s="7" t="s">
        <v>61</v>
      </c>
      <c s="7" t="s">
        <v>515</v>
      </c>
      <c s="7" t="s">
        <v>392</v>
      </c>
      <c s="10">
        <v>284.5</v>
      </c>
      <c s="14"/>
      <c s="13">
        <f>ROUND((G23*F23),2)</f>
      </c>
      <c r="O23">
        <f>rekapitulace!H8</f>
      </c>
      <c>
        <f>O23/100*H23</f>
      </c>
    </row>
    <row r="24" spans="4:4" ht="140.25">
      <c r="D24" s="15" t="s">
        <v>818</v>
      </c>
    </row>
    <row r="25" spans="1:16" ht="12.75">
      <c r="A25" s="7">
        <v>6</v>
      </c>
      <c s="7" t="s">
        <v>519</v>
      </c>
      <c s="7" t="s">
        <v>44</v>
      </c>
      <c s="7" t="s">
        <v>520</v>
      </c>
      <c s="7" t="s">
        <v>392</v>
      </c>
      <c s="10">
        <v>259</v>
      </c>
      <c s="14"/>
      <c s="13">
        <f>ROUND((G25*F25),2)</f>
      </c>
      <c r="O25">
        <f>rekapitulace!H8</f>
      </c>
      <c>
        <f>O25/100*H25</f>
      </c>
    </row>
    <row r="26" spans="4:4" ht="102">
      <c r="D26" s="15" t="s">
        <v>819</v>
      </c>
    </row>
    <row r="27" spans="1:16" ht="12.75">
      <c r="A27" s="7">
        <v>7</v>
      </c>
      <c s="7" t="s">
        <v>522</v>
      </c>
      <c s="7" t="s">
        <v>44</v>
      </c>
      <c s="7" t="s">
        <v>523</v>
      </c>
      <c s="7" t="s">
        <v>392</v>
      </c>
      <c s="10">
        <v>259</v>
      </c>
      <c s="14"/>
      <c s="13">
        <f>ROUND((G27*F27),2)</f>
      </c>
      <c r="O27">
        <f>rekapitulace!H8</f>
      </c>
      <c>
        <f>O27/100*H27</f>
      </c>
    </row>
    <row r="28" spans="4:4" ht="63.75">
      <c r="D28" s="15" t="s">
        <v>820</v>
      </c>
    </row>
    <row r="29" spans="1:16" ht="12.75">
      <c r="A29" s="7">
        <v>8</v>
      </c>
      <c s="7" t="s">
        <v>525</v>
      </c>
      <c s="7" t="s">
        <v>44</v>
      </c>
      <c s="7" t="s">
        <v>526</v>
      </c>
      <c s="7" t="s">
        <v>392</v>
      </c>
      <c s="10">
        <v>25.5</v>
      </c>
      <c s="14"/>
      <c s="13">
        <f>ROUND((G29*F29),2)</f>
      </c>
      <c r="O29">
        <f>rekapitulace!H8</f>
      </c>
      <c>
        <f>O29/100*H29</f>
      </c>
    </row>
    <row r="30" spans="4:4" ht="63.75">
      <c r="D30" s="15" t="s">
        <v>821</v>
      </c>
    </row>
    <row r="31" spans="1:16" ht="12.75">
      <c r="A31" s="7">
        <v>9</v>
      </c>
      <c s="7" t="s">
        <v>528</v>
      </c>
      <c s="7" t="s">
        <v>44</v>
      </c>
      <c s="7" t="s">
        <v>529</v>
      </c>
      <c s="7" t="s">
        <v>530</v>
      </c>
      <c s="10">
        <v>533.5</v>
      </c>
      <c s="14"/>
      <c s="13">
        <f>ROUND((G31*F31),2)</f>
      </c>
      <c r="O31">
        <f>rekapitulace!H8</f>
      </c>
      <c>
        <f>O31/100*H31</f>
      </c>
    </row>
    <row r="32" spans="4:4" ht="165.75">
      <c r="D32" s="15" t="s">
        <v>822</v>
      </c>
    </row>
    <row r="33" spans="1:16" ht="12.75">
      <c r="A33" s="7">
        <v>10</v>
      </c>
      <c s="7" t="s">
        <v>823</v>
      </c>
      <c s="7" t="s">
        <v>44</v>
      </c>
      <c s="7" t="s">
        <v>824</v>
      </c>
      <c s="7" t="s">
        <v>392</v>
      </c>
      <c s="10">
        <v>23.6</v>
      </c>
      <c s="14"/>
      <c s="13">
        <f>ROUND((G33*F33),2)</f>
      </c>
      <c r="O33">
        <f>rekapitulace!H8</f>
      </c>
      <c>
        <f>O33/100*H33</f>
      </c>
    </row>
    <row r="34" spans="4:4" ht="38.25">
      <c r="D34" s="15" t="s">
        <v>825</v>
      </c>
    </row>
    <row r="35" spans="1:16" ht="12.75" customHeight="1">
      <c r="A35" s="16"/>
      <c s="16"/>
      <c s="16" t="s">
        <v>24</v>
      </c>
      <c s="16" t="s">
        <v>510</v>
      </c>
      <c s="16"/>
      <c s="16"/>
      <c s="16"/>
      <c s="16">
        <f>SUM(H19:H34)</f>
      </c>
      <c r="P35">
        <f>ROUND(SUM(P19:P34),2)</f>
      </c>
    </row>
    <row r="37" spans="1:8" ht="12.75" customHeight="1">
      <c r="A37" s="9"/>
      <c s="9"/>
      <c s="9" t="s">
        <v>37</v>
      </c>
      <c s="9" t="s">
        <v>539</v>
      </c>
      <c s="9"/>
      <c s="11"/>
      <c s="9"/>
      <c s="11"/>
    </row>
    <row r="38" spans="1:16" ht="12.75">
      <c r="A38" s="7">
        <v>11</v>
      </c>
      <c s="7" t="s">
        <v>826</v>
      </c>
      <c s="7" t="s">
        <v>44</v>
      </c>
      <c s="7" t="s">
        <v>827</v>
      </c>
      <c s="7" t="s">
        <v>392</v>
      </c>
      <c s="10">
        <v>0.245</v>
      </c>
      <c s="14"/>
      <c s="13">
        <f>ROUND((G38*F38),2)</f>
      </c>
      <c r="O38">
        <f>rekapitulace!H8</f>
      </c>
      <c>
        <f>O38/100*H38</f>
      </c>
    </row>
    <row r="39" spans="4:4" ht="76.5">
      <c r="D39" s="15" t="s">
        <v>828</v>
      </c>
    </row>
    <row r="40" spans="1:16" ht="12.75">
      <c r="A40" s="7">
        <v>12</v>
      </c>
      <c s="7" t="s">
        <v>540</v>
      </c>
      <c s="7" t="s">
        <v>44</v>
      </c>
      <c s="7" t="s">
        <v>829</v>
      </c>
      <c s="7" t="s">
        <v>530</v>
      </c>
      <c s="10">
        <v>518</v>
      </c>
      <c s="14"/>
      <c s="13">
        <f>ROUND((G40*F40),2)</f>
      </c>
      <c r="O40">
        <f>rekapitulace!H8</f>
      </c>
      <c>
        <f>O40/100*H40</f>
      </c>
    </row>
    <row r="41" spans="4:4" ht="76.5">
      <c r="D41" s="15" t="s">
        <v>830</v>
      </c>
    </row>
    <row r="42" spans="1:16" ht="12.75">
      <c r="A42" s="7">
        <v>13</v>
      </c>
      <c s="7" t="s">
        <v>545</v>
      </c>
      <c s="7" t="s">
        <v>44</v>
      </c>
      <c s="7" t="s">
        <v>546</v>
      </c>
      <c s="7" t="s">
        <v>392</v>
      </c>
      <c s="10">
        <v>148.915</v>
      </c>
      <c s="14"/>
      <c s="13">
        <f>ROUND((G42*F42),2)</f>
      </c>
      <c r="O42">
        <f>rekapitulace!H8</f>
      </c>
      <c>
        <f>O42/100*H42</f>
      </c>
    </row>
    <row r="43" spans="4:4" ht="165.75">
      <c r="D43" s="15" t="s">
        <v>831</v>
      </c>
    </row>
    <row r="44" spans="1:16" ht="12.75">
      <c r="A44" s="7">
        <v>14</v>
      </c>
      <c s="7" t="s">
        <v>548</v>
      </c>
      <c s="7" t="s">
        <v>44</v>
      </c>
      <c s="7" t="s">
        <v>549</v>
      </c>
      <c s="7" t="s">
        <v>530</v>
      </c>
      <c s="10">
        <v>518</v>
      </c>
      <c s="14"/>
      <c s="13">
        <f>ROUND((G44*F44),2)</f>
      </c>
      <c r="O44">
        <f>rekapitulace!H8</f>
      </c>
      <c>
        <f>O44/100*H44</f>
      </c>
    </row>
    <row r="45" spans="4:4" ht="76.5">
      <c r="D45" s="15" t="s">
        <v>830</v>
      </c>
    </row>
    <row r="46" spans="1:16" ht="12.75">
      <c r="A46" s="7">
        <v>15</v>
      </c>
      <c s="7" t="s">
        <v>551</v>
      </c>
      <c s="7" t="s">
        <v>44</v>
      </c>
      <c s="7" t="s">
        <v>552</v>
      </c>
      <c s="7" t="s">
        <v>530</v>
      </c>
      <c s="10">
        <v>1036</v>
      </c>
      <c s="14"/>
      <c s="13">
        <f>ROUND((G46*F46),2)</f>
      </c>
      <c r="O46">
        <f>rekapitulace!H8</f>
      </c>
      <c>
        <f>O46/100*H46</f>
      </c>
    </row>
    <row r="47" spans="4:4" ht="89.25">
      <c r="D47" s="15" t="s">
        <v>832</v>
      </c>
    </row>
    <row r="48" spans="1:16" ht="12.75">
      <c r="A48" s="7">
        <v>16</v>
      </c>
      <c s="7" t="s">
        <v>560</v>
      </c>
      <c s="7" t="s">
        <v>44</v>
      </c>
      <c s="7" t="s">
        <v>561</v>
      </c>
      <c s="7" t="s">
        <v>530</v>
      </c>
      <c s="10">
        <v>518</v>
      </c>
      <c s="14"/>
      <c s="13">
        <f>ROUND((G48*F48),2)</f>
      </c>
      <c r="O48">
        <f>rekapitulace!H8</f>
      </c>
      <c>
        <f>O48/100*H48</f>
      </c>
    </row>
    <row r="49" spans="4:4" ht="76.5">
      <c r="D49" s="15" t="s">
        <v>830</v>
      </c>
    </row>
    <row r="50" spans="1:16" ht="12.75">
      <c r="A50" s="7">
        <v>17</v>
      </c>
      <c s="7" t="s">
        <v>566</v>
      </c>
      <c s="7" t="s">
        <v>44</v>
      </c>
      <c s="7" t="s">
        <v>567</v>
      </c>
      <c s="7" t="s">
        <v>530</v>
      </c>
      <c s="10">
        <v>518</v>
      </c>
      <c s="14"/>
      <c s="13">
        <f>ROUND((G50*F50),2)</f>
      </c>
      <c r="O50">
        <f>rekapitulace!H8</f>
      </c>
      <c>
        <f>O50/100*H50</f>
      </c>
    </row>
    <row r="51" spans="4:4" ht="76.5">
      <c r="D51" s="15" t="s">
        <v>830</v>
      </c>
    </row>
    <row r="52" spans="1:16" ht="12.75">
      <c r="A52" s="7">
        <v>18</v>
      </c>
      <c s="7" t="s">
        <v>570</v>
      </c>
      <c s="7" t="s">
        <v>44</v>
      </c>
      <c s="7" t="s">
        <v>571</v>
      </c>
      <c s="7" t="s">
        <v>530</v>
      </c>
      <c s="10">
        <v>518</v>
      </c>
      <c s="14"/>
      <c s="13">
        <f>ROUND((G52*F52),2)</f>
      </c>
      <c r="O52">
        <f>rekapitulace!H8</f>
      </c>
      <c>
        <f>O52/100*H52</f>
      </c>
    </row>
    <row r="53" spans="4:4" ht="76.5">
      <c r="D53" s="15" t="s">
        <v>830</v>
      </c>
    </row>
    <row r="54" spans="1:16" ht="12.75">
      <c r="A54" s="7">
        <v>19</v>
      </c>
      <c s="7" t="s">
        <v>574</v>
      </c>
      <c s="7" t="s">
        <v>44</v>
      </c>
      <c s="7" t="s">
        <v>575</v>
      </c>
      <c s="7" t="s">
        <v>530</v>
      </c>
      <c s="10">
        <v>518</v>
      </c>
      <c s="14"/>
      <c s="13">
        <f>ROUND((G54*F54),2)</f>
      </c>
      <c r="O54">
        <f>rekapitulace!H8</f>
      </c>
      <c>
        <f>O54/100*H54</f>
      </c>
    </row>
    <row r="55" spans="4:4" ht="102">
      <c r="D55" s="15" t="s">
        <v>833</v>
      </c>
    </row>
    <row r="56" spans="1:16" ht="12.75">
      <c r="A56" s="7">
        <v>20</v>
      </c>
      <c s="7" t="s">
        <v>577</v>
      </c>
      <c s="7" t="s">
        <v>44</v>
      </c>
      <c s="7" t="s">
        <v>578</v>
      </c>
      <c s="7" t="s">
        <v>530</v>
      </c>
      <c s="10">
        <v>15.5</v>
      </c>
      <c s="14"/>
      <c s="13">
        <f>ROUND((G56*F56),2)</f>
      </c>
      <c r="O56">
        <f>rekapitulace!H8</f>
      </c>
      <c>
        <f>O56/100*H56</f>
      </c>
    </row>
    <row r="57" spans="4:4" ht="38.25">
      <c r="D57" s="15" t="s">
        <v>834</v>
      </c>
    </row>
    <row r="58" spans="1:16" ht="12.75">
      <c r="A58" s="7">
        <v>21</v>
      </c>
      <c s="7" t="s">
        <v>835</v>
      </c>
      <c s="7" t="s">
        <v>44</v>
      </c>
      <c s="7" t="s">
        <v>836</v>
      </c>
      <c s="7" t="s">
        <v>530</v>
      </c>
      <c s="10">
        <v>3.5</v>
      </c>
      <c s="14"/>
      <c s="13">
        <f>ROUND((G58*F58),2)</f>
      </c>
      <c r="O58">
        <f>rekapitulace!H8</f>
      </c>
      <c>
        <f>O58/100*H58</f>
      </c>
    </row>
    <row r="59" spans="4:4" ht="25.5">
      <c r="D59" s="15" t="s">
        <v>837</v>
      </c>
    </row>
    <row r="60" spans="1:16" ht="12.75">
      <c r="A60" s="7">
        <v>22</v>
      </c>
      <c s="7" t="s">
        <v>595</v>
      </c>
      <c s="7" t="s">
        <v>44</v>
      </c>
      <c s="7" t="s">
        <v>596</v>
      </c>
      <c s="7" t="s">
        <v>132</v>
      </c>
      <c s="10">
        <v>9</v>
      </c>
      <c s="14"/>
      <c s="13">
        <f>ROUND((G60*F60),2)</f>
      </c>
      <c r="O60">
        <f>rekapitulace!H8</f>
      </c>
      <c>
        <f>O60/100*H60</f>
      </c>
    </row>
    <row r="61" spans="4:4" ht="63.75">
      <c r="D61" s="15" t="s">
        <v>838</v>
      </c>
    </row>
    <row r="62" spans="1:16" ht="12.75" customHeight="1">
      <c r="A62" s="16"/>
      <c s="16"/>
      <c s="16" t="s">
        <v>37</v>
      </c>
      <c s="16" t="s">
        <v>539</v>
      </c>
      <c s="16"/>
      <c s="16"/>
      <c s="16"/>
      <c s="16">
        <f>SUM(H38:H61)</f>
      </c>
      <c r="P62">
        <f>ROUND(SUM(P38:P61),2)</f>
      </c>
    </row>
    <row r="64" spans="1:8" ht="12.75" customHeight="1">
      <c r="A64" s="9"/>
      <c s="9"/>
      <c s="9" t="s">
        <v>39</v>
      </c>
      <c s="9" t="s">
        <v>598</v>
      </c>
      <c s="9"/>
      <c s="11"/>
      <c s="9"/>
      <c s="11"/>
    </row>
    <row r="65" spans="1:16" ht="12.75">
      <c r="A65" s="7">
        <v>23</v>
      </c>
      <c s="7" t="s">
        <v>599</v>
      </c>
      <c s="7" t="s">
        <v>44</v>
      </c>
      <c s="7" t="s">
        <v>600</v>
      </c>
      <c s="7" t="s">
        <v>530</v>
      </c>
      <c s="10">
        <v>117.75</v>
      </c>
      <c s="14"/>
      <c s="13">
        <f>ROUND((G65*F65),2)</f>
      </c>
      <c r="O65">
        <f>rekapitulace!H8</f>
      </c>
      <c>
        <f>O65/100*H65</f>
      </c>
    </row>
    <row r="66" spans="4:4" ht="102">
      <c r="D66" s="15" t="s">
        <v>839</v>
      </c>
    </row>
    <row r="67" spans="1:16" ht="12.75" customHeight="1">
      <c r="A67" s="16"/>
      <c s="16"/>
      <c s="16" t="s">
        <v>39</v>
      </c>
      <c s="16" t="s">
        <v>598</v>
      </c>
      <c s="16"/>
      <c s="16"/>
      <c s="16"/>
      <c s="16">
        <f>SUM(H65:H66)</f>
      </c>
      <c r="P67">
        <f>ROUND(SUM(P65:P66),2)</f>
      </c>
    </row>
    <row r="69" spans="1:8" ht="12.75" customHeight="1">
      <c r="A69" s="9"/>
      <c s="9"/>
      <c s="9" t="s">
        <v>40</v>
      </c>
      <c s="9" t="s">
        <v>602</v>
      </c>
      <c s="9"/>
      <c s="11"/>
      <c s="9"/>
      <c s="11"/>
    </row>
    <row r="70" spans="1:16" ht="12.75">
      <c r="A70" s="7">
        <v>24</v>
      </c>
      <c s="7" t="s">
        <v>603</v>
      </c>
      <c s="7" t="s">
        <v>44</v>
      </c>
      <c s="7" t="s">
        <v>604</v>
      </c>
      <c s="7" t="s">
        <v>68</v>
      </c>
      <c s="10">
        <v>3</v>
      </c>
      <c s="14"/>
      <c s="13">
        <f>ROUND((G70*F70),2)</f>
      </c>
      <c r="O70">
        <f>rekapitulace!H8</f>
      </c>
      <c>
        <f>O70/100*H70</f>
      </c>
    </row>
    <row r="71" spans="4:4" ht="25.5">
      <c r="D71" s="15" t="s">
        <v>72</v>
      </c>
    </row>
    <row r="72" spans="1:16" ht="12.75">
      <c r="A72" s="7">
        <v>25</v>
      </c>
      <c s="7" t="s">
        <v>607</v>
      </c>
      <c s="7" t="s">
        <v>44</v>
      </c>
      <c s="7" t="s">
        <v>608</v>
      </c>
      <c s="7" t="s">
        <v>68</v>
      </c>
      <c s="10">
        <v>3</v>
      </c>
      <c s="14"/>
      <c s="13">
        <f>ROUND((G72*F72),2)</f>
      </c>
      <c r="O72">
        <f>rekapitulace!H8</f>
      </c>
      <c>
        <f>O72/100*H72</f>
      </c>
    </row>
    <row r="73" spans="4:4" ht="25.5">
      <c r="D73" s="15" t="s">
        <v>72</v>
      </c>
    </row>
    <row r="74" spans="1:16" ht="12.75" customHeight="1">
      <c r="A74" s="16"/>
      <c s="16"/>
      <c s="16" t="s">
        <v>40</v>
      </c>
      <c s="16" t="s">
        <v>75</v>
      </c>
      <c s="16"/>
      <c s="16"/>
      <c s="16"/>
      <c s="16">
        <f>SUM(H70:H73)</f>
      </c>
      <c r="P74">
        <f>ROUND(SUM(P70:P73),2)</f>
      </c>
    </row>
    <row r="76" spans="1:8" ht="12.75" customHeight="1">
      <c r="A76" s="9"/>
      <c s="9"/>
      <c s="9" t="s">
        <v>613</v>
      </c>
      <c s="9" t="s">
        <v>612</v>
      </c>
      <c s="9"/>
      <c s="11"/>
      <c s="9"/>
      <c s="11"/>
    </row>
    <row r="77" spans="1:16" ht="12.75">
      <c r="A77" s="7">
        <v>26</v>
      </c>
      <c s="7" t="s">
        <v>622</v>
      </c>
      <c s="7" t="s">
        <v>44</v>
      </c>
      <c s="7" t="s">
        <v>623</v>
      </c>
      <c s="7" t="s">
        <v>68</v>
      </c>
      <c s="10">
        <v>3</v>
      </c>
      <c s="14"/>
      <c s="13">
        <f>ROUND((G77*F77),2)</f>
      </c>
      <c r="O77">
        <f>rekapitulace!H8</f>
      </c>
      <c>
        <f>O77/100*H77</f>
      </c>
    </row>
    <row r="78" spans="4:4" ht="25.5">
      <c r="D78" s="15" t="s">
        <v>72</v>
      </c>
    </row>
    <row r="79" spans="1:16" ht="12.75">
      <c r="A79" s="7">
        <v>27</v>
      </c>
      <c s="7" t="s">
        <v>626</v>
      </c>
      <c s="7" t="s">
        <v>44</v>
      </c>
      <c s="7" t="s">
        <v>627</v>
      </c>
      <c s="7" t="s">
        <v>68</v>
      </c>
      <c s="10">
        <v>2</v>
      </c>
      <c s="14"/>
      <c s="13">
        <f>ROUND((G79*F79),2)</f>
      </c>
      <c r="O79">
        <f>rekapitulace!H8</f>
      </c>
      <c>
        <f>O79/100*H79</f>
      </c>
    </row>
    <row r="80" spans="4:4" ht="25.5">
      <c r="D80" s="15" t="s">
        <v>94</v>
      </c>
    </row>
    <row r="81" spans="1:16" ht="12.75">
      <c r="A81" s="7">
        <v>28</v>
      </c>
      <c s="7" t="s">
        <v>637</v>
      </c>
      <c s="7" t="s">
        <v>44</v>
      </c>
      <c s="7" t="s">
        <v>638</v>
      </c>
      <c s="7" t="s">
        <v>132</v>
      </c>
      <c s="10">
        <v>0.5</v>
      </c>
      <c s="14"/>
      <c s="13">
        <f>ROUND((G81*F81),2)</f>
      </c>
      <c r="O81">
        <f>rekapitulace!H8</f>
      </c>
      <c>
        <f>O81/100*H81</f>
      </c>
    </row>
    <row r="82" spans="4:4" ht="25.5">
      <c r="D82" s="15" t="s">
        <v>840</v>
      </c>
    </row>
    <row r="83" spans="1:16" ht="12.75">
      <c r="A83" s="7">
        <v>29</v>
      </c>
      <c s="7" t="s">
        <v>841</v>
      </c>
      <c s="7" t="s">
        <v>44</v>
      </c>
      <c s="7" t="s">
        <v>842</v>
      </c>
      <c s="7" t="s">
        <v>132</v>
      </c>
      <c s="10">
        <v>185</v>
      </c>
      <c s="14"/>
      <c s="13">
        <f>ROUND((G83*F83),2)</f>
      </c>
      <c r="O83">
        <f>rekapitulace!H8</f>
      </c>
      <c>
        <f>O83/100*H83</f>
      </c>
    </row>
    <row r="84" spans="4:4" ht="38.25">
      <c r="D84" s="15" t="s">
        <v>843</v>
      </c>
    </row>
    <row r="85" spans="1:16" ht="12.75">
      <c r="A85" s="7">
        <v>30</v>
      </c>
      <c s="7" t="s">
        <v>640</v>
      </c>
      <c s="7" t="s">
        <v>44</v>
      </c>
      <c s="7" t="s">
        <v>641</v>
      </c>
      <c s="7" t="s">
        <v>132</v>
      </c>
      <c s="10">
        <v>8</v>
      </c>
      <c s="14"/>
      <c s="13">
        <f>ROUND((G85*F85),2)</f>
      </c>
      <c r="O85">
        <f>rekapitulace!H8</f>
      </c>
      <c>
        <f>O85/100*H85</f>
      </c>
    </row>
    <row r="86" spans="4:4" ht="25.5">
      <c r="D86" s="15" t="s">
        <v>397</v>
      </c>
    </row>
    <row r="87" spans="1:16" ht="12.75">
      <c r="A87" s="7">
        <v>31</v>
      </c>
      <c s="7" t="s">
        <v>645</v>
      </c>
      <c s="7" t="s">
        <v>44</v>
      </c>
      <c s="7" t="s">
        <v>646</v>
      </c>
      <c s="7" t="s">
        <v>132</v>
      </c>
      <c s="10">
        <v>9</v>
      </c>
      <c s="14"/>
      <c s="13">
        <f>ROUND((G87*F87),2)</f>
      </c>
      <c r="O87">
        <f>rekapitulace!H8</f>
      </c>
      <c>
        <f>O87/100*H87</f>
      </c>
    </row>
    <row r="88" spans="4:4" ht="51">
      <c r="D88" s="15" t="s">
        <v>844</v>
      </c>
    </row>
    <row r="89" spans="1:16" ht="12.75" customHeight="1">
      <c r="A89" s="16"/>
      <c s="16"/>
      <c s="16" t="s">
        <v>613</v>
      </c>
      <c s="16" t="s">
        <v>612</v>
      </c>
      <c s="16"/>
      <c s="16"/>
      <c s="16"/>
      <c s="16">
        <f>SUM(H77:H88)</f>
      </c>
      <c r="P89">
        <f>ROUND(SUM(P77:P88),2)</f>
      </c>
    </row>
    <row r="91" spans="1:16" ht="12.75" customHeight="1">
      <c r="A91" s="16"/>
      <c s="16"/>
      <c s="16"/>
      <c s="16" t="s">
        <v>63</v>
      </c>
      <c s="16"/>
      <c s="16"/>
      <c s="16"/>
      <c s="16">
        <f>+H16+H35+H62+H67+H74+H89</f>
      </c>
      <c r="P91">
        <f>+P16+P35+P62+P67+P74+P89</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xml><?xml version="1.0" encoding="utf-8"?>
<worksheet xmlns="http://schemas.openxmlformats.org/spreadsheetml/2006/main" xmlns:r="http://schemas.openxmlformats.org/officeDocument/2006/relationships">
  <sheetPr>
    <pageSetUpPr fitToPage="1"/>
  </sheetPr>
  <dimension ref="A1:P2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20</v>
      </c>
      <c s="5" t="s">
        <v>21</v>
      </c>
      <c s="5"/>
    </row>
    <row r="6" spans="1:5" ht="12.75" customHeight="1">
      <c r="A6" t="s">
        <v>17</v>
      </c>
      <c r="C6" s="5" t="s">
        <v>22</v>
      </c>
      <c s="5" t="s">
        <v>21</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43</v>
      </c>
      <c s="7" t="s">
        <v>44</v>
      </c>
      <c s="7" t="s">
        <v>45</v>
      </c>
      <c s="7" t="s">
        <v>46</v>
      </c>
      <c s="10">
        <v>1</v>
      </c>
      <c s="14"/>
      <c s="13">
        <f>ROUND((G12*F12),2)</f>
      </c>
      <c r="O12">
        <f>rekapitulace!H8</f>
      </c>
      <c>
        <f>O12/100*H12</f>
      </c>
    </row>
    <row r="13" spans="4:4" ht="25.5">
      <c r="D13" s="15" t="s">
        <v>47</v>
      </c>
    </row>
    <row r="14" spans="1:16" ht="12.75">
      <c r="A14" s="7">
        <v>2</v>
      </c>
      <c s="7" t="s">
        <v>48</v>
      </c>
      <c s="7" t="s">
        <v>44</v>
      </c>
      <c s="7" t="s">
        <v>49</v>
      </c>
      <c s="7" t="s">
        <v>50</v>
      </c>
      <c s="10">
        <v>1</v>
      </c>
      <c s="14"/>
      <c s="13">
        <f>ROUND((G14*F14),2)</f>
      </c>
      <c r="O14">
        <f>rekapitulace!H8</f>
      </c>
      <c>
        <f>O14/100*H14</f>
      </c>
    </row>
    <row r="15" spans="4:4" ht="25.5">
      <c r="D15" s="15" t="s">
        <v>51</v>
      </c>
    </row>
    <row r="16" spans="1:16" ht="12.75">
      <c r="A16" s="7">
        <v>3</v>
      </c>
      <c s="7" t="s">
        <v>52</v>
      </c>
      <c s="7" t="s">
        <v>44</v>
      </c>
      <c s="7" t="s">
        <v>53</v>
      </c>
      <c s="7" t="s">
        <v>46</v>
      </c>
      <c s="10">
        <v>1</v>
      </c>
      <c s="14"/>
      <c s="13">
        <f>ROUND((G16*F16),2)</f>
      </c>
      <c r="O16">
        <f>rekapitulace!H8</f>
      </c>
      <c>
        <f>O16/100*H16</f>
      </c>
    </row>
    <row r="17" spans="4:4" ht="25.5">
      <c r="D17" s="15" t="s">
        <v>51</v>
      </c>
    </row>
    <row r="18" spans="1:16" ht="12.75">
      <c r="A18" s="7">
        <v>4</v>
      </c>
      <c s="7" t="s">
        <v>54</v>
      </c>
      <c s="7" t="s">
        <v>44</v>
      </c>
      <c s="7" t="s">
        <v>55</v>
      </c>
      <c s="7" t="s">
        <v>46</v>
      </c>
      <c s="10">
        <v>1</v>
      </c>
      <c s="14"/>
      <c s="13">
        <f>ROUND((G18*F18),2)</f>
      </c>
      <c r="O18">
        <f>rekapitulace!H8</f>
      </c>
      <c>
        <f>O18/100*H18</f>
      </c>
    </row>
    <row r="19" spans="4:4" ht="25.5">
      <c r="D19" s="15" t="s">
        <v>51</v>
      </c>
    </row>
    <row r="20" spans="1:16" ht="12.75">
      <c r="A20" s="7">
        <v>5</v>
      </c>
      <c s="7" t="s">
        <v>56</v>
      </c>
      <c s="7" t="s">
        <v>44</v>
      </c>
      <c s="7" t="s">
        <v>57</v>
      </c>
      <c s="7" t="s">
        <v>46</v>
      </c>
      <c s="10">
        <v>1</v>
      </c>
      <c s="14"/>
      <c s="13">
        <f>ROUND((G20*F20),2)</f>
      </c>
      <c r="O20">
        <f>rekapitulace!H8</f>
      </c>
      <c>
        <f>O20/100*H20</f>
      </c>
    </row>
    <row r="21" spans="4:4" ht="25.5">
      <c r="D21" s="15" t="s">
        <v>47</v>
      </c>
    </row>
    <row r="22" spans="1:16" ht="12.75">
      <c r="A22" s="7">
        <v>6</v>
      </c>
      <c s="7" t="s">
        <v>58</v>
      </c>
      <c s="7" t="s">
        <v>59</v>
      </c>
      <c s="7" t="s">
        <v>60</v>
      </c>
      <c s="7" t="s">
        <v>46</v>
      </c>
      <c s="10">
        <v>1</v>
      </c>
      <c s="14"/>
      <c s="13">
        <f>ROUND((G22*F22),2)</f>
      </c>
      <c r="O22">
        <f>rekapitulace!H8</f>
      </c>
      <c>
        <f>O22/100*H22</f>
      </c>
    </row>
    <row r="23" spans="4:4" ht="25.5">
      <c r="D23" s="15" t="s">
        <v>51</v>
      </c>
    </row>
    <row r="24" spans="1:16" ht="12.75">
      <c r="A24" s="7">
        <v>7</v>
      </c>
      <c s="7" t="s">
        <v>58</v>
      </c>
      <c s="7" t="s">
        <v>61</v>
      </c>
      <c s="7" t="s">
        <v>62</v>
      </c>
      <c s="7" t="s">
        <v>46</v>
      </c>
      <c s="10">
        <v>1</v>
      </c>
      <c s="14"/>
      <c s="13">
        <f>ROUND((G24*F24),2)</f>
      </c>
      <c r="O24">
        <f>rekapitulace!H8</f>
      </c>
      <c>
        <f>O24/100*H24</f>
      </c>
    </row>
    <row r="25" spans="4:4" ht="25.5">
      <c r="D25" s="15" t="s">
        <v>51</v>
      </c>
    </row>
    <row r="26" spans="1:16" ht="12.75" customHeight="1">
      <c r="A26" s="16"/>
      <c s="16"/>
      <c s="16" t="s">
        <v>42</v>
      </c>
      <c s="16" t="s">
        <v>41</v>
      </c>
      <c s="16"/>
      <c s="16"/>
      <c s="16"/>
      <c s="16">
        <f>SUM(H12:H25)</f>
      </c>
      <c r="P26">
        <f>ROUND(SUM(P12:P25),2)</f>
      </c>
    </row>
    <row r="28" spans="1:16" ht="12.75" customHeight="1">
      <c r="A28" s="16"/>
      <c s="16"/>
      <c s="16"/>
      <c s="16" t="s">
        <v>63</v>
      </c>
      <c s="16"/>
      <c s="16"/>
      <c s="16"/>
      <c s="16">
        <f>+H26</f>
      </c>
      <c r="P28">
        <f>+P26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0.xml><?xml version="1.0" encoding="utf-8"?>
<worksheet xmlns="http://schemas.openxmlformats.org/spreadsheetml/2006/main" xmlns:r="http://schemas.openxmlformats.org/officeDocument/2006/relationships">
  <sheetPr>
    <pageSetUpPr fitToPage="1"/>
  </sheetPr>
  <dimension ref="A1:P5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845</v>
      </c>
      <c s="5" t="s">
        <v>846</v>
      </c>
      <c s="5"/>
    </row>
    <row r="6" spans="1:5" ht="12.75" customHeight="1">
      <c r="A6" t="s">
        <v>17</v>
      </c>
      <c r="C6" s="5" t="s">
        <v>847</v>
      </c>
      <c s="5" t="s">
        <v>846</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606</v>
      </c>
      <c s="14"/>
      <c s="13">
        <f>ROUND((G12*F12),2)</f>
      </c>
      <c r="O12">
        <f>rekapitulace!H8</f>
      </c>
      <c>
        <f>O12/100*H12</f>
      </c>
    </row>
    <row r="13" spans="4:4" ht="76.5">
      <c r="D13" s="15" t="s">
        <v>848</v>
      </c>
    </row>
    <row r="14" spans="1:16" ht="12.75">
      <c r="A14" s="7">
        <v>2</v>
      </c>
      <c s="7" t="s">
        <v>507</v>
      </c>
      <c s="7" t="s">
        <v>44</v>
      </c>
      <c s="7" t="s">
        <v>508</v>
      </c>
      <c s="7" t="s">
        <v>392</v>
      </c>
      <c s="10">
        <v>399.5</v>
      </c>
      <c s="14"/>
      <c s="13">
        <f>ROUND((G14*F14),2)</f>
      </c>
      <c r="O14">
        <f>rekapitulace!H8</f>
      </c>
      <c>
        <f>O14/100*H14</f>
      </c>
    </row>
    <row r="15" spans="4:4" ht="76.5">
      <c r="D15" s="15" t="s">
        <v>849</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61</v>
      </c>
      <c s="7" t="s">
        <v>515</v>
      </c>
      <c s="7" t="s">
        <v>392</v>
      </c>
      <c s="10">
        <v>399.5</v>
      </c>
      <c s="14"/>
      <c s="13">
        <f>ROUND((G19*F19),2)</f>
      </c>
      <c r="O19">
        <f>rekapitulace!H8</f>
      </c>
      <c>
        <f>O19/100*H19</f>
      </c>
    </row>
    <row r="20" spans="4:4" ht="102">
      <c r="D20" s="15" t="s">
        <v>850</v>
      </c>
    </row>
    <row r="21" spans="1:16" ht="12.75">
      <c r="A21" s="7">
        <v>4</v>
      </c>
      <c s="7" t="s">
        <v>851</v>
      </c>
      <c s="7" t="s">
        <v>44</v>
      </c>
      <c s="7" t="s">
        <v>852</v>
      </c>
      <c s="7" t="s">
        <v>392</v>
      </c>
      <c s="10">
        <v>606</v>
      </c>
      <c s="14"/>
      <c s="13">
        <f>ROUND((G21*F21),2)</f>
      </c>
      <c r="O21">
        <f>rekapitulace!H8</f>
      </c>
      <c>
        <f>O21/100*H21</f>
      </c>
    </row>
    <row r="22" spans="4:4" ht="153">
      <c r="D22" s="15" t="s">
        <v>853</v>
      </c>
    </row>
    <row r="23" spans="1:16" ht="12.75">
      <c r="A23" s="7">
        <v>5</v>
      </c>
      <c s="7" t="s">
        <v>519</v>
      </c>
      <c s="7" t="s">
        <v>44</v>
      </c>
      <c s="7" t="s">
        <v>520</v>
      </c>
      <c s="7" t="s">
        <v>392</v>
      </c>
      <c s="10">
        <v>606</v>
      </c>
      <c s="14"/>
      <c s="13">
        <f>ROUND((G23*F23),2)</f>
      </c>
      <c r="O23">
        <f>rekapitulace!H8</f>
      </c>
      <c>
        <f>O23/100*H23</f>
      </c>
    </row>
    <row r="24" spans="4:4" ht="127.5">
      <c r="D24" s="15" t="s">
        <v>854</v>
      </c>
    </row>
    <row r="25" spans="1:16" ht="12.75">
      <c r="A25" s="7">
        <v>6</v>
      </c>
      <c s="7" t="s">
        <v>757</v>
      </c>
      <c s="7" t="s">
        <v>44</v>
      </c>
      <c s="7" t="s">
        <v>758</v>
      </c>
      <c s="7" t="s">
        <v>392</v>
      </c>
      <c s="10">
        <v>399.5</v>
      </c>
      <c s="14"/>
      <c s="13">
        <f>ROUND((G25*F25),2)</f>
      </c>
      <c r="O25">
        <f>rekapitulace!H8</f>
      </c>
      <c>
        <f>O25/100*H25</f>
      </c>
    </row>
    <row r="26" spans="4:4" ht="165.75">
      <c r="D26" s="15" t="s">
        <v>855</v>
      </c>
    </row>
    <row r="27" spans="1:16" ht="12.75" customHeight="1">
      <c r="A27" s="16"/>
      <c s="16"/>
      <c s="16" t="s">
        <v>24</v>
      </c>
      <c s="16" t="s">
        <v>510</v>
      </c>
      <c s="16"/>
      <c s="16"/>
      <c s="16"/>
      <c s="16">
        <f>SUM(H19:H26)</f>
      </c>
      <c r="P27">
        <f>ROUND(SUM(P19:P26),2)</f>
      </c>
    </row>
    <row r="29" spans="1:8" ht="12.75" customHeight="1">
      <c r="A29" s="9"/>
      <c s="9"/>
      <c s="9" t="s">
        <v>34</v>
      </c>
      <c s="9" t="s">
        <v>764</v>
      </c>
      <c s="9"/>
      <c s="11"/>
      <c s="9"/>
      <c s="11"/>
    </row>
    <row r="30" spans="1:16" ht="12.75">
      <c r="A30" s="7">
        <v>7</v>
      </c>
      <c s="7" t="s">
        <v>856</v>
      </c>
      <c s="7" t="s">
        <v>44</v>
      </c>
      <c s="7" t="s">
        <v>857</v>
      </c>
      <c s="7" t="s">
        <v>530</v>
      </c>
      <c s="10">
        <v>499.4</v>
      </c>
      <c s="14"/>
      <c s="13">
        <f>ROUND((G30*F30),2)</f>
      </c>
      <c r="O30">
        <f>rekapitulace!H8</f>
      </c>
      <c>
        <f>O30/100*H30</f>
      </c>
    </row>
    <row r="31" spans="4:4" ht="344.25">
      <c r="D31" s="15" t="s">
        <v>858</v>
      </c>
    </row>
    <row r="32" spans="1:16" ht="12.75">
      <c r="A32" s="7">
        <v>8</v>
      </c>
      <c s="7" t="s">
        <v>859</v>
      </c>
      <c s="7" t="s">
        <v>44</v>
      </c>
      <c s="7" t="s">
        <v>860</v>
      </c>
      <c s="7" t="s">
        <v>530</v>
      </c>
      <c s="10">
        <v>41.6</v>
      </c>
      <c s="14"/>
      <c s="13">
        <f>ROUND((G32*F32),2)</f>
      </c>
      <c r="O32">
        <f>rekapitulace!H8</f>
      </c>
      <c>
        <f>O32/100*H32</f>
      </c>
    </row>
    <row r="33" spans="4:4" ht="38.25">
      <c r="D33" s="15" t="s">
        <v>861</v>
      </c>
    </row>
    <row r="34" spans="1:16" ht="12.75">
      <c r="A34" s="7">
        <v>9</v>
      </c>
      <c s="7" t="s">
        <v>862</v>
      </c>
      <c s="7" t="s">
        <v>44</v>
      </c>
      <c s="7" t="s">
        <v>863</v>
      </c>
      <c s="7" t="s">
        <v>392</v>
      </c>
      <c s="10">
        <v>50.6</v>
      </c>
      <c s="14"/>
      <c s="13">
        <f>ROUND((G34*F34),2)</f>
      </c>
      <c r="O34">
        <f>rekapitulace!H8</f>
      </c>
      <c>
        <f>O34/100*H34</f>
      </c>
    </row>
    <row r="35" spans="4:4" ht="153">
      <c r="D35" s="15" t="s">
        <v>864</v>
      </c>
    </row>
    <row r="36" spans="1:16" ht="12.75" customHeight="1">
      <c r="A36" s="16"/>
      <c s="16"/>
      <c s="16" t="s">
        <v>34</v>
      </c>
      <c s="16" t="s">
        <v>764</v>
      </c>
      <c s="16"/>
      <c s="16"/>
      <c s="16"/>
      <c s="16">
        <f>SUM(H30:H35)</f>
      </c>
      <c r="P36">
        <f>ROUND(SUM(P30:P35),2)</f>
      </c>
    </row>
    <row r="38" spans="1:8" ht="12.75" customHeight="1">
      <c r="A38" s="9"/>
      <c s="9"/>
      <c s="9" t="s">
        <v>35</v>
      </c>
      <c s="9" t="s">
        <v>865</v>
      </c>
      <c s="9"/>
      <c s="11"/>
      <c s="9"/>
      <c s="11"/>
    </row>
    <row r="39" spans="1:16" ht="12.75">
      <c r="A39" s="7">
        <v>10</v>
      </c>
      <c s="7" t="s">
        <v>866</v>
      </c>
      <c s="7" t="s">
        <v>44</v>
      </c>
      <c s="7" t="s">
        <v>867</v>
      </c>
      <c s="7" t="s">
        <v>392</v>
      </c>
      <c s="10">
        <v>221</v>
      </c>
      <c s="14"/>
      <c s="13">
        <f>ROUND((G39*F39),2)</f>
      </c>
      <c r="O39">
        <f>rekapitulace!H8</f>
      </c>
      <c>
        <f>O39/100*H39</f>
      </c>
    </row>
    <row r="40" spans="4:4" ht="140.25">
      <c r="D40" s="15" t="s">
        <v>868</v>
      </c>
    </row>
    <row r="41" spans="1:16" ht="12.75" customHeight="1">
      <c r="A41" s="16"/>
      <c s="16"/>
      <c s="16" t="s">
        <v>35</v>
      </c>
      <c s="16" t="s">
        <v>865</v>
      </c>
      <c s="16"/>
      <c s="16"/>
      <c s="16"/>
      <c s="16">
        <f>SUM(H39:H40)</f>
      </c>
      <c r="P41">
        <f>ROUND(SUM(P39:P40),2)</f>
      </c>
    </row>
    <row r="43" spans="1:8" ht="12.75" customHeight="1">
      <c r="A43" s="9"/>
      <c s="9"/>
      <c s="9" t="s">
        <v>40</v>
      </c>
      <c s="9" t="s">
        <v>75</v>
      </c>
      <c s="9"/>
      <c s="11"/>
      <c s="9"/>
      <c s="11"/>
    </row>
    <row r="44" spans="1:16" ht="12.75">
      <c r="A44" s="7">
        <v>11</v>
      </c>
      <c s="7" t="s">
        <v>869</v>
      </c>
      <c s="7" t="s">
        <v>44</v>
      </c>
      <c s="7" t="s">
        <v>870</v>
      </c>
      <c s="7" t="s">
        <v>132</v>
      </c>
      <c s="10">
        <v>72</v>
      </c>
      <c s="14"/>
      <c s="13">
        <f>ROUND((G44*F44),2)</f>
      </c>
      <c r="O44">
        <f>rekapitulace!H8</f>
      </c>
      <c>
        <f>O44/100*H44</f>
      </c>
    </row>
    <row r="45" spans="4:4" ht="38.25">
      <c r="D45" s="15" t="s">
        <v>871</v>
      </c>
    </row>
    <row r="46" spans="1:16" ht="12.75" customHeight="1">
      <c r="A46" s="16"/>
      <c s="16"/>
      <c s="16" t="s">
        <v>40</v>
      </c>
      <c s="16" t="s">
        <v>75</v>
      </c>
      <c s="16"/>
      <c s="16"/>
      <c s="16"/>
      <c s="16">
        <f>SUM(H44:H45)</f>
      </c>
      <c r="P46">
        <f>ROUND(SUM(P44:P45),2)</f>
      </c>
    </row>
    <row r="48" spans="1:8" ht="12.75" customHeight="1">
      <c r="A48" s="9"/>
      <c s="9"/>
      <c s="9" t="s">
        <v>613</v>
      </c>
      <c s="9" t="s">
        <v>612</v>
      </c>
      <c s="9"/>
      <c s="11"/>
      <c s="9"/>
      <c s="11"/>
    </row>
    <row r="49" spans="1:16" ht="12.75">
      <c r="A49" s="7">
        <v>12</v>
      </c>
      <c s="7" t="s">
        <v>614</v>
      </c>
      <c s="7" t="s">
        <v>44</v>
      </c>
      <c s="7" t="s">
        <v>872</v>
      </c>
      <c s="7" t="s">
        <v>132</v>
      </c>
      <c s="10">
        <v>68</v>
      </c>
      <c s="14"/>
      <c s="13">
        <f>ROUND((G49*F49),2)</f>
      </c>
      <c r="O49">
        <f>rekapitulace!H8</f>
      </c>
      <c>
        <f>O49/100*H49</f>
      </c>
    </row>
    <row r="50" spans="4:4" ht="25.5">
      <c r="D50" s="15" t="s">
        <v>873</v>
      </c>
    </row>
    <row r="51" spans="1:16" ht="12.75" customHeight="1">
      <c r="A51" s="16"/>
      <c s="16"/>
      <c s="16" t="s">
        <v>613</v>
      </c>
      <c s="16" t="s">
        <v>612</v>
      </c>
      <c s="16"/>
      <c s="16"/>
      <c s="16"/>
      <c s="16">
        <f>SUM(H49:H50)</f>
      </c>
      <c r="P51">
        <f>ROUND(SUM(P49:P50),2)</f>
      </c>
    </row>
    <row r="53" spans="1:16" ht="12.75" customHeight="1">
      <c r="A53" s="16"/>
      <c s="16"/>
      <c s="16"/>
      <c s="16" t="s">
        <v>63</v>
      </c>
      <c s="16"/>
      <c s="16"/>
      <c s="16"/>
      <c s="16">
        <f>+H16+H27+H36+H41+H46+H51</f>
      </c>
      <c r="P53">
        <f>+P16+P27+P36+P41+P46+P51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1.xml><?xml version="1.0" encoding="utf-8"?>
<worksheet xmlns="http://schemas.openxmlformats.org/spreadsheetml/2006/main" xmlns:r="http://schemas.openxmlformats.org/officeDocument/2006/relationships">
  <sheetPr>
    <pageSetUpPr fitToPage="1"/>
  </sheetPr>
  <dimension ref="A1:P7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874</v>
      </c>
      <c s="5" t="s">
        <v>875</v>
      </c>
      <c s="5"/>
    </row>
    <row r="6" spans="1:5" ht="12.75" customHeight="1">
      <c r="A6" t="s">
        <v>17</v>
      </c>
      <c r="C6" s="5" t="s">
        <v>876</v>
      </c>
      <c s="5" t="s">
        <v>875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69.411</v>
      </c>
      <c s="14"/>
      <c s="13">
        <f>ROUND((G12*F12),2)</f>
      </c>
      <c r="O12">
        <f>rekapitulace!H8</f>
      </c>
      <c>
        <f>O12/100*H12</f>
      </c>
    </row>
    <row r="13" spans="4:4" ht="76.5">
      <c r="D13" s="15" t="s">
        <v>877</v>
      </c>
    </row>
    <row r="14" spans="1:16" ht="12.75">
      <c r="A14" s="7">
        <v>2</v>
      </c>
      <c s="7" t="s">
        <v>653</v>
      </c>
      <c s="7" t="s">
        <v>44</v>
      </c>
      <c s="7" t="s">
        <v>505</v>
      </c>
      <c s="7" t="s">
        <v>654</v>
      </c>
      <c s="10">
        <v>7.24</v>
      </c>
      <c s="14"/>
      <c s="13">
        <f>ROUND((G14*F14),2)</f>
      </c>
      <c r="O14">
        <f>rekapitulace!H8</f>
      </c>
      <c>
        <f>O14/100*H14</f>
      </c>
    </row>
    <row r="15" spans="4:4" ht="191.25">
      <c r="D15" s="15" t="s">
        <v>878</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44</v>
      </c>
      <c s="7" t="s">
        <v>879</v>
      </c>
      <c s="7" t="s">
        <v>392</v>
      </c>
      <c s="10">
        <v>158.898</v>
      </c>
      <c s="14"/>
      <c s="13">
        <f>ROUND((G19*F19),2)</f>
      </c>
      <c r="O19">
        <f>rekapitulace!H8</f>
      </c>
      <c>
        <f>O19/100*H19</f>
      </c>
    </row>
    <row r="20" spans="4:4" ht="127.5">
      <c r="D20" s="15" t="s">
        <v>880</v>
      </c>
    </row>
    <row r="21" spans="1:16" ht="12.75">
      <c r="A21" s="7">
        <v>4</v>
      </c>
      <c s="7" t="s">
        <v>851</v>
      </c>
      <c s="7" t="s">
        <v>44</v>
      </c>
      <c s="7" t="s">
        <v>852</v>
      </c>
      <c s="7" t="s">
        <v>392</v>
      </c>
      <c s="10">
        <v>22.2</v>
      </c>
      <c s="14"/>
      <c s="13">
        <f>ROUND((G21*F21),2)</f>
      </c>
      <c r="O21">
        <f>rekapitulace!H8</f>
      </c>
      <c>
        <f>O21/100*H21</f>
      </c>
    </row>
    <row r="22" spans="4:4" ht="102">
      <c r="D22" s="15" t="s">
        <v>881</v>
      </c>
    </row>
    <row r="23" spans="1:16" ht="12.75">
      <c r="A23" s="7">
        <v>5</v>
      </c>
      <c s="7" t="s">
        <v>752</v>
      </c>
      <c s="7" t="s">
        <v>44</v>
      </c>
      <c s="7" t="s">
        <v>753</v>
      </c>
      <c s="7" t="s">
        <v>392</v>
      </c>
      <c s="10">
        <v>206.109</v>
      </c>
      <c s="14"/>
      <c s="13">
        <f>ROUND((G23*F23),2)</f>
      </c>
      <c r="O23">
        <f>rekapitulace!H8</f>
      </c>
      <c>
        <f>O23/100*H23</f>
      </c>
    </row>
    <row r="24" spans="4:4" ht="409.5">
      <c r="D24" s="15" t="s">
        <v>882</v>
      </c>
    </row>
    <row r="25" spans="1:16" ht="12.75">
      <c r="A25" s="7">
        <v>6</v>
      </c>
      <c s="7" t="s">
        <v>519</v>
      </c>
      <c s="7" t="s">
        <v>44</v>
      </c>
      <c s="7" t="s">
        <v>520</v>
      </c>
      <c s="7" t="s">
        <v>392</v>
      </c>
      <c s="10">
        <v>69.411</v>
      </c>
      <c s="14"/>
      <c s="13">
        <f>ROUND((G25*F25),2)</f>
      </c>
      <c r="O25">
        <f>rekapitulace!H8</f>
      </c>
      <c>
        <f>O25/100*H25</f>
      </c>
    </row>
    <row r="26" spans="4:4" ht="178.5">
      <c r="D26" s="15" t="s">
        <v>883</v>
      </c>
    </row>
    <row r="27" spans="1:16" ht="12.75">
      <c r="A27" s="7">
        <v>7</v>
      </c>
      <c s="7" t="s">
        <v>757</v>
      </c>
      <c s="7" t="s">
        <v>44</v>
      </c>
      <c s="7" t="s">
        <v>758</v>
      </c>
      <c s="7" t="s">
        <v>392</v>
      </c>
      <c s="10">
        <v>158.898</v>
      </c>
      <c s="14"/>
      <c s="13">
        <f>ROUND((G27*F27),2)</f>
      </c>
      <c r="O27">
        <f>rekapitulace!H8</f>
      </c>
      <c>
        <f>O27/100*H27</f>
      </c>
    </row>
    <row r="28" spans="4:4" ht="409.5">
      <c r="D28" s="15" t="s">
        <v>884</v>
      </c>
    </row>
    <row r="29" spans="1:16" ht="12.75">
      <c r="A29" s="7">
        <v>8</v>
      </c>
      <c s="7" t="s">
        <v>760</v>
      </c>
      <c s="7" t="s">
        <v>44</v>
      </c>
      <c s="7" t="s">
        <v>761</v>
      </c>
      <c s="7" t="s">
        <v>392</v>
      </c>
      <c s="10">
        <v>38.665</v>
      </c>
      <c s="14"/>
      <c s="13">
        <f>ROUND((G29*F29),2)</f>
      </c>
      <c r="O29">
        <f>rekapitulace!H8</f>
      </c>
      <c>
        <f>O29/100*H29</f>
      </c>
    </row>
    <row r="30" spans="4:4" ht="216.75">
      <c r="D30" s="15" t="s">
        <v>885</v>
      </c>
    </row>
    <row r="31" spans="1:16" ht="12.75" customHeight="1">
      <c r="A31" s="16"/>
      <c s="16"/>
      <c s="16" t="s">
        <v>24</v>
      </c>
      <c s="16" t="s">
        <v>510</v>
      </c>
      <c s="16"/>
      <c s="16"/>
      <c s="16"/>
      <c s="16">
        <f>SUM(H19:H30)</f>
      </c>
      <c r="P31">
        <f>ROUND(SUM(P19:P30),2)</f>
      </c>
    </row>
    <row r="33" spans="1:8" ht="12.75" customHeight="1">
      <c r="A33" s="9"/>
      <c s="9"/>
      <c s="9" t="s">
        <v>36</v>
      </c>
      <c s="9" t="s">
        <v>535</v>
      </c>
      <c s="9"/>
      <c s="11"/>
      <c s="9"/>
      <c s="11"/>
    </row>
    <row r="34" spans="1:16" ht="12.75">
      <c r="A34" s="7">
        <v>9</v>
      </c>
      <c s="7" t="s">
        <v>768</v>
      </c>
      <c s="7" t="s">
        <v>44</v>
      </c>
      <c s="7" t="s">
        <v>769</v>
      </c>
      <c s="7" t="s">
        <v>392</v>
      </c>
      <c s="10">
        <v>7.254</v>
      </c>
      <c s="14"/>
      <c s="13">
        <f>ROUND((G34*F34),2)</f>
      </c>
      <c r="O34">
        <f>rekapitulace!H8</f>
      </c>
      <c>
        <f>O34/100*H34</f>
      </c>
    </row>
    <row r="35" spans="4:4" ht="165.75">
      <c r="D35" s="15" t="s">
        <v>886</v>
      </c>
    </row>
    <row r="36" spans="1:16" ht="12.75" customHeight="1">
      <c r="A36" s="16"/>
      <c s="16"/>
      <c s="16" t="s">
        <v>36</v>
      </c>
      <c s="16" t="s">
        <v>535</v>
      </c>
      <c s="16"/>
      <c s="16"/>
      <c s="16"/>
      <c s="16">
        <f>SUM(H34:H35)</f>
      </c>
      <c r="P36">
        <f>ROUND(SUM(P34:P35),2)</f>
      </c>
    </row>
    <row r="38" spans="1:8" ht="12.75" customHeight="1">
      <c r="A38" s="9"/>
      <c s="9"/>
      <c s="9" t="s">
        <v>40</v>
      </c>
      <c s="9" t="s">
        <v>75</v>
      </c>
      <c s="9"/>
      <c s="11"/>
      <c s="9"/>
      <c s="11"/>
    </row>
    <row r="39" spans="1:16" ht="12.75">
      <c r="A39" s="7">
        <v>10</v>
      </c>
      <c s="7" t="s">
        <v>782</v>
      </c>
      <c s="7" t="s">
        <v>44</v>
      </c>
      <c s="7" t="s">
        <v>887</v>
      </c>
      <c s="7" t="s">
        <v>132</v>
      </c>
      <c s="10">
        <v>13.1</v>
      </c>
      <c s="14"/>
      <c s="13">
        <f>ROUND((G39*F39),2)</f>
      </c>
      <c r="O39">
        <f>rekapitulace!H8</f>
      </c>
      <c>
        <f>O39/100*H39</f>
      </c>
    </row>
    <row r="40" spans="4:4" ht="51">
      <c r="D40" s="15" t="s">
        <v>888</v>
      </c>
    </row>
    <row r="41" spans="1:16" ht="12.75">
      <c r="A41" s="7">
        <v>11</v>
      </c>
      <c s="7" t="s">
        <v>889</v>
      </c>
      <c s="7" t="s">
        <v>44</v>
      </c>
      <c s="7" t="s">
        <v>890</v>
      </c>
      <c s="7" t="s">
        <v>132</v>
      </c>
      <c s="10">
        <v>46.5</v>
      </c>
      <c s="14"/>
      <c s="13">
        <f>ROUND((G41*F41),2)</f>
      </c>
      <c r="O41">
        <f>rekapitulace!H8</f>
      </c>
      <c>
        <f>O41/100*H41</f>
      </c>
    </row>
    <row r="42" spans="4:4" ht="25.5">
      <c r="D42" s="15" t="s">
        <v>891</v>
      </c>
    </row>
    <row r="43" spans="1:16" ht="12.75">
      <c r="A43" s="7">
        <v>12</v>
      </c>
      <c s="7" t="s">
        <v>892</v>
      </c>
      <c s="7" t="s">
        <v>44</v>
      </c>
      <c s="7" t="s">
        <v>893</v>
      </c>
      <c s="7" t="s">
        <v>68</v>
      </c>
      <c s="10">
        <v>4</v>
      </c>
      <c s="14"/>
      <c s="13">
        <f>ROUND((G43*F43),2)</f>
      </c>
      <c r="O43">
        <f>rekapitulace!H8</f>
      </c>
      <c>
        <f>O43/100*H43</f>
      </c>
    </row>
    <row r="44" spans="4:4" ht="25.5">
      <c r="D44" s="15" t="s">
        <v>112</v>
      </c>
    </row>
    <row r="45" spans="1:16" ht="12.75">
      <c r="A45" s="7">
        <v>13</v>
      </c>
      <c s="7" t="s">
        <v>894</v>
      </c>
      <c s="7" t="s">
        <v>44</v>
      </c>
      <c s="7" t="s">
        <v>895</v>
      </c>
      <c s="7" t="s">
        <v>68</v>
      </c>
      <c s="10">
        <v>1</v>
      </c>
      <c s="14"/>
      <c s="13">
        <f>ROUND((G45*F45),2)</f>
      </c>
      <c r="O45">
        <f>rekapitulace!H8</f>
      </c>
      <c>
        <f>O45/100*H45</f>
      </c>
    </row>
    <row r="46" spans="4:4" ht="25.5">
      <c r="D46" s="15" t="s">
        <v>97</v>
      </c>
    </row>
    <row r="47" spans="1:16" ht="12.75">
      <c r="A47" s="7">
        <v>14</v>
      </c>
      <c s="7" t="s">
        <v>788</v>
      </c>
      <c s="7" t="s">
        <v>44</v>
      </c>
      <c s="7" t="s">
        <v>789</v>
      </c>
      <c s="7" t="s">
        <v>68</v>
      </c>
      <c s="10">
        <v>3</v>
      </c>
      <c s="14"/>
      <c s="13">
        <f>ROUND((G47*F47),2)</f>
      </c>
      <c r="O47">
        <f>rekapitulace!H8</f>
      </c>
      <c>
        <f>O47/100*H47</f>
      </c>
    </row>
    <row r="48" spans="4:4" ht="25.5">
      <c r="D48" s="15" t="s">
        <v>72</v>
      </c>
    </row>
    <row r="49" spans="1:16" ht="12.75">
      <c r="A49" s="7">
        <v>15</v>
      </c>
      <c s="7" t="s">
        <v>896</v>
      </c>
      <c s="7" t="s">
        <v>44</v>
      </c>
      <c s="7" t="s">
        <v>897</v>
      </c>
      <c s="7" t="s">
        <v>68</v>
      </c>
      <c s="10">
        <v>1</v>
      </c>
      <c s="14"/>
      <c s="13">
        <f>ROUND((G49*F49),2)</f>
      </c>
      <c r="O49">
        <f>rekapitulace!H8</f>
      </c>
      <c>
        <f>O49/100*H49</f>
      </c>
    </row>
    <row r="50" spans="4:4" ht="76.5">
      <c r="D50" s="15" t="s">
        <v>898</v>
      </c>
    </row>
    <row r="51" spans="1:16" ht="12.75">
      <c r="A51" s="7">
        <v>16</v>
      </c>
      <c s="7" t="s">
        <v>899</v>
      </c>
      <c s="7" t="s">
        <v>44</v>
      </c>
      <c s="7" t="s">
        <v>900</v>
      </c>
      <c s="7" t="s">
        <v>68</v>
      </c>
      <c s="10">
        <v>1</v>
      </c>
      <c s="14"/>
      <c s="13">
        <f>ROUND((G51*F51),2)</f>
      </c>
      <c r="O51">
        <f>rekapitulace!H8</f>
      </c>
      <c>
        <f>O51/100*H51</f>
      </c>
    </row>
    <row r="52" spans="4:4" ht="76.5">
      <c r="D52" s="15" t="s">
        <v>898</v>
      </c>
    </row>
    <row r="53" spans="1:16" ht="12.75">
      <c r="A53" s="7">
        <v>17</v>
      </c>
      <c s="7" t="s">
        <v>901</v>
      </c>
      <c s="7" t="s">
        <v>44</v>
      </c>
      <c s="7" t="s">
        <v>902</v>
      </c>
      <c s="7" t="s">
        <v>392</v>
      </c>
      <c s="10">
        <v>4.44</v>
      </c>
      <c s="14"/>
      <c s="13">
        <f>ROUND((G53*F53),2)</f>
      </c>
      <c r="O53">
        <f>rekapitulace!H8</f>
      </c>
      <c>
        <f>O53/100*H53</f>
      </c>
    </row>
    <row r="54" spans="4:4" ht="102">
      <c r="D54" s="15" t="s">
        <v>903</v>
      </c>
    </row>
    <row r="55" spans="1:16" ht="12.75">
      <c r="A55" s="7">
        <v>18</v>
      </c>
      <c s="7" t="s">
        <v>792</v>
      </c>
      <c s="7" t="s">
        <v>44</v>
      </c>
      <c s="7" t="s">
        <v>793</v>
      </c>
      <c s="7" t="s">
        <v>132</v>
      </c>
      <c s="10">
        <v>13.1</v>
      </c>
      <c s="14"/>
      <c s="13">
        <f>ROUND((G55*F55),2)</f>
      </c>
      <c r="O55">
        <f>rekapitulace!H8</f>
      </c>
      <c>
        <f>O55/100*H55</f>
      </c>
    </row>
    <row r="56" spans="4:4" ht="63.75">
      <c r="D56" s="15" t="s">
        <v>904</v>
      </c>
    </row>
    <row r="57" spans="1:16" ht="12.75">
      <c r="A57" s="7">
        <v>19</v>
      </c>
      <c s="7" t="s">
        <v>905</v>
      </c>
      <c s="7" t="s">
        <v>44</v>
      </c>
      <c s="7" t="s">
        <v>906</v>
      </c>
      <c s="7" t="s">
        <v>132</v>
      </c>
      <c s="10">
        <v>46.5</v>
      </c>
      <c s="14"/>
      <c s="13">
        <f>ROUND((G57*F57),2)</f>
      </c>
      <c r="O57">
        <f>rekapitulace!H8</f>
      </c>
      <c>
        <f>O57/100*H57</f>
      </c>
    </row>
    <row r="58" spans="4:4" ht="63.75">
      <c r="D58" s="15" t="s">
        <v>907</v>
      </c>
    </row>
    <row r="59" spans="1:16" ht="12.75">
      <c r="A59" s="7">
        <v>20</v>
      </c>
      <c s="7" t="s">
        <v>797</v>
      </c>
      <c s="7" t="s">
        <v>44</v>
      </c>
      <c s="7" t="s">
        <v>798</v>
      </c>
      <c s="7" t="s">
        <v>132</v>
      </c>
      <c s="10">
        <v>59.6</v>
      </c>
      <c s="14"/>
      <c s="13">
        <f>ROUND((G59*F59),2)</f>
      </c>
      <c r="O59">
        <f>rekapitulace!H8</f>
      </c>
      <c>
        <f>O59/100*H59</f>
      </c>
    </row>
    <row r="60" spans="4:4" ht="165.75">
      <c r="D60" s="15" t="s">
        <v>908</v>
      </c>
    </row>
    <row r="61" spans="1:16" ht="12.75" customHeight="1">
      <c r="A61" s="16"/>
      <c s="16"/>
      <c s="16" t="s">
        <v>40</v>
      </c>
      <c s="16" t="s">
        <v>75</v>
      </c>
      <c s="16"/>
      <c s="16"/>
      <c s="16"/>
      <c s="16">
        <f>SUM(H39:H60)</f>
      </c>
      <c r="P61">
        <f>ROUND(SUM(P39:P60),2)</f>
      </c>
    </row>
    <row r="63" spans="1:8" ht="12.75" customHeight="1">
      <c r="A63" s="9"/>
      <c s="9"/>
      <c s="9" t="s">
        <v>613</v>
      </c>
      <c s="9" t="s">
        <v>612</v>
      </c>
      <c s="9"/>
      <c s="11"/>
      <c s="9"/>
      <c s="11"/>
    </row>
    <row r="64" spans="1:16" ht="12.75">
      <c r="A64" s="7">
        <v>21</v>
      </c>
      <c s="7" t="s">
        <v>909</v>
      </c>
      <c s="7" t="s">
        <v>44</v>
      </c>
      <c s="7" t="s">
        <v>910</v>
      </c>
      <c s="7" t="s">
        <v>68</v>
      </c>
      <c s="10">
        <v>1</v>
      </c>
      <c s="14"/>
      <c s="13">
        <f>ROUND((G64*F64),2)</f>
      </c>
      <c r="O64">
        <f>rekapitulace!H8</f>
      </c>
      <c>
        <f>O64/100*H64</f>
      </c>
    </row>
    <row r="65" spans="4:4" ht="76.5">
      <c r="D65" s="15" t="s">
        <v>898</v>
      </c>
    </row>
    <row r="66" spans="1:16" ht="12.75">
      <c r="A66" s="7">
        <v>22</v>
      </c>
      <c s="7" t="s">
        <v>911</v>
      </c>
      <c s="7" t="s">
        <v>44</v>
      </c>
      <c s="7" t="s">
        <v>912</v>
      </c>
      <c s="7" t="s">
        <v>132</v>
      </c>
      <c s="10">
        <v>66.4</v>
      </c>
      <c s="14"/>
      <c s="13">
        <f>ROUND((G66*F66),2)</f>
      </c>
      <c r="O66">
        <f>rekapitulace!H8</f>
      </c>
      <c>
        <f>O66/100*H66</f>
      </c>
    </row>
    <row r="67" spans="4:4" ht="178.5">
      <c r="D67" s="15" t="s">
        <v>913</v>
      </c>
    </row>
    <row r="68" spans="1:16" ht="12.75" customHeight="1">
      <c r="A68" s="16"/>
      <c s="16"/>
      <c s="16" t="s">
        <v>613</v>
      </c>
      <c s="16" t="s">
        <v>612</v>
      </c>
      <c s="16"/>
      <c s="16"/>
      <c s="16"/>
      <c s="16">
        <f>SUM(H64:H67)</f>
      </c>
      <c r="P68">
        <f>ROUND(SUM(P64:P67),2)</f>
      </c>
    </row>
    <row r="70" spans="1:16" ht="12.75" customHeight="1">
      <c r="A70" s="16"/>
      <c s="16"/>
      <c s="16"/>
      <c s="16" t="s">
        <v>63</v>
      </c>
      <c s="16"/>
      <c s="16"/>
      <c s="16"/>
      <c s="16">
        <f>+H16+H31+H36+H61+H68</f>
      </c>
      <c r="P70">
        <f>+P16+P31+P36+P61+P68</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2.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914</v>
      </c>
      <c s="5" t="s">
        <v>915</v>
      </c>
      <c s="5"/>
    </row>
    <row r="6" spans="1:5" ht="12.75" customHeight="1">
      <c r="A6" t="s">
        <v>17</v>
      </c>
      <c r="C6" s="5" t="s">
        <v>916</v>
      </c>
      <c s="5" t="s">
        <v>915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5.175</v>
      </c>
      <c s="14"/>
      <c s="13">
        <f>ROUND((G12*F12),2)</f>
      </c>
      <c r="O12">
        <f>rekapitulace!H8</f>
      </c>
      <c>
        <f>O12/100*H12</f>
      </c>
    </row>
    <row r="13" spans="4:4" ht="63.75">
      <c r="D13" s="15" t="s">
        <v>917</v>
      </c>
    </row>
    <row r="14" spans="1:16" ht="12.75" customHeight="1">
      <c r="A14" s="16"/>
      <c s="16"/>
      <c s="16" t="s">
        <v>42</v>
      </c>
      <c s="16" t="s">
        <v>41</v>
      </c>
      <c s="16"/>
      <c s="16"/>
      <c s="16"/>
      <c s="16">
        <f>SUM(H12:H13)</f>
      </c>
      <c r="P14">
        <f>ROUND(SUM(P12:P13),2)</f>
      </c>
    </row>
    <row r="16" spans="1:8" ht="12.75" customHeight="1">
      <c r="A16" s="9"/>
      <c s="9"/>
      <c s="9" t="s">
        <v>24</v>
      </c>
      <c s="9" t="s">
        <v>510</v>
      </c>
      <c s="9"/>
      <c s="11"/>
      <c s="9"/>
      <c s="11"/>
    </row>
    <row r="17" spans="1:16" ht="12.75">
      <c r="A17" s="7">
        <v>2</v>
      </c>
      <c s="7" t="s">
        <v>918</v>
      </c>
      <c s="7" t="s">
        <v>44</v>
      </c>
      <c s="7" t="s">
        <v>919</v>
      </c>
      <c s="7" t="s">
        <v>920</v>
      </c>
      <c s="10">
        <v>16</v>
      </c>
      <c s="14"/>
      <c s="13">
        <f>ROUND((G17*F17),2)</f>
      </c>
      <c r="O17">
        <f>rekapitulace!H8</f>
      </c>
      <c>
        <f>O17/100*H17</f>
      </c>
    </row>
    <row r="18" spans="4:4" ht="25.5">
      <c r="D18" s="15" t="s">
        <v>921</v>
      </c>
    </row>
    <row r="19" spans="1:16" ht="12.75">
      <c r="A19" s="7">
        <v>3</v>
      </c>
      <c s="7" t="s">
        <v>514</v>
      </c>
      <c s="7" t="s">
        <v>44</v>
      </c>
      <c s="7" t="s">
        <v>879</v>
      </c>
      <c s="7" t="s">
        <v>392</v>
      </c>
      <c s="10">
        <v>19.575</v>
      </c>
      <c s="14"/>
      <c s="13">
        <f>ROUND((G19*F19),2)</f>
      </c>
      <c r="O19">
        <f>rekapitulace!H8</f>
      </c>
      <c>
        <f>O19/100*H19</f>
      </c>
    </row>
    <row r="20" spans="4:4" ht="127.5">
      <c r="D20" s="15" t="s">
        <v>922</v>
      </c>
    </row>
    <row r="21" spans="1:16" ht="12.75">
      <c r="A21" s="7">
        <v>4</v>
      </c>
      <c s="7" t="s">
        <v>752</v>
      </c>
      <c s="7" t="s">
        <v>44</v>
      </c>
      <c s="7" t="s">
        <v>753</v>
      </c>
      <c s="7" t="s">
        <v>392</v>
      </c>
      <c s="10">
        <v>24.75</v>
      </c>
      <c s="14"/>
      <c s="13">
        <f>ROUND((G21*F21),2)</f>
      </c>
      <c r="O21">
        <f>rekapitulace!H8</f>
      </c>
      <c>
        <f>O21/100*H21</f>
      </c>
    </row>
    <row r="22" spans="4:4" ht="38.25">
      <c r="D22" s="15" t="s">
        <v>923</v>
      </c>
    </row>
    <row r="23" spans="1:16" ht="12.75">
      <c r="A23" s="7">
        <v>5</v>
      </c>
      <c s="7" t="s">
        <v>519</v>
      </c>
      <c s="7" t="s">
        <v>44</v>
      </c>
      <c s="7" t="s">
        <v>520</v>
      </c>
      <c s="7" t="s">
        <v>392</v>
      </c>
      <c s="10">
        <v>5.175</v>
      </c>
      <c s="14"/>
      <c s="13">
        <f>ROUND((G23*F23),2)</f>
      </c>
      <c r="O23">
        <f>rekapitulace!H8</f>
      </c>
      <c>
        <f>O23/100*H23</f>
      </c>
    </row>
    <row r="24" spans="4:4" ht="140.25">
      <c r="D24" s="15" t="s">
        <v>924</v>
      </c>
    </row>
    <row r="25" spans="1:16" ht="12.75">
      <c r="A25" s="7">
        <v>6</v>
      </c>
      <c s="7" t="s">
        <v>757</v>
      </c>
      <c s="7" t="s">
        <v>44</v>
      </c>
      <c s="7" t="s">
        <v>758</v>
      </c>
      <c s="7" t="s">
        <v>392</v>
      </c>
      <c s="10">
        <v>19.575</v>
      </c>
      <c s="14"/>
      <c s="13">
        <f>ROUND((G25*F25),2)</f>
      </c>
      <c r="O25">
        <f>rekapitulace!H8</f>
      </c>
      <c>
        <f>O25/100*H25</f>
      </c>
    </row>
    <row r="26" spans="4:4" ht="114.75">
      <c r="D26" s="15" t="s">
        <v>925</v>
      </c>
    </row>
    <row r="27" spans="1:16" ht="12.75" customHeight="1">
      <c r="A27" s="16"/>
      <c s="16"/>
      <c s="16" t="s">
        <v>24</v>
      </c>
      <c s="16" t="s">
        <v>510</v>
      </c>
      <c s="16"/>
      <c s="16"/>
      <c s="16"/>
      <c s="16">
        <f>SUM(H17:H26)</f>
      </c>
      <c r="P27">
        <f>ROUND(SUM(P17:P26),2)</f>
      </c>
    </row>
    <row r="29" spans="1:8" ht="12.75" customHeight="1">
      <c r="A29" s="9"/>
      <c s="9"/>
      <c s="9" t="s">
        <v>40</v>
      </c>
      <c s="9" t="s">
        <v>75</v>
      </c>
      <c s="9"/>
      <c s="11"/>
      <c s="9"/>
      <c s="11"/>
    </row>
    <row r="30" spans="1:16" ht="12.75">
      <c r="A30" s="7">
        <v>7</v>
      </c>
      <c s="7" t="s">
        <v>926</v>
      </c>
      <c s="7" t="s">
        <v>44</v>
      </c>
      <c s="7" t="s">
        <v>927</v>
      </c>
      <c s="7" t="s">
        <v>132</v>
      </c>
      <c s="10">
        <v>18</v>
      </c>
      <c s="14"/>
      <c s="13">
        <f>ROUND((G30*F30),2)</f>
      </c>
      <c r="O30">
        <f>rekapitulace!H8</f>
      </c>
      <c>
        <f>O30/100*H30</f>
      </c>
    </row>
    <row r="31" spans="4:4" ht="76.5">
      <c r="D31" s="15" t="s">
        <v>928</v>
      </c>
    </row>
    <row r="32" spans="1:16" ht="12.75">
      <c r="A32" s="7">
        <v>8</v>
      </c>
      <c s="7" t="s">
        <v>901</v>
      </c>
      <c s="7" t="s">
        <v>44</v>
      </c>
      <c s="7" t="s">
        <v>902</v>
      </c>
      <c s="7" t="s">
        <v>392</v>
      </c>
      <c s="10">
        <v>5.175</v>
      </c>
      <c s="14"/>
      <c s="13">
        <f>ROUND((G32*F32),2)</f>
      </c>
      <c r="O32">
        <f>rekapitulace!H8</f>
      </c>
      <c>
        <f>O32/100*H32</f>
      </c>
    </row>
    <row r="33" spans="4:4" ht="127.5">
      <c r="D33" s="15" t="s">
        <v>929</v>
      </c>
    </row>
    <row r="34" spans="1:16" ht="12.75">
      <c r="A34" s="7">
        <v>9</v>
      </c>
      <c s="7" t="s">
        <v>797</v>
      </c>
      <c s="7" t="s">
        <v>44</v>
      </c>
      <c s="7" t="s">
        <v>798</v>
      </c>
      <c s="7" t="s">
        <v>132</v>
      </c>
      <c s="10">
        <v>36</v>
      </c>
      <c s="14"/>
      <c s="13">
        <f>ROUND((G34*F34),2)</f>
      </c>
      <c r="O34">
        <f>rekapitulace!H8</f>
      </c>
      <c>
        <f>O34/100*H34</f>
      </c>
    </row>
    <row r="35" spans="4:4" ht="153">
      <c r="D35" s="15" t="s">
        <v>930</v>
      </c>
    </row>
    <row r="36" spans="1:16" ht="12.75" customHeight="1">
      <c r="A36" s="16"/>
      <c s="16"/>
      <c s="16" t="s">
        <v>40</v>
      </c>
      <c s="16" t="s">
        <v>75</v>
      </c>
      <c s="16"/>
      <c s="16"/>
      <c s="16"/>
      <c s="16">
        <f>SUM(H30:H35)</f>
      </c>
      <c r="P36">
        <f>ROUND(SUM(P30:P35),2)</f>
      </c>
    </row>
    <row r="38" spans="1:16" ht="12.75" customHeight="1">
      <c r="A38" s="16"/>
      <c s="16"/>
      <c s="16"/>
      <c s="16" t="s">
        <v>63</v>
      </c>
      <c s="16"/>
      <c s="16"/>
      <c s="16"/>
      <c s="16">
        <f>+H14+H27+H36</f>
      </c>
      <c r="P38">
        <f>+P14+P27+P36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3.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931</v>
      </c>
      <c s="5" t="s">
        <v>932</v>
      </c>
      <c s="5"/>
    </row>
    <row r="6" spans="1:5" ht="12.75" customHeight="1">
      <c r="A6" t="s">
        <v>17</v>
      </c>
      <c r="C6" s="5" t="s">
        <v>933</v>
      </c>
      <c s="5" t="s">
        <v>932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6.57</v>
      </c>
      <c s="14"/>
      <c s="13">
        <f>ROUND((G12*F12),2)</f>
      </c>
      <c r="O12">
        <f>rekapitulace!H8</f>
      </c>
      <c>
        <f>O12/100*H12</f>
      </c>
    </row>
    <row r="13" spans="4:4" ht="63.75">
      <c r="D13" s="15" t="s">
        <v>934</v>
      </c>
    </row>
    <row r="14" spans="1:16" ht="12.75" customHeight="1">
      <c r="A14" s="16"/>
      <c s="16"/>
      <c s="16" t="s">
        <v>42</v>
      </c>
      <c s="16" t="s">
        <v>41</v>
      </c>
      <c s="16"/>
      <c s="16"/>
      <c s="16"/>
      <c s="16">
        <f>SUM(H12:H13)</f>
      </c>
      <c r="P14">
        <f>ROUND(SUM(P12:P13),2)</f>
      </c>
    </row>
    <row r="16" spans="1:8" ht="12.75" customHeight="1">
      <c r="A16" s="9"/>
      <c s="9"/>
      <c s="9" t="s">
        <v>24</v>
      </c>
      <c s="9" t="s">
        <v>510</v>
      </c>
      <c s="9"/>
      <c s="11"/>
      <c s="9"/>
      <c s="11"/>
    </row>
    <row r="17" spans="1:16" ht="12.75">
      <c r="A17" s="7">
        <v>2</v>
      </c>
      <c s="7" t="s">
        <v>918</v>
      </c>
      <c s="7" t="s">
        <v>44</v>
      </c>
      <c s="7" t="s">
        <v>919</v>
      </c>
      <c s="7" t="s">
        <v>920</v>
      </c>
      <c s="10">
        <v>16</v>
      </c>
      <c s="14"/>
      <c s="13">
        <f>ROUND((G17*F17),2)</f>
      </c>
      <c r="O17">
        <f>rekapitulace!H8</f>
      </c>
      <c>
        <f>O17/100*H17</f>
      </c>
    </row>
    <row r="18" spans="4:4" ht="25.5">
      <c r="D18" s="15" t="s">
        <v>921</v>
      </c>
    </row>
    <row r="19" spans="1:16" ht="12.75">
      <c r="A19" s="7">
        <v>3</v>
      </c>
      <c s="7" t="s">
        <v>514</v>
      </c>
      <c s="7" t="s">
        <v>44</v>
      </c>
      <c s="7" t="s">
        <v>879</v>
      </c>
      <c s="7" t="s">
        <v>392</v>
      </c>
      <c s="10">
        <v>26.28</v>
      </c>
      <c s="14"/>
      <c s="13">
        <f>ROUND((G19*F19),2)</f>
      </c>
      <c r="O19">
        <f>rekapitulace!H8</f>
      </c>
      <c>
        <f>O19/100*H19</f>
      </c>
    </row>
    <row r="20" spans="4:4" ht="127.5">
      <c r="D20" s="15" t="s">
        <v>935</v>
      </c>
    </row>
    <row r="21" spans="1:16" ht="12.75">
      <c r="A21" s="7">
        <v>4</v>
      </c>
      <c s="7" t="s">
        <v>752</v>
      </c>
      <c s="7" t="s">
        <v>44</v>
      </c>
      <c s="7" t="s">
        <v>753</v>
      </c>
      <c s="7" t="s">
        <v>392</v>
      </c>
      <c s="10">
        <v>32.85</v>
      </c>
      <c s="14"/>
      <c s="13">
        <f>ROUND((G21*F21),2)</f>
      </c>
      <c r="O21">
        <f>rekapitulace!H8</f>
      </c>
      <c>
        <f>O21/100*H21</f>
      </c>
    </row>
    <row r="22" spans="4:4" ht="38.25">
      <c r="D22" s="15" t="s">
        <v>936</v>
      </c>
    </row>
    <row r="23" spans="1:16" ht="12.75">
      <c r="A23" s="7">
        <v>5</v>
      </c>
      <c s="7" t="s">
        <v>519</v>
      </c>
      <c s="7" t="s">
        <v>44</v>
      </c>
      <c s="7" t="s">
        <v>520</v>
      </c>
      <c s="7" t="s">
        <v>392</v>
      </c>
      <c s="10">
        <v>6.57</v>
      </c>
      <c s="14"/>
      <c s="13">
        <f>ROUND((G23*F23),2)</f>
      </c>
      <c r="O23">
        <f>rekapitulace!H8</f>
      </c>
      <c>
        <f>O23/100*H23</f>
      </c>
    </row>
    <row r="24" spans="4:4" ht="127.5">
      <c r="D24" s="15" t="s">
        <v>937</v>
      </c>
    </row>
    <row r="25" spans="1:16" ht="12.75">
      <c r="A25" s="7">
        <v>6</v>
      </c>
      <c s="7" t="s">
        <v>757</v>
      </c>
      <c s="7" t="s">
        <v>44</v>
      </c>
      <c s="7" t="s">
        <v>758</v>
      </c>
      <c s="7" t="s">
        <v>392</v>
      </c>
      <c s="10">
        <v>26.28</v>
      </c>
      <c s="14"/>
      <c s="13">
        <f>ROUND((G25*F25),2)</f>
      </c>
      <c r="O25">
        <f>rekapitulace!H8</f>
      </c>
      <c>
        <f>O25/100*H25</f>
      </c>
    </row>
    <row r="26" spans="4:4" ht="102">
      <c r="D26" s="15" t="s">
        <v>938</v>
      </c>
    </row>
    <row r="27" spans="1:16" ht="12.75" customHeight="1">
      <c r="A27" s="16"/>
      <c s="16"/>
      <c s="16" t="s">
        <v>24</v>
      </c>
      <c s="16" t="s">
        <v>510</v>
      </c>
      <c s="16"/>
      <c s="16"/>
      <c s="16"/>
      <c s="16">
        <f>SUM(H17:H26)</f>
      </c>
      <c r="P27">
        <f>ROUND(SUM(P17:P26),2)</f>
      </c>
    </row>
    <row r="29" spans="1:8" ht="12.75" customHeight="1">
      <c r="A29" s="9"/>
      <c s="9"/>
      <c s="9" t="s">
        <v>40</v>
      </c>
      <c s="9" t="s">
        <v>75</v>
      </c>
      <c s="9"/>
      <c s="11"/>
      <c s="9"/>
      <c s="11"/>
    </row>
    <row r="30" spans="1:16" ht="12.75">
      <c r="A30" s="7">
        <v>7</v>
      </c>
      <c s="7" t="s">
        <v>926</v>
      </c>
      <c s="7" t="s">
        <v>44</v>
      </c>
      <c s="7" t="s">
        <v>927</v>
      </c>
      <c s="7" t="s">
        <v>132</v>
      </c>
      <c s="10">
        <v>36</v>
      </c>
      <c s="14"/>
      <c s="13">
        <f>ROUND((G30*F30),2)</f>
      </c>
      <c r="O30">
        <f>rekapitulace!H8</f>
      </c>
      <c>
        <f>O30/100*H30</f>
      </c>
    </row>
    <row r="31" spans="4:4" ht="89.25">
      <c r="D31" s="15" t="s">
        <v>939</v>
      </c>
    </row>
    <row r="32" spans="1:16" ht="12.75">
      <c r="A32" s="7">
        <v>8</v>
      </c>
      <c s="7" t="s">
        <v>901</v>
      </c>
      <c s="7" t="s">
        <v>44</v>
      </c>
      <c s="7" t="s">
        <v>902</v>
      </c>
      <c s="7" t="s">
        <v>392</v>
      </c>
      <c s="10">
        <v>6.57</v>
      </c>
      <c s="14"/>
      <c s="13">
        <f>ROUND((G32*F32),2)</f>
      </c>
      <c r="O32">
        <f>rekapitulace!H8</f>
      </c>
      <c>
        <f>O32/100*H32</f>
      </c>
    </row>
    <row r="33" spans="4:4" ht="127.5">
      <c r="D33" s="15" t="s">
        <v>940</v>
      </c>
    </row>
    <row r="34" spans="1:16" ht="12.75">
      <c r="A34" s="7">
        <v>9</v>
      </c>
      <c s="7" t="s">
        <v>797</v>
      </c>
      <c s="7" t="s">
        <v>44</v>
      </c>
      <c s="7" t="s">
        <v>798</v>
      </c>
      <c s="7" t="s">
        <v>132</v>
      </c>
      <c s="10">
        <v>72</v>
      </c>
      <c s="14"/>
      <c s="13">
        <f>ROUND((G34*F34),2)</f>
      </c>
      <c r="O34">
        <f>rekapitulace!H8</f>
      </c>
      <c>
        <f>O34/100*H34</f>
      </c>
    </row>
    <row r="35" spans="4:4" ht="153">
      <c r="D35" s="15" t="s">
        <v>941</v>
      </c>
    </row>
    <row r="36" spans="1:16" ht="12.75" customHeight="1">
      <c r="A36" s="16"/>
      <c s="16"/>
      <c s="16" t="s">
        <v>40</v>
      </c>
      <c s="16" t="s">
        <v>75</v>
      </c>
      <c s="16"/>
      <c s="16"/>
      <c s="16"/>
      <c s="16">
        <f>SUM(H30:H35)</f>
      </c>
      <c r="P36">
        <f>ROUND(SUM(P30:P35),2)</f>
      </c>
    </row>
    <row r="38" spans="1:16" ht="12.75" customHeight="1">
      <c r="A38" s="16"/>
      <c s="16"/>
      <c s="16"/>
      <c s="16" t="s">
        <v>63</v>
      </c>
      <c s="16"/>
      <c s="16"/>
      <c s="16"/>
      <c s="16">
        <f>+H14+H27+H36</f>
      </c>
      <c r="P38">
        <f>+P14+P27+P36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4.xml><?xml version="1.0" encoding="utf-8"?>
<worksheet xmlns="http://schemas.openxmlformats.org/spreadsheetml/2006/main" xmlns:r="http://schemas.openxmlformats.org/officeDocument/2006/relationships">
  <sheetPr>
    <pageSetUpPr fitToPage="1"/>
  </sheetPr>
  <dimension ref="A1:P9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942</v>
      </c>
      <c s="5" t="s">
        <v>943</v>
      </c>
      <c s="5"/>
    </row>
    <row r="6" spans="1:5" ht="12.75" customHeight="1">
      <c r="A6" t="s">
        <v>17</v>
      </c>
      <c r="C6" s="5" t="s">
        <v>944</v>
      </c>
      <c s="5" t="s">
        <v>943</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945</v>
      </c>
      <c s="7" t="s">
        <v>392</v>
      </c>
      <c s="10">
        <v>25.116</v>
      </c>
      <c s="14"/>
      <c s="13">
        <f>ROUND((G12*F12),2)</f>
      </c>
      <c r="O12">
        <f>rekapitulace!H8</f>
      </c>
      <c>
        <f>O12/100*H12</f>
      </c>
    </row>
    <row r="13" spans="4:4" ht="76.5">
      <c r="D13" s="15" t="s">
        <v>946</v>
      </c>
    </row>
    <row r="14" spans="1:16" ht="12.75">
      <c r="A14" s="7">
        <v>2</v>
      </c>
      <c s="7" t="s">
        <v>947</v>
      </c>
      <c s="7" t="s">
        <v>44</v>
      </c>
      <c s="7" t="s">
        <v>948</v>
      </c>
      <c s="7" t="s">
        <v>46</v>
      </c>
      <c s="10">
        <v>1</v>
      </c>
      <c s="14"/>
      <c s="13">
        <f>ROUND((G14*F14),2)</f>
      </c>
      <c r="O14">
        <f>rekapitulace!H8</f>
      </c>
      <c>
        <f>O14/100*H14</f>
      </c>
    </row>
    <row r="15" spans="4:4" ht="25.5">
      <c r="D15" s="15" t="s">
        <v>51</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44</v>
      </c>
      <c s="7" t="s">
        <v>879</v>
      </c>
      <c s="7" t="s">
        <v>392</v>
      </c>
      <c s="10">
        <v>80.781</v>
      </c>
      <c s="14"/>
      <c s="13">
        <f>ROUND((G19*F19),2)</f>
      </c>
      <c r="O19">
        <f>rekapitulace!H8</f>
      </c>
      <c>
        <f>O19/100*H19</f>
      </c>
    </row>
    <row r="20" spans="4:4" ht="127.5">
      <c r="D20" s="15" t="s">
        <v>949</v>
      </c>
    </row>
    <row r="21" spans="1:16" ht="12.75">
      <c r="A21" s="7">
        <v>4</v>
      </c>
      <c s="7" t="s">
        <v>752</v>
      </c>
      <c s="7" t="s">
        <v>44</v>
      </c>
      <c s="7" t="s">
        <v>753</v>
      </c>
      <c s="7" t="s">
        <v>392</v>
      </c>
      <c s="10">
        <v>96.897</v>
      </c>
      <c s="14"/>
      <c s="13">
        <f>ROUND((G21*F21),2)</f>
      </c>
      <c r="O21">
        <f>rekapitulace!H8</f>
      </c>
      <c>
        <f>O21/100*H21</f>
      </c>
    </row>
    <row r="22" spans="4:4" ht="409.5">
      <c r="D22" s="15" t="s">
        <v>950</v>
      </c>
    </row>
    <row r="23" spans="1:16" ht="12.75">
      <c r="A23" s="7">
        <v>5</v>
      </c>
      <c s="7" t="s">
        <v>951</v>
      </c>
      <c s="7" t="s">
        <v>44</v>
      </c>
      <c s="7" t="s">
        <v>952</v>
      </c>
      <c s="7" t="s">
        <v>392</v>
      </c>
      <c s="10">
        <v>9</v>
      </c>
      <c s="14"/>
      <c s="13">
        <f>ROUND((G23*F23),2)</f>
      </c>
      <c r="O23">
        <f>rekapitulace!H8</f>
      </c>
      <c>
        <f>O23/100*H23</f>
      </c>
    </row>
    <row r="24" spans="4:4" ht="63.75">
      <c r="D24" s="15" t="s">
        <v>953</v>
      </c>
    </row>
    <row r="25" spans="1:16" ht="12.75">
      <c r="A25" s="7">
        <v>6</v>
      </c>
      <c s="7" t="s">
        <v>519</v>
      </c>
      <c s="7" t="s">
        <v>44</v>
      </c>
      <c s="7" t="s">
        <v>520</v>
      </c>
      <c s="7" t="s">
        <v>392</v>
      </c>
      <c s="10">
        <v>25.116</v>
      </c>
      <c s="14"/>
      <c s="13">
        <f>ROUND((G25*F25),2)</f>
      </c>
      <c r="O25">
        <f>rekapitulace!H8</f>
      </c>
      <c>
        <f>O25/100*H25</f>
      </c>
    </row>
    <row r="26" spans="4:4" ht="191.25">
      <c r="D26" s="15" t="s">
        <v>954</v>
      </c>
    </row>
    <row r="27" spans="1:16" ht="12.75">
      <c r="A27" s="7">
        <v>7</v>
      </c>
      <c s="7" t="s">
        <v>757</v>
      </c>
      <c s="7" t="s">
        <v>44</v>
      </c>
      <c s="7" t="s">
        <v>758</v>
      </c>
      <c s="7" t="s">
        <v>392</v>
      </c>
      <c s="10">
        <v>80.781</v>
      </c>
      <c s="14"/>
      <c s="13">
        <f>ROUND((G27*F27),2)</f>
      </c>
      <c r="O27">
        <f>rekapitulace!H8</f>
      </c>
      <c>
        <f>O27/100*H27</f>
      </c>
    </row>
    <row r="28" spans="4:4" ht="409.5">
      <c r="D28" s="15" t="s">
        <v>955</v>
      </c>
    </row>
    <row r="29" spans="1:16" ht="12.75">
      <c r="A29" s="7">
        <v>8</v>
      </c>
      <c s="7" t="s">
        <v>760</v>
      </c>
      <c s="7" t="s">
        <v>44</v>
      </c>
      <c s="7" t="s">
        <v>761</v>
      </c>
      <c s="7" t="s">
        <v>392</v>
      </c>
      <c s="10">
        <v>16.72</v>
      </c>
      <c s="14"/>
      <c s="13">
        <f>ROUND((G29*F29),2)</f>
      </c>
      <c r="O29">
        <f>rekapitulace!H8</f>
      </c>
      <c>
        <f>O29/100*H29</f>
      </c>
    </row>
    <row r="30" spans="4:4" ht="229.5">
      <c r="D30" s="15" t="s">
        <v>956</v>
      </c>
    </row>
    <row r="31" spans="1:16" ht="12.75" customHeight="1">
      <c r="A31" s="16"/>
      <c s="16"/>
      <c s="16" t="s">
        <v>24</v>
      </c>
      <c s="16" t="s">
        <v>510</v>
      </c>
      <c s="16"/>
      <c s="16"/>
      <c s="16"/>
      <c s="16">
        <f>SUM(H19:H30)</f>
      </c>
      <c r="P31">
        <f>ROUND(SUM(P19:P30),2)</f>
      </c>
    </row>
    <row r="33" spans="1:8" ht="12.75" customHeight="1">
      <c r="A33" s="9"/>
      <c s="9"/>
      <c s="9" t="s">
        <v>36</v>
      </c>
      <c s="9" t="s">
        <v>535</v>
      </c>
      <c s="9"/>
      <c s="11"/>
      <c s="9"/>
      <c s="11"/>
    </row>
    <row r="34" spans="1:16" ht="12.75">
      <c r="A34" s="7">
        <v>9</v>
      </c>
      <c s="7" t="s">
        <v>957</v>
      </c>
      <c s="7" t="s">
        <v>44</v>
      </c>
      <c s="7" t="s">
        <v>958</v>
      </c>
      <c s="7" t="s">
        <v>392</v>
      </c>
      <c s="10">
        <v>2.99</v>
      </c>
      <c s="14"/>
      <c s="13">
        <f>ROUND((G34*F34),2)</f>
      </c>
      <c r="O34">
        <f>rekapitulace!H8</f>
      </c>
      <c>
        <f>O34/100*H34</f>
      </c>
    </row>
    <row r="35" spans="4:4" ht="25.5">
      <c r="D35" s="15" t="s">
        <v>959</v>
      </c>
    </row>
    <row r="36" spans="1:16" ht="12.75">
      <c r="A36" s="7">
        <v>10</v>
      </c>
      <c s="7" t="s">
        <v>768</v>
      </c>
      <c s="7" t="s">
        <v>44</v>
      </c>
      <c s="7" t="s">
        <v>769</v>
      </c>
      <c s="7" t="s">
        <v>392</v>
      </c>
      <c s="10">
        <v>2.782</v>
      </c>
      <c s="14"/>
      <c s="13">
        <f>ROUND((G36*F36),2)</f>
      </c>
      <c r="O36">
        <f>rekapitulace!H8</f>
      </c>
      <c>
        <f>O36/100*H36</f>
      </c>
    </row>
    <row r="37" spans="4:4" ht="178.5">
      <c r="D37" s="15" t="s">
        <v>960</v>
      </c>
    </row>
    <row r="38" spans="1:16" ht="12.75" customHeight="1">
      <c r="A38" s="16"/>
      <c s="16"/>
      <c s="16" t="s">
        <v>36</v>
      </c>
      <c s="16" t="s">
        <v>535</v>
      </c>
      <c s="16"/>
      <c s="16"/>
      <c s="16"/>
      <c s="16">
        <f>SUM(H34:H37)</f>
      </c>
      <c r="P38">
        <f>ROUND(SUM(P34:P37),2)</f>
      </c>
    </row>
    <row r="40" spans="1:8" ht="12.75" customHeight="1">
      <c r="A40" s="9"/>
      <c s="9"/>
      <c s="9" t="s">
        <v>40</v>
      </c>
      <c s="9" t="s">
        <v>75</v>
      </c>
      <c s="9"/>
      <c s="11"/>
      <c s="9"/>
      <c s="11"/>
    </row>
    <row r="41" spans="1:16" ht="12.75">
      <c r="A41" s="7">
        <v>11</v>
      </c>
      <c s="7" t="s">
        <v>961</v>
      </c>
      <c s="7" t="s">
        <v>44</v>
      </c>
      <c s="7" t="s">
        <v>962</v>
      </c>
      <c s="7" t="s">
        <v>86</v>
      </c>
      <c s="10">
        <v>2</v>
      </c>
      <c s="14"/>
      <c s="13">
        <f>ROUND((G41*F41),2)</f>
      </c>
      <c r="O41">
        <f>rekapitulace!H8</f>
      </c>
      <c>
        <f>O41/100*H41</f>
      </c>
    </row>
    <row r="42" spans="4:4" ht="25.5">
      <c r="D42" s="15" t="s">
        <v>94</v>
      </c>
    </row>
    <row r="43" spans="1:16" ht="12.75">
      <c r="A43" s="7">
        <v>12</v>
      </c>
      <c s="7" t="s">
        <v>963</v>
      </c>
      <c s="7" t="s">
        <v>44</v>
      </c>
      <c s="7" t="s">
        <v>964</v>
      </c>
      <c s="7" t="s">
        <v>86</v>
      </c>
      <c s="10">
        <v>2</v>
      </c>
      <c s="14"/>
      <c s="13">
        <f>ROUND((G43*F43),2)</f>
      </c>
      <c r="O43">
        <f>rekapitulace!H8</f>
      </c>
      <c>
        <f>O43/100*H43</f>
      </c>
    </row>
    <row r="44" spans="4:4" ht="102">
      <c r="D44" s="15" t="s">
        <v>965</v>
      </c>
    </row>
    <row r="45" spans="1:16" ht="12.75">
      <c r="A45" s="7">
        <v>13</v>
      </c>
      <c s="7" t="s">
        <v>966</v>
      </c>
      <c s="7" t="s">
        <v>44</v>
      </c>
      <c s="7" t="s">
        <v>967</v>
      </c>
      <c s="7" t="s">
        <v>86</v>
      </c>
      <c s="10">
        <v>1</v>
      </c>
      <c s="14"/>
      <c s="13">
        <f>ROUND((G45*F45),2)</f>
      </c>
      <c r="O45">
        <f>rekapitulace!H8</f>
      </c>
      <c>
        <f>O45/100*H45</f>
      </c>
    </row>
    <row r="46" spans="4:4" ht="102">
      <c r="D46" s="15" t="s">
        <v>968</v>
      </c>
    </row>
    <row r="47" spans="1:16" ht="12.75">
      <c r="A47" s="7">
        <v>14</v>
      </c>
      <c s="7" t="s">
        <v>969</v>
      </c>
      <c s="7" t="s">
        <v>44</v>
      </c>
      <c s="7" t="s">
        <v>970</v>
      </c>
      <c s="7" t="s">
        <v>86</v>
      </c>
      <c s="10">
        <v>1</v>
      </c>
      <c s="14"/>
      <c s="13">
        <f>ROUND((G47*F47),2)</f>
      </c>
      <c r="O47">
        <f>rekapitulace!H8</f>
      </c>
      <c>
        <f>O47/100*H47</f>
      </c>
    </row>
    <row r="48" spans="4:4" ht="102">
      <c r="D48" s="15" t="s">
        <v>968</v>
      </c>
    </row>
    <row r="49" spans="1:16" ht="12.75">
      <c r="A49" s="7">
        <v>15</v>
      </c>
      <c s="7" t="s">
        <v>971</v>
      </c>
      <c s="7" t="s">
        <v>44</v>
      </c>
      <c s="7" t="s">
        <v>972</v>
      </c>
      <c s="7" t="s">
        <v>86</v>
      </c>
      <c s="10">
        <v>1</v>
      </c>
      <c s="14"/>
      <c s="13">
        <f>ROUND((G49*F49),2)</f>
      </c>
      <c r="O49">
        <f>rekapitulace!H8</f>
      </c>
      <c>
        <f>O49/100*H49</f>
      </c>
    </row>
    <row r="50" spans="4:4" ht="102">
      <c r="D50" s="15" t="s">
        <v>968</v>
      </c>
    </row>
    <row r="51" spans="1:16" ht="12.75">
      <c r="A51" s="7">
        <v>16</v>
      </c>
      <c s="7" t="s">
        <v>973</v>
      </c>
      <c s="7" t="s">
        <v>44</v>
      </c>
      <c s="7" t="s">
        <v>974</v>
      </c>
      <c s="7" t="s">
        <v>86</v>
      </c>
      <c s="10">
        <v>1</v>
      </c>
      <c s="14"/>
      <c s="13">
        <f>ROUND((G51*F51),2)</f>
      </c>
      <c r="O51">
        <f>rekapitulace!H8</f>
      </c>
      <c>
        <f>O51/100*H51</f>
      </c>
    </row>
    <row r="52" spans="4:4" ht="102">
      <c r="D52" s="15" t="s">
        <v>968</v>
      </c>
    </row>
    <row r="53" spans="1:16" ht="12.75">
      <c r="A53" s="7">
        <v>17</v>
      </c>
      <c s="7" t="s">
        <v>975</v>
      </c>
      <c s="7" t="s">
        <v>44</v>
      </c>
      <c s="7" t="s">
        <v>976</v>
      </c>
      <c s="7" t="s">
        <v>86</v>
      </c>
      <c s="10">
        <v>1</v>
      </c>
      <c s="14"/>
      <c s="13">
        <f>ROUND((G53*F53),2)</f>
      </c>
      <c r="O53">
        <f>rekapitulace!H8</f>
      </c>
      <c>
        <f>O53/100*H53</f>
      </c>
    </row>
    <row r="54" spans="4:4" ht="102">
      <c r="D54" s="15" t="s">
        <v>968</v>
      </c>
    </row>
    <row r="55" spans="1:16" ht="12.75">
      <c r="A55" s="7">
        <v>18</v>
      </c>
      <c s="7" t="s">
        <v>977</v>
      </c>
      <c s="7" t="s">
        <v>44</v>
      </c>
      <c s="7" t="s">
        <v>978</v>
      </c>
      <c s="7" t="s">
        <v>132</v>
      </c>
      <c s="10">
        <v>6.8</v>
      </c>
      <c s="14"/>
      <c s="13">
        <f>ROUND((G55*F55),2)</f>
      </c>
      <c r="O55">
        <f>rekapitulace!H8</f>
      </c>
      <c>
        <f>O55/100*H55</f>
      </c>
    </row>
    <row r="56" spans="4:4" ht="25.5">
      <c r="D56" s="15" t="s">
        <v>979</v>
      </c>
    </row>
    <row r="57" spans="1:16" ht="12.75">
      <c r="A57" s="7">
        <v>19</v>
      </c>
      <c s="7" t="s">
        <v>980</v>
      </c>
      <c s="7" t="s">
        <v>44</v>
      </c>
      <c s="7" t="s">
        <v>981</v>
      </c>
      <c s="7" t="s">
        <v>132</v>
      </c>
      <c s="10">
        <v>22.2</v>
      </c>
      <c s="14"/>
      <c s="13">
        <f>ROUND((G57*F57),2)</f>
      </c>
      <c r="O57">
        <f>rekapitulace!H8</f>
      </c>
      <c>
        <f>O57/100*H57</f>
      </c>
    </row>
    <row r="58" spans="4:4" ht="25.5">
      <c r="D58" s="15" t="s">
        <v>982</v>
      </c>
    </row>
    <row r="59" spans="1:16" ht="12.75">
      <c r="A59" s="7">
        <v>20</v>
      </c>
      <c s="7" t="s">
        <v>983</v>
      </c>
      <c s="7" t="s">
        <v>44</v>
      </c>
      <c s="7" t="s">
        <v>984</v>
      </c>
      <c s="7" t="s">
        <v>132</v>
      </c>
      <c s="10">
        <v>6.8</v>
      </c>
      <c s="14"/>
      <c s="13">
        <f>ROUND((G59*F59),2)</f>
      </c>
      <c r="O59">
        <f>rekapitulace!H8</f>
      </c>
      <c>
        <f>O59/100*H59</f>
      </c>
    </row>
    <row r="60" spans="4:4" ht="63.75">
      <c r="D60" s="15" t="s">
        <v>985</v>
      </c>
    </row>
    <row r="61" spans="1:16" ht="12.75">
      <c r="A61" s="7">
        <v>21</v>
      </c>
      <c s="7" t="s">
        <v>986</v>
      </c>
      <c s="7" t="s">
        <v>44</v>
      </c>
      <c s="7" t="s">
        <v>987</v>
      </c>
      <c s="7" t="s">
        <v>68</v>
      </c>
      <c s="10">
        <v>1</v>
      </c>
      <c s="14"/>
      <c s="13">
        <f>ROUND((G61*F61),2)</f>
      </c>
      <c r="O61">
        <f>rekapitulace!H8</f>
      </c>
      <c>
        <f>O61/100*H61</f>
      </c>
    </row>
    <row r="62" spans="4:4" ht="102">
      <c r="D62" s="15" t="s">
        <v>968</v>
      </c>
    </row>
    <row r="63" spans="1:16" ht="12.75">
      <c r="A63" s="7">
        <v>22</v>
      </c>
      <c s="7" t="s">
        <v>988</v>
      </c>
      <c s="7" t="s">
        <v>44</v>
      </c>
      <c s="7" t="s">
        <v>989</v>
      </c>
      <c s="7" t="s">
        <v>68</v>
      </c>
      <c s="10">
        <v>1</v>
      </c>
      <c s="14"/>
      <c s="13">
        <f>ROUND((G63*F63),2)</f>
      </c>
      <c r="O63">
        <f>rekapitulace!H8</f>
      </c>
      <c>
        <f>O63/100*H63</f>
      </c>
    </row>
    <row r="64" spans="4:4" ht="25.5">
      <c r="D64" s="15" t="s">
        <v>97</v>
      </c>
    </row>
    <row r="65" spans="1:16" ht="12.75">
      <c r="A65" s="7">
        <v>23</v>
      </c>
      <c s="7" t="s">
        <v>990</v>
      </c>
      <c s="7" t="s">
        <v>44</v>
      </c>
      <c s="7" t="s">
        <v>991</v>
      </c>
      <c s="7" t="s">
        <v>68</v>
      </c>
      <c s="10">
        <v>1</v>
      </c>
      <c s="14"/>
      <c s="13">
        <f>ROUND((G65*F65),2)</f>
      </c>
      <c r="O65">
        <f>rekapitulace!H8</f>
      </c>
      <c>
        <f>O65/100*H65</f>
      </c>
    </row>
    <row r="66" spans="4:4" ht="102">
      <c r="D66" s="15" t="s">
        <v>968</v>
      </c>
    </row>
    <row r="67" spans="1:16" ht="12.75">
      <c r="A67" s="7">
        <v>24</v>
      </c>
      <c s="7" t="s">
        <v>992</v>
      </c>
      <c s="7" t="s">
        <v>44</v>
      </c>
      <c s="7" t="s">
        <v>993</v>
      </c>
      <c s="7" t="s">
        <v>68</v>
      </c>
      <c s="10">
        <v>1</v>
      </c>
      <c s="14"/>
      <c s="13">
        <f>ROUND((G67*F67),2)</f>
      </c>
      <c r="O67">
        <f>rekapitulace!H8</f>
      </c>
      <c>
        <f>O67/100*H67</f>
      </c>
    </row>
    <row r="68" spans="4:4" ht="102">
      <c r="D68" s="15" t="s">
        <v>968</v>
      </c>
    </row>
    <row r="69" spans="1:16" ht="12.75">
      <c r="A69" s="7">
        <v>25</v>
      </c>
      <c s="7" t="s">
        <v>994</v>
      </c>
      <c s="7" t="s">
        <v>44</v>
      </c>
      <c s="7" t="s">
        <v>995</v>
      </c>
      <c s="7" t="s">
        <v>68</v>
      </c>
      <c s="10">
        <v>1</v>
      </c>
      <c s="14"/>
      <c s="13">
        <f>ROUND((G69*F69),2)</f>
      </c>
      <c r="O69">
        <f>rekapitulace!H8</f>
      </c>
      <c>
        <f>O69/100*H69</f>
      </c>
    </row>
    <row r="70" spans="4:4" ht="25.5">
      <c r="D70" s="15" t="s">
        <v>97</v>
      </c>
    </row>
    <row r="71" spans="1:16" ht="12.75">
      <c r="A71" s="7">
        <v>26</v>
      </c>
      <c s="7" t="s">
        <v>996</v>
      </c>
      <c s="7" t="s">
        <v>44</v>
      </c>
      <c s="7" t="s">
        <v>997</v>
      </c>
      <c s="7" t="s">
        <v>132</v>
      </c>
      <c s="10">
        <v>22.2</v>
      </c>
      <c s="14"/>
      <c s="13">
        <f>ROUND((G71*F71),2)</f>
      </c>
      <c r="O71">
        <f>rekapitulace!H8</f>
      </c>
      <c>
        <f>O71/100*H71</f>
      </c>
    </row>
    <row r="72" spans="4:4" ht="63.75">
      <c r="D72" s="15" t="s">
        <v>998</v>
      </c>
    </row>
    <row r="73" spans="1:16" ht="12.75">
      <c r="A73" s="7">
        <v>27</v>
      </c>
      <c s="7" t="s">
        <v>999</v>
      </c>
      <c s="7" t="s">
        <v>44</v>
      </c>
      <c s="7" t="s">
        <v>1000</v>
      </c>
      <c s="7" t="s">
        <v>132</v>
      </c>
      <c s="10">
        <v>22.2</v>
      </c>
      <c s="14"/>
      <c s="13">
        <f>ROUND((G73*F73),2)</f>
      </c>
      <c r="O73">
        <f>rekapitulace!H8</f>
      </c>
      <c>
        <f>O73/100*H73</f>
      </c>
    </row>
    <row r="74" spans="4:4" ht="63.75">
      <c r="D74" s="15" t="s">
        <v>998</v>
      </c>
    </row>
    <row r="75" spans="1:16" ht="12.75">
      <c r="A75" s="7">
        <v>28</v>
      </c>
      <c s="7" t="s">
        <v>710</v>
      </c>
      <c s="7" t="s">
        <v>44</v>
      </c>
      <c s="7" t="s">
        <v>1001</v>
      </c>
      <c s="7" t="s">
        <v>68</v>
      </c>
      <c s="10">
        <v>1</v>
      </c>
      <c s="14"/>
      <c s="13">
        <f>ROUND((G75*F75),2)</f>
      </c>
      <c r="O75">
        <f>rekapitulace!H8</f>
      </c>
      <c>
        <f>O75/100*H75</f>
      </c>
    </row>
    <row r="76" spans="4:4" ht="102">
      <c r="D76" s="15" t="s">
        <v>968</v>
      </c>
    </row>
    <row r="77" spans="1:16" ht="12.75">
      <c r="A77" s="7">
        <v>29</v>
      </c>
      <c s="7" t="s">
        <v>713</v>
      </c>
      <c s="7" t="s">
        <v>44</v>
      </c>
      <c s="7" t="s">
        <v>714</v>
      </c>
      <c s="7" t="s">
        <v>68</v>
      </c>
      <c s="10">
        <v>2</v>
      </c>
      <c s="14"/>
      <c s="13">
        <f>ROUND((G77*F77),2)</f>
      </c>
      <c r="O77">
        <f>rekapitulace!H8</f>
      </c>
      <c>
        <f>O77/100*H77</f>
      </c>
    </row>
    <row r="78" spans="4:4" ht="25.5">
      <c r="D78" s="15" t="s">
        <v>94</v>
      </c>
    </row>
    <row r="79" spans="1:16" ht="12.75">
      <c r="A79" s="7">
        <v>30</v>
      </c>
      <c s="7" t="s">
        <v>1002</v>
      </c>
      <c s="7" t="s">
        <v>44</v>
      </c>
      <c s="7" t="s">
        <v>1003</v>
      </c>
      <c s="7" t="s">
        <v>132</v>
      </c>
      <c s="10">
        <v>22.2</v>
      </c>
      <c s="14"/>
      <c s="13">
        <f>ROUND((G79*F79),2)</f>
      </c>
      <c r="O79">
        <f>rekapitulace!H8</f>
      </c>
      <c>
        <f>O79/100*H79</f>
      </c>
    </row>
    <row r="80" spans="4:4" ht="63.75">
      <c r="D80" s="15" t="s">
        <v>998</v>
      </c>
    </row>
    <row r="81" spans="1:16" ht="12.75">
      <c r="A81" s="7">
        <v>31</v>
      </c>
      <c s="7" t="s">
        <v>1004</v>
      </c>
      <c s="7" t="s">
        <v>44</v>
      </c>
      <c s="7" t="s">
        <v>1005</v>
      </c>
      <c s="7" t="s">
        <v>132</v>
      </c>
      <c s="10">
        <v>115</v>
      </c>
      <c s="14"/>
      <c s="13">
        <f>ROUND((G81*F81),2)</f>
      </c>
      <c r="O81">
        <f>rekapitulace!H8</f>
      </c>
      <c>
        <f>O81/100*H81</f>
      </c>
    </row>
    <row r="82" spans="4:4" ht="76.5">
      <c r="D82" s="15" t="s">
        <v>1006</v>
      </c>
    </row>
    <row r="83" spans="1:16" ht="12.75">
      <c r="A83" s="7">
        <v>32</v>
      </c>
      <c s="7" t="s">
        <v>1007</v>
      </c>
      <c s="7" t="s">
        <v>44</v>
      </c>
      <c s="7" t="s">
        <v>1008</v>
      </c>
      <c s="7" t="s">
        <v>132</v>
      </c>
      <c s="10">
        <v>148</v>
      </c>
      <c s="14"/>
      <c s="13">
        <f>ROUND((G83*F83),2)</f>
      </c>
      <c r="O83">
        <f>rekapitulace!H8</f>
      </c>
      <c>
        <f>O83/100*H83</f>
      </c>
    </row>
    <row r="84" spans="4:4" ht="76.5">
      <c r="D84" s="15" t="s">
        <v>1009</v>
      </c>
    </row>
    <row r="85" spans="1:16" ht="12.75">
      <c r="A85" s="7">
        <v>33</v>
      </c>
      <c s="7" t="s">
        <v>1010</v>
      </c>
      <c s="7" t="s">
        <v>44</v>
      </c>
      <c s="7" t="s">
        <v>1011</v>
      </c>
      <c s="7" t="s">
        <v>132</v>
      </c>
      <c s="10">
        <v>22.2</v>
      </c>
      <c s="14"/>
      <c s="13">
        <f>ROUND((G85*F85),2)</f>
      </c>
      <c r="O85">
        <f>rekapitulace!H8</f>
      </c>
      <c>
        <f>O85/100*H85</f>
      </c>
    </row>
    <row r="86" spans="4:4" ht="63.75">
      <c r="D86" s="15" t="s">
        <v>998</v>
      </c>
    </row>
    <row r="87" spans="1:16" ht="12.75" customHeight="1">
      <c r="A87" s="16"/>
      <c s="16"/>
      <c s="16" t="s">
        <v>40</v>
      </c>
      <c s="16" t="s">
        <v>75</v>
      </c>
      <c s="16"/>
      <c s="16"/>
      <c s="16"/>
      <c s="16">
        <f>SUM(H41:H86)</f>
      </c>
      <c r="P87">
        <f>ROUND(SUM(P41:P86),2)</f>
      </c>
    </row>
    <row r="89" spans="1:8" ht="12.75" customHeight="1">
      <c r="A89" s="9"/>
      <c s="9"/>
      <c s="9" t="s">
        <v>613</v>
      </c>
      <c s="9" t="s">
        <v>612</v>
      </c>
      <c s="9"/>
      <c s="11"/>
      <c s="9"/>
      <c s="11"/>
    </row>
    <row r="90" spans="1:16" ht="12.75">
      <c r="A90" s="7">
        <v>34</v>
      </c>
      <c s="7" t="s">
        <v>1012</v>
      </c>
      <c s="7" t="s">
        <v>44</v>
      </c>
      <c s="7" t="s">
        <v>1013</v>
      </c>
      <c s="7" t="s">
        <v>132</v>
      </c>
      <c s="10">
        <v>17</v>
      </c>
      <c s="14"/>
      <c s="13">
        <f>ROUND((G90*F90),2)</f>
      </c>
      <c r="O90">
        <f>rekapitulace!H8</f>
      </c>
      <c>
        <f>O90/100*H90</f>
      </c>
    </row>
    <row r="91" spans="4:4" ht="51">
      <c r="D91" s="15" t="s">
        <v>1014</v>
      </c>
    </row>
    <row r="92" spans="1:16" ht="12.75">
      <c r="A92" s="7">
        <v>35</v>
      </c>
      <c s="7" t="s">
        <v>1015</v>
      </c>
      <c s="7" t="s">
        <v>44</v>
      </c>
      <c s="7" t="s">
        <v>1016</v>
      </c>
      <c s="7" t="s">
        <v>132</v>
      </c>
      <c s="10">
        <v>22.2</v>
      </c>
      <c s="14"/>
      <c s="13">
        <f>ROUND((G92*F92),2)</f>
      </c>
      <c r="O92">
        <f>rekapitulace!H8</f>
      </c>
      <c>
        <f>O92/100*H92</f>
      </c>
    </row>
    <row r="93" spans="4:4" ht="51">
      <c r="D93" s="15" t="s">
        <v>1017</v>
      </c>
    </row>
    <row r="94" spans="1:16" ht="12.75" customHeight="1">
      <c r="A94" s="16"/>
      <c s="16"/>
      <c s="16" t="s">
        <v>613</v>
      </c>
      <c s="16" t="s">
        <v>612</v>
      </c>
      <c s="16"/>
      <c s="16"/>
      <c s="16"/>
      <c s="16">
        <f>SUM(H90:H93)</f>
      </c>
      <c r="P94">
        <f>ROUND(SUM(P90:P93),2)</f>
      </c>
    </row>
    <row r="96" spans="1:16" ht="12.75" customHeight="1">
      <c r="A96" s="16"/>
      <c s="16"/>
      <c s="16"/>
      <c s="16" t="s">
        <v>63</v>
      </c>
      <c s="16"/>
      <c s="16"/>
      <c s="16"/>
      <c s="16">
        <f>+H16+H31+H38+H87+H94</f>
      </c>
      <c r="P96">
        <f>+P16+P31+P38+P87+P94</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5.xml><?xml version="1.0" encoding="utf-8"?>
<worksheet xmlns="http://schemas.openxmlformats.org/spreadsheetml/2006/main" xmlns:r="http://schemas.openxmlformats.org/officeDocument/2006/relationships">
  <sheetPr>
    <pageSetUpPr fitToPage="1"/>
  </sheetPr>
  <dimension ref="A1:P62"/>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1018</v>
      </c>
      <c s="5" t="s">
        <v>1019</v>
      </c>
      <c s="5"/>
    </row>
    <row r="6" spans="1:5" ht="12.75" customHeight="1">
      <c r="A6" t="s">
        <v>17</v>
      </c>
      <c r="C6" s="5" t="s">
        <v>1020</v>
      </c>
      <c s="5" t="s">
        <v>1019</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945</v>
      </c>
      <c s="7" t="s">
        <v>392</v>
      </c>
      <c s="10">
        <v>5.533</v>
      </c>
      <c s="14"/>
      <c s="13">
        <f>ROUND((G12*F12),2)</f>
      </c>
      <c r="O12">
        <f>rekapitulace!H8</f>
      </c>
      <c>
        <f>O12/100*H12</f>
      </c>
    </row>
    <row r="13" spans="4:4" ht="63.75">
      <c r="D13" s="15" t="s">
        <v>1021</v>
      </c>
    </row>
    <row r="14" spans="1:16" ht="12.75">
      <c r="A14" s="7">
        <v>2</v>
      </c>
      <c s="7" t="s">
        <v>1022</v>
      </c>
      <c s="7" t="s">
        <v>44</v>
      </c>
      <c s="7" t="s">
        <v>1023</v>
      </c>
      <c s="7" t="s">
        <v>46</v>
      </c>
      <c s="10">
        <v>1</v>
      </c>
      <c s="14"/>
      <c s="13">
        <f>ROUND((G14*F14),2)</f>
      </c>
      <c r="O14">
        <f>rekapitulace!H8</f>
      </c>
      <c>
        <f>O14/100*H14</f>
      </c>
    </row>
    <row r="15" spans="4:4" ht="25.5">
      <c r="D15" s="15" t="s">
        <v>51</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44</v>
      </c>
      <c s="7" t="s">
        <v>879</v>
      </c>
      <c s="7" t="s">
        <v>392</v>
      </c>
      <c s="10">
        <v>6.843</v>
      </c>
      <c s="14"/>
      <c s="13">
        <f>ROUND((G19*F19),2)</f>
      </c>
      <c r="O19">
        <f>rekapitulace!H8</f>
      </c>
      <c>
        <f>O19/100*H19</f>
      </c>
    </row>
    <row r="20" spans="4:4" ht="114.75">
      <c r="D20" s="15" t="s">
        <v>1024</v>
      </c>
    </row>
    <row r="21" spans="1:16" ht="12.75">
      <c r="A21" s="7">
        <v>4</v>
      </c>
      <c s="7" t="s">
        <v>752</v>
      </c>
      <c s="7" t="s">
        <v>44</v>
      </c>
      <c s="7" t="s">
        <v>753</v>
      </c>
      <c s="7" t="s">
        <v>392</v>
      </c>
      <c s="10">
        <v>12.376</v>
      </c>
      <c s="14"/>
      <c s="13">
        <f>ROUND((G21*F21),2)</f>
      </c>
      <c r="O21">
        <f>rekapitulace!H8</f>
      </c>
      <c>
        <f>O21/100*H21</f>
      </c>
    </row>
    <row r="22" spans="4:4" ht="76.5">
      <c r="D22" s="15" t="s">
        <v>1025</v>
      </c>
    </row>
    <row r="23" spans="1:16" ht="12.75">
      <c r="A23" s="7">
        <v>5</v>
      </c>
      <c s="7" t="s">
        <v>519</v>
      </c>
      <c s="7" t="s">
        <v>44</v>
      </c>
      <c s="7" t="s">
        <v>520</v>
      </c>
      <c s="7" t="s">
        <v>392</v>
      </c>
      <c s="10">
        <v>5.533</v>
      </c>
      <c s="14"/>
      <c s="13">
        <f>ROUND((G23*F23),2)</f>
      </c>
      <c r="O23">
        <f>rekapitulace!H8</f>
      </c>
      <c>
        <f>O23/100*H23</f>
      </c>
    </row>
    <row r="24" spans="4:4" ht="165.75">
      <c r="D24" s="15" t="s">
        <v>1026</v>
      </c>
    </row>
    <row r="25" spans="1:16" ht="12.75">
      <c r="A25" s="7">
        <v>6</v>
      </c>
      <c s="7" t="s">
        <v>757</v>
      </c>
      <c s="7" t="s">
        <v>44</v>
      </c>
      <c s="7" t="s">
        <v>758</v>
      </c>
      <c s="7" t="s">
        <v>392</v>
      </c>
      <c s="10">
        <v>6.843</v>
      </c>
      <c s="14"/>
      <c s="13">
        <f>ROUND((G25*F25),2)</f>
      </c>
      <c r="O25">
        <f>rekapitulace!H8</f>
      </c>
      <c>
        <f>O25/100*H25</f>
      </c>
    </row>
    <row r="26" spans="4:4" ht="382.5">
      <c r="D26" s="15" t="s">
        <v>1027</v>
      </c>
    </row>
    <row r="27" spans="1:16" ht="12.75">
      <c r="A27" s="7">
        <v>7</v>
      </c>
      <c s="7" t="s">
        <v>760</v>
      </c>
      <c s="7" t="s">
        <v>44</v>
      </c>
      <c s="7" t="s">
        <v>761</v>
      </c>
      <c s="7" t="s">
        <v>392</v>
      </c>
      <c s="10">
        <v>4.195</v>
      </c>
      <c s="14"/>
      <c s="13">
        <f>ROUND((G27*F27),2)</f>
      </c>
      <c r="O27">
        <f>rekapitulace!H8</f>
      </c>
      <c>
        <f>O27/100*H27</f>
      </c>
    </row>
    <row r="28" spans="4:4" ht="191.25">
      <c r="D28" s="15" t="s">
        <v>1028</v>
      </c>
    </row>
    <row r="29" spans="1:16" ht="12.75" customHeight="1">
      <c r="A29" s="16"/>
      <c s="16"/>
      <c s="16" t="s">
        <v>24</v>
      </c>
      <c s="16" t="s">
        <v>510</v>
      </c>
      <c s="16"/>
      <c s="16"/>
      <c s="16"/>
      <c s="16">
        <f>SUM(H19:H28)</f>
      </c>
      <c r="P29">
        <f>ROUND(SUM(P19:P28),2)</f>
      </c>
    </row>
    <row r="31" spans="1:8" ht="12.75" customHeight="1">
      <c r="A31" s="9"/>
      <c s="9"/>
      <c s="9" t="s">
        <v>36</v>
      </c>
      <c s="9" t="s">
        <v>535</v>
      </c>
      <c s="9"/>
      <c s="11"/>
      <c s="9"/>
      <c s="11"/>
    </row>
    <row r="32" spans="1:16" ht="12.75">
      <c r="A32" s="7">
        <v>8</v>
      </c>
      <c s="7" t="s">
        <v>768</v>
      </c>
      <c s="7" t="s">
        <v>44</v>
      </c>
      <c s="7" t="s">
        <v>769</v>
      </c>
      <c s="7" t="s">
        <v>392</v>
      </c>
      <c s="10">
        <v>0.728</v>
      </c>
      <c s="14"/>
      <c s="13">
        <f>ROUND((G32*F32),2)</f>
      </c>
      <c r="O32">
        <f>rekapitulace!H8</f>
      </c>
      <c>
        <f>O32/100*H32</f>
      </c>
    </row>
    <row r="33" spans="4:4" ht="76.5">
      <c r="D33" s="15" t="s">
        <v>1029</v>
      </c>
    </row>
    <row r="34" spans="1:16" ht="12.75" customHeight="1">
      <c r="A34" s="16"/>
      <c s="16"/>
      <c s="16" t="s">
        <v>36</v>
      </c>
      <c s="16" t="s">
        <v>535</v>
      </c>
      <c s="16"/>
      <c s="16"/>
      <c s="16"/>
      <c s="16">
        <f>SUM(H32:H33)</f>
      </c>
      <c r="P34">
        <f>ROUND(SUM(P32:P33),2)</f>
      </c>
    </row>
    <row r="36" spans="1:8" ht="12.75" customHeight="1">
      <c r="A36" s="9"/>
      <c s="9"/>
      <c s="9" t="s">
        <v>40</v>
      </c>
      <c s="9" t="s">
        <v>75</v>
      </c>
      <c s="9"/>
      <c s="11"/>
      <c s="9"/>
      <c s="11"/>
    </row>
    <row r="37" spans="1:16" ht="12.75">
      <c r="A37" s="7">
        <v>9</v>
      </c>
      <c s="7" t="s">
        <v>1030</v>
      </c>
      <c s="7" t="s">
        <v>44</v>
      </c>
      <c s="7" t="s">
        <v>1031</v>
      </c>
      <c s="7" t="s">
        <v>86</v>
      </c>
      <c s="10">
        <v>2</v>
      </c>
      <c s="14"/>
      <c s="13">
        <f>ROUND((G37*F37),2)</f>
      </c>
      <c r="O37">
        <f>rekapitulace!H8</f>
      </c>
      <c>
        <f>O37/100*H37</f>
      </c>
    </row>
    <row r="38" spans="4:4" ht="25.5">
      <c r="D38" s="15" t="s">
        <v>94</v>
      </c>
    </row>
    <row r="39" spans="1:16" ht="12.75">
      <c r="A39" s="7">
        <v>10</v>
      </c>
      <c s="7" t="s">
        <v>1032</v>
      </c>
      <c s="7" t="s">
        <v>44</v>
      </c>
      <c s="7" t="s">
        <v>1033</v>
      </c>
      <c s="7" t="s">
        <v>132</v>
      </c>
      <c s="10">
        <v>6.5</v>
      </c>
      <c s="14"/>
      <c s="13">
        <f>ROUND((G39*F39),2)</f>
      </c>
      <c r="O39">
        <f>rekapitulace!H8</f>
      </c>
      <c>
        <f>O39/100*H39</f>
      </c>
    </row>
    <row r="40" spans="4:4" ht="25.5">
      <c r="D40" s="15" t="s">
        <v>1034</v>
      </c>
    </row>
    <row r="41" spans="1:16" ht="12.75">
      <c r="A41" s="7">
        <v>11</v>
      </c>
      <c s="7" t="s">
        <v>1035</v>
      </c>
      <c s="7" t="s">
        <v>44</v>
      </c>
      <c s="7" t="s">
        <v>1036</v>
      </c>
      <c s="7" t="s">
        <v>132</v>
      </c>
      <c s="10">
        <v>6</v>
      </c>
      <c s="14"/>
      <c s="13">
        <f>ROUND((G41*F41),2)</f>
      </c>
      <c r="O41">
        <f>rekapitulace!H8</f>
      </c>
      <c>
        <f>O41/100*H41</f>
      </c>
    </row>
    <row r="42" spans="4:4" ht="25.5">
      <c r="D42" s="15" t="s">
        <v>1037</v>
      </c>
    </row>
    <row r="43" spans="1:16" ht="12.75">
      <c r="A43" s="7">
        <v>12</v>
      </c>
      <c s="7" t="s">
        <v>1038</v>
      </c>
      <c s="7" t="s">
        <v>44</v>
      </c>
      <c s="7" t="s">
        <v>1039</v>
      </c>
      <c s="7" t="s">
        <v>132</v>
      </c>
      <c s="10">
        <v>6</v>
      </c>
      <c s="14"/>
      <c s="13">
        <f>ROUND((G43*F43),2)</f>
      </c>
      <c r="O43">
        <f>rekapitulace!H8</f>
      </c>
      <c>
        <f>O43/100*H43</f>
      </c>
    </row>
    <row r="44" spans="4:4" ht="63.75">
      <c r="D44" s="15" t="s">
        <v>1040</v>
      </c>
    </row>
    <row r="45" spans="1:16" ht="12.75">
      <c r="A45" s="7">
        <v>13</v>
      </c>
      <c s="7" t="s">
        <v>996</v>
      </c>
      <c s="7" t="s">
        <v>44</v>
      </c>
      <c s="7" t="s">
        <v>997</v>
      </c>
      <c s="7" t="s">
        <v>132</v>
      </c>
      <c s="10">
        <v>6.5</v>
      </c>
      <c s="14"/>
      <c s="13">
        <f>ROUND((G45*F45),2)</f>
      </c>
      <c r="O45">
        <f>rekapitulace!H8</f>
      </c>
      <c>
        <f>O45/100*H45</f>
      </c>
    </row>
    <row r="46" spans="4:4" ht="63.75">
      <c r="D46" s="15" t="s">
        <v>1041</v>
      </c>
    </row>
    <row r="47" spans="1:16" ht="12.75">
      <c r="A47" s="7">
        <v>14</v>
      </c>
      <c s="7" t="s">
        <v>999</v>
      </c>
      <c s="7" t="s">
        <v>44</v>
      </c>
      <c s="7" t="s">
        <v>1000</v>
      </c>
      <c s="7" t="s">
        <v>132</v>
      </c>
      <c s="10">
        <v>6.5</v>
      </c>
      <c s="14"/>
      <c s="13">
        <f>ROUND((G47*F47),2)</f>
      </c>
      <c r="O47">
        <f>rekapitulace!H8</f>
      </c>
      <c>
        <f>O47/100*H47</f>
      </c>
    </row>
    <row r="48" spans="4:4" ht="63.75">
      <c r="D48" s="15" t="s">
        <v>1041</v>
      </c>
    </row>
    <row r="49" spans="1:16" ht="12.75">
      <c r="A49" s="7">
        <v>15</v>
      </c>
      <c s="7" t="s">
        <v>1042</v>
      </c>
      <c s="7" t="s">
        <v>44</v>
      </c>
      <c s="7" t="s">
        <v>1043</v>
      </c>
      <c s="7" t="s">
        <v>68</v>
      </c>
      <c s="10">
        <v>2</v>
      </c>
      <c s="14"/>
      <c s="13">
        <f>ROUND((G49*F49),2)</f>
      </c>
      <c r="O49">
        <f>rekapitulace!H8</f>
      </c>
      <c>
        <f>O49/100*H49</f>
      </c>
    </row>
    <row r="50" spans="4:4" ht="25.5">
      <c r="D50" s="15" t="s">
        <v>94</v>
      </c>
    </row>
    <row r="51" spans="1:16" ht="12.75">
      <c r="A51" s="7">
        <v>16</v>
      </c>
      <c s="7" t="s">
        <v>1044</v>
      </c>
      <c s="7" t="s">
        <v>44</v>
      </c>
      <c s="7" t="s">
        <v>1045</v>
      </c>
      <c s="7" t="s">
        <v>132</v>
      </c>
      <c s="10">
        <v>6.5</v>
      </c>
      <c s="14"/>
      <c s="13">
        <f>ROUND((G51*F51),2)</f>
      </c>
      <c r="O51">
        <f>rekapitulace!H8</f>
      </c>
      <c>
        <f>O51/100*H51</f>
      </c>
    </row>
    <row r="52" spans="4:4" ht="63.75">
      <c r="D52" s="15" t="s">
        <v>1041</v>
      </c>
    </row>
    <row r="53" spans="1:16" ht="12.75">
      <c r="A53" s="7">
        <v>17</v>
      </c>
      <c s="7" t="s">
        <v>1046</v>
      </c>
      <c s="7" t="s">
        <v>44</v>
      </c>
      <c s="7" t="s">
        <v>1047</v>
      </c>
      <c s="7" t="s">
        <v>132</v>
      </c>
      <c s="10">
        <v>109.5</v>
      </c>
      <c s="14"/>
      <c s="13">
        <f>ROUND((G53*F53),2)</f>
      </c>
      <c r="O53">
        <f>rekapitulace!H8</f>
      </c>
      <c>
        <f>O53/100*H53</f>
      </c>
    </row>
    <row r="54" spans="4:4" ht="178.5">
      <c r="D54" s="15" t="s">
        <v>1048</v>
      </c>
    </row>
    <row r="55" spans="1:16" ht="12.75" customHeight="1">
      <c r="A55" s="16"/>
      <c s="16"/>
      <c s="16" t="s">
        <v>40</v>
      </c>
      <c s="16" t="s">
        <v>75</v>
      </c>
      <c s="16"/>
      <c s="16"/>
      <c s="16"/>
      <c s="16">
        <f>SUM(H37:H54)</f>
      </c>
      <c r="P55">
        <f>ROUND(SUM(P37:P54),2)</f>
      </c>
    </row>
    <row r="57" spans="1:8" ht="12.75" customHeight="1">
      <c r="A57" s="9"/>
      <c s="9"/>
      <c s="9" t="s">
        <v>613</v>
      </c>
      <c s="9" t="s">
        <v>612</v>
      </c>
      <c s="9"/>
      <c s="11"/>
      <c s="9"/>
      <c s="11"/>
    </row>
    <row r="58" spans="1:16" ht="12.75">
      <c r="A58" s="7">
        <v>18</v>
      </c>
      <c s="7" t="s">
        <v>1049</v>
      </c>
      <c s="7" t="s">
        <v>44</v>
      </c>
      <c s="7" t="s">
        <v>1050</v>
      </c>
      <c s="7" t="s">
        <v>132</v>
      </c>
      <c s="10">
        <v>6.5</v>
      </c>
      <c s="14"/>
      <c s="13">
        <f>ROUND((G58*F58),2)</f>
      </c>
      <c r="O58">
        <f>rekapitulace!H8</f>
      </c>
      <c>
        <f>O58/100*H58</f>
      </c>
    </row>
    <row r="59" spans="4:4" ht="25.5">
      <c r="D59" s="15" t="s">
        <v>1034</v>
      </c>
    </row>
    <row r="60" spans="1:16" ht="12.75" customHeight="1">
      <c r="A60" s="16"/>
      <c s="16"/>
      <c s="16" t="s">
        <v>613</v>
      </c>
      <c s="16" t="s">
        <v>612</v>
      </c>
      <c s="16"/>
      <c s="16"/>
      <c s="16"/>
      <c s="16">
        <f>SUM(H58:H59)</f>
      </c>
      <c r="P60">
        <f>ROUND(SUM(P58:P59),2)</f>
      </c>
    </row>
    <row r="62" spans="1:16" ht="12.75" customHeight="1">
      <c r="A62" s="16"/>
      <c s="16"/>
      <c s="16"/>
      <c s="16" t="s">
        <v>63</v>
      </c>
      <c s="16"/>
      <c s="16"/>
      <c s="16"/>
      <c s="16">
        <f>+H16+H29+H34+H55+H60</f>
      </c>
      <c r="P62">
        <f>+P16+P29+P34+P55+P60</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6.xml><?xml version="1.0" encoding="utf-8"?>
<worksheet xmlns="http://schemas.openxmlformats.org/spreadsheetml/2006/main" xmlns:r="http://schemas.openxmlformats.org/officeDocument/2006/relationships">
  <sheetPr>
    <pageSetUpPr fitToPage="1"/>
  </sheetPr>
  <dimension ref="A1:P5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1051</v>
      </c>
      <c s="5" t="s">
        <v>1052</v>
      </c>
      <c s="5"/>
    </row>
    <row r="6" spans="1:5" ht="12.75" customHeight="1">
      <c r="A6" t="s">
        <v>17</v>
      </c>
      <c r="C6" s="5" t="s">
        <v>1053</v>
      </c>
      <c s="5" t="s">
        <v>1052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945</v>
      </c>
      <c s="7" t="s">
        <v>392</v>
      </c>
      <c s="10">
        <v>43.824</v>
      </c>
      <c s="14"/>
      <c s="13">
        <f>ROUND((G12*F12),2)</f>
      </c>
      <c r="O12">
        <f>rekapitulace!H8</f>
      </c>
      <c>
        <f>O12/100*H12</f>
      </c>
    </row>
    <row r="13" spans="4:4" ht="76.5">
      <c r="D13" s="15" t="s">
        <v>1054</v>
      </c>
    </row>
    <row r="14" spans="1:16" ht="12.75">
      <c r="A14" s="7">
        <v>2</v>
      </c>
      <c s="7" t="s">
        <v>1022</v>
      </c>
      <c s="7" t="s">
        <v>44</v>
      </c>
      <c s="7" t="s">
        <v>1023</v>
      </c>
      <c s="7" t="s">
        <v>46</v>
      </c>
      <c s="10">
        <v>1</v>
      </c>
      <c s="14"/>
      <c s="13">
        <f>ROUND((G14*F14),2)</f>
      </c>
      <c r="O14">
        <f>rekapitulace!H8</f>
      </c>
      <c>
        <f>O14/100*H14</f>
      </c>
    </row>
    <row r="15" spans="4:4" ht="25.5">
      <c r="D15" s="15" t="s">
        <v>51</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44</v>
      </c>
      <c s="7" t="s">
        <v>879</v>
      </c>
      <c s="7" t="s">
        <v>392</v>
      </c>
      <c s="10">
        <v>88.784</v>
      </c>
      <c s="14"/>
      <c s="13">
        <f>ROUND((G19*F19),2)</f>
      </c>
      <c r="O19">
        <f>rekapitulace!H8</f>
      </c>
      <c>
        <f>O19/100*H19</f>
      </c>
    </row>
    <row r="20" spans="4:4" ht="127.5">
      <c r="D20" s="15" t="s">
        <v>1055</v>
      </c>
    </row>
    <row r="21" spans="1:16" ht="12.75">
      <c r="A21" s="7">
        <v>4</v>
      </c>
      <c s="7" t="s">
        <v>752</v>
      </c>
      <c s="7" t="s">
        <v>44</v>
      </c>
      <c s="7" t="s">
        <v>753</v>
      </c>
      <c s="7" t="s">
        <v>392</v>
      </c>
      <c s="10">
        <v>132.608</v>
      </c>
      <c s="14"/>
      <c s="13">
        <f>ROUND((G21*F21),2)</f>
      </c>
      <c r="O21">
        <f>rekapitulace!H8</f>
      </c>
      <c>
        <f>O21/100*H21</f>
      </c>
    </row>
    <row r="22" spans="4:4" ht="395.25">
      <c r="D22" s="15" t="s">
        <v>1056</v>
      </c>
    </row>
    <row r="23" spans="1:16" ht="12.75">
      <c r="A23" s="7">
        <v>5</v>
      </c>
      <c s="7" t="s">
        <v>519</v>
      </c>
      <c s="7" t="s">
        <v>44</v>
      </c>
      <c s="7" t="s">
        <v>520</v>
      </c>
      <c s="7" t="s">
        <v>392</v>
      </c>
      <c s="10">
        <v>43.824</v>
      </c>
      <c s="14"/>
      <c s="13">
        <f>ROUND((G23*F23),2)</f>
      </c>
      <c r="O23">
        <f>rekapitulace!H8</f>
      </c>
      <c>
        <f>O23/100*H23</f>
      </c>
    </row>
    <row r="24" spans="4:4" ht="178.5">
      <c r="D24" s="15" t="s">
        <v>1057</v>
      </c>
    </row>
    <row r="25" spans="1:16" ht="12.75">
      <c r="A25" s="7">
        <v>6</v>
      </c>
      <c s="7" t="s">
        <v>757</v>
      </c>
      <c s="7" t="s">
        <v>44</v>
      </c>
      <c s="7" t="s">
        <v>758</v>
      </c>
      <c s="7" t="s">
        <v>392</v>
      </c>
      <c s="10">
        <v>88.784</v>
      </c>
      <c s="14"/>
      <c s="13">
        <f>ROUND((G25*F25),2)</f>
      </c>
      <c r="O25">
        <f>rekapitulace!H8</f>
      </c>
      <c>
        <f>O25/100*H25</f>
      </c>
    </row>
    <row r="26" spans="4:4" ht="409.5">
      <c r="D26" s="15" t="s">
        <v>1058</v>
      </c>
    </row>
    <row r="27" spans="1:16" ht="12.75">
      <c r="A27" s="7">
        <v>7</v>
      </c>
      <c s="7" t="s">
        <v>760</v>
      </c>
      <c s="7" t="s">
        <v>44</v>
      </c>
      <c s="7" t="s">
        <v>761</v>
      </c>
      <c s="7" t="s">
        <v>392</v>
      </c>
      <c s="10">
        <v>34.269</v>
      </c>
      <c s="14"/>
      <c s="13">
        <f>ROUND((G27*F27),2)</f>
      </c>
      <c r="O27">
        <f>rekapitulace!H8</f>
      </c>
      <c>
        <f>O27/100*H27</f>
      </c>
    </row>
    <row r="28" spans="4:4" ht="89.25">
      <c r="D28" s="15" t="s">
        <v>1059</v>
      </c>
    </row>
    <row r="29" spans="1:16" ht="12.75" customHeight="1">
      <c r="A29" s="16"/>
      <c s="16"/>
      <c s="16" t="s">
        <v>24</v>
      </c>
      <c s="16" t="s">
        <v>510</v>
      </c>
      <c s="16"/>
      <c s="16"/>
      <c s="16"/>
      <c s="16">
        <f>SUM(H19:H28)</f>
      </c>
      <c r="P29">
        <f>ROUND(SUM(P19:P28),2)</f>
      </c>
    </row>
    <row r="31" spans="1:8" ht="12.75" customHeight="1">
      <c r="A31" s="9"/>
      <c s="9"/>
      <c s="9" t="s">
        <v>36</v>
      </c>
      <c s="9" t="s">
        <v>535</v>
      </c>
      <c s="9"/>
      <c s="11"/>
      <c s="9"/>
      <c s="11"/>
    </row>
    <row r="32" spans="1:16" ht="12.75">
      <c r="A32" s="7">
        <v>8</v>
      </c>
      <c s="7" t="s">
        <v>957</v>
      </c>
      <c s="7" t="s">
        <v>44</v>
      </c>
      <c s="7" t="s">
        <v>958</v>
      </c>
      <c s="7" t="s">
        <v>392</v>
      </c>
      <c s="10">
        <v>0.2</v>
      </c>
      <c s="14"/>
      <c s="13">
        <f>ROUND((G32*F32),2)</f>
      </c>
      <c r="O32">
        <f>rekapitulace!H8</f>
      </c>
      <c>
        <f>O32/100*H32</f>
      </c>
    </row>
    <row r="33" spans="4:4" ht="38.25">
      <c r="D33" s="15" t="s">
        <v>1060</v>
      </c>
    </row>
    <row r="34" spans="1:16" ht="12.75">
      <c r="A34" s="7">
        <v>9</v>
      </c>
      <c s="7" t="s">
        <v>768</v>
      </c>
      <c s="7" t="s">
        <v>44</v>
      </c>
      <c s="7" t="s">
        <v>769</v>
      </c>
      <c s="7" t="s">
        <v>392</v>
      </c>
      <c s="10">
        <v>7.79</v>
      </c>
      <c s="14"/>
      <c s="13">
        <f>ROUND((G34*F34),2)</f>
      </c>
      <c r="O34">
        <f>rekapitulace!H8</f>
      </c>
      <c>
        <f>O34/100*H34</f>
      </c>
    </row>
    <row r="35" spans="4:4" ht="63.75">
      <c r="D35" s="15" t="s">
        <v>1061</v>
      </c>
    </row>
    <row r="36" spans="1:16" ht="12.75" customHeight="1">
      <c r="A36" s="16"/>
      <c s="16"/>
      <c s="16" t="s">
        <v>36</v>
      </c>
      <c s="16" t="s">
        <v>535</v>
      </c>
      <c s="16"/>
      <c s="16"/>
      <c s="16"/>
      <c s="16">
        <f>SUM(H32:H35)</f>
      </c>
      <c r="P36">
        <f>ROUND(SUM(P32:P35),2)</f>
      </c>
    </row>
    <row r="38" spans="1:8" ht="12.75" customHeight="1">
      <c r="A38" s="9"/>
      <c s="9"/>
      <c s="9" t="s">
        <v>40</v>
      </c>
      <c s="9" t="s">
        <v>75</v>
      </c>
      <c s="9"/>
      <c s="11"/>
      <c s="9"/>
      <c s="11"/>
    </row>
    <row r="39" spans="1:16" ht="12.75">
      <c r="A39" s="7">
        <v>10</v>
      </c>
      <c s="7" t="s">
        <v>1062</v>
      </c>
      <c s="7" t="s">
        <v>44</v>
      </c>
      <c s="7" t="s">
        <v>1063</v>
      </c>
      <c s="7" t="s">
        <v>86</v>
      </c>
      <c s="10">
        <v>1</v>
      </c>
      <c s="14"/>
      <c s="13">
        <f>ROUND((G39*F39),2)</f>
      </c>
      <c r="O39">
        <f>rekapitulace!H8</f>
      </c>
      <c>
        <f>O39/100*H39</f>
      </c>
    </row>
    <row r="40" spans="4:4" ht="25.5">
      <c r="D40" s="15" t="s">
        <v>97</v>
      </c>
    </row>
    <row r="41" spans="1:16" ht="12.75">
      <c r="A41" s="7">
        <v>11</v>
      </c>
      <c s="7" t="s">
        <v>1064</v>
      </c>
      <c s="7" t="s">
        <v>44</v>
      </c>
      <c s="7" t="s">
        <v>1065</v>
      </c>
      <c s="7" t="s">
        <v>132</v>
      </c>
      <c s="10">
        <v>77.9</v>
      </c>
      <c s="14"/>
      <c s="13">
        <f>ROUND((G41*F41),2)</f>
      </c>
      <c r="O41">
        <f>rekapitulace!H8</f>
      </c>
      <c>
        <f>O41/100*H41</f>
      </c>
    </row>
    <row r="42" spans="4:4" ht="25.5">
      <c r="D42" s="15" t="s">
        <v>1066</v>
      </c>
    </row>
    <row r="43" spans="1:16" ht="12.75">
      <c r="A43" s="7">
        <v>12</v>
      </c>
      <c s="7" t="s">
        <v>996</v>
      </c>
      <c s="7" t="s">
        <v>44</v>
      </c>
      <c s="7" t="s">
        <v>997</v>
      </c>
      <c s="7" t="s">
        <v>132</v>
      </c>
      <c s="10">
        <v>77.9</v>
      </c>
      <c s="14"/>
      <c s="13">
        <f>ROUND((G43*F43),2)</f>
      </c>
      <c r="O43">
        <f>rekapitulace!H8</f>
      </c>
      <c>
        <f>O43/100*H43</f>
      </c>
    </row>
    <row r="44" spans="4:4" ht="63.75">
      <c r="D44" s="15" t="s">
        <v>1067</v>
      </c>
    </row>
    <row r="45" spans="1:16" ht="12.75">
      <c r="A45" s="7">
        <v>13</v>
      </c>
      <c s="7" t="s">
        <v>999</v>
      </c>
      <c s="7" t="s">
        <v>44</v>
      </c>
      <c s="7" t="s">
        <v>1000</v>
      </c>
      <c s="7" t="s">
        <v>132</v>
      </c>
      <c s="10">
        <v>77.9</v>
      </c>
      <c s="14"/>
      <c s="13">
        <f>ROUND((G45*F45),2)</f>
      </c>
      <c r="O45">
        <f>rekapitulace!H8</f>
      </c>
      <c>
        <f>O45/100*H45</f>
      </c>
    </row>
    <row r="46" spans="4:4" ht="63.75">
      <c r="D46" s="15" t="s">
        <v>1067</v>
      </c>
    </row>
    <row r="47" spans="1:16" ht="12.75">
      <c r="A47" s="7">
        <v>14</v>
      </c>
      <c s="7" t="s">
        <v>710</v>
      </c>
      <c s="7" t="s">
        <v>44</v>
      </c>
      <c s="7" t="s">
        <v>1001</v>
      </c>
      <c s="7" t="s">
        <v>68</v>
      </c>
      <c s="10">
        <v>1</v>
      </c>
      <c s="14"/>
      <c s="13">
        <f>ROUND((G47*F47),2)</f>
      </c>
      <c r="O47">
        <f>rekapitulace!H8</f>
      </c>
      <c>
        <f>O47/100*H47</f>
      </c>
    </row>
    <row r="48" spans="4:4" ht="25.5">
      <c r="D48" s="15" t="s">
        <v>97</v>
      </c>
    </row>
    <row r="49" spans="1:16" ht="12.75">
      <c r="A49" s="7">
        <v>15</v>
      </c>
      <c s="7" t="s">
        <v>1068</v>
      </c>
      <c s="7" t="s">
        <v>44</v>
      </c>
      <c s="7" t="s">
        <v>1069</v>
      </c>
      <c s="7" t="s">
        <v>132</v>
      </c>
      <c s="10">
        <v>77.9</v>
      </c>
      <c s="14"/>
      <c s="13">
        <f>ROUND((G49*F49),2)</f>
      </c>
      <c r="O49">
        <f>rekapitulace!H8</f>
      </c>
      <c>
        <f>O49/100*H49</f>
      </c>
    </row>
    <row r="50" spans="4:4" ht="63.75">
      <c r="D50" s="15" t="s">
        <v>1067</v>
      </c>
    </row>
    <row r="51" spans="1:16" ht="12.75">
      <c r="A51" s="7">
        <v>16</v>
      </c>
      <c s="7" t="s">
        <v>1004</v>
      </c>
      <c s="7" t="s">
        <v>44</v>
      </c>
      <c s="7" t="s">
        <v>1005</v>
      </c>
      <c s="7" t="s">
        <v>132</v>
      </c>
      <c s="10">
        <v>192.9</v>
      </c>
      <c s="14"/>
      <c s="13">
        <f>ROUND((G51*F51),2)</f>
      </c>
      <c r="O51">
        <f>rekapitulace!H8</f>
      </c>
      <c>
        <f>O51/100*H51</f>
      </c>
    </row>
    <row r="52" spans="4:4" ht="178.5">
      <c r="D52" s="15" t="s">
        <v>1070</v>
      </c>
    </row>
    <row r="53" spans="1:16" ht="12.75" customHeight="1">
      <c r="A53" s="16"/>
      <c s="16"/>
      <c s="16" t="s">
        <v>40</v>
      </c>
      <c s="16" t="s">
        <v>75</v>
      </c>
      <c s="16"/>
      <c s="16"/>
      <c s="16"/>
      <c s="16">
        <f>SUM(H39:H52)</f>
      </c>
      <c r="P53">
        <f>ROUND(SUM(P39:P52),2)</f>
      </c>
    </row>
    <row r="55" spans="1:16" ht="12.75" customHeight="1">
      <c r="A55" s="16"/>
      <c s="16"/>
      <c s="16"/>
      <c s="16" t="s">
        <v>63</v>
      </c>
      <c s="16"/>
      <c s="16"/>
      <c s="16"/>
      <c s="16">
        <f>+H16+H29+H36+H53</f>
      </c>
      <c r="P55">
        <f>+P16+P29+P36+P53</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7.xml><?xml version="1.0" encoding="utf-8"?>
<worksheet xmlns="http://schemas.openxmlformats.org/spreadsheetml/2006/main" xmlns:r="http://schemas.openxmlformats.org/officeDocument/2006/relationships">
  <sheetPr>
    <pageSetUpPr fitToPage="1"/>
  </sheetPr>
  <dimension ref="A1:P10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1071</v>
      </c>
      <c s="5" t="s">
        <v>1072</v>
      </c>
      <c s="5"/>
    </row>
    <row r="6" spans="1:5" ht="12.75" customHeight="1">
      <c r="A6" t="s">
        <v>17</v>
      </c>
      <c r="C6" s="5" t="s">
        <v>1073</v>
      </c>
      <c s="5" t="s">
        <v>1072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945</v>
      </c>
      <c s="7" t="s">
        <v>392</v>
      </c>
      <c s="10">
        <v>27.282</v>
      </c>
      <c s="14"/>
      <c s="13">
        <f>ROUND((G12*F12),2)</f>
      </c>
      <c r="O12">
        <f>rekapitulace!H8</f>
      </c>
      <c>
        <f>O12/100*H12</f>
      </c>
    </row>
    <row r="13" spans="4:4" ht="76.5">
      <c r="D13" s="15" t="s">
        <v>1074</v>
      </c>
    </row>
    <row r="14" spans="1:16" ht="12.75">
      <c r="A14" s="7">
        <v>2</v>
      </c>
      <c s="7" t="s">
        <v>1075</v>
      </c>
      <c s="7" t="s">
        <v>44</v>
      </c>
      <c s="7" t="s">
        <v>1076</v>
      </c>
      <c s="7" t="s">
        <v>46</v>
      </c>
      <c s="10">
        <v>1</v>
      </c>
      <c s="14"/>
      <c s="13">
        <f>ROUND((G14*F14),2)</f>
      </c>
      <c r="O14">
        <f>rekapitulace!H8</f>
      </c>
      <c>
        <f>O14/100*H14</f>
      </c>
    </row>
    <row r="15" spans="4:4" ht="25.5">
      <c r="D15" s="15" t="s">
        <v>51</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514</v>
      </c>
      <c s="7" t="s">
        <v>44</v>
      </c>
      <c s="7" t="s">
        <v>879</v>
      </c>
      <c s="7" t="s">
        <v>392</v>
      </c>
      <c s="10">
        <v>178.897</v>
      </c>
      <c s="14"/>
      <c s="13">
        <f>ROUND((G19*F19),2)</f>
      </c>
      <c r="O19">
        <f>rekapitulace!H8</f>
      </c>
      <c>
        <f>O19/100*H19</f>
      </c>
    </row>
    <row r="20" spans="4:4" ht="127.5">
      <c r="D20" s="15" t="s">
        <v>1077</v>
      </c>
    </row>
    <row r="21" spans="1:16" ht="12.75">
      <c r="A21" s="7">
        <v>4</v>
      </c>
      <c s="7" t="s">
        <v>752</v>
      </c>
      <c s="7" t="s">
        <v>44</v>
      </c>
      <c s="7" t="s">
        <v>753</v>
      </c>
      <c s="7" t="s">
        <v>392</v>
      </c>
      <c s="10">
        <v>206.179</v>
      </c>
      <c s="14"/>
      <c s="13">
        <f>ROUND((G21*F21),2)</f>
      </c>
      <c r="O21">
        <f>rekapitulace!H8</f>
      </c>
      <c>
        <f>O21/100*H21</f>
      </c>
    </row>
    <row r="22" spans="4:4" ht="409.5">
      <c r="D22" s="15" t="s">
        <v>1078</v>
      </c>
    </row>
    <row r="23" spans="1:16" ht="12.75">
      <c r="A23" s="7">
        <v>5</v>
      </c>
      <c s="7" t="s">
        <v>519</v>
      </c>
      <c s="7" t="s">
        <v>44</v>
      </c>
      <c s="7" t="s">
        <v>520</v>
      </c>
      <c s="7" t="s">
        <v>392</v>
      </c>
      <c s="10">
        <v>27.282</v>
      </c>
      <c s="14"/>
      <c s="13">
        <f>ROUND((G23*F23),2)</f>
      </c>
      <c r="O23">
        <f>rekapitulace!H8</f>
      </c>
      <c>
        <f>O23/100*H23</f>
      </c>
    </row>
    <row r="24" spans="4:4" ht="178.5">
      <c r="D24" s="15" t="s">
        <v>1079</v>
      </c>
    </row>
    <row r="25" spans="1:16" ht="12.75">
      <c r="A25" s="7">
        <v>6</v>
      </c>
      <c s="7" t="s">
        <v>757</v>
      </c>
      <c s="7" t="s">
        <v>44</v>
      </c>
      <c s="7" t="s">
        <v>758</v>
      </c>
      <c s="7" t="s">
        <v>392</v>
      </c>
      <c s="10">
        <v>178.897</v>
      </c>
      <c s="14"/>
      <c s="13">
        <f>ROUND((G25*F25),2)</f>
      </c>
      <c r="O25">
        <f>rekapitulace!H8</f>
      </c>
      <c>
        <f>O25/100*H25</f>
      </c>
    </row>
    <row r="26" spans="4:4" ht="409.5">
      <c r="D26" s="15" t="s">
        <v>1080</v>
      </c>
    </row>
    <row r="27" spans="1:16" ht="12.75">
      <c r="A27" s="7">
        <v>7</v>
      </c>
      <c s="7" t="s">
        <v>760</v>
      </c>
      <c s="7" t="s">
        <v>44</v>
      </c>
      <c s="7" t="s">
        <v>761</v>
      </c>
      <c s="7" t="s">
        <v>392</v>
      </c>
      <c s="10">
        <v>22.391</v>
      </c>
      <c s="14"/>
      <c s="13">
        <f>ROUND((G27*F27),2)</f>
      </c>
      <c r="O27">
        <f>rekapitulace!H8</f>
      </c>
      <c>
        <f>O27/100*H27</f>
      </c>
    </row>
    <row r="28" spans="4:4" ht="409.5">
      <c r="D28" s="15" t="s">
        <v>1081</v>
      </c>
    </row>
    <row r="29" spans="1:16" ht="12.75" customHeight="1">
      <c r="A29" s="16"/>
      <c s="16"/>
      <c s="16" t="s">
        <v>24</v>
      </c>
      <c s="16" t="s">
        <v>510</v>
      </c>
      <c s="16"/>
      <c s="16"/>
      <c s="16"/>
      <c s="16">
        <f>SUM(H19:H28)</f>
      </c>
      <c r="P29">
        <f>ROUND(SUM(P19:P28),2)</f>
      </c>
    </row>
    <row r="31" spans="1:8" ht="12.75" customHeight="1">
      <c r="A31" s="9"/>
      <c s="9"/>
      <c s="9" t="s">
        <v>36</v>
      </c>
      <c s="9" t="s">
        <v>535</v>
      </c>
      <c s="9"/>
      <c s="11"/>
      <c s="9"/>
      <c s="11"/>
    </row>
    <row r="32" spans="1:16" ht="12.75">
      <c r="A32" s="7">
        <v>8</v>
      </c>
      <c s="7" t="s">
        <v>957</v>
      </c>
      <c s="7" t="s">
        <v>44</v>
      </c>
      <c s="7" t="s">
        <v>958</v>
      </c>
      <c s="7" t="s">
        <v>392</v>
      </c>
      <c s="10">
        <v>0.55</v>
      </c>
      <c s="14"/>
      <c s="13">
        <f>ROUND((G32*F32),2)</f>
      </c>
      <c r="O32">
        <f>rekapitulace!H8</f>
      </c>
      <c>
        <f>O32/100*H32</f>
      </c>
    </row>
    <row r="33" spans="4:4" ht="25.5">
      <c r="D33" s="15" t="s">
        <v>1082</v>
      </c>
    </row>
    <row r="34" spans="1:16" ht="12.75">
      <c r="A34" s="7">
        <v>9</v>
      </c>
      <c s="7" t="s">
        <v>768</v>
      </c>
      <c s="7" t="s">
        <v>44</v>
      </c>
      <c s="7" t="s">
        <v>769</v>
      </c>
      <c s="7" t="s">
        <v>392</v>
      </c>
      <c s="10">
        <v>4.289</v>
      </c>
      <c s="14"/>
      <c s="13">
        <f>ROUND((G34*F34),2)</f>
      </c>
      <c r="O34">
        <f>rekapitulace!H8</f>
      </c>
      <c>
        <f>O34/100*H34</f>
      </c>
    </row>
    <row r="35" spans="4:4" ht="395.25">
      <c r="D35" s="15" t="s">
        <v>1083</v>
      </c>
    </row>
    <row r="36" spans="1:16" ht="12.75" customHeight="1">
      <c r="A36" s="16"/>
      <c s="16"/>
      <c s="16" t="s">
        <v>36</v>
      </c>
      <c s="16" t="s">
        <v>535</v>
      </c>
      <c s="16"/>
      <c s="16"/>
      <c s="16"/>
      <c s="16">
        <f>SUM(H32:H35)</f>
      </c>
      <c r="P36">
        <f>ROUND(SUM(P32:P35),2)</f>
      </c>
    </row>
    <row r="38" spans="1:8" ht="12.75" customHeight="1">
      <c r="A38" s="9"/>
      <c s="9"/>
      <c s="9" t="s">
        <v>40</v>
      </c>
      <c s="9" t="s">
        <v>75</v>
      </c>
      <c s="9"/>
      <c s="11"/>
      <c s="9"/>
      <c s="11"/>
    </row>
    <row r="39" spans="1:16" ht="12.75">
      <c r="A39" s="7">
        <v>10</v>
      </c>
      <c s="7" t="s">
        <v>1062</v>
      </c>
      <c s="7" t="s">
        <v>44</v>
      </c>
      <c s="7" t="s">
        <v>1063</v>
      </c>
      <c s="7" t="s">
        <v>86</v>
      </c>
      <c s="10">
        <v>1</v>
      </c>
      <c s="14"/>
      <c s="13">
        <f>ROUND((G39*F39),2)</f>
      </c>
      <c r="O39">
        <f>rekapitulace!H8</f>
      </c>
      <c>
        <f>O39/100*H39</f>
      </c>
    </row>
    <row r="40" spans="4:4" ht="25.5">
      <c r="D40" s="15" t="s">
        <v>97</v>
      </c>
    </row>
    <row r="41" spans="1:16" ht="12.75">
      <c r="A41" s="7">
        <v>11</v>
      </c>
      <c s="7" t="s">
        <v>1084</v>
      </c>
      <c s="7" t="s">
        <v>44</v>
      </c>
      <c s="7" t="s">
        <v>1085</v>
      </c>
      <c s="7" t="s">
        <v>132</v>
      </c>
      <c s="10">
        <v>20.3</v>
      </c>
      <c s="14"/>
      <c s="13">
        <f>ROUND((G41*F41),2)</f>
      </c>
      <c r="O41">
        <f>rekapitulace!H8</f>
      </c>
      <c>
        <f>O41/100*H41</f>
      </c>
    </row>
    <row r="42" spans="4:4" ht="25.5">
      <c r="D42" s="15" t="s">
        <v>1086</v>
      </c>
    </row>
    <row r="43" spans="1:16" ht="12.75">
      <c r="A43" s="7">
        <v>12</v>
      </c>
      <c s="7" t="s">
        <v>1087</v>
      </c>
      <c s="7" t="s">
        <v>44</v>
      </c>
      <c s="7" t="s">
        <v>1088</v>
      </c>
      <c s="7" t="s">
        <v>86</v>
      </c>
      <c s="10">
        <v>1</v>
      </c>
      <c s="14"/>
      <c s="13">
        <f>ROUND((G43*F43),2)</f>
      </c>
      <c r="O43">
        <f>rekapitulace!H8</f>
      </c>
      <c>
        <f>O43/100*H43</f>
      </c>
    </row>
    <row r="44" spans="4:4" ht="25.5">
      <c r="D44" s="15" t="s">
        <v>97</v>
      </c>
    </row>
    <row r="45" spans="1:16" ht="12.75">
      <c r="A45" s="7">
        <v>13</v>
      </c>
      <c s="7" t="s">
        <v>1089</v>
      </c>
      <c s="7" t="s">
        <v>44</v>
      </c>
      <c s="7" t="s">
        <v>1090</v>
      </c>
      <c s="7" t="s">
        <v>132</v>
      </c>
      <c s="10">
        <v>2</v>
      </c>
      <c s="14"/>
      <c s="13">
        <f>ROUND((G45*F45),2)</f>
      </c>
      <c r="O45">
        <f>rekapitulace!H8</f>
      </c>
      <c>
        <f>O45/100*H45</f>
      </c>
    </row>
    <row r="46" spans="4:4" ht="89.25">
      <c r="D46" s="15" t="s">
        <v>1091</v>
      </c>
    </row>
    <row r="47" spans="1:16" ht="12.75">
      <c r="A47" s="7">
        <v>14</v>
      </c>
      <c s="7" t="s">
        <v>1092</v>
      </c>
      <c s="7" t="s">
        <v>44</v>
      </c>
      <c s="7" t="s">
        <v>1093</v>
      </c>
      <c s="7" t="s">
        <v>86</v>
      </c>
      <c s="10">
        <v>1</v>
      </c>
      <c s="14"/>
      <c s="13">
        <f>ROUND((G47*F47),2)</f>
      </c>
      <c r="O47">
        <f>rekapitulace!H8</f>
      </c>
      <c>
        <f>O47/100*H47</f>
      </c>
    </row>
    <row r="48" spans="4:4" ht="25.5">
      <c r="D48" s="15" t="s">
        <v>97</v>
      </c>
    </row>
    <row r="49" spans="1:16" ht="12.75">
      <c r="A49" s="7">
        <v>15</v>
      </c>
      <c s="7" t="s">
        <v>1064</v>
      </c>
      <c s="7" t="s">
        <v>44</v>
      </c>
      <c s="7" t="s">
        <v>1065</v>
      </c>
      <c s="7" t="s">
        <v>132</v>
      </c>
      <c s="10">
        <v>4.4</v>
      </c>
      <c s="14"/>
      <c s="13">
        <f>ROUND((G49*F49),2)</f>
      </c>
      <c r="O49">
        <f>rekapitulace!H8</f>
      </c>
      <c>
        <f>O49/100*H49</f>
      </c>
    </row>
    <row r="50" spans="4:4" ht="25.5">
      <c r="D50" s="15" t="s">
        <v>1094</v>
      </c>
    </row>
    <row r="51" spans="1:16" ht="12.75">
      <c r="A51" s="7">
        <v>16</v>
      </c>
      <c s="7" t="s">
        <v>1095</v>
      </c>
      <c s="7" t="s">
        <v>44</v>
      </c>
      <c s="7" t="s">
        <v>1096</v>
      </c>
      <c s="7" t="s">
        <v>132</v>
      </c>
      <c s="10">
        <v>10.4</v>
      </c>
      <c s="14"/>
      <c s="13">
        <f>ROUND((G51*F51),2)</f>
      </c>
      <c r="O51">
        <f>rekapitulace!H8</f>
      </c>
      <c>
        <f>O51/100*H51</f>
      </c>
    </row>
    <row r="52" spans="4:4" ht="25.5">
      <c r="D52" s="15" t="s">
        <v>1097</v>
      </c>
    </row>
    <row r="53" spans="1:16" ht="12.75">
      <c r="A53" s="7">
        <v>17</v>
      </c>
      <c s="7" t="s">
        <v>1098</v>
      </c>
      <c s="7" t="s">
        <v>44</v>
      </c>
      <c s="7" t="s">
        <v>1099</v>
      </c>
      <c s="7" t="s">
        <v>132</v>
      </c>
      <c s="10">
        <v>6.2</v>
      </c>
      <c s="14"/>
      <c s="13">
        <f>ROUND((G53*F53),2)</f>
      </c>
      <c r="O53">
        <f>rekapitulace!H8</f>
      </c>
      <c>
        <f>O53/100*H53</f>
      </c>
    </row>
    <row r="54" spans="4:4" ht="25.5">
      <c r="D54" s="15" t="s">
        <v>1100</v>
      </c>
    </row>
    <row r="55" spans="1:16" ht="12.75">
      <c r="A55" s="7">
        <v>18</v>
      </c>
      <c s="7" t="s">
        <v>983</v>
      </c>
      <c s="7" t="s">
        <v>44</v>
      </c>
      <c s="7" t="s">
        <v>1101</v>
      </c>
      <c s="7" t="s">
        <v>132</v>
      </c>
      <c s="10">
        <v>6.2</v>
      </c>
      <c s="14"/>
      <c s="13">
        <f>ROUND((G55*F55),2)</f>
      </c>
      <c r="O55">
        <f>rekapitulace!H8</f>
      </c>
      <c>
        <f>O55/100*H55</f>
      </c>
    </row>
    <row r="56" spans="4:4" ht="63.75">
      <c r="D56" s="15" t="s">
        <v>1102</v>
      </c>
    </row>
    <row r="57" spans="1:16" ht="12.75">
      <c r="A57" s="7">
        <v>19</v>
      </c>
      <c s="7" t="s">
        <v>1103</v>
      </c>
      <c s="7" t="s">
        <v>44</v>
      </c>
      <c s="7" t="s">
        <v>1104</v>
      </c>
      <c s="7" t="s">
        <v>68</v>
      </c>
      <c s="10">
        <v>1</v>
      </c>
      <c s="14"/>
      <c s="13">
        <f>ROUND((G57*F57),2)</f>
      </c>
      <c r="O57">
        <f>rekapitulace!H8</f>
      </c>
      <c>
        <f>O57/100*H57</f>
      </c>
    </row>
    <row r="58" spans="4:4" ht="25.5">
      <c r="D58" s="15" t="s">
        <v>97</v>
      </c>
    </row>
    <row r="59" spans="1:16" ht="12.75">
      <c r="A59" s="7">
        <v>20</v>
      </c>
      <c s="7" t="s">
        <v>988</v>
      </c>
      <c s="7" t="s">
        <v>44</v>
      </c>
      <c s="7" t="s">
        <v>989</v>
      </c>
      <c s="7" t="s">
        <v>68</v>
      </c>
      <c s="10">
        <v>1</v>
      </c>
      <c s="14"/>
      <c s="13">
        <f>ROUND((G59*F59),2)</f>
      </c>
      <c r="O59">
        <f>rekapitulace!H8</f>
      </c>
      <c>
        <f>O59/100*H59</f>
      </c>
    </row>
    <row r="60" spans="4:4" ht="25.5">
      <c r="D60" s="15" t="s">
        <v>97</v>
      </c>
    </row>
    <row r="61" spans="1:16" ht="12.75">
      <c r="A61" s="7">
        <v>21</v>
      </c>
      <c s="7" t="s">
        <v>1105</v>
      </c>
      <c s="7" t="s">
        <v>44</v>
      </c>
      <c s="7" t="s">
        <v>1106</v>
      </c>
      <c s="7" t="s">
        <v>68</v>
      </c>
      <c s="10">
        <v>2</v>
      </c>
      <c s="14"/>
      <c s="13">
        <f>ROUND((G61*F61),2)</f>
      </c>
      <c r="O61">
        <f>rekapitulace!H8</f>
      </c>
      <c>
        <f>O61/100*H61</f>
      </c>
    </row>
    <row r="62" spans="4:4" ht="25.5">
      <c r="D62" s="15" t="s">
        <v>94</v>
      </c>
    </row>
    <row r="63" spans="1:16" ht="12.75">
      <c r="A63" s="7">
        <v>22</v>
      </c>
      <c s="7" t="s">
        <v>1107</v>
      </c>
      <c s="7" t="s">
        <v>44</v>
      </c>
      <c s="7" t="s">
        <v>1108</v>
      </c>
      <c s="7" t="s">
        <v>68</v>
      </c>
      <c s="10">
        <v>1</v>
      </c>
      <c s="14"/>
      <c s="13">
        <f>ROUND((G63*F63),2)</f>
      </c>
      <c r="O63">
        <f>rekapitulace!H8</f>
      </c>
      <c>
        <f>O63/100*H63</f>
      </c>
    </row>
    <row r="64" spans="4:4" ht="25.5">
      <c r="D64" s="15" t="s">
        <v>97</v>
      </c>
    </row>
    <row r="65" spans="1:16" ht="12.75">
      <c r="A65" s="7">
        <v>23</v>
      </c>
      <c s="7" t="s">
        <v>994</v>
      </c>
      <c s="7" t="s">
        <v>44</v>
      </c>
      <c s="7" t="s">
        <v>995</v>
      </c>
      <c s="7" t="s">
        <v>68</v>
      </c>
      <c s="10">
        <v>1</v>
      </c>
      <c s="14"/>
      <c s="13">
        <f>ROUND((G65*F65),2)</f>
      </c>
      <c r="O65">
        <f>rekapitulace!H8</f>
      </c>
      <c>
        <f>O65/100*H65</f>
      </c>
    </row>
    <row r="66" spans="4:4" ht="25.5">
      <c r="D66" s="15" t="s">
        <v>97</v>
      </c>
    </row>
    <row r="67" spans="1:16" ht="12.75">
      <c r="A67" s="7">
        <v>24</v>
      </c>
      <c s="7" t="s">
        <v>1109</v>
      </c>
      <c s="7" t="s">
        <v>44</v>
      </c>
      <c s="7" t="s">
        <v>1110</v>
      </c>
      <c s="7" t="s">
        <v>68</v>
      </c>
      <c s="10">
        <v>2</v>
      </c>
      <c s="14"/>
      <c s="13">
        <f>ROUND((G67*F67),2)</f>
      </c>
      <c r="O67">
        <f>rekapitulace!H8</f>
      </c>
      <c>
        <f>O67/100*H67</f>
      </c>
    </row>
    <row r="68" spans="4:4" ht="25.5">
      <c r="D68" s="15" t="s">
        <v>94</v>
      </c>
    </row>
    <row r="69" spans="1:16" ht="12.75">
      <c r="A69" s="7">
        <v>25</v>
      </c>
      <c s="7" t="s">
        <v>996</v>
      </c>
      <c s="7" t="s">
        <v>44</v>
      </c>
      <c s="7" t="s">
        <v>997</v>
      </c>
      <c s="7" t="s">
        <v>132</v>
      </c>
      <c s="10">
        <v>35.1</v>
      </c>
      <c s="14"/>
      <c s="13">
        <f>ROUND((G69*F69),2)</f>
      </c>
      <c r="O69">
        <f>rekapitulace!H8</f>
      </c>
      <c>
        <f>O69/100*H69</f>
      </c>
    </row>
    <row r="70" spans="4:4" ht="63.75">
      <c r="D70" s="15" t="s">
        <v>1111</v>
      </c>
    </row>
    <row r="71" spans="1:16" ht="12.75">
      <c r="A71" s="7">
        <v>26</v>
      </c>
      <c s="7" t="s">
        <v>999</v>
      </c>
      <c s="7" t="s">
        <v>44</v>
      </c>
      <c s="7" t="s">
        <v>1000</v>
      </c>
      <c s="7" t="s">
        <v>132</v>
      </c>
      <c s="10">
        <v>35.1</v>
      </c>
      <c s="14"/>
      <c s="13">
        <f>ROUND((G71*F71),2)</f>
      </c>
      <c r="O71">
        <f>rekapitulace!H8</f>
      </c>
      <c>
        <f>O71/100*H71</f>
      </c>
    </row>
    <row r="72" spans="4:4" ht="63.75">
      <c r="D72" s="15" t="s">
        <v>1111</v>
      </c>
    </row>
    <row r="73" spans="1:16" ht="12.75">
      <c r="A73" s="7">
        <v>27</v>
      </c>
      <c s="7" t="s">
        <v>1042</v>
      </c>
      <c s="7" t="s">
        <v>44</v>
      </c>
      <c s="7" t="s">
        <v>1043</v>
      </c>
      <c s="7" t="s">
        <v>68</v>
      </c>
      <c s="10">
        <v>1</v>
      </c>
      <c s="14"/>
      <c s="13">
        <f>ROUND((G73*F73),2)</f>
      </c>
      <c r="O73">
        <f>rekapitulace!H8</f>
      </c>
      <c>
        <f>O73/100*H73</f>
      </c>
    </row>
    <row r="74" spans="4:4" ht="25.5">
      <c r="D74" s="15" t="s">
        <v>97</v>
      </c>
    </row>
    <row r="75" spans="1:16" ht="12.75">
      <c r="A75" s="7">
        <v>28</v>
      </c>
      <c s="7" t="s">
        <v>710</v>
      </c>
      <c s="7" t="s">
        <v>44</v>
      </c>
      <c s="7" t="s">
        <v>1001</v>
      </c>
      <c s="7" t="s">
        <v>68</v>
      </c>
      <c s="10">
        <v>1</v>
      </c>
      <c s="14"/>
      <c s="13">
        <f>ROUND((G75*F75),2)</f>
      </c>
      <c r="O75">
        <f>rekapitulace!H8</f>
      </c>
      <c>
        <f>O75/100*H75</f>
      </c>
    </row>
    <row r="76" spans="4:4" ht="25.5">
      <c r="D76" s="15" t="s">
        <v>97</v>
      </c>
    </row>
    <row r="77" spans="1:16" ht="12.75">
      <c r="A77" s="7">
        <v>29</v>
      </c>
      <c s="7" t="s">
        <v>713</v>
      </c>
      <c s="7" t="s">
        <v>44</v>
      </c>
      <c s="7" t="s">
        <v>714</v>
      </c>
      <c s="7" t="s">
        <v>68</v>
      </c>
      <c s="10">
        <v>2</v>
      </c>
      <c s="14"/>
      <c s="13">
        <f>ROUND((G77*F77),2)</f>
      </c>
      <c r="O77">
        <f>rekapitulace!H8</f>
      </c>
      <c>
        <f>O77/100*H77</f>
      </c>
    </row>
    <row r="78" spans="4:4" ht="25.5">
      <c r="D78" s="15" t="s">
        <v>94</v>
      </c>
    </row>
    <row r="79" spans="1:16" ht="12.75">
      <c r="A79" s="7">
        <v>30</v>
      </c>
      <c s="7" t="s">
        <v>1068</v>
      </c>
      <c s="7" t="s">
        <v>44</v>
      </c>
      <c s="7" t="s">
        <v>1069</v>
      </c>
      <c s="7" t="s">
        <v>132</v>
      </c>
      <c s="10">
        <v>4.4</v>
      </c>
      <c s="14"/>
      <c s="13">
        <f>ROUND((G79*F79),2)</f>
      </c>
      <c r="O79">
        <f>rekapitulace!H8</f>
      </c>
      <c>
        <f>O79/100*H79</f>
      </c>
    </row>
    <row r="80" spans="4:4" ht="63.75">
      <c r="D80" s="15" t="s">
        <v>1112</v>
      </c>
    </row>
    <row r="81" spans="1:16" ht="12.75">
      <c r="A81" s="7">
        <v>31</v>
      </c>
      <c s="7" t="s">
        <v>1113</v>
      </c>
      <c s="7" t="s">
        <v>44</v>
      </c>
      <c s="7" t="s">
        <v>1114</v>
      </c>
      <c s="7" t="s">
        <v>132</v>
      </c>
      <c s="10">
        <v>30.7</v>
      </c>
      <c s="14"/>
      <c s="13">
        <f>ROUND((G81*F81),2)</f>
      </c>
      <c r="O81">
        <f>rekapitulace!H8</f>
      </c>
      <c>
        <f>O81/100*H81</f>
      </c>
    </row>
    <row r="82" spans="4:4" ht="165.75">
      <c r="D82" s="15" t="s">
        <v>1115</v>
      </c>
    </row>
    <row r="83" spans="1:16" ht="12.75">
      <c r="A83" s="7">
        <v>32</v>
      </c>
      <c s="7" t="s">
        <v>1046</v>
      </c>
      <c s="7" t="s">
        <v>44</v>
      </c>
      <c s="7" t="s">
        <v>1047</v>
      </c>
      <c s="7" t="s">
        <v>132</v>
      </c>
      <c s="10">
        <v>160</v>
      </c>
      <c s="14"/>
      <c s="13">
        <f>ROUND((G83*F83),2)</f>
      </c>
      <c r="O83">
        <f>rekapitulace!H8</f>
      </c>
      <c>
        <f>O83/100*H83</f>
      </c>
    </row>
    <row r="84" spans="4:4" ht="76.5">
      <c r="D84" s="15" t="s">
        <v>1116</v>
      </c>
    </row>
    <row r="85" spans="1:16" ht="12.75">
      <c r="A85" s="7">
        <v>33</v>
      </c>
      <c s="7" t="s">
        <v>1004</v>
      </c>
      <c s="7" t="s">
        <v>44</v>
      </c>
      <c s="7" t="s">
        <v>1005</v>
      </c>
      <c s="7" t="s">
        <v>132</v>
      </c>
      <c s="10">
        <v>55.4</v>
      </c>
      <c s="14"/>
      <c s="13">
        <f>ROUND((G85*F85),2)</f>
      </c>
      <c r="O85">
        <f>rekapitulace!H8</f>
      </c>
      <c>
        <f>O85/100*H85</f>
      </c>
    </row>
    <row r="86" spans="4:4" ht="165.75">
      <c r="D86" s="15" t="s">
        <v>1117</v>
      </c>
    </row>
    <row r="87" spans="1:16" ht="12.75">
      <c r="A87" s="7">
        <v>34</v>
      </c>
      <c s="7" t="s">
        <v>1007</v>
      </c>
      <c s="7" t="s">
        <v>44</v>
      </c>
      <c s="7" t="s">
        <v>1008</v>
      </c>
      <c s="7" t="s">
        <v>132</v>
      </c>
      <c s="10">
        <v>306.7</v>
      </c>
      <c s="14"/>
      <c s="13">
        <f>ROUND((G87*F87),2)</f>
      </c>
      <c r="O87">
        <f>rekapitulace!H8</f>
      </c>
      <c>
        <f>O87/100*H87</f>
      </c>
    </row>
    <row r="88" spans="4:4" ht="255">
      <c r="D88" s="15" t="s">
        <v>1118</v>
      </c>
    </row>
    <row r="89" spans="1:16" ht="12.75" customHeight="1">
      <c r="A89" s="16"/>
      <c s="16"/>
      <c s="16" t="s">
        <v>40</v>
      </c>
      <c s="16" t="s">
        <v>75</v>
      </c>
      <c s="16"/>
      <c s="16"/>
      <c s="16"/>
      <c s="16">
        <f>SUM(H39:H88)</f>
      </c>
      <c r="P89">
        <f>ROUND(SUM(P39:P88),2)</f>
      </c>
    </row>
    <row r="91" spans="1:8" ht="12.75" customHeight="1">
      <c r="A91" s="9"/>
      <c s="9"/>
      <c s="9" t="s">
        <v>613</v>
      </c>
      <c s="9" t="s">
        <v>612</v>
      </c>
      <c s="9"/>
      <c s="11"/>
      <c s="9"/>
      <c s="11"/>
    </row>
    <row r="92" spans="1:16" ht="12.75">
      <c r="A92" s="7">
        <v>35</v>
      </c>
      <c s="7" t="s">
        <v>1049</v>
      </c>
      <c s="7" t="s">
        <v>44</v>
      </c>
      <c s="7" t="s">
        <v>1050</v>
      </c>
      <c s="7" t="s">
        <v>132</v>
      </c>
      <c s="10">
        <v>53.6</v>
      </c>
      <c s="14"/>
      <c s="13">
        <f>ROUND((G92*F92),2)</f>
      </c>
      <c r="O92">
        <f>rekapitulace!H8</f>
      </c>
      <c>
        <f>O92/100*H92</f>
      </c>
    </row>
    <row r="93" spans="4:4" ht="63.75">
      <c r="D93" s="15" t="s">
        <v>1119</v>
      </c>
    </row>
    <row r="94" spans="1:16" ht="12.75">
      <c r="A94" s="7">
        <v>36</v>
      </c>
      <c s="7" t="s">
        <v>1120</v>
      </c>
      <c s="7" t="s">
        <v>44</v>
      </c>
      <c s="7" t="s">
        <v>1121</v>
      </c>
      <c s="7" t="s">
        <v>132</v>
      </c>
      <c s="10">
        <v>15</v>
      </c>
      <c s="14"/>
      <c s="13">
        <f>ROUND((G94*F94),2)</f>
      </c>
      <c r="O94">
        <f>rekapitulace!H8</f>
      </c>
      <c>
        <f>O94/100*H94</f>
      </c>
    </row>
    <row r="95" spans="4:4" ht="51">
      <c r="D95" s="15" t="s">
        <v>1122</v>
      </c>
    </row>
    <row r="96" spans="1:16" ht="12.75">
      <c r="A96" s="7">
        <v>37</v>
      </c>
      <c s="7" t="s">
        <v>1015</v>
      </c>
      <c s="7" t="s">
        <v>44</v>
      </c>
      <c s="7" t="s">
        <v>1016</v>
      </c>
      <c s="7" t="s">
        <v>132</v>
      </c>
      <c s="10">
        <v>20.3</v>
      </c>
      <c s="14"/>
      <c s="13">
        <f>ROUND((G96*F96),2)</f>
      </c>
      <c r="O96">
        <f>rekapitulace!H8</f>
      </c>
      <c>
        <f>O96/100*H96</f>
      </c>
    </row>
    <row r="97" spans="4:4" ht="51">
      <c r="D97" s="15" t="s">
        <v>1123</v>
      </c>
    </row>
    <row r="98" spans="1:16" ht="12.75" customHeight="1">
      <c r="A98" s="16"/>
      <c s="16"/>
      <c s="16" t="s">
        <v>613</v>
      </c>
      <c s="16" t="s">
        <v>612</v>
      </c>
      <c s="16"/>
      <c s="16"/>
      <c s="16"/>
      <c s="16">
        <f>SUM(H92:H97)</f>
      </c>
      <c r="P98">
        <f>ROUND(SUM(P92:P97),2)</f>
      </c>
    </row>
    <row r="100" spans="1:16" ht="12.75" customHeight="1">
      <c r="A100" s="16"/>
      <c s="16"/>
      <c s="16"/>
      <c s="16" t="s">
        <v>63</v>
      </c>
      <c s="16"/>
      <c s="16"/>
      <c s="16"/>
      <c s="16">
        <f>+H16+H29+H36+H89+H98</f>
      </c>
      <c r="P100">
        <f>+P16+P29+P36+P89+P98</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8.xml><?xml version="1.0" encoding="utf-8"?>
<worksheet xmlns="http://schemas.openxmlformats.org/spreadsheetml/2006/main" xmlns:r="http://schemas.openxmlformats.org/officeDocument/2006/relationships">
  <sheetPr>
    <pageSetUpPr fitToPage="1"/>
  </sheetPr>
  <dimension ref="A1:P2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1124</v>
      </c>
      <c s="5" t="s">
        <v>1125</v>
      </c>
      <c s="5"/>
    </row>
    <row r="6" spans="1:5" ht="12.75" customHeight="1">
      <c r="A6" t="s">
        <v>17</v>
      </c>
      <c r="C6" s="5" t="s">
        <v>1126</v>
      </c>
      <c s="5" t="s">
        <v>1125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1127</v>
      </c>
      <c s="7" t="s">
        <v>44</v>
      </c>
      <c s="7" t="s">
        <v>1128</v>
      </c>
      <c s="7" t="s">
        <v>68</v>
      </c>
      <c s="10">
        <v>1</v>
      </c>
      <c s="14"/>
      <c s="13">
        <f>ROUND((G12*F12),2)</f>
      </c>
      <c r="O12">
        <f>rekapitulace!H8</f>
      </c>
      <c>
        <f>O12/100*H12</f>
      </c>
    </row>
    <row r="13" spans="4:4" ht="25.5">
      <c r="D13" s="15" t="s">
        <v>97</v>
      </c>
    </row>
    <row r="14" spans="1:16" ht="12.75" customHeight="1">
      <c r="A14" s="16"/>
      <c s="16"/>
      <c s="16" t="s">
        <v>42</v>
      </c>
      <c s="16" t="s">
        <v>41</v>
      </c>
      <c s="16"/>
      <c s="16"/>
      <c s="16"/>
      <c s="16">
        <f>SUM(H12:H13)</f>
      </c>
      <c r="P14">
        <f>ROUND(SUM(P12:P13),2)</f>
      </c>
    </row>
    <row r="16" spans="1:8" ht="12.75" customHeight="1">
      <c r="A16" s="9"/>
      <c s="9"/>
      <c s="9" t="s">
        <v>39</v>
      </c>
      <c s="9" t="s">
        <v>598</v>
      </c>
      <c s="9"/>
      <c s="11"/>
      <c s="9"/>
      <c s="11"/>
    </row>
    <row r="17" spans="1:16" ht="12.75">
      <c r="A17" s="7">
        <v>2</v>
      </c>
      <c s="7" t="s">
        <v>1129</v>
      </c>
      <c s="7" t="s">
        <v>44</v>
      </c>
      <c s="7" t="s">
        <v>1130</v>
      </c>
      <c s="7" t="s">
        <v>132</v>
      </c>
      <c s="10">
        <v>5</v>
      </c>
      <c s="14"/>
      <c s="13">
        <f>ROUND((G17*F17),2)</f>
      </c>
      <c r="O17">
        <f>rekapitulace!H8</f>
      </c>
      <c>
        <f>O17/100*H17</f>
      </c>
    </row>
    <row r="18" spans="4:4" ht="25.5">
      <c r="D18" s="15" t="s">
        <v>1131</v>
      </c>
    </row>
    <row r="19" spans="1:16" ht="12.75">
      <c r="A19" s="7">
        <v>3</v>
      </c>
      <c s="7" t="s">
        <v>1132</v>
      </c>
      <c s="7" t="s">
        <v>44</v>
      </c>
      <c s="7" t="s">
        <v>1133</v>
      </c>
      <c s="7" t="s">
        <v>132</v>
      </c>
      <c s="10">
        <v>5</v>
      </c>
      <c s="14"/>
      <c s="13">
        <f>ROUND((G19*F19),2)</f>
      </c>
      <c r="O19">
        <f>rekapitulace!H8</f>
      </c>
      <c>
        <f>O19/100*H19</f>
      </c>
    </row>
    <row r="20" spans="4:4" ht="25.5">
      <c r="D20" s="15" t="s">
        <v>1131</v>
      </c>
    </row>
    <row r="21" spans="1:16" ht="12.75">
      <c r="A21" s="7">
        <v>4</v>
      </c>
      <c s="7" t="s">
        <v>1134</v>
      </c>
      <c s="7" t="s">
        <v>44</v>
      </c>
      <c s="7" t="s">
        <v>1135</v>
      </c>
      <c s="7" t="s">
        <v>68</v>
      </c>
      <c s="10">
        <v>2</v>
      </c>
      <c s="14"/>
      <c s="13">
        <f>ROUND((G21*F21),2)</f>
      </c>
      <c r="O21">
        <f>rekapitulace!H8</f>
      </c>
      <c>
        <f>O21/100*H21</f>
      </c>
    </row>
    <row r="22" spans="4:4" ht="25.5">
      <c r="D22" s="15" t="s">
        <v>94</v>
      </c>
    </row>
    <row r="23" spans="1:16" ht="12.75">
      <c r="A23" s="7">
        <v>5</v>
      </c>
      <c s="7" t="s">
        <v>1136</v>
      </c>
      <c s="7" t="s">
        <v>44</v>
      </c>
      <c s="7" t="s">
        <v>1137</v>
      </c>
      <c s="7" t="s">
        <v>68</v>
      </c>
      <c s="10">
        <v>2</v>
      </c>
      <c s="14"/>
      <c s="13">
        <f>ROUND((G23*F23),2)</f>
      </c>
      <c r="O23">
        <f>rekapitulace!H8</f>
      </c>
      <c>
        <f>O23/100*H23</f>
      </c>
    </row>
    <row r="24" spans="4:4" ht="25.5">
      <c r="D24" s="15" t="s">
        <v>94</v>
      </c>
    </row>
    <row r="25" spans="1:16" ht="12.75">
      <c r="A25" s="7">
        <v>6</v>
      </c>
      <c s="7" t="s">
        <v>1138</v>
      </c>
      <c s="7" t="s">
        <v>44</v>
      </c>
      <c s="7" t="s">
        <v>1139</v>
      </c>
      <c s="7" t="s">
        <v>68</v>
      </c>
      <c s="10">
        <v>1</v>
      </c>
      <c s="14"/>
      <c s="13">
        <f>ROUND((G25*F25),2)</f>
      </c>
      <c r="O25">
        <f>rekapitulace!H8</f>
      </c>
      <c>
        <f>O25/100*H25</f>
      </c>
    </row>
    <row r="26" spans="4:4" ht="25.5">
      <c r="D26" s="15" t="s">
        <v>97</v>
      </c>
    </row>
    <row r="27" spans="1:16" ht="12.75" customHeight="1">
      <c r="A27" s="16"/>
      <c s="16"/>
      <c s="16" t="s">
        <v>39</v>
      </c>
      <c s="16" t="s">
        <v>598</v>
      </c>
      <c s="16"/>
      <c s="16"/>
      <c s="16"/>
      <c s="16">
        <f>SUM(H17:H26)</f>
      </c>
      <c r="P27">
        <f>ROUND(SUM(P17:P26),2)</f>
      </c>
    </row>
    <row r="29" spans="1:16" ht="12.75" customHeight="1">
      <c r="A29" s="16"/>
      <c s="16"/>
      <c s="16"/>
      <c s="16" t="s">
        <v>63</v>
      </c>
      <c s="16"/>
      <c s="16"/>
      <c s="16"/>
      <c s="16">
        <f>+H14+H27</f>
      </c>
      <c r="P29">
        <f>+P14+P27</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29.xml><?xml version="1.0" encoding="utf-8"?>
<worksheet xmlns="http://schemas.openxmlformats.org/spreadsheetml/2006/main" xmlns:r="http://schemas.openxmlformats.org/officeDocument/2006/relationships">
  <sheetPr>
    <pageSetUpPr fitToPage="1"/>
  </sheetPr>
  <dimension ref="A1:P5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1140</v>
      </c>
      <c s="5" t="s">
        <v>1141</v>
      </c>
      <c s="5"/>
    </row>
    <row r="6" spans="1:5" ht="12.75" customHeight="1">
      <c r="A6" t="s">
        <v>17</v>
      </c>
      <c r="C6" s="5" t="s">
        <v>1142</v>
      </c>
      <c s="5" t="s">
        <v>1141</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1127</v>
      </c>
      <c s="7" t="s">
        <v>44</v>
      </c>
      <c s="7" t="s">
        <v>1128</v>
      </c>
      <c s="7" t="s">
        <v>68</v>
      </c>
      <c s="10">
        <v>1</v>
      </c>
      <c s="14"/>
      <c s="13">
        <f>ROUND((G12*F12),2)</f>
      </c>
      <c r="O12">
        <f>rekapitulace!H8</f>
      </c>
      <c>
        <f>O12/100*H12</f>
      </c>
    </row>
    <row r="13" spans="4:4" ht="25.5">
      <c r="D13" s="15" t="s">
        <v>97</v>
      </c>
    </row>
    <row r="14" spans="1:16" ht="12.75" customHeight="1">
      <c r="A14" s="16"/>
      <c s="16"/>
      <c s="16" t="s">
        <v>42</v>
      </c>
      <c s="16" t="s">
        <v>41</v>
      </c>
      <c s="16"/>
      <c s="16"/>
      <c s="16"/>
      <c s="16">
        <f>SUM(H12:H13)</f>
      </c>
      <c r="P14">
        <f>ROUND(SUM(P12:P13),2)</f>
      </c>
    </row>
    <row r="16" spans="1:8" ht="12.75" customHeight="1">
      <c r="A16" s="9"/>
      <c s="9"/>
      <c s="9" t="s">
        <v>39</v>
      </c>
      <c s="9" t="s">
        <v>598</v>
      </c>
      <c s="9"/>
      <c s="11"/>
      <c s="9"/>
      <c s="11"/>
    </row>
    <row r="17" spans="1:16" ht="12.75">
      <c r="A17" s="7">
        <v>2</v>
      </c>
      <c s="7" t="s">
        <v>1143</v>
      </c>
      <c s="7" t="s">
        <v>44</v>
      </c>
      <c s="7" t="s">
        <v>1144</v>
      </c>
      <c s="7" t="s">
        <v>132</v>
      </c>
      <c s="10">
        <v>590</v>
      </c>
      <c s="14"/>
      <c s="13">
        <f>ROUND((G17*F17),2)</f>
      </c>
      <c r="O17">
        <f>rekapitulace!H8</f>
      </c>
      <c>
        <f>O17/100*H17</f>
      </c>
    </row>
    <row r="18" spans="4:4" ht="38.25">
      <c r="D18" s="15" t="s">
        <v>1145</v>
      </c>
    </row>
    <row r="19" spans="1:16" ht="12.75">
      <c r="A19" s="7">
        <v>3</v>
      </c>
      <c s="7" t="s">
        <v>1146</v>
      </c>
      <c s="7" t="s">
        <v>44</v>
      </c>
      <c s="7" t="s">
        <v>1147</v>
      </c>
      <c s="7" t="s">
        <v>132</v>
      </c>
      <c s="10">
        <v>590</v>
      </c>
      <c s="14"/>
      <c s="13">
        <f>ROUND((G19*F19),2)</f>
      </c>
      <c r="O19">
        <f>rekapitulace!H8</f>
      </c>
      <c>
        <f>O19/100*H19</f>
      </c>
    </row>
    <row r="20" spans="4:4" ht="38.25">
      <c r="D20" s="15" t="s">
        <v>1145</v>
      </c>
    </row>
    <row r="21" spans="1:16" ht="12.75">
      <c r="A21" s="7">
        <v>4</v>
      </c>
      <c s="7" t="s">
        <v>1148</v>
      </c>
      <c s="7" t="s">
        <v>44</v>
      </c>
      <c s="7" t="s">
        <v>1149</v>
      </c>
      <c s="7" t="s">
        <v>68</v>
      </c>
      <c s="10">
        <v>11</v>
      </c>
      <c s="14"/>
      <c s="13">
        <f>ROUND((G21*F21),2)</f>
      </c>
      <c r="O21">
        <f>rekapitulace!H8</f>
      </c>
      <c>
        <f>O21/100*H21</f>
      </c>
    </row>
    <row r="22" spans="4:4" ht="25.5">
      <c r="D22" s="15" t="s">
        <v>172</v>
      </c>
    </row>
    <row r="23" spans="1:16" ht="12.75">
      <c r="A23" s="7">
        <v>5</v>
      </c>
      <c s="7" t="s">
        <v>1150</v>
      </c>
      <c s="7" t="s">
        <v>44</v>
      </c>
      <c s="7" t="s">
        <v>1151</v>
      </c>
      <c s="7" t="s">
        <v>68</v>
      </c>
      <c s="10">
        <v>1</v>
      </c>
      <c s="14"/>
      <c s="13">
        <f>ROUND((G23*F23),2)</f>
      </c>
      <c r="O23">
        <f>rekapitulace!H8</f>
      </c>
      <c>
        <f>O23/100*H23</f>
      </c>
    </row>
    <row r="24" spans="4:4" ht="25.5">
      <c r="D24" s="15" t="s">
        <v>97</v>
      </c>
    </row>
    <row r="25" spans="1:16" ht="12.75">
      <c r="A25" s="7">
        <v>6</v>
      </c>
      <c s="7" t="s">
        <v>1152</v>
      </c>
      <c s="7" t="s">
        <v>44</v>
      </c>
      <c s="7" t="s">
        <v>1153</v>
      </c>
      <c s="7" t="s">
        <v>132</v>
      </c>
      <c s="10">
        <v>590</v>
      </c>
      <c s="14"/>
      <c s="13">
        <f>ROUND((G25*F25),2)</f>
      </c>
      <c r="O25">
        <f>rekapitulace!H8</f>
      </c>
      <c>
        <f>O25/100*H25</f>
      </c>
    </row>
    <row r="26" spans="4:4" ht="38.25">
      <c r="D26" s="15" t="s">
        <v>1145</v>
      </c>
    </row>
    <row r="27" spans="1:16" ht="12.75">
      <c r="A27" s="7">
        <v>7</v>
      </c>
      <c s="7" t="s">
        <v>1136</v>
      </c>
      <c s="7" t="s">
        <v>44</v>
      </c>
      <c s="7" t="s">
        <v>1137</v>
      </c>
      <c s="7" t="s">
        <v>68</v>
      </c>
      <c s="10">
        <v>12</v>
      </c>
      <c s="14"/>
      <c s="13">
        <f>ROUND((G27*F27),2)</f>
      </c>
      <c r="O27">
        <f>rekapitulace!H8</f>
      </c>
      <c>
        <f>O27/100*H27</f>
      </c>
    </row>
    <row r="28" spans="4:4" ht="25.5">
      <c r="D28" s="15" t="s">
        <v>230</v>
      </c>
    </row>
    <row r="29" spans="1:16" ht="12.75">
      <c r="A29" s="7">
        <v>8</v>
      </c>
      <c s="7" t="s">
        <v>1154</v>
      </c>
      <c s="7" t="s">
        <v>44</v>
      </c>
      <c s="7" t="s">
        <v>1155</v>
      </c>
      <c s="7" t="s">
        <v>68</v>
      </c>
      <c s="10">
        <v>1</v>
      </c>
      <c s="14"/>
      <c s="13">
        <f>ROUND((G29*F29),2)</f>
      </c>
      <c r="O29">
        <f>rekapitulace!H8</f>
      </c>
      <c>
        <f>O29/100*H29</f>
      </c>
    </row>
    <row r="30" spans="4:4" ht="25.5">
      <c r="D30" s="15" t="s">
        <v>97</v>
      </c>
    </row>
    <row r="31" spans="1:16" ht="12.75">
      <c r="A31" s="7">
        <v>9</v>
      </c>
      <c s="7" t="s">
        <v>1156</v>
      </c>
      <c s="7" t="s">
        <v>44</v>
      </c>
      <c s="7" t="s">
        <v>1157</v>
      </c>
      <c s="7" t="s">
        <v>132</v>
      </c>
      <c s="10">
        <v>590</v>
      </c>
      <c s="14"/>
      <c s="13">
        <f>ROUND((G31*F31),2)</f>
      </c>
      <c r="O31">
        <f>rekapitulace!H8</f>
      </c>
      <c>
        <f>O31/100*H31</f>
      </c>
    </row>
    <row r="32" spans="4:4" ht="38.25">
      <c r="D32" s="15" t="s">
        <v>1145</v>
      </c>
    </row>
    <row r="33" spans="1:16" ht="12.75">
      <c r="A33" s="7">
        <v>10</v>
      </c>
      <c s="7" t="s">
        <v>1158</v>
      </c>
      <c s="7" t="s">
        <v>44</v>
      </c>
      <c s="7" t="s">
        <v>1159</v>
      </c>
      <c s="7" t="s">
        <v>132</v>
      </c>
      <c s="10">
        <v>590</v>
      </c>
      <c s="14"/>
      <c s="13">
        <f>ROUND((G33*F33),2)</f>
      </c>
      <c r="O33">
        <f>rekapitulace!H8</f>
      </c>
      <c>
        <f>O33/100*H33</f>
      </c>
    </row>
    <row r="34" spans="4:4" ht="38.25">
      <c r="D34" s="15" t="s">
        <v>1145</v>
      </c>
    </row>
    <row r="35" spans="1:16" ht="12.75">
      <c r="A35" s="7">
        <v>11</v>
      </c>
      <c s="7" t="s">
        <v>1160</v>
      </c>
      <c s="7" t="s">
        <v>44</v>
      </c>
      <c s="7" t="s">
        <v>1161</v>
      </c>
      <c s="7" t="s">
        <v>1162</v>
      </c>
      <c s="10">
        <v>1</v>
      </c>
      <c s="14"/>
      <c s="13">
        <f>ROUND((G35*F35),2)</f>
      </c>
      <c r="O35">
        <f>rekapitulace!H8</f>
      </c>
      <c>
        <f>O35/100*H35</f>
      </c>
    </row>
    <row r="36" spans="4:4" ht="25.5">
      <c r="D36" s="15" t="s">
        <v>51</v>
      </c>
    </row>
    <row r="37" spans="1:16" ht="12.75">
      <c r="A37" s="7">
        <v>12</v>
      </c>
      <c s="7" t="s">
        <v>1163</v>
      </c>
      <c s="7" t="s">
        <v>44</v>
      </c>
      <c s="7" t="s">
        <v>1164</v>
      </c>
      <c s="7" t="s">
        <v>132</v>
      </c>
      <c s="10">
        <v>590</v>
      </c>
      <c s="14"/>
      <c s="13">
        <f>ROUND((G37*F37),2)</f>
      </c>
      <c r="O37">
        <f>rekapitulace!H8</f>
      </c>
      <c>
        <f>O37/100*H37</f>
      </c>
    </row>
    <row r="38" spans="4:4" ht="38.25">
      <c r="D38" s="15" t="s">
        <v>1145</v>
      </c>
    </row>
    <row r="39" spans="1:16" ht="12.75">
      <c r="A39" s="7">
        <v>13</v>
      </c>
      <c s="7" t="s">
        <v>1165</v>
      </c>
      <c s="7" t="s">
        <v>44</v>
      </c>
      <c s="7" t="s">
        <v>1166</v>
      </c>
      <c s="7" t="s">
        <v>68</v>
      </c>
      <c s="10">
        <v>3</v>
      </c>
      <c s="14"/>
      <c s="13">
        <f>ROUND((G39*F39),2)</f>
      </c>
      <c r="O39">
        <f>rekapitulace!H8</f>
      </c>
      <c>
        <f>O39/100*H39</f>
      </c>
    </row>
    <row r="40" spans="4:4" ht="25.5">
      <c r="D40" s="15" t="s">
        <v>72</v>
      </c>
    </row>
    <row r="41" spans="1:16" ht="12.75">
      <c r="A41" s="7">
        <v>14</v>
      </c>
      <c s="7" t="s">
        <v>1167</v>
      </c>
      <c s="7" t="s">
        <v>44</v>
      </c>
      <c s="7" t="s">
        <v>1168</v>
      </c>
      <c s="7" t="s">
        <v>68</v>
      </c>
      <c s="10">
        <v>1</v>
      </c>
      <c s="14"/>
      <c s="13">
        <f>ROUND((G41*F41),2)</f>
      </c>
      <c r="O41">
        <f>rekapitulace!H8</f>
      </c>
      <c>
        <f>O41/100*H41</f>
      </c>
    </row>
    <row r="42" spans="4:4" ht="25.5">
      <c r="D42" s="15" t="s">
        <v>97</v>
      </c>
    </row>
    <row r="43" spans="1:16" ht="12.75">
      <c r="A43" s="7">
        <v>15</v>
      </c>
      <c s="7" t="s">
        <v>1169</v>
      </c>
      <c s="7" t="s">
        <v>44</v>
      </c>
      <c s="7" t="s">
        <v>1170</v>
      </c>
      <c s="7" t="s">
        <v>68</v>
      </c>
      <c s="10">
        <v>1</v>
      </c>
      <c s="14"/>
      <c s="13">
        <f>ROUND((G43*F43),2)</f>
      </c>
      <c r="O43">
        <f>rekapitulace!H8</f>
      </c>
      <c>
        <f>O43/100*H43</f>
      </c>
    </row>
    <row r="44" spans="4:4" ht="25.5">
      <c r="D44" s="15" t="s">
        <v>97</v>
      </c>
    </row>
    <row r="45" spans="1:16" ht="12.75" customHeight="1">
      <c r="A45" s="16"/>
      <c s="16"/>
      <c s="16" t="s">
        <v>39</v>
      </c>
      <c s="16" t="s">
        <v>598</v>
      </c>
      <c s="16"/>
      <c s="16"/>
      <c s="16"/>
      <c s="16">
        <f>SUM(H17:H44)</f>
      </c>
      <c r="P45">
        <f>ROUND(SUM(P17:P44),2)</f>
      </c>
    </row>
    <row r="47" spans="1:8" ht="12.75" customHeight="1">
      <c r="A47" s="9"/>
      <c s="9"/>
      <c s="9" t="s">
        <v>40</v>
      </c>
      <c s="9" t="s">
        <v>75</v>
      </c>
      <c s="9"/>
      <c s="11"/>
      <c s="9"/>
      <c s="11"/>
    </row>
    <row r="48" spans="1:16" ht="12.75">
      <c r="A48" s="7">
        <v>16</v>
      </c>
      <c s="7" t="s">
        <v>1171</v>
      </c>
      <c s="7" t="s">
        <v>44</v>
      </c>
      <c s="7" t="s">
        <v>1172</v>
      </c>
      <c s="7" t="s">
        <v>132</v>
      </c>
      <c s="10">
        <v>100</v>
      </c>
      <c s="14"/>
      <c s="13">
        <f>ROUND((G48*F48),2)</f>
      </c>
      <c r="O48">
        <f>rekapitulace!H8</f>
      </c>
      <c>
        <f>O48/100*H48</f>
      </c>
    </row>
    <row r="49" spans="4:4" ht="38.25">
      <c r="D49" s="15" t="s">
        <v>255</v>
      </c>
    </row>
    <row r="50" spans="1:16" ht="12.75">
      <c r="A50" s="7">
        <v>17</v>
      </c>
      <c s="7" t="s">
        <v>1173</v>
      </c>
      <c s="7" t="s">
        <v>44</v>
      </c>
      <c s="7" t="s">
        <v>1174</v>
      </c>
      <c s="7" t="s">
        <v>132</v>
      </c>
      <c s="10">
        <v>100</v>
      </c>
      <c s="14"/>
      <c s="13">
        <f>ROUND((G50*F50),2)</f>
      </c>
      <c r="O50">
        <f>rekapitulace!H8</f>
      </c>
      <c>
        <f>O50/100*H50</f>
      </c>
    </row>
    <row r="51" spans="4:4" ht="38.25">
      <c r="D51" s="15" t="s">
        <v>255</v>
      </c>
    </row>
    <row r="52" spans="1:16" ht="12.75" customHeight="1">
      <c r="A52" s="16"/>
      <c s="16"/>
      <c s="16" t="s">
        <v>40</v>
      </c>
      <c s="16" t="s">
        <v>75</v>
      </c>
      <c s="16"/>
      <c s="16"/>
      <c s="16"/>
      <c s="16">
        <f>SUM(H48:H51)</f>
      </c>
      <c r="P52">
        <f>ROUND(SUM(P48:P51),2)</f>
      </c>
    </row>
    <row r="54" spans="1:16" ht="12.75" customHeight="1">
      <c r="A54" s="16"/>
      <c s="16"/>
      <c s="16"/>
      <c s="16" t="s">
        <v>63</v>
      </c>
      <c s="16"/>
      <c s="16"/>
      <c s="16"/>
      <c s="16">
        <f>+H14+H45+H52</f>
      </c>
      <c r="P54">
        <f>+P14+P45+P52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xml><?xml version="1.0" encoding="utf-8"?>
<worksheet xmlns="http://schemas.openxmlformats.org/spreadsheetml/2006/main" xmlns:r="http://schemas.openxmlformats.org/officeDocument/2006/relationships">
  <sheetPr>
    <pageSetUpPr fitToPage="1"/>
  </sheetPr>
  <dimension ref="A1:P2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20</v>
      </c>
      <c s="5" t="s">
        <v>21</v>
      </c>
      <c s="5"/>
    </row>
    <row r="6" spans="1:5" ht="12.75" customHeight="1">
      <c r="A6" t="s">
        <v>17</v>
      </c>
      <c r="C6" s="5" t="s">
        <v>64</v>
      </c>
      <c s="5" t="s">
        <v>65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66</v>
      </c>
      <c s="7" t="s">
        <v>44</v>
      </c>
      <c s="7" t="s">
        <v>67</v>
      </c>
      <c s="7" t="s">
        <v>68</v>
      </c>
      <c s="10">
        <v>3</v>
      </c>
      <c s="14"/>
      <c s="13">
        <f>ROUND((G12*F12),2)</f>
      </c>
      <c r="O12">
        <f>rekapitulace!H8</f>
      </c>
      <c>
        <f>O12/100*H12</f>
      </c>
    </row>
    <row r="13" spans="4:4" ht="76.5">
      <c r="D13" s="15" t="s">
        <v>69</v>
      </c>
    </row>
    <row r="14" spans="1:16" ht="12.75">
      <c r="A14" s="7">
        <v>2</v>
      </c>
      <c s="7" t="s">
        <v>70</v>
      </c>
      <c s="7" t="s">
        <v>44</v>
      </c>
      <c s="7" t="s">
        <v>71</v>
      </c>
      <c s="7" t="s">
        <v>68</v>
      </c>
      <c s="10">
        <v>3</v>
      </c>
      <c s="14"/>
      <c s="13">
        <f>ROUND((G14*F14),2)</f>
      </c>
      <c r="O14">
        <f>rekapitulace!H8</f>
      </c>
      <c>
        <f>O14/100*H14</f>
      </c>
    </row>
    <row r="15" spans="4:4" ht="25.5">
      <c r="D15" s="15" t="s">
        <v>72</v>
      </c>
    </row>
    <row r="16" spans="1:16" ht="12.75">
      <c r="A16" s="7">
        <v>3</v>
      </c>
      <c s="7" t="s">
        <v>73</v>
      </c>
      <c s="7" t="s">
        <v>44</v>
      </c>
      <c s="7" t="s">
        <v>74</v>
      </c>
      <c s="7" t="s">
        <v>46</v>
      </c>
      <c s="10">
        <v>1</v>
      </c>
      <c s="14"/>
      <c s="13">
        <f>ROUND((G16*F16),2)</f>
      </c>
      <c r="O16">
        <f>rekapitulace!H8</f>
      </c>
      <c>
        <f>O16/100*H16</f>
      </c>
    </row>
    <row r="17" spans="4:4" ht="25.5">
      <c r="D17" s="15" t="s">
        <v>51</v>
      </c>
    </row>
    <row r="18" spans="1:16" ht="12.75" customHeight="1">
      <c r="A18" s="16"/>
      <c s="16"/>
      <c s="16" t="s">
        <v>42</v>
      </c>
      <c s="16" t="s">
        <v>41</v>
      </c>
      <c s="16"/>
      <c s="16"/>
      <c s="16"/>
      <c s="16">
        <f>SUM(H12:H17)</f>
      </c>
      <c r="P18">
        <f>ROUND(SUM(P12:P17),2)</f>
      </c>
    </row>
    <row r="20" spans="1:8" ht="12.75" customHeight="1">
      <c r="A20" s="9"/>
      <c s="9"/>
      <c s="9" t="s">
        <v>40</v>
      </c>
      <c s="9" t="s">
        <v>75</v>
      </c>
      <c s="9"/>
      <c s="11"/>
      <c s="9"/>
      <c s="11"/>
    </row>
    <row r="21" spans="1:16" ht="12.75">
      <c r="A21" s="7">
        <v>4</v>
      </c>
      <c s="7" t="s">
        <v>76</v>
      </c>
      <c s="7" t="s">
        <v>44</v>
      </c>
      <c s="7" t="s">
        <v>77</v>
      </c>
      <c s="7" t="s">
        <v>68</v>
      </c>
      <c s="10">
        <v>3</v>
      </c>
      <c s="14"/>
      <c s="13">
        <f>ROUND((G21*F21),2)</f>
      </c>
      <c r="O21">
        <f>rekapitulace!H8</f>
      </c>
      <c>
        <f>O21/100*H21</f>
      </c>
    </row>
    <row r="22" spans="4:4" ht="63.75">
      <c r="D22" s="15" t="s">
        <v>78</v>
      </c>
    </row>
    <row r="23" spans="1:16" ht="12.75" customHeight="1">
      <c r="A23" s="16"/>
      <c s="16"/>
      <c s="16" t="s">
        <v>40</v>
      </c>
      <c s="16" t="s">
        <v>75</v>
      </c>
      <c s="16"/>
      <c s="16"/>
      <c s="16"/>
      <c s="16">
        <f>SUM(H21:H22)</f>
      </c>
      <c r="P23">
        <f>ROUND(SUM(P21:P22),2)</f>
      </c>
    </row>
    <row r="25" spans="1:16" ht="12.75" customHeight="1">
      <c r="A25" s="16"/>
      <c s="16"/>
      <c s="16"/>
      <c s="16" t="s">
        <v>63</v>
      </c>
      <c s="16"/>
      <c s="16"/>
      <c s="16"/>
      <c s="16">
        <f>+H18+H23</f>
      </c>
      <c r="P25">
        <f>+P18+P23</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0.xml><?xml version="1.0" encoding="utf-8"?>
<worksheet xmlns="http://schemas.openxmlformats.org/spreadsheetml/2006/main" xmlns:r="http://schemas.openxmlformats.org/officeDocument/2006/relationships">
  <sheetPr>
    <pageSetUpPr fitToPage="1"/>
  </sheetPr>
  <dimension ref="A1:P9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1175</v>
      </c>
      <c s="5" t="s">
        <v>1176</v>
      </c>
      <c s="5"/>
    </row>
    <row r="6" spans="1:5" ht="12.75" customHeight="1">
      <c r="A6" t="s">
        <v>17</v>
      </c>
      <c r="C6" s="5" t="s">
        <v>1177</v>
      </c>
      <c s="5" t="s">
        <v>1176</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99.991</v>
      </c>
      <c s="14"/>
      <c s="13">
        <f>ROUND((G12*F12),2)</f>
      </c>
      <c r="O12">
        <f>rekapitulace!H8</f>
      </c>
      <c>
        <f>O12/100*H12</f>
      </c>
    </row>
    <row r="13" spans="4:4" ht="76.5">
      <c r="D13" s="15" t="s">
        <v>1178</v>
      </c>
    </row>
    <row r="14" spans="1:16" ht="12.75">
      <c r="A14" s="7">
        <v>2</v>
      </c>
      <c s="7" t="s">
        <v>1127</v>
      </c>
      <c s="7" t="s">
        <v>44</v>
      </c>
      <c s="7" t="s">
        <v>1128</v>
      </c>
      <c s="7" t="s">
        <v>68</v>
      </c>
      <c s="10">
        <v>1</v>
      </c>
      <c s="14"/>
      <c s="13">
        <f>ROUND((G14*F14),2)</f>
      </c>
      <c r="O14">
        <f>rekapitulace!H8</f>
      </c>
      <c>
        <f>O14/100*H14</f>
      </c>
    </row>
    <row r="15" spans="4:4" ht="25.5">
      <c r="D15" s="15" t="s">
        <v>97</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851</v>
      </c>
      <c s="7" t="s">
        <v>44</v>
      </c>
      <c s="7" t="s">
        <v>1179</v>
      </c>
      <c s="7" t="s">
        <v>392</v>
      </c>
      <c s="10">
        <v>9.691</v>
      </c>
      <c s="14"/>
      <c s="13">
        <f>ROUND((G19*F19),2)</f>
      </c>
      <c r="O19">
        <f>rekapitulace!H8</f>
      </c>
      <c>
        <f>O19/100*H19</f>
      </c>
    </row>
    <row r="20" spans="4:4" ht="242.25">
      <c r="D20" s="15" t="s">
        <v>1180</v>
      </c>
    </row>
    <row r="21" spans="1:16" ht="12.75">
      <c r="A21" s="7">
        <v>5</v>
      </c>
      <c s="7" t="s">
        <v>752</v>
      </c>
      <c s="7" t="s">
        <v>61</v>
      </c>
      <c s="7" t="s">
        <v>1181</v>
      </c>
      <c s="7" t="s">
        <v>392</v>
      </c>
      <c s="10">
        <v>82.3</v>
      </c>
      <c s="14"/>
      <c s="13">
        <f>ROUND((G21*F21),2)</f>
      </c>
      <c r="O21">
        <f>rekapitulace!H8</f>
      </c>
      <c>
        <f>O21/100*H21</f>
      </c>
    </row>
    <row r="22" spans="4:4" ht="204">
      <c r="D22" s="15" t="s">
        <v>1182</v>
      </c>
    </row>
    <row r="23" spans="1:16" ht="12.75">
      <c r="A23" s="7">
        <v>4</v>
      </c>
      <c s="7" t="s">
        <v>752</v>
      </c>
      <c s="7" t="s">
        <v>59</v>
      </c>
      <c s="7" t="s">
        <v>1183</v>
      </c>
      <c s="7" t="s">
        <v>392</v>
      </c>
      <c s="10">
        <v>247</v>
      </c>
      <c s="14"/>
      <c s="13">
        <f>ROUND((G23*F23),2)</f>
      </c>
      <c r="O23">
        <f>rekapitulace!H8</f>
      </c>
      <c>
        <f>O23/100*H23</f>
      </c>
    </row>
    <row r="24" spans="4:4" ht="229.5">
      <c r="D24" s="15" t="s">
        <v>1184</v>
      </c>
    </row>
    <row r="25" spans="1:16" ht="12.75">
      <c r="A25" s="7">
        <v>6</v>
      </c>
      <c s="7" t="s">
        <v>519</v>
      </c>
      <c s="7" t="s">
        <v>44</v>
      </c>
      <c s="7" t="s">
        <v>520</v>
      </c>
      <c s="7" t="s">
        <v>392</v>
      </c>
      <c s="10">
        <v>91.991</v>
      </c>
      <c s="14"/>
      <c s="13">
        <f>ROUND((G25*F25),2)</f>
      </c>
      <c r="O25">
        <f>rekapitulace!H8</f>
      </c>
      <c>
        <f>O25/100*H25</f>
      </c>
    </row>
    <row r="26" spans="4:4" ht="114.75">
      <c r="D26" s="15" t="s">
        <v>1185</v>
      </c>
    </row>
    <row r="27" spans="1:16" ht="12.75">
      <c r="A27" s="7">
        <v>7</v>
      </c>
      <c s="7" t="s">
        <v>757</v>
      </c>
      <c s="7" t="s">
        <v>44</v>
      </c>
      <c s="7" t="s">
        <v>758</v>
      </c>
      <c s="7" t="s">
        <v>392</v>
      </c>
      <c s="10">
        <v>247.3</v>
      </c>
      <c s="14"/>
      <c s="13">
        <f>ROUND((G27*F27),2)</f>
      </c>
      <c r="O27">
        <f>rekapitulace!H8</f>
      </c>
      <c>
        <f>O27/100*H27</f>
      </c>
    </row>
    <row r="28" spans="4:4" ht="76.5">
      <c r="D28" s="15" t="s">
        <v>1186</v>
      </c>
    </row>
    <row r="29" spans="1:16" ht="12.75" customHeight="1">
      <c r="A29" s="16"/>
      <c s="16"/>
      <c s="16" t="s">
        <v>24</v>
      </c>
      <c s="16" t="s">
        <v>510</v>
      </c>
      <c s="16"/>
      <c s="16"/>
      <c s="16"/>
      <c s="16">
        <f>SUM(H19:H28)</f>
      </c>
      <c r="P29">
        <f>ROUND(SUM(P19:P28),2)</f>
      </c>
    </row>
    <row r="31" spans="1:8" ht="12.75" customHeight="1">
      <c r="A31" s="9"/>
      <c s="9"/>
      <c s="9" t="s">
        <v>34</v>
      </c>
      <c s="9" t="s">
        <v>764</v>
      </c>
      <c s="9"/>
      <c s="11"/>
      <c s="9"/>
      <c s="11"/>
    </row>
    <row r="32" spans="1:16" ht="12.75">
      <c r="A32" s="7">
        <v>8</v>
      </c>
      <c s="7" t="s">
        <v>1187</v>
      </c>
      <c s="7" t="s">
        <v>44</v>
      </c>
      <c s="7" t="s">
        <v>1188</v>
      </c>
      <c s="7" t="s">
        <v>392</v>
      </c>
      <c s="10">
        <v>9.691</v>
      </c>
      <c s="14"/>
      <c s="13">
        <f>ROUND((G32*F32),2)</f>
      </c>
      <c r="O32">
        <f>rekapitulace!H8</f>
      </c>
      <c>
        <f>O32/100*H32</f>
      </c>
    </row>
    <row r="33" spans="4:4" ht="191.25">
      <c r="D33" s="15" t="s">
        <v>1189</v>
      </c>
    </row>
    <row r="34" spans="1:16" ht="12.75" customHeight="1">
      <c r="A34" s="16"/>
      <c s="16"/>
      <c s="16" t="s">
        <v>34</v>
      </c>
      <c s="16" t="s">
        <v>764</v>
      </c>
      <c s="16"/>
      <c s="16"/>
      <c s="16"/>
      <c s="16">
        <f>SUM(H32:H33)</f>
      </c>
      <c r="P34">
        <f>ROUND(SUM(P32:P33),2)</f>
      </c>
    </row>
    <row r="36" spans="1:8" ht="12.75" customHeight="1">
      <c r="A36" s="9"/>
      <c s="9"/>
      <c s="9" t="s">
        <v>36</v>
      </c>
      <c s="9" t="s">
        <v>535</v>
      </c>
      <c s="9"/>
      <c s="11"/>
      <c s="9"/>
      <c s="11"/>
    </row>
    <row r="37" spans="1:16" ht="12.75">
      <c r="A37" s="7">
        <v>9</v>
      </c>
      <c s="7" t="s">
        <v>768</v>
      </c>
      <c s="7" t="s">
        <v>44</v>
      </c>
      <c s="7" t="s">
        <v>769</v>
      </c>
      <c s="7" t="s">
        <v>392</v>
      </c>
      <c s="10">
        <v>73</v>
      </c>
      <c s="14"/>
      <c s="13">
        <f>ROUND((G37*F37),2)</f>
      </c>
      <c r="O37">
        <f>rekapitulace!H8</f>
      </c>
      <c>
        <f>O37/100*H37</f>
      </c>
    </row>
    <row r="38" spans="4:4" ht="89.25">
      <c r="D38" s="15" t="s">
        <v>1190</v>
      </c>
    </row>
    <row r="39" spans="1:16" ht="12.75" customHeight="1">
      <c r="A39" s="16"/>
      <c s="16"/>
      <c s="16" t="s">
        <v>36</v>
      </c>
      <c s="16" t="s">
        <v>535</v>
      </c>
      <c s="16"/>
      <c s="16"/>
      <c s="16"/>
      <c s="16">
        <f>SUM(H37:H38)</f>
      </c>
      <c r="P39">
        <f>ROUND(SUM(P37:P38),2)</f>
      </c>
    </row>
    <row r="41" spans="1:8" ht="12.75" customHeight="1">
      <c r="A41" s="9"/>
      <c s="9"/>
      <c s="9" t="s">
        <v>39</v>
      </c>
      <c s="9" t="s">
        <v>598</v>
      </c>
      <c s="9"/>
      <c s="11"/>
      <c s="9"/>
      <c s="11"/>
    </row>
    <row r="42" spans="1:16" ht="12.75">
      <c r="A42" s="7">
        <v>10</v>
      </c>
      <c s="7" t="s">
        <v>1191</v>
      </c>
      <c s="7" t="s">
        <v>44</v>
      </c>
      <c s="7" t="s">
        <v>1192</v>
      </c>
      <c s="7" t="s">
        <v>68</v>
      </c>
      <c s="10">
        <v>11</v>
      </c>
      <c s="14"/>
      <c s="13">
        <f>ROUND((G42*F42),2)</f>
      </c>
      <c r="O42">
        <f>rekapitulace!H8</f>
      </c>
      <c>
        <f>O42/100*H42</f>
      </c>
    </row>
    <row r="43" spans="4:4" ht="25.5">
      <c r="D43" s="15" t="s">
        <v>172</v>
      </c>
    </row>
    <row r="44" spans="1:16" ht="12.75">
      <c r="A44" s="7">
        <v>11</v>
      </c>
      <c s="7" t="s">
        <v>1143</v>
      </c>
      <c s="7" t="s">
        <v>44</v>
      </c>
      <c s="7" t="s">
        <v>1144</v>
      </c>
      <c s="7" t="s">
        <v>132</v>
      </c>
      <c s="10">
        <v>1105</v>
      </c>
      <c s="14"/>
      <c s="13">
        <f>ROUND((G44*F44),2)</f>
      </c>
      <c r="O44">
        <f>rekapitulace!H8</f>
      </c>
      <c>
        <f>O44/100*H44</f>
      </c>
    </row>
    <row r="45" spans="4:4" ht="38.25">
      <c r="D45" s="15" t="s">
        <v>1193</v>
      </c>
    </row>
    <row r="46" spans="1:16" ht="12.75">
      <c r="A46" s="7">
        <v>12</v>
      </c>
      <c s="7" t="s">
        <v>1194</v>
      </c>
      <c s="7" t="s">
        <v>44</v>
      </c>
      <c s="7" t="s">
        <v>1195</v>
      </c>
      <c s="7" t="s">
        <v>132</v>
      </c>
      <c s="10">
        <v>199</v>
      </c>
      <c s="14"/>
      <c s="13">
        <f>ROUND((G46*F46),2)</f>
      </c>
      <c r="O46">
        <f>rekapitulace!H8</f>
      </c>
      <c>
        <f>O46/100*H46</f>
      </c>
    </row>
    <row r="47" spans="4:4" ht="38.25">
      <c r="D47" s="15" t="s">
        <v>1196</v>
      </c>
    </row>
    <row r="48" spans="1:16" ht="12.75">
      <c r="A48" s="7">
        <v>13</v>
      </c>
      <c s="7" t="s">
        <v>1197</v>
      </c>
      <c s="7" t="s">
        <v>44</v>
      </c>
      <c s="7" t="s">
        <v>1198</v>
      </c>
      <c s="7" t="s">
        <v>132</v>
      </c>
      <c s="10">
        <v>870</v>
      </c>
      <c s="14"/>
      <c s="13">
        <f>ROUND((G48*F48),2)</f>
      </c>
      <c r="O48">
        <f>rekapitulace!H8</f>
      </c>
      <c>
        <f>O48/100*H48</f>
      </c>
    </row>
    <row r="49" spans="4:4" ht="38.25">
      <c r="D49" s="15" t="s">
        <v>1199</v>
      </c>
    </row>
    <row r="50" spans="1:16" ht="12.75">
      <c r="A50" s="7">
        <v>14</v>
      </c>
      <c s="7" t="s">
        <v>1129</v>
      </c>
      <c s="7" t="s">
        <v>44</v>
      </c>
      <c s="7" t="s">
        <v>1200</v>
      </c>
      <c s="7" t="s">
        <v>132</v>
      </c>
      <c s="10">
        <v>940</v>
      </c>
      <c s="14"/>
      <c s="13">
        <f>ROUND((G50*F50),2)</f>
      </c>
      <c r="O50">
        <f>rekapitulace!H8</f>
      </c>
      <c>
        <f>O50/100*H50</f>
      </c>
    </row>
    <row r="51" spans="4:4" ht="38.25">
      <c r="D51" s="15" t="s">
        <v>1201</v>
      </c>
    </row>
    <row r="52" spans="1:16" ht="12.75">
      <c r="A52" s="7">
        <v>15</v>
      </c>
      <c s="7" t="s">
        <v>1202</v>
      </c>
      <c s="7" t="s">
        <v>44</v>
      </c>
      <c s="7" t="s">
        <v>1203</v>
      </c>
      <c s="7" t="s">
        <v>132</v>
      </c>
      <c s="10">
        <v>140</v>
      </c>
      <c s="14"/>
      <c s="13">
        <f>ROUND((G52*F52),2)</f>
      </c>
      <c r="O52">
        <f>rekapitulace!H8</f>
      </c>
      <c>
        <f>O52/100*H52</f>
      </c>
    </row>
    <row r="53" spans="4:4" ht="38.25">
      <c r="D53" s="15" t="s">
        <v>452</v>
      </c>
    </row>
    <row r="54" spans="1:16" ht="12.75">
      <c r="A54" s="7">
        <v>16</v>
      </c>
      <c s="7" t="s">
        <v>1146</v>
      </c>
      <c s="7" t="s">
        <v>44</v>
      </c>
      <c s="7" t="s">
        <v>1147</v>
      </c>
      <c s="7" t="s">
        <v>132</v>
      </c>
      <c s="10">
        <v>1105</v>
      </c>
      <c s="14"/>
      <c s="13">
        <f>ROUND((G54*F54),2)</f>
      </c>
      <c r="O54">
        <f>rekapitulace!H8</f>
      </c>
      <c>
        <f>O54/100*H54</f>
      </c>
    </row>
    <row r="55" spans="4:4" ht="38.25">
      <c r="D55" s="15" t="s">
        <v>1193</v>
      </c>
    </row>
    <row r="56" spans="1:16" ht="12.75">
      <c r="A56" s="7">
        <v>17</v>
      </c>
      <c s="7" t="s">
        <v>1204</v>
      </c>
      <c s="7" t="s">
        <v>44</v>
      </c>
      <c s="7" t="s">
        <v>1205</v>
      </c>
      <c s="7" t="s">
        <v>68</v>
      </c>
      <c s="10">
        <v>24</v>
      </c>
      <c s="14"/>
      <c s="13">
        <f>ROUND((G56*F56),2)</f>
      </c>
      <c r="O56">
        <f>rekapitulace!H8</f>
      </c>
      <c>
        <f>O56/100*H56</f>
      </c>
    </row>
    <row r="57" spans="4:4" ht="25.5">
      <c r="D57" s="15" t="s">
        <v>490</v>
      </c>
    </row>
    <row r="58" spans="1:16" ht="12.75">
      <c r="A58" s="7">
        <v>18</v>
      </c>
      <c s="7" t="s">
        <v>1148</v>
      </c>
      <c s="7" t="s">
        <v>44</v>
      </c>
      <c s="7" t="s">
        <v>1149</v>
      </c>
      <c s="7" t="s">
        <v>68</v>
      </c>
      <c s="10">
        <v>33</v>
      </c>
      <c s="14"/>
      <c s="13">
        <f>ROUND((G58*F58),2)</f>
      </c>
      <c r="O58">
        <f>rekapitulace!H8</f>
      </c>
      <c>
        <f>O58/100*H58</f>
      </c>
    </row>
    <row r="59" spans="4:4" ht="25.5">
      <c r="D59" s="15" t="s">
        <v>1206</v>
      </c>
    </row>
    <row r="60" spans="1:16" ht="12.75">
      <c r="A60" s="7">
        <v>19</v>
      </c>
      <c s="7" t="s">
        <v>1150</v>
      </c>
      <c s="7" t="s">
        <v>44</v>
      </c>
      <c s="7" t="s">
        <v>1151</v>
      </c>
      <c s="7" t="s">
        <v>68</v>
      </c>
      <c s="10">
        <v>1</v>
      </c>
      <c s="14"/>
      <c s="13">
        <f>ROUND((G60*F60),2)</f>
      </c>
      <c r="O60">
        <f>rekapitulace!H8</f>
      </c>
      <c>
        <f>O60/100*H60</f>
      </c>
    </row>
    <row r="61" spans="4:4" ht="25.5">
      <c r="D61" s="15" t="s">
        <v>97</v>
      </c>
    </row>
    <row r="62" spans="1:16" ht="12.75">
      <c r="A62" s="7">
        <v>20</v>
      </c>
      <c s="7" t="s">
        <v>1152</v>
      </c>
      <c s="7" t="s">
        <v>44</v>
      </c>
      <c s="7" t="s">
        <v>1153</v>
      </c>
      <c s="7" t="s">
        <v>132</v>
      </c>
      <c s="10">
        <v>1105</v>
      </c>
      <c s="14"/>
      <c s="13">
        <f>ROUND((G62*F62),2)</f>
      </c>
      <c r="O62">
        <f>rekapitulace!H8</f>
      </c>
      <c>
        <f>O62/100*H62</f>
      </c>
    </row>
    <row r="63" spans="4:4" ht="38.25">
      <c r="D63" s="15" t="s">
        <v>1193</v>
      </c>
    </row>
    <row r="64" spans="1:16" ht="12.75">
      <c r="A64" s="7">
        <v>21</v>
      </c>
      <c s="7" t="s">
        <v>1136</v>
      </c>
      <c s="7" t="s">
        <v>44</v>
      </c>
      <c s="7" t="s">
        <v>1137</v>
      </c>
      <c s="7" t="s">
        <v>68</v>
      </c>
      <c s="10">
        <v>40</v>
      </c>
      <c s="14"/>
      <c s="13">
        <f>ROUND((G64*F64),2)</f>
      </c>
      <c r="O64">
        <f>rekapitulace!H8</f>
      </c>
      <c>
        <f>O64/100*H64</f>
      </c>
    </row>
    <row r="65" spans="4:4" ht="25.5">
      <c r="D65" s="15" t="s">
        <v>497</v>
      </c>
    </row>
    <row r="66" spans="1:16" ht="12.75">
      <c r="A66" s="7">
        <v>22</v>
      </c>
      <c s="7" t="s">
        <v>1207</v>
      </c>
      <c s="7" t="s">
        <v>44</v>
      </c>
      <c s="7" t="s">
        <v>1208</v>
      </c>
      <c s="7" t="s">
        <v>68</v>
      </c>
      <c s="10">
        <v>1</v>
      </c>
      <c s="14"/>
      <c s="13">
        <f>ROUND((G66*F66),2)</f>
      </c>
      <c r="O66">
        <f>rekapitulace!H8</f>
      </c>
      <c>
        <f>O66/100*H66</f>
      </c>
    </row>
    <row r="67" spans="4:4" ht="25.5">
      <c r="D67" s="15" t="s">
        <v>97</v>
      </c>
    </row>
    <row r="68" spans="1:16" ht="12.75">
      <c r="A68" s="7">
        <v>23</v>
      </c>
      <c s="7" t="s">
        <v>1209</v>
      </c>
      <c s="7" t="s">
        <v>44</v>
      </c>
      <c s="7" t="s">
        <v>1210</v>
      </c>
      <c s="7" t="s">
        <v>68</v>
      </c>
      <c s="10">
        <v>11</v>
      </c>
      <c s="14"/>
      <c s="13">
        <f>ROUND((G68*F68),2)</f>
      </c>
      <c r="O68">
        <f>rekapitulace!H8</f>
      </c>
      <c>
        <f>O68/100*H68</f>
      </c>
    </row>
    <row r="69" spans="4:4" ht="25.5">
      <c r="D69" s="15" t="s">
        <v>172</v>
      </c>
    </row>
    <row r="70" spans="1:16" ht="12.75">
      <c r="A70" s="7">
        <v>24</v>
      </c>
      <c s="7" t="s">
        <v>1211</v>
      </c>
      <c s="7" t="s">
        <v>44</v>
      </c>
      <c s="7" t="s">
        <v>1212</v>
      </c>
      <c s="7" t="s">
        <v>68</v>
      </c>
      <c s="10">
        <v>11</v>
      </c>
      <c s="14"/>
      <c s="13">
        <f>ROUND((G70*F70),2)</f>
      </c>
      <c r="O70">
        <f>rekapitulace!H8</f>
      </c>
      <c>
        <f>O70/100*H70</f>
      </c>
    </row>
    <row r="71" spans="4:4" ht="25.5">
      <c r="D71" s="15" t="s">
        <v>172</v>
      </c>
    </row>
    <row r="72" spans="1:16" ht="12.75">
      <c r="A72" s="7">
        <v>25</v>
      </c>
      <c s="7" t="s">
        <v>1213</v>
      </c>
      <c s="7" t="s">
        <v>44</v>
      </c>
      <c s="7" t="s">
        <v>1214</v>
      </c>
      <c s="7" t="s">
        <v>68</v>
      </c>
      <c s="10">
        <v>1</v>
      </c>
      <c s="14"/>
      <c s="13">
        <f>ROUND((G72*F72),2)</f>
      </c>
      <c r="O72">
        <f>rekapitulace!H8</f>
      </c>
      <c>
        <f>O72/100*H72</f>
      </c>
    </row>
    <row r="73" spans="4:4" ht="25.5">
      <c r="D73" s="15" t="s">
        <v>97</v>
      </c>
    </row>
    <row r="74" spans="1:16" ht="12.75">
      <c r="A74" s="7">
        <v>26</v>
      </c>
      <c s="7" t="s">
        <v>1215</v>
      </c>
      <c s="7" t="s">
        <v>44</v>
      </c>
      <c s="7" t="s">
        <v>1216</v>
      </c>
      <c s="7" t="s">
        <v>68</v>
      </c>
      <c s="10">
        <v>11</v>
      </c>
      <c s="14"/>
      <c s="13">
        <f>ROUND((G74*F74),2)</f>
      </c>
      <c r="O74">
        <f>rekapitulace!H8</f>
      </c>
      <c>
        <f>O74/100*H74</f>
      </c>
    </row>
    <row r="75" spans="4:4" ht="25.5">
      <c r="D75" s="15" t="s">
        <v>172</v>
      </c>
    </row>
    <row r="76" spans="1:16" ht="12.75">
      <c r="A76" s="7">
        <v>27</v>
      </c>
      <c s="7" t="s">
        <v>1217</v>
      </c>
      <c s="7" t="s">
        <v>44</v>
      </c>
      <c s="7" t="s">
        <v>1218</v>
      </c>
      <c s="7" t="s">
        <v>68</v>
      </c>
      <c s="10">
        <v>4</v>
      </c>
      <c s="14"/>
      <c s="13">
        <f>ROUND((G76*F76),2)</f>
      </c>
      <c r="O76">
        <f>rekapitulace!H8</f>
      </c>
      <c>
        <f>O76/100*H76</f>
      </c>
    </row>
    <row r="77" spans="4:4" ht="25.5">
      <c r="D77" s="15" t="s">
        <v>112</v>
      </c>
    </row>
    <row r="78" spans="1:16" ht="12.75">
      <c r="A78" s="7">
        <v>28</v>
      </c>
      <c s="7" t="s">
        <v>1219</v>
      </c>
      <c s="7" t="s">
        <v>44</v>
      </c>
      <c s="7" t="s">
        <v>1220</v>
      </c>
      <c s="7" t="s">
        <v>68</v>
      </c>
      <c s="10">
        <v>1</v>
      </c>
      <c s="14"/>
      <c s="13">
        <f>ROUND((G78*F78),2)</f>
      </c>
      <c r="O78">
        <f>rekapitulace!H8</f>
      </c>
      <c>
        <f>O78/100*H78</f>
      </c>
    </row>
    <row r="79" spans="4:4" ht="25.5">
      <c r="D79" s="15" t="s">
        <v>97</v>
      </c>
    </row>
    <row r="80" spans="1:16" ht="12.75">
      <c r="A80" s="7">
        <v>29</v>
      </c>
      <c s="7" t="s">
        <v>1221</v>
      </c>
      <c s="7" t="s">
        <v>44</v>
      </c>
      <c s="7" t="s">
        <v>1222</v>
      </c>
      <c s="7" t="s">
        <v>68</v>
      </c>
      <c s="10">
        <v>19</v>
      </c>
      <c s="14"/>
      <c s="13">
        <f>ROUND((G80*F80),2)</f>
      </c>
      <c r="O80">
        <f>rekapitulace!H8</f>
      </c>
      <c>
        <f>O80/100*H80</f>
      </c>
    </row>
    <row r="81" spans="4:4" ht="25.5">
      <c r="D81" s="15" t="s">
        <v>1223</v>
      </c>
    </row>
    <row r="82" spans="1:16" ht="12.75">
      <c r="A82" s="7">
        <v>30</v>
      </c>
      <c s="7" t="s">
        <v>1224</v>
      </c>
      <c s="7" t="s">
        <v>44</v>
      </c>
      <c s="7" t="s">
        <v>1225</v>
      </c>
      <c s="7" t="s">
        <v>68</v>
      </c>
      <c s="10">
        <v>19</v>
      </c>
      <c s="14"/>
      <c s="13">
        <f>ROUND((G82*F82),2)</f>
      </c>
      <c r="O82">
        <f>rekapitulace!H8</f>
      </c>
      <c>
        <f>O82/100*H82</f>
      </c>
    </row>
    <row r="83" spans="4:4" ht="25.5">
      <c r="D83" s="15" t="s">
        <v>1223</v>
      </c>
    </row>
    <row r="84" spans="1:16" ht="12.75" customHeight="1">
      <c r="A84" s="16"/>
      <c s="16"/>
      <c s="16" t="s">
        <v>39</v>
      </c>
      <c s="16" t="s">
        <v>598</v>
      </c>
      <c s="16"/>
      <c s="16"/>
      <c s="16"/>
      <c s="16">
        <f>SUM(H42:H83)</f>
      </c>
      <c r="P84">
        <f>ROUND(SUM(P42:P83),2)</f>
      </c>
    </row>
    <row r="86" spans="1:8" ht="12.75" customHeight="1">
      <c r="A86" s="9"/>
      <c s="9"/>
      <c s="9" t="s">
        <v>40</v>
      </c>
      <c s="9" t="s">
        <v>75</v>
      </c>
      <c s="9"/>
      <c s="11"/>
      <c s="9"/>
      <c s="11"/>
    </row>
    <row r="87" spans="1:16" ht="12.75">
      <c r="A87" s="7">
        <v>31</v>
      </c>
      <c s="7" t="s">
        <v>1173</v>
      </c>
      <c s="7" t="s">
        <v>44</v>
      </c>
      <c s="7" t="s">
        <v>1174</v>
      </c>
      <c s="7" t="s">
        <v>132</v>
      </c>
      <c s="10">
        <v>72</v>
      </c>
      <c s="14"/>
      <c s="13">
        <f>ROUND((G87*F87),2)</f>
      </c>
      <c r="O87">
        <f>rekapitulace!H8</f>
      </c>
      <c>
        <f>O87/100*H87</f>
      </c>
    </row>
    <row r="88" spans="4:4" ht="25.5">
      <c r="D88" s="15" t="s">
        <v>1226</v>
      </c>
    </row>
    <row r="89" spans="1:16" ht="12.75">
      <c r="A89" s="7">
        <v>32</v>
      </c>
      <c s="7" t="s">
        <v>1227</v>
      </c>
      <c s="7" t="s">
        <v>44</v>
      </c>
      <c s="7" t="s">
        <v>1228</v>
      </c>
      <c s="7" t="s">
        <v>392</v>
      </c>
      <c s="10">
        <v>7.885</v>
      </c>
      <c s="14"/>
      <c s="13">
        <f>ROUND((G89*F89),2)</f>
      </c>
      <c r="O89">
        <f>rekapitulace!H8</f>
      </c>
      <c>
        <f>O89/100*H89</f>
      </c>
    </row>
    <row r="90" spans="4:4" ht="127.5">
      <c r="D90" s="15" t="s">
        <v>1229</v>
      </c>
    </row>
    <row r="91" spans="1:16" ht="12.75" customHeight="1">
      <c r="A91" s="16"/>
      <c s="16"/>
      <c s="16" t="s">
        <v>40</v>
      </c>
      <c s="16" t="s">
        <v>75</v>
      </c>
      <c s="16"/>
      <c s="16"/>
      <c s="16"/>
      <c s="16">
        <f>SUM(H87:H90)</f>
      </c>
      <c r="P91">
        <f>ROUND(SUM(P87:P90),2)</f>
      </c>
    </row>
    <row r="93" spans="1:16" ht="12.75" customHeight="1">
      <c r="A93" s="16"/>
      <c s="16"/>
      <c s="16"/>
      <c s="16" t="s">
        <v>63</v>
      </c>
      <c s="16"/>
      <c s="16"/>
      <c s="16"/>
      <c s="16">
        <f>+H16+H29+H34+H39+H84+H91</f>
      </c>
      <c r="P93">
        <f>+P16+P29+P34+P39+P84+P91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1.xml><?xml version="1.0" encoding="utf-8"?>
<worksheet xmlns="http://schemas.openxmlformats.org/spreadsheetml/2006/main" xmlns:r="http://schemas.openxmlformats.org/officeDocument/2006/relationships">
  <sheetPr>
    <pageSetUpPr fitToPage="1"/>
  </sheetPr>
  <dimension ref="A1:P11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1230</v>
      </c>
      <c s="5" t="s">
        <v>1231</v>
      </c>
      <c s="5"/>
    </row>
    <row r="6" spans="1:5" ht="12.75" customHeight="1">
      <c r="A6" t="s">
        <v>17</v>
      </c>
      <c r="C6" s="5" t="s">
        <v>1232</v>
      </c>
      <c s="5" t="s">
        <v>1231</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52.782</v>
      </c>
      <c s="14"/>
      <c s="13">
        <f>ROUND((G12*F12),2)</f>
      </c>
      <c r="O12">
        <f>rekapitulace!H8</f>
      </c>
      <c>
        <f>O12/100*H12</f>
      </c>
    </row>
    <row r="13" spans="4:4" ht="76.5">
      <c r="D13" s="15" t="s">
        <v>1233</v>
      </c>
    </row>
    <row r="14" spans="1:16" ht="12.75">
      <c r="A14" s="7">
        <v>2</v>
      </c>
      <c s="7" t="s">
        <v>1127</v>
      </c>
      <c s="7" t="s">
        <v>44</v>
      </c>
      <c s="7" t="s">
        <v>1128</v>
      </c>
      <c s="7" t="s">
        <v>68</v>
      </c>
      <c s="10">
        <v>1</v>
      </c>
      <c s="14"/>
      <c s="13">
        <f>ROUND((G14*F14),2)</f>
      </c>
      <c r="O14">
        <f>rekapitulace!H8</f>
      </c>
      <c>
        <f>O14/100*H14</f>
      </c>
    </row>
    <row r="15" spans="4:4" ht="25.5">
      <c r="D15" s="15" t="s">
        <v>97</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851</v>
      </c>
      <c s="7" t="s">
        <v>44</v>
      </c>
      <c s="7" t="s">
        <v>1179</v>
      </c>
      <c s="7" t="s">
        <v>392</v>
      </c>
      <c s="10">
        <v>6.562</v>
      </c>
      <c s="14"/>
      <c s="13">
        <f>ROUND((G19*F19),2)</f>
      </c>
      <c r="O19">
        <f>rekapitulace!H8</f>
      </c>
      <c>
        <f>O19/100*H19</f>
      </c>
    </row>
    <row r="20" spans="4:4" ht="242.25">
      <c r="D20" s="15" t="s">
        <v>1234</v>
      </c>
    </row>
    <row r="21" spans="1:16" ht="12.75">
      <c r="A21" s="7">
        <v>4</v>
      </c>
      <c s="7" t="s">
        <v>752</v>
      </c>
      <c s="7" t="s">
        <v>59</v>
      </c>
      <c s="7" t="s">
        <v>1183</v>
      </c>
      <c s="7" t="s">
        <v>392</v>
      </c>
      <c s="10">
        <v>120.605</v>
      </c>
      <c s="14"/>
      <c s="13">
        <f>ROUND((G21*F21),2)</f>
      </c>
      <c r="O21">
        <f>rekapitulace!H8</f>
      </c>
      <c>
        <f>O21/100*H21</f>
      </c>
    </row>
    <row r="22" spans="4:4" ht="216.75">
      <c r="D22" s="15" t="s">
        <v>1235</v>
      </c>
    </row>
    <row r="23" spans="1:16" ht="12.75">
      <c r="A23" s="7">
        <v>5</v>
      </c>
      <c s="7" t="s">
        <v>752</v>
      </c>
      <c s="7" t="s">
        <v>61</v>
      </c>
      <c s="7" t="s">
        <v>1181</v>
      </c>
      <c s="7" t="s">
        <v>392</v>
      </c>
      <c s="10">
        <v>46.22</v>
      </c>
      <c s="14"/>
      <c s="13">
        <f>ROUND((G23*F23),2)</f>
      </c>
      <c r="O23">
        <f>rekapitulace!H8</f>
      </c>
      <c>
        <f>O23/100*H23</f>
      </c>
    </row>
    <row r="24" spans="4:4" ht="204">
      <c r="D24" s="15" t="s">
        <v>1236</v>
      </c>
    </row>
    <row r="25" spans="1:16" ht="12.75">
      <c r="A25" s="7">
        <v>6</v>
      </c>
      <c s="7" t="s">
        <v>519</v>
      </c>
      <c s="7" t="s">
        <v>44</v>
      </c>
      <c s="7" t="s">
        <v>520</v>
      </c>
      <c s="7" t="s">
        <v>392</v>
      </c>
      <c s="10">
        <v>52.782</v>
      </c>
      <c s="14"/>
      <c s="13">
        <f>ROUND((G25*F25),2)</f>
      </c>
      <c r="O25">
        <f>rekapitulace!H8</f>
      </c>
      <c>
        <f>O25/100*H25</f>
      </c>
    </row>
    <row r="26" spans="4:4" ht="127.5">
      <c r="D26" s="15" t="s">
        <v>1237</v>
      </c>
    </row>
    <row r="27" spans="1:16" ht="12.75">
      <c r="A27" s="7">
        <v>7</v>
      </c>
      <c s="7" t="s">
        <v>757</v>
      </c>
      <c s="7" t="s">
        <v>44</v>
      </c>
      <c s="7" t="s">
        <v>758</v>
      </c>
      <c s="7" t="s">
        <v>392</v>
      </c>
      <c s="10">
        <v>120.605</v>
      </c>
      <c s="14"/>
      <c s="13">
        <f>ROUND((G27*F27),2)</f>
      </c>
      <c r="O27">
        <f>rekapitulace!H8</f>
      </c>
      <c>
        <f>O27/100*H27</f>
      </c>
    </row>
    <row r="28" spans="4:4" ht="76.5">
      <c r="D28" s="15" t="s">
        <v>1238</v>
      </c>
    </row>
    <row r="29" spans="1:16" ht="12.75" customHeight="1">
      <c r="A29" s="16"/>
      <c s="16"/>
      <c s="16" t="s">
        <v>24</v>
      </c>
      <c s="16" t="s">
        <v>510</v>
      </c>
      <c s="16"/>
      <c s="16"/>
      <c s="16"/>
      <c s="16">
        <f>SUM(H19:H28)</f>
      </c>
      <c r="P29">
        <f>ROUND(SUM(P19:P28),2)</f>
      </c>
    </row>
    <row r="31" spans="1:8" ht="12.75" customHeight="1">
      <c r="A31" s="9"/>
      <c s="9"/>
      <c s="9" t="s">
        <v>34</v>
      </c>
      <c s="9" t="s">
        <v>764</v>
      </c>
      <c s="9"/>
      <c s="11"/>
      <c s="9"/>
      <c s="11"/>
    </row>
    <row r="32" spans="1:16" ht="12.75">
      <c r="A32" s="7">
        <v>8</v>
      </c>
      <c s="7" t="s">
        <v>1187</v>
      </c>
      <c s="7" t="s">
        <v>44</v>
      </c>
      <c s="7" t="s">
        <v>1188</v>
      </c>
      <c s="7" t="s">
        <v>392</v>
      </c>
      <c s="10">
        <v>6.562</v>
      </c>
      <c s="14"/>
      <c s="13">
        <f>ROUND((G32*F32),2)</f>
      </c>
      <c r="O32">
        <f>rekapitulace!H8</f>
      </c>
      <c>
        <f>O32/100*H32</f>
      </c>
    </row>
    <row r="33" spans="4:4" ht="191.25">
      <c r="D33" s="15" t="s">
        <v>1239</v>
      </c>
    </row>
    <row r="34" spans="1:16" ht="12.75" customHeight="1">
      <c r="A34" s="16"/>
      <c s="16"/>
      <c s="16" t="s">
        <v>34</v>
      </c>
      <c s="16" t="s">
        <v>764</v>
      </c>
      <c s="16"/>
      <c s="16"/>
      <c s="16"/>
      <c s="16">
        <f>SUM(H32:H33)</f>
      </c>
      <c r="P34">
        <f>ROUND(SUM(P32:P33),2)</f>
      </c>
    </row>
    <row r="36" spans="1:8" ht="12.75" customHeight="1">
      <c r="A36" s="9"/>
      <c s="9"/>
      <c s="9" t="s">
        <v>36</v>
      </c>
      <c s="9" t="s">
        <v>535</v>
      </c>
      <c s="9"/>
      <c s="11"/>
      <c s="9"/>
      <c s="11"/>
    </row>
    <row r="37" spans="1:16" ht="12.75">
      <c r="A37" s="7">
        <v>9</v>
      </c>
      <c s="7" t="s">
        <v>768</v>
      </c>
      <c s="7" t="s">
        <v>44</v>
      </c>
      <c s="7" t="s">
        <v>769</v>
      </c>
      <c s="7" t="s">
        <v>392</v>
      </c>
      <c s="10">
        <v>31.37</v>
      </c>
      <c s="14"/>
      <c s="13">
        <f>ROUND((G37*F37),2)</f>
      </c>
      <c r="O37">
        <f>rekapitulace!H8</f>
      </c>
      <c>
        <f>O37/100*H37</f>
      </c>
    </row>
    <row r="38" spans="4:4" ht="89.25">
      <c r="D38" s="15" t="s">
        <v>1240</v>
      </c>
    </row>
    <row r="39" spans="1:16" ht="12.75" customHeight="1">
      <c r="A39" s="16"/>
      <c s="16"/>
      <c s="16" t="s">
        <v>36</v>
      </c>
      <c s="16" t="s">
        <v>535</v>
      </c>
      <c s="16"/>
      <c s="16"/>
      <c s="16"/>
      <c s="16">
        <f>SUM(H37:H38)</f>
      </c>
      <c r="P39">
        <f>ROUND(SUM(P37:P38),2)</f>
      </c>
    </row>
    <row r="41" spans="1:8" ht="12.75" customHeight="1">
      <c r="A41" s="9"/>
      <c s="9"/>
      <c s="9" t="s">
        <v>39</v>
      </c>
      <c s="9" t="s">
        <v>598</v>
      </c>
      <c s="9"/>
      <c s="11"/>
      <c s="9"/>
      <c s="11"/>
    </row>
    <row r="42" spans="1:16" ht="12.75">
      <c r="A42" s="7">
        <v>10</v>
      </c>
      <c s="7" t="s">
        <v>1191</v>
      </c>
      <c s="7" t="s">
        <v>44</v>
      </c>
      <c s="7" t="s">
        <v>1192</v>
      </c>
      <c s="7" t="s">
        <v>68</v>
      </c>
      <c s="10">
        <v>23</v>
      </c>
      <c s="14"/>
      <c s="13">
        <f>ROUND((G42*F42),2)</f>
      </c>
      <c r="O42">
        <f>rekapitulace!H8</f>
      </c>
      <c>
        <f>O42/100*H42</f>
      </c>
    </row>
    <row r="43" spans="4:4" ht="25.5">
      <c r="D43" s="15" t="s">
        <v>1241</v>
      </c>
    </row>
    <row r="44" spans="1:16" ht="12.75">
      <c r="A44" s="7">
        <v>11</v>
      </c>
      <c s="7" t="s">
        <v>1143</v>
      </c>
      <c s="7" t="s">
        <v>44</v>
      </c>
      <c s="7" t="s">
        <v>1242</v>
      </c>
      <c s="7" t="s">
        <v>132</v>
      </c>
      <c s="10">
        <v>1620</v>
      </c>
      <c s="14"/>
      <c s="13">
        <f>ROUND((G44*F44),2)</f>
      </c>
      <c r="O44">
        <f>rekapitulace!H8</f>
      </c>
      <c>
        <f>O44/100*H44</f>
      </c>
    </row>
    <row r="45" spans="4:4" ht="140.25">
      <c r="D45" s="15" t="s">
        <v>1243</v>
      </c>
    </row>
    <row r="46" spans="1:16" ht="12.75">
      <c r="A46" s="7">
        <v>12</v>
      </c>
      <c s="7" t="s">
        <v>1194</v>
      </c>
      <c s="7" t="s">
        <v>44</v>
      </c>
      <c s="7" t="s">
        <v>1195</v>
      </c>
      <c s="7" t="s">
        <v>132</v>
      </c>
      <c s="10">
        <v>259</v>
      </c>
      <c s="14"/>
      <c s="13">
        <f>ROUND((G46*F46),2)</f>
      </c>
      <c r="O46">
        <f>rekapitulace!H8</f>
      </c>
      <c>
        <f>O46/100*H46</f>
      </c>
    </row>
    <row r="47" spans="4:4" ht="38.25">
      <c r="D47" s="15" t="s">
        <v>1244</v>
      </c>
    </row>
    <row r="48" spans="1:16" ht="12.75">
      <c r="A48" s="7">
        <v>13</v>
      </c>
      <c s="7" t="s">
        <v>1197</v>
      </c>
      <c s="7" t="s">
        <v>44</v>
      </c>
      <c s="7" t="s">
        <v>1198</v>
      </c>
      <c s="7" t="s">
        <v>132</v>
      </c>
      <c s="10">
        <v>485</v>
      </c>
      <c s="14"/>
      <c s="13">
        <f>ROUND((G48*F48),2)</f>
      </c>
      <c r="O48">
        <f>rekapitulace!H8</f>
      </c>
      <c>
        <f>O48/100*H48</f>
      </c>
    </row>
    <row r="49" spans="4:4" ht="38.25">
      <c r="D49" s="15" t="s">
        <v>1245</v>
      </c>
    </row>
    <row r="50" spans="1:16" ht="12.75">
      <c r="A50" s="7">
        <v>14</v>
      </c>
      <c s="7" t="s">
        <v>1129</v>
      </c>
      <c s="7" t="s">
        <v>44</v>
      </c>
      <c s="7" t="s">
        <v>1200</v>
      </c>
      <c s="7" t="s">
        <v>132</v>
      </c>
      <c s="10">
        <v>1265</v>
      </c>
      <c s="14"/>
      <c s="13">
        <f>ROUND((G50*F50),2)</f>
      </c>
      <c r="O50">
        <f>rekapitulace!H8</f>
      </c>
      <c>
        <f>O50/100*H50</f>
      </c>
    </row>
    <row r="51" spans="4:4" ht="38.25">
      <c r="D51" s="15" t="s">
        <v>1246</v>
      </c>
    </row>
    <row r="52" spans="1:16" ht="12.75">
      <c r="A52" s="7">
        <v>15</v>
      </c>
      <c s="7" t="s">
        <v>1202</v>
      </c>
      <c s="7" t="s">
        <v>59</v>
      </c>
      <c s="7" t="s">
        <v>1203</v>
      </c>
      <c s="7" t="s">
        <v>132</v>
      </c>
      <c s="10">
        <v>270</v>
      </c>
      <c s="14"/>
      <c s="13">
        <f>ROUND((G52*F52),2)</f>
      </c>
      <c r="O52">
        <f>rekapitulace!H8</f>
      </c>
      <c>
        <f>O52/100*H52</f>
      </c>
    </row>
    <row r="53" spans="4:4" ht="38.25">
      <c r="D53" s="15" t="s">
        <v>1247</v>
      </c>
    </row>
    <row r="54" spans="1:16" ht="12.75">
      <c r="A54" s="7">
        <v>16</v>
      </c>
      <c s="7" t="s">
        <v>1202</v>
      </c>
      <c s="7" t="s">
        <v>61</v>
      </c>
      <c s="7" t="s">
        <v>1248</v>
      </c>
      <c s="7" t="s">
        <v>132</v>
      </c>
      <c s="10">
        <v>50</v>
      </c>
      <c s="14"/>
      <c s="13">
        <f>ROUND((G54*F54),2)</f>
      </c>
      <c r="O54">
        <f>rekapitulace!H8</f>
      </c>
      <c>
        <f>O54/100*H54</f>
      </c>
    </row>
    <row r="55" spans="4:4" ht="25.5">
      <c r="D55" s="15" t="s">
        <v>1249</v>
      </c>
    </row>
    <row r="56" spans="1:16" ht="12.75">
      <c r="A56" s="7">
        <v>17</v>
      </c>
      <c s="7" t="s">
        <v>1146</v>
      </c>
      <c s="7" t="s">
        <v>44</v>
      </c>
      <c s="7" t="s">
        <v>1147</v>
      </c>
      <c s="7" t="s">
        <v>132</v>
      </c>
      <c s="10">
        <v>1570</v>
      </c>
      <c s="14"/>
      <c s="13">
        <f>ROUND((G56*F56),2)</f>
      </c>
      <c r="O56">
        <f>rekapitulace!H8</f>
      </c>
      <c>
        <f>O56/100*H56</f>
      </c>
    </row>
    <row r="57" spans="4:4" ht="38.25">
      <c r="D57" s="15" t="s">
        <v>1250</v>
      </c>
    </row>
    <row r="58" spans="1:16" ht="12.75">
      <c r="A58" s="7">
        <v>18</v>
      </c>
      <c s="7" t="s">
        <v>1204</v>
      </c>
      <c s="7" t="s">
        <v>44</v>
      </c>
      <c s="7" t="s">
        <v>1205</v>
      </c>
      <c s="7" t="s">
        <v>68</v>
      </c>
      <c s="10">
        <v>48</v>
      </c>
      <c s="14"/>
      <c s="13">
        <f>ROUND((G58*F58),2)</f>
      </c>
      <c r="O58">
        <f>rekapitulace!H8</f>
      </c>
      <c>
        <f>O58/100*H58</f>
      </c>
    </row>
    <row r="59" spans="4:4" ht="25.5">
      <c r="D59" s="15" t="s">
        <v>1251</v>
      </c>
    </row>
    <row r="60" spans="1:16" ht="12.75">
      <c r="A60" s="7">
        <v>19</v>
      </c>
      <c s="7" t="s">
        <v>1148</v>
      </c>
      <c s="7" t="s">
        <v>44</v>
      </c>
      <c s="7" t="s">
        <v>1149</v>
      </c>
      <c s="7" t="s">
        <v>68</v>
      </c>
      <c s="10">
        <v>69</v>
      </c>
      <c s="14"/>
      <c s="13">
        <f>ROUND((G60*F60),2)</f>
      </c>
      <c r="O60">
        <f>rekapitulace!H8</f>
      </c>
      <c>
        <f>O60/100*H60</f>
      </c>
    </row>
    <row r="61" spans="4:4" ht="25.5">
      <c r="D61" s="15" t="s">
        <v>1252</v>
      </c>
    </row>
    <row r="62" spans="1:16" ht="12.75">
      <c r="A62" s="7">
        <v>20</v>
      </c>
      <c s="7" t="s">
        <v>1150</v>
      </c>
      <c s="7" t="s">
        <v>44</v>
      </c>
      <c s="7" t="s">
        <v>1151</v>
      </c>
      <c s="7" t="s">
        <v>68</v>
      </c>
      <c s="10">
        <v>1</v>
      </c>
      <c s="14"/>
      <c s="13">
        <f>ROUND((G62*F62),2)</f>
      </c>
      <c r="O62">
        <f>rekapitulace!H8</f>
      </c>
      <c>
        <f>O62/100*H62</f>
      </c>
    </row>
    <row r="63" spans="4:4" ht="25.5">
      <c r="D63" s="15" t="s">
        <v>97</v>
      </c>
    </row>
    <row r="64" spans="1:16" ht="12.75">
      <c r="A64" s="7">
        <v>21</v>
      </c>
      <c s="7" t="s">
        <v>1152</v>
      </c>
      <c s="7" t="s">
        <v>44</v>
      </c>
      <c s="7" t="s">
        <v>1153</v>
      </c>
      <c s="7" t="s">
        <v>132</v>
      </c>
      <c s="10">
        <v>1570</v>
      </c>
      <c s="14"/>
      <c s="13">
        <f>ROUND((G64*F64),2)</f>
      </c>
      <c r="O64">
        <f>rekapitulace!H8</f>
      </c>
      <c>
        <f>O64/100*H64</f>
      </c>
    </row>
    <row r="65" spans="4:4" ht="38.25">
      <c r="D65" s="15" t="s">
        <v>1250</v>
      </c>
    </row>
    <row r="66" spans="1:16" ht="12.75">
      <c r="A66" s="7">
        <v>22</v>
      </c>
      <c s="7" t="s">
        <v>1136</v>
      </c>
      <c s="7" t="s">
        <v>44</v>
      </c>
      <c s="7" t="s">
        <v>1137</v>
      </c>
      <c s="7" t="s">
        <v>68</v>
      </c>
      <c s="10">
        <v>80</v>
      </c>
      <c s="14"/>
      <c s="13">
        <f>ROUND((G66*F66),2)</f>
      </c>
      <c r="O66">
        <f>rekapitulace!H8</f>
      </c>
      <c>
        <f>O66/100*H66</f>
      </c>
    </row>
    <row r="67" spans="4:4" ht="25.5">
      <c r="D67" s="15" t="s">
        <v>1253</v>
      </c>
    </row>
    <row r="68" spans="1:16" ht="12.75">
      <c r="A68" s="7">
        <v>23</v>
      </c>
      <c s="7" t="s">
        <v>1207</v>
      </c>
      <c s="7" t="s">
        <v>44</v>
      </c>
      <c s="7" t="s">
        <v>1208</v>
      </c>
      <c s="7" t="s">
        <v>68</v>
      </c>
      <c s="10">
        <v>6</v>
      </c>
      <c s="14"/>
      <c s="13">
        <f>ROUND((G68*F68),2)</f>
      </c>
      <c r="O68">
        <f>rekapitulace!H8</f>
      </c>
      <c>
        <f>O68/100*H68</f>
      </c>
    </row>
    <row r="69" spans="4:4" ht="25.5">
      <c r="D69" s="15" t="s">
        <v>106</v>
      </c>
    </row>
    <row r="70" spans="1:16" ht="12.75">
      <c r="A70" s="7">
        <v>24</v>
      </c>
      <c s="7" t="s">
        <v>1209</v>
      </c>
      <c s="7" t="s">
        <v>44</v>
      </c>
      <c s="7" t="s">
        <v>1210</v>
      </c>
      <c s="7" t="s">
        <v>68</v>
      </c>
      <c s="10">
        <v>4</v>
      </c>
      <c s="14"/>
      <c s="13">
        <f>ROUND((G70*F70),2)</f>
      </c>
      <c r="O70">
        <f>rekapitulace!H8</f>
      </c>
      <c>
        <f>O70/100*H70</f>
      </c>
    </row>
    <row r="71" spans="4:4" ht="25.5">
      <c r="D71" s="15" t="s">
        <v>112</v>
      </c>
    </row>
    <row r="72" spans="1:16" ht="12.75">
      <c r="A72" s="7">
        <v>25</v>
      </c>
      <c s="7" t="s">
        <v>1254</v>
      </c>
      <c s="7" t="s">
        <v>44</v>
      </c>
      <c s="7" t="s">
        <v>1255</v>
      </c>
      <c s="7" t="s">
        <v>68</v>
      </c>
      <c s="10">
        <v>3</v>
      </c>
      <c s="14"/>
      <c s="13">
        <f>ROUND((G72*F72),2)</f>
      </c>
      <c r="O72">
        <f>rekapitulace!H8</f>
      </c>
      <c>
        <f>O72/100*H72</f>
      </c>
    </row>
    <row r="73" spans="4:4" ht="25.5">
      <c r="D73" s="15" t="s">
        <v>72</v>
      </c>
    </row>
    <row r="74" spans="1:16" ht="12.75">
      <c r="A74" s="7">
        <v>26</v>
      </c>
      <c s="7" t="s">
        <v>1256</v>
      </c>
      <c s="7" t="s">
        <v>44</v>
      </c>
      <c s="7" t="s">
        <v>1257</v>
      </c>
      <c s="7" t="s">
        <v>68</v>
      </c>
      <c s="10">
        <v>8</v>
      </c>
      <c s="14"/>
      <c s="13">
        <f>ROUND((G74*F74),2)</f>
      </c>
      <c r="O74">
        <f>rekapitulace!H8</f>
      </c>
      <c>
        <f>O74/100*H74</f>
      </c>
    </row>
    <row r="75" spans="4:4" ht="25.5">
      <c r="D75" s="15" t="s">
        <v>246</v>
      </c>
    </row>
    <row r="76" spans="1:16" ht="12.75">
      <c r="A76" s="7">
        <v>27</v>
      </c>
      <c s="7" t="s">
        <v>1258</v>
      </c>
      <c s="7" t="s">
        <v>44</v>
      </c>
      <c s="7" t="s">
        <v>1259</v>
      </c>
      <c s="7" t="s">
        <v>68</v>
      </c>
      <c s="10">
        <v>1</v>
      </c>
      <c s="14"/>
      <c s="13">
        <f>ROUND((G76*F76),2)</f>
      </c>
      <c r="O76">
        <f>rekapitulace!H8</f>
      </c>
      <c>
        <f>O76/100*H76</f>
      </c>
    </row>
    <row r="77" spans="4:4" ht="25.5">
      <c r="D77" s="15" t="s">
        <v>97</v>
      </c>
    </row>
    <row r="78" spans="1:16" ht="12.75">
      <c r="A78" s="7">
        <v>28</v>
      </c>
      <c s="7" t="s">
        <v>1211</v>
      </c>
      <c s="7" t="s">
        <v>59</v>
      </c>
      <c s="7" t="s">
        <v>1212</v>
      </c>
      <c s="7" t="s">
        <v>68</v>
      </c>
      <c s="10">
        <v>2</v>
      </c>
      <c s="14"/>
      <c s="13">
        <f>ROUND((G78*F78),2)</f>
      </c>
      <c r="O78">
        <f>rekapitulace!H8</f>
      </c>
      <c>
        <f>O78/100*H78</f>
      </c>
    </row>
    <row r="79" spans="4:4" ht="25.5">
      <c r="D79" s="15" t="s">
        <v>94</v>
      </c>
    </row>
    <row r="80" spans="1:16" ht="12.75">
      <c r="A80" s="7">
        <v>29</v>
      </c>
      <c s="7" t="s">
        <v>1211</v>
      </c>
      <c s="7" t="s">
        <v>61</v>
      </c>
      <c s="7" t="s">
        <v>1260</v>
      </c>
      <c s="7" t="s">
        <v>68</v>
      </c>
      <c s="10">
        <v>11</v>
      </c>
      <c s="14"/>
      <c s="13">
        <f>ROUND((G80*F80),2)</f>
      </c>
      <c r="O80">
        <f>rekapitulace!H8</f>
      </c>
      <c>
        <f>O80/100*H80</f>
      </c>
    </row>
    <row r="81" spans="4:4" ht="25.5">
      <c r="D81" s="15" t="s">
        <v>172</v>
      </c>
    </row>
    <row r="82" spans="1:16" ht="12.75">
      <c r="A82" s="7">
        <v>30</v>
      </c>
      <c s="7" t="s">
        <v>1261</v>
      </c>
      <c s="7" t="s">
        <v>44</v>
      </c>
      <c s="7" t="s">
        <v>1262</v>
      </c>
      <c s="7" t="s">
        <v>68</v>
      </c>
      <c s="10">
        <v>2</v>
      </c>
      <c s="14"/>
      <c s="13">
        <f>ROUND((G82*F82),2)</f>
      </c>
      <c r="O82">
        <f>rekapitulace!H8</f>
      </c>
      <c>
        <f>O82/100*H82</f>
      </c>
    </row>
    <row r="83" spans="4:4" ht="25.5">
      <c r="D83" s="15" t="s">
        <v>94</v>
      </c>
    </row>
    <row r="84" spans="1:16" ht="12.75">
      <c r="A84" s="7">
        <v>31</v>
      </c>
      <c s="7" t="s">
        <v>1213</v>
      </c>
      <c s="7" t="s">
        <v>44</v>
      </c>
      <c s="7" t="s">
        <v>1263</v>
      </c>
      <c s="7" t="s">
        <v>68</v>
      </c>
      <c s="10">
        <v>7</v>
      </c>
      <c s="14"/>
      <c s="13">
        <f>ROUND((G84*F84),2)</f>
      </c>
      <c r="O84">
        <f>rekapitulace!H8</f>
      </c>
      <c>
        <f>O84/100*H84</f>
      </c>
    </row>
    <row r="85" spans="4:4" ht="25.5">
      <c r="D85" s="15" t="s">
        <v>120</v>
      </c>
    </row>
    <row r="86" spans="1:16" ht="12.75">
      <c r="A86" s="7">
        <v>32</v>
      </c>
      <c s="7" t="s">
        <v>1264</v>
      </c>
      <c s="7" t="s">
        <v>44</v>
      </c>
      <c s="7" t="s">
        <v>1265</v>
      </c>
      <c s="7" t="s">
        <v>68</v>
      </c>
      <c s="10">
        <v>4</v>
      </c>
      <c s="14"/>
      <c s="13">
        <f>ROUND((G86*F86),2)</f>
      </c>
      <c r="O86">
        <f>rekapitulace!H8</f>
      </c>
      <c>
        <f>O86/100*H86</f>
      </c>
    </row>
    <row r="87" spans="4:4" ht="25.5">
      <c r="D87" s="15" t="s">
        <v>112</v>
      </c>
    </row>
    <row r="88" spans="1:16" ht="12.75">
      <c r="A88" s="7">
        <v>33</v>
      </c>
      <c s="7" t="s">
        <v>1215</v>
      </c>
      <c s="7" t="s">
        <v>44</v>
      </c>
      <c s="7" t="s">
        <v>1266</v>
      </c>
      <c s="7" t="s">
        <v>68</v>
      </c>
      <c s="10">
        <v>13</v>
      </c>
      <c s="14"/>
      <c s="13">
        <f>ROUND((G88*F88),2)</f>
      </c>
      <c r="O88">
        <f>rekapitulace!H8</f>
      </c>
      <c>
        <f>O88/100*H88</f>
      </c>
    </row>
    <row r="89" spans="4:4" ht="25.5">
      <c r="D89" s="15" t="s">
        <v>327</v>
      </c>
    </row>
    <row r="90" spans="1:16" ht="12.75">
      <c r="A90" s="7">
        <v>34</v>
      </c>
      <c s="7" t="s">
        <v>1217</v>
      </c>
      <c s="7" t="s">
        <v>44</v>
      </c>
      <c s="7" t="s">
        <v>1267</v>
      </c>
      <c s="7" t="s">
        <v>68</v>
      </c>
      <c s="10">
        <v>8</v>
      </c>
      <c s="14"/>
      <c s="13">
        <f>ROUND((G90*F90),2)</f>
      </c>
      <c r="O90">
        <f>rekapitulace!H8</f>
      </c>
      <c>
        <f>O90/100*H90</f>
      </c>
    </row>
    <row r="91" spans="4:4" ht="25.5">
      <c r="D91" s="15" t="s">
        <v>246</v>
      </c>
    </row>
    <row r="92" spans="1:16" ht="12.75">
      <c r="A92" s="7">
        <v>35</v>
      </c>
      <c s="7" t="s">
        <v>1154</v>
      </c>
      <c s="7" t="s">
        <v>44</v>
      </c>
      <c s="7" t="s">
        <v>1155</v>
      </c>
      <c s="7" t="s">
        <v>68</v>
      </c>
      <c s="10">
        <v>1</v>
      </c>
      <c s="14"/>
      <c s="13">
        <f>ROUND((G92*F92),2)</f>
      </c>
      <c r="O92">
        <f>rekapitulace!H8</f>
      </c>
      <c>
        <f>O92/100*H92</f>
      </c>
    </row>
    <row r="93" spans="4:4" ht="25.5">
      <c r="D93" s="15" t="s">
        <v>97</v>
      </c>
    </row>
    <row r="94" spans="1:16" ht="12.75">
      <c r="A94" s="7">
        <v>37</v>
      </c>
      <c s="7" t="s">
        <v>1219</v>
      </c>
      <c s="7" t="s">
        <v>61</v>
      </c>
      <c s="7" t="s">
        <v>1220</v>
      </c>
      <c s="7" t="s">
        <v>68</v>
      </c>
      <c s="10">
        <v>1</v>
      </c>
      <c s="14"/>
      <c s="13">
        <f>ROUND((G94*F94),2)</f>
      </c>
      <c r="O94">
        <f>rekapitulace!H8</f>
      </c>
      <c>
        <f>O94/100*H94</f>
      </c>
    </row>
    <row r="95" spans="4:4" ht="25.5">
      <c r="D95" s="15" t="s">
        <v>97</v>
      </c>
    </row>
    <row r="96" spans="1:16" ht="12.75">
      <c r="A96" s="7">
        <v>36</v>
      </c>
      <c s="7" t="s">
        <v>1219</v>
      </c>
      <c s="7" t="s">
        <v>59</v>
      </c>
      <c s="7" t="s">
        <v>1268</v>
      </c>
      <c s="7" t="s">
        <v>68</v>
      </c>
      <c s="10">
        <v>1</v>
      </c>
      <c s="14"/>
      <c s="13">
        <f>ROUND((G96*F96),2)</f>
      </c>
      <c r="O96">
        <f>rekapitulace!H8</f>
      </c>
      <c>
        <f>O96/100*H96</f>
      </c>
    </row>
    <row r="97" spans="4:4" ht="25.5">
      <c r="D97" s="15" t="s">
        <v>97</v>
      </c>
    </row>
    <row r="98" spans="1:16" ht="12.75">
      <c r="A98" s="7">
        <v>38</v>
      </c>
      <c s="7" t="s">
        <v>1221</v>
      </c>
      <c s="7" t="s">
        <v>44</v>
      </c>
      <c s="7" t="s">
        <v>1222</v>
      </c>
      <c s="7" t="s">
        <v>68</v>
      </c>
      <c s="10">
        <v>20</v>
      </c>
      <c s="14"/>
      <c s="13">
        <f>ROUND((G98*F98),2)</f>
      </c>
      <c r="O98">
        <f>rekapitulace!H8</f>
      </c>
      <c>
        <f>O98/100*H98</f>
      </c>
    </row>
    <row r="99" spans="4:4" ht="25.5">
      <c r="D99" s="15" t="s">
        <v>272</v>
      </c>
    </row>
    <row r="100" spans="1:16" ht="12.75">
      <c r="A100" s="7">
        <v>39</v>
      </c>
      <c s="7" t="s">
        <v>1224</v>
      </c>
      <c s="7" t="s">
        <v>44</v>
      </c>
      <c s="7" t="s">
        <v>1225</v>
      </c>
      <c s="7" t="s">
        <v>68</v>
      </c>
      <c s="10">
        <v>26</v>
      </c>
      <c s="14"/>
      <c s="13">
        <f>ROUND((G100*F100),2)</f>
      </c>
      <c r="O100">
        <f>rekapitulace!H8</f>
      </c>
      <c>
        <f>O100/100*H100</f>
      </c>
    </row>
    <row r="101" spans="4:4" ht="25.5">
      <c r="D101" s="15" t="s">
        <v>302</v>
      </c>
    </row>
    <row r="102" spans="1:16" ht="12.75" customHeight="1">
      <c r="A102" s="16"/>
      <c s="16"/>
      <c s="16" t="s">
        <v>39</v>
      </c>
      <c s="16" t="s">
        <v>598</v>
      </c>
      <c s="16"/>
      <c s="16"/>
      <c s="16"/>
      <c s="16">
        <f>SUM(H42:H101)</f>
      </c>
      <c r="P102">
        <f>ROUND(SUM(P42:P101),2)</f>
      </c>
    </row>
    <row r="104" spans="1:8" ht="12.75" customHeight="1">
      <c r="A104" s="9"/>
      <c s="9"/>
      <c s="9" t="s">
        <v>40</v>
      </c>
      <c s="9" t="s">
        <v>75</v>
      </c>
      <c s="9"/>
      <c s="11"/>
      <c s="9"/>
      <c s="11"/>
    </row>
    <row r="105" spans="1:16" ht="12.75">
      <c r="A105" s="7">
        <v>40</v>
      </c>
      <c s="7" t="s">
        <v>1173</v>
      </c>
      <c s="7" t="s">
        <v>44</v>
      </c>
      <c s="7" t="s">
        <v>1174</v>
      </c>
      <c s="7" t="s">
        <v>132</v>
      </c>
      <c s="10">
        <v>114</v>
      </c>
      <c s="14"/>
      <c s="13">
        <f>ROUND((G105*F105),2)</f>
      </c>
      <c r="O105">
        <f>rekapitulace!H8</f>
      </c>
      <c>
        <f>O105/100*H105</f>
      </c>
    </row>
    <row r="106" spans="4:4" ht="38.25">
      <c r="D106" s="15" t="s">
        <v>1269</v>
      </c>
    </row>
    <row r="107" spans="1:16" ht="12.75">
      <c r="A107" s="7">
        <v>41</v>
      </c>
      <c s="7" t="s">
        <v>1227</v>
      </c>
      <c s="7" t="s">
        <v>44</v>
      </c>
      <c s="7" t="s">
        <v>1228</v>
      </c>
      <c s="7" t="s">
        <v>392</v>
      </c>
      <c s="10">
        <v>12.865</v>
      </c>
      <c s="14"/>
      <c s="13">
        <f>ROUND((G107*F107),2)</f>
      </c>
      <c r="O107">
        <f>rekapitulace!H8</f>
      </c>
      <c>
        <f>O107/100*H107</f>
      </c>
    </row>
    <row r="108" spans="4:4" ht="127.5">
      <c r="D108" s="15" t="s">
        <v>1270</v>
      </c>
    </row>
    <row r="109" spans="1:16" ht="12.75" customHeight="1">
      <c r="A109" s="16"/>
      <c s="16"/>
      <c s="16" t="s">
        <v>40</v>
      </c>
      <c s="16" t="s">
        <v>75</v>
      </c>
      <c s="16"/>
      <c s="16"/>
      <c s="16"/>
      <c s="16">
        <f>SUM(H105:H108)</f>
      </c>
      <c r="P109">
        <f>ROUND(SUM(P105:P108),2)</f>
      </c>
    </row>
    <row r="111" spans="1:16" ht="12.75" customHeight="1">
      <c r="A111" s="16"/>
      <c s="16"/>
      <c s="16"/>
      <c s="16" t="s">
        <v>63</v>
      </c>
      <c s="16"/>
      <c s="16"/>
      <c s="16"/>
      <c s="16">
        <f>+H16+H29+H34+H39+H102+H109</f>
      </c>
      <c r="P111">
        <f>+P16+P29+P34+P39+P102+P109</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2.xml><?xml version="1.0" encoding="utf-8"?>
<worksheet xmlns="http://schemas.openxmlformats.org/spreadsheetml/2006/main" xmlns:r="http://schemas.openxmlformats.org/officeDocument/2006/relationships">
  <sheetPr>
    <pageSetUpPr fitToPage="1"/>
  </sheetPr>
  <dimension ref="A1:P7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1271</v>
      </c>
      <c s="5" t="s">
        <v>1272</v>
      </c>
      <c s="5"/>
    </row>
    <row r="6" spans="1:5" ht="12.75" customHeight="1">
      <c r="A6" t="s">
        <v>17</v>
      </c>
      <c r="C6" s="5" t="s">
        <v>1273</v>
      </c>
      <c s="5" t="s">
        <v>1272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122.78</v>
      </c>
      <c s="14"/>
      <c s="13">
        <f>ROUND((G12*F12),2)</f>
      </c>
      <c r="O12">
        <f>rekapitulace!H8</f>
      </c>
      <c>
        <f>O12/100*H12</f>
      </c>
    </row>
    <row r="13" spans="4:4" ht="76.5">
      <c r="D13" s="15" t="s">
        <v>1274</v>
      </c>
    </row>
    <row r="14" spans="1:16" ht="12.75">
      <c r="A14" s="7">
        <v>2</v>
      </c>
      <c s="7" t="s">
        <v>1127</v>
      </c>
      <c s="7" t="s">
        <v>44</v>
      </c>
      <c s="7" t="s">
        <v>1128</v>
      </c>
      <c s="7" t="s">
        <v>68</v>
      </c>
      <c s="10">
        <v>1</v>
      </c>
      <c s="14"/>
      <c s="13">
        <f>ROUND((G14*F14),2)</f>
      </c>
      <c r="O14">
        <f>rekapitulace!H8</f>
      </c>
      <c>
        <f>O14/100*H14</f>
      </c>
    </row>
    <row r="15" spans="4:4" ht="25.5">
      <c r="D15" s="15" t="s">
        <v>97</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4</v>
      </c>
      <c s="7" t="s">
        <v>752</v>
      </c>
      <c s="7" t="s">
        <v>61</v>
      </c>
      <c s="7" t="s">
        <v>1181</v>
      </c>
      <c s="7" t="s">
        <v>392</v>
      </c>
      <c s="10">
        <v>122.88</v>
      </c>
      <c s="14"/>
      <c s="13">
        <f>ROUND((G19*F19),2)</f>
      </c>
      <c r="O19">
        <f>rekapitulace!H8</f>
      </c>
      <c>
        <f>O19/100*H19</f>
      </c>
    </row>
    <row r="20" spans="4:4" ht="242.25">
      <c r="D20" s="15" t="s">
        <v>1275</v>
      </c>
    </row>
    <row r="21" spans="1:16" ht="12.75">
      <c r="A21" s="7">
        <v>3</v>
      </c>
      <c s="7" t="s">
        <v>752</v>
      </c>
      <c s="7" t="s">
        <v>59</v>
      </c>
      <c s="7" t="s">
        <v>1183</v>
      </c>
      <c s="7" t="s">
        <v>392</v>
      </c>
      <c s="10">
        <v>219.01</v>
      </c>
      <c s="14"/>
      <c s="13">
        <f>ROUND((G21*F21),2)</f>
      </c>
      <c r="O21">
        <f>rekapitulace!H8</f>
      </c>
      <c>
        <f>O21/100*H21</f>
      </c>
    </row>
    <row r="22" spans="4:4" ht="242.25">
      <c r="D22" s="15" t="s">
        <v>1276</v>
      </c>
    </row>
    <row r="23" spans="1:16" ht="12.75">
      <c r="A23" s="7">
        <v>5</v>
      </c>
      <c s="7" t="s">
        <v>519</v>
      </c>
      <c s="7" t="s">
        <v>44</v>
      </c>
      <c s="7" t="s">
        <v>520</v>
      </c>
      <c s="7" t="s">
        <v>392</v>
      </c>
      <c s="10">
        <v>122.88</v>
      </c>
      <c s="14"/>
      <c s="13">
        <f>ROUND((G23*F23),2)</f>
      </c>
      <c r="O23">
        <f>rekapitulace!H8</f>
      </c>
      <c>
        <f>O23/100*H23</f>
      </c>
    </row>
    <row r="24" spans="4:4" ht="102">
      <c r="D24" s="15" t="s">
        <v>1277</v>
      </c>
    </row>
    <row r="25" spans="1:16" ht="12.75">
      <c r="A25" s="7">
        <v>6</v>
      </c>
      <c s="7" t="s">
        <v>757</v>
      </c>
      <c s="7" t="s">
        <v>44</v>
      </c>
      <c s="7" t="s">
        <v>758</v>
      </c>
      <c s="7" t="s">
        <v>392</v>
      </c>
      <c s="10">
        <v>219.01</v>
      </c>
      <c s="14"/>
      <c s="13">
        <f>ROUND((G25*F25),2)</f>
      </c>
      <c r="O25">
        <f>rekapitulace!H8</f>
      </c>
      <c>
        <f>O25/100*H25</f>
      </c>
    </row>
    <row r="26" spans="4:4" ht="76.5">
      <c r="D26" s="15" t="s">
        <v>1278</v>
      </c>
    </row>
    <row r="27" spans="1:16" ht="12.75" customHeight="1">
      <c r="A27" s="16"/>
      <c s="16"/>
      <c s="16" t="s">
        <v>24</v>
      </c>
      <c s="16" t="s">
        <v>510</v>
      </c>
      <c s="16"/>
      <c s="16"/>
      <c s="16"/>
      <c s="16">
        <f>SUM(H19:H26)</f>
      </c>
      <c r="P27">
        <f>ROUND(SUM(P19:P26),2)</f>
      </c>
    </row>
    <row r="29" spans="1:8" ht="12.75" customHeight="1">
      <c r="A29" s="9"/>
      <c s="9"/>
      <c s="9" t="s">
        <v>36</v>
      </c>
      <c s="9" t="s">
        <v>535</v>
      </c>
      <c s="9"/>
      <c s="11"/>
      <c s="9"/>
      <c s="11"/>
    </row>
    <row r="30" spans="1:16" ht="12.75">
      <c r="A30" s="7">
        <v>7</v>
      </c>
      <c s="7" t="s">
        <v>768</v>
      </c>
      <c s="7" t="s">
        <v>44</v>
      </c>
      <c s="7" t="s">
        <v>769</v>
      </c>
      <c s="7" t="s">
        <v>392</v>
      </c>
      <c s="10">
        <v>85.8</v>
      </c>
      <c s="14"/>
      <c s="13">
        <f>ROUND((G30*F30),2)</f>
      </c>
      <c r="O30">
        <f>rekapitulace!H8</f>
      </c>
      <c>
        <f>O30/100*H30</f>
      </c>
    </row>
    <row r="31" spans="4:4" ht="89.25">
      <c r="D31" s="15" t="s">
        <v>1279</v>
      </c>
    </row>
    <row r="32" spans="1:16" ht="12.75" customHeight="1">
      <c r="A32" s="16"/>
      <c s="16"/>
      <c s="16" t="s">
        <v>36</v>
      </c>
      <c s="16" t="s">
        <v>535</v>
      </c>
      <c s="16"/>
      <c s="16"/>
      <c s="16"/>
      <c s="16">
        <f>SUM(H30:H31)</f>
      </c>
      <c r="P32">
        <f>ROUND(SUM(P30:P31),2)</f>
      </c>
    </row>
    <row r="34" spans="1:8" ht="12.75" customHeight="1">
      <c r="A34" s="9"/>
      <c s="9"/>
      <c s="9" t="s">
        <v>39</v>
      </c>
      <c s="9" t="s">
        <v>598</v>
      </c>
      <c s="9"/>
      <c s="11"/>
      <c s="9"/>
      <c s="11"/>
    </row>
    <row r="35" spans="1:16" ht="12.75">
      <c r="A35" s="7">
        <v>8</v>
      </c>
      <c s="7" t="s">
        <v>1191</v>
      </c>
      <c s="7" t="s">
        <v>44</v>
      </c>
      <c s="7" t="s">
        <v>1192</v>
      </c>
      <c s="7" t="s">
        <v>68</v>
      </c>
      <c s="10">
        <v>20</v>
      </c>
      <c s="14"/>
      <c s="13">
        <f>ROUND((G35*F35),2)</f>
      </c>
      <c r="O35">
        <f>rekapitulace!H8</f>
      </c>
      <c>
        <f>O35/100*H35</f>
      </c>
    </row>
    <row r="36" spans="4:4" ht="25.5">
      <c r="D36" s="15" t="s">
        <v>272</v>
      </c>
    </row>
    <row r="37" spans="1:16" ht="12.75">
      <c r="A37" s="7">
        <v>9</v>
      </c>
      <c s="7" t="s">
        <v>1194</v>
      </c>
      <c s="7" t="s">
        <v>44</v>
      </c>
      <c s="7" t="s">
        <v>1195</v>
      </c>
      <c s="7" t="s">
        <v>132</v>
      </c>
      <c s="10">
        <v>1066</v>
      </c>
      <c s="14"/>
      <c s="13">
        <f>ROUND((G37*F37),2)</f>
      </c>
      <c r="O37">
        <f>rekapitulace!H8</f>
      </c>
      <c>
        <f>O37/100*H37</f>
      </c>
    </row>
    <row r="38" spans="4:4" ht="38.25">
      <c r="D38" s="15" t="s">
        <v>1280</v>
      </c>
    </row>
    <row r="39" spans="1:16" ht="12.75">
      <c r="A39" s="7">
        <v>10</v>
      </c>
      <c s="7" t="s">
        <v>1281</v>
      </c>
      <c s="7" t="s">
        <v>44</v>
      </c>
      <c s="7" t="s">
        <v>1282</v>
      </c>
      <c s="7" t="s">
        <v>132</v>
      </c>
      <c s="10">
        <v>64</v>
      </c>
      <c s="14"/>
      <c s="13">
        <f>ROUND((G39*F39),2)</f>
      </c>
      <c r="O39">
        <f>rekapitulace!H8</f>
      </c>
      <c>
        <f>O39/100*H39</f>
      </c>
    </row>
    <row r="40" spans="4:4" ht="25.5">
      <c r="D40" s="15" t="s">
        <v>1283</v>
      </c>
    </row>
    <row r="41" spans="1:16" ht="12.75">
      <c r="A41" s="7">
        <v>11</v>
      </c>
      <c s="7" t="s">
        <v>1197</v>
      </c>
      <c s="7" t="s">
        <v>59</v>
      </c>
      <c s="7" t="s">
        <v>1198</v>
      </c>
      <c s="7" t="s">
        <v>132</v>
      </c>
      <c s="10">
        <v>746</v>
      </c>
      <c s="14"/>
      <c s="13">
        <f>ROUND((G41*F41),2)</f>
      </c>
      <c r="O41">
        <f>rekapitulace!H8</f>
      </c>
      <c>
        <f>O41/100*H41</f>
      </c>
    </row>
    <row r="42" spans="4:4" ht="38.25">
      <c r="D42" s="15" t="s">
        <v>1284</v>
      </c>
    </row>
    <row r="43" spans="1:16" ht="12.75">
      <c r="A43" s="7">
        <v>12</v>
      </c>
      <c s="7" t="s">
        <v>1197</v>
      </c>
      <c s="7" t="s">
        <v>61</v>
      </c>
      <c s="7" t="s">
        <v>1285</v>
      </c>
      <c s="7" t="s">
        <v>132</v>
      </c>
      <c s="10">
        <v>675</v>
      </c>
      <c s="14"/>
      <c s="13">
        <f>ROUND((G43*F43),2)</f>
      </c>
      <c r="O43">
        <f>rekapitulace!H8</f>
      </c>
      <c>
        <f>O43/100*H43</f>
      </c>
    </row>
    <row r="44" spans="4:4" ht="38.25">
      <c r="D44" s="15" t="s">
        <v>1286</v>
      </c>
    </row>
    <row r="45" spans="1:16" ht="12.75">
      <c r="A45" s="7">
        <v>13</v>
      </c>
      <c s="7" t="s">
        <v>1287</v>
      </c>
      <c s="7" t="s">
        <v>44</v>
      </c>
      <c s="7" t="s">
        <v>1288</v>
      </c>
      <c s="7" t="s">
        <v>132</v>
      </c>
      <c s="10">
        <v>2416</v>
      </c>
      <c s="14"/>
      <c s="13">
        <f>ROUND((G45*F45),2)</f>
      </c>
      <c r="O45">
        <f>rekapitulace!H8</f>
      </c>
      <c>
        <f>O45/100*H45</f>
      </c>
    </row>
    <row r="46" spans="4:4" ht="38.25">
      <c r="D46" s="15" t="s">
        <v>1289</v>
      </c>
    </row>
    <row r="47" spans="1:16" ht="12.75">
      <c r="A47" s="7">
        <v>14</v>
      </c>
      <c s="7" t="s">
        <v>1136</v>
      </c>
      <c s="7" t="s">
        <v>44</v>
      </c>
      <c s="7" t="s">
        <v>1137</v>
      </c>
      <c s="7" t="s">
        <v>68</v>
      </c>
      <c s="10">
        <v>10</v>
      </c>
      <c s="14"/>
      <c s="13">
        <f>ROUND((G47*F47),2)</f>
      </c>
      <c r="O47">
        <f>rekapitulace!H8</f>
      </c>
      <c>
        <f>O47/100*H47</f>
      </c>
    </row>
    <row r="48" spans="4:4" ht="25.5">
      <c r="D48" s="15" t="s">
        <v>264</v>
      </c>
    </row>
    <row r="49" spans="1:16" ht="12.75">
      <c r="A49" s="7">
        <v>15</v>
      </c>
      <c s="7" t="s">
        <v>1158</v>
      </c>
      <c s="7" t="s">
        <v>44</v>
      </c>
      <c s="7" t="s">
        <v>1159</v>
      </c>
      <c s="7" t="s">
        <v>132</v>
      </c>
      <c s="10">
        <v>715</v>
      </c>
      <c s="14"/>
      <c s="13">
        <f>ROUND((G49*F49),2)</f>
      </c>
      <c r="O49">
        <f>rekapitulace!H8</f>
      </c>
      <c>
        <f>O49/100*H49</f>
      </c>
    </row>
    <row r="50" spans="4:4" ht="38.25">
      <c r="D50" s="15" t="s">
        <v>1290</v>
      </c>
    </row>
    <row r="51" spans="1:16" ht="12.75">
      <c r="A51" s="7">
        <v>16</v>
      </c>
      <c s="7" t="s">
        <v>1160</v>
      </c>
      <c s="7" t="s">
        <v>44</v>
      </c>
      <c s="7" t="s">
        <v>1161</v>
      </c>
      <c s="7" t="s">
        <v>1162</v>
      </c>
      <c s="10">
        <v>1</v>
      </c>
      <c s="14"/>
      <c s="13">
        <f>ROUND((G51*F51),2)</f>
      </c>
      <c r="O51">
        <f>rekapitulace!H8</f>
      </c>
      <c>
        <f>O51/100*H51</f>
      </c>
    </row>
    <row r="52" spans="4:4" ht="25.5">
      <c r="D52" s="15" t="s">
        <v>51</v>
      </c>
    </row>
    <row r="53" spans="1:16" ht="12.75">
      <c r="A53" s="7">
        <v>17</v>
      </c>
      <c s="7" t="s">
        <v>1163</v>
      </c>
      <c s="7" t="s">
        <v>44</v>
      </c>
      <c s="7" t="s">
        <v>1164</v>
      </c>
      <c s="7" t="s">
        <v>132</v>
      </c>
      <c s="10">
        <v>715</v>
      </c>
      <c s="14"/>
      <c s="13">
        <f>ROUND((G53*F53),2)</f>
      </c>
      <c r="O53">
        <f>rekapitulace!H8</f>
      </c>
      <c>
        <f>O53/100*H53</f>
      </c>
    </row>
    <row r="54" spans="4:4" ht="38.25">
      <c r="D54" s="15" t="s">
        <v>1290</v>
      </c>
    </row>
    <row r="55" spans="1:16" ht="12.75">
      <c r="A55" s="7">
        <v>18</v>
      </c>
      <c s="7" t="s">
        <v>1165</v>
      </c>
      <c s="7" t="s">
        <v>44</v>
      </c>
      <c s="7" t="s">
        <v>1166</v>
      </c>
      <c s="7" t="s">
        <v>68</v>
      </c>
      <c s="10">
        <v>3</v>
      </c>
      <c s="14"/>
      <c s="13">
        <f>ROUND((G55*F55),2)</f>
      </c>
      <c r="O55">
        <f>rekapitulace!H8</f>
      </c>
      <c>
        <f>O55/100*H55</f>
      </c>
    </row>
    <row r="56" spans="4:4" ht="25.5">
      <c r="D56" s="15" t="s">
        <v>72</v>
      </c>
    </row>
    <row r="57" spans="1:16" ht="12.75">
      <c r="A57" s="7">
        <v>19</v>
      </c>
      <c s="7" t="s">
        <v>1167</v>
      </c>
      <c s="7" t="s">
        <v>44</v>
      </c>
      <c s="7" t="s">
        <v>1168</v>
      </c>
      <c s="7" t="s">
        <v>68</v>
      </c>
      <c s="10">
        <v>1</v>
      </c>
      <c s="14"/>
      <c s="13">
        <f>ROUND((G57*F57),2)</f>
      </c>
      <c r="O57">
        <f>rekapitulace!H8</f>
      </c>
      <c>
        <f>O57/100*H57</f>
      </c>
    </row>
    <row r="58" spans="4:4" ht="25.5">
      <c r="D58" s="15" t="s">
        <v>97</v>
      </c>
    </row>
    <row r="59" spans="1:16" ht="12.75">
      <c r="A59" s="7">
        <v>20</v>
      </c>
      <c s="7" t="s">
        <v>1291</v>
      </c>
      <c s="7" t="s">
        <v>44</v>
      </c>
      <c s="7" t="s">
        <v>1292</v>
      </c>
      <c s="7" t="s">
        <v>68</v>
      </c>
      <c s="10">
        <v>1</v>
      </c>
      <c s="14"/>
      <c s="13">
        <f>ROUND((G59*F59),2)</f>
      </c>
      <c r="O59">
        <f>rekapitulace!H8</f>
      </c>
      <c>
        <f>O59/100*H59</f>
      </c>
    </row>
    <row r="60" spans="4:4" ht="25.5">
      <c r="D60" s="15" t="s">
        <v>97</v>
      </c>
    </row>
    <row r="61" spans="1:16" ht="12.75" customHeight="1">
      <c r="A61" s="16"/>
      <c s="16"/>
      <c s="16" t="s">
        <v>39</v>
      </c>
      <c s="16" t="s">
        <v>598</v>
      </c>
      <c s="16"/>
      <c s="16"/>
      <c s="16"/>
      <c s="16">
        <f>SUM(H35:H60)</f>
      </c>
      <c r="P61">
        <f>ROUND(SUM(P35:P60),2)</f>
      </c>
    </row>
    <row r="63" spans="1:8" ht="12.75" customHeight="1">
      <c r="A63" s="9"/>
      <c s="9"/>
      <c s="9" t="s">
        <v>40</v>
      </c>
      <c s="9" t="s">
        <v>75</v>
      </c>
      <c s="9"/>
      <c s="11"/>
      <c s="9"/>
      <c s="11"/>
    </row>
    <row r="64" spans="1:16" ht="12.75">
      <c r="A64" s="7">
        <v>21</v>
      </c>
      <c s="7" t="s">
        <v>1171</v>
      </c>
      <c s="7" t="s">
        <v>44</v>
      </c>
      <c s="7" t="s">
        <v>1172</v>
      </c>
      <c s="7" t="s">
        <v>132</v>
      </c>
      <c s="10">
        <v>132</v>
      </c>
      <c s="14"/>
      <c s="13">
        <f>ROUND((G64*F64),2)</f>
      </c>
      <c r="O64">
        <f>rekapitulace!H8</f>
      </c>
      <c>
        <f>O64/100*H64</f>
      </c>
    </row>
    <row r="65" spans="4:4" ht="38.25">
      <c r="D65" s="15" t="s">
        <v>1293</v>
      </c>
    </row>
    <row r="66" spans="1:16" ht="12.75">
      <c r="A66" s="7">
        <v>22</v>
      </c>
      <c s="7" t="s">
        <v>1227</v>
      </c>
      <c s="7" t="s">
        <v>44</v>
      </c>
      <c s="7" t="s">
        <v>1228</v>
      </c>
      <c s="7" t="s">
        <v>392</v>
      </c>
      <c s="10">
        <v>27.297</v>
      </c>
      <c s="14"/>
      <c s="13">
        <f>ROUND((G66*F66),2)</f>
      </c>
      <c r="O66">
        <f>rekapitulace!H8</f>
      </c>
      <c>
        <f>O66/100*H66</f>
      </c>
    </row>
    <row r="67" spans="4:4" ht="127.5">
      <c r="D67" s="15" t="s">
        <v>1294</v>
      </c>
    </row>
    <row r="68" spans="1:16" ht="12.75" customHeight="1">
      <c r="A68" s="16"/>
      <c s="16"/>
      <c s="16" t="s">
        <v>40</v>
      </c>
      <c s="16" t="s">
        <v>75</v>
      </c>
      <c s="16"/>
      <c s="16"/>
      <c s="16"/>
      <c s="16">
        <f>SUM(H64:H67)</f>
      </c>
      <c r="P68">
        <f>ROUND(SUM(P64:P67),2)</f>
      </c>
    </row>
    <row r="70" spans="1:16" ht="12.75" customHeight="1">
      <c r="A70" s="16"/>
      <c s="16"/>
      <c s="16"/>
      <c s="16" t="s">
        <v>63</v>
      </c>
      <c s="16"/>
      <c s="16"/>
      <c s="16"/>
      <c s="16">
        <f>+H16+H27+H32+H61+H68</f>
      </c>
      <c r="P70">
        <f>+P16+P27+P32+P61+P68</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3.xml><?xml version="1.0" encoding="utf-8"?>
<worksheet xmlns="http://schemas.openxmlformats.org/spreadsheetml/2006/main" xmlns:r="http://schemas.openxmlformats.org/officeDocument/2006/relationships">
  <sheetPr>
    <pageSetUpPr fitToPage="1"/>
  </sheetPr>
  <dimension ref="A1:P99"/>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1295</v>
      </c>
      <c s="5" t="s">
        <v>1296</v>
      </c>
      <c s="5"/>
    </row>
    <row r="6" spans="1:5" ht="12.75" customHeight="1">
      <c r="A6" t="s">
        <v>17</v>
      </c>
      <c r="C6" s="5" t="s">
        <v>1297</v>
      </c>
      <c s="5" t="s">
        <v>1296</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24</v>
      </c>
      <c s="9" t="s">
        <v>510</v>
      </c>
      <c s="9"/>
      <c s="11"/>
      <c s="9"/>
      <c s="11"/>
    </row>
    <row r="12" spans="1:16" ht="12.75">
      <c r="A12" s="7">
        <v>1</v>
      </c>
      <c s="7" t="s">
        <v>1298</v>
      </c>
      <c s="7" t="s">
        <v>44</v>
      </c>
      <c s="7" t="s">
        <v>1299</v>
      </c>
      <c s="7" t="s">
        <v>132</v>
      </c>
      <c s="10">
        <v>1</v>
      </c>
      <c s="14"/>
      <c s="13">
        <f>ROUND((G12*F12),2)</f>
      </c>
      <c r="O12">
        <f>rekapitulace!H8</f>
      </c>
      <c>
        <f>O12/100*H12</f>
      </c>
    </row>
    <row r="13" spans="1:16" ht="12.75">
      <c r="A13" s="7">
        <v>2</v>
      </c>
      <c s="7" t="s">
        <v>1300</v>
      </c>
      <c s="7" t="s">
        <v>44</v>
      </c>
      <c s="7" t="s">
        <v>1301</v>
      </c>
      <c s="7" t="s">
        <v>132</v>
      </c>
      <c s="10">
        <v>1</v>
      </c>
      <c s="14"/>
      <c s="13">
        <f>ROUND((G13*F13),2)</f>
      </c>
      <c r="O13">
        <f>rekapitulace!H8</f>
      </c>
      <c>
        <f>O13/100*H13</f>
      </c>
    </row>
    <row r="14" spans="1:16" ht="12.75">
      <c r="A14" s="7">
        <v>3</v>
      </c>
      <c s="7" t="s">
        <v>1302</v>
      </c>
      <c s="7" t="s">
        <v>44</v>
      </c>
      <c s="7" t="s">
        <v>1303</v>
      </c>
      <c s="7" t="s">
        <v>132</v>
      </c>
      <c s="10">
        <v>4</v>
      </c>
      <c s="14"/>
      <c s="13">
        <f>ROUND((G14*F14),2)</f>
      </c>
      <c r="O14">
        <f>rekapitulace!H8</f>
      </c>
      <c>
        <f>O14/100*H14</f>
      </c>
    </row>
    <row r="15" spans="1:16" ht="12.75">
      <c r="A15" s="7">
        <v>4</v>
      </c>
      <c s="7" t="s">
        <v>1304</v>
      </c>
      <c s="7" t="s">
        <v>44</v>
      </c>
      <c s="7" t="s">
        <v>1305</v>
      </c>
      <c s="7" t="s">
        <v>132</v>
      </c>
      <c s="10">
        <v>30</v>
      </c>
      <c s="14"/>
      <c s="13">
        <f>ROUND((G15*F15),2)</f>
      </c>
      <c r="O15">
        <f>rekapitulace!H8</f>
      </c>
      <c>
        <f>O15/100*H15</f>
      </c>
    </row>
    <row r="16" spans="4:4" ht="38.25">
      <c r="D16" s="15" t="s">
        <v>1306</v>
      </c>
    </row>
    <row r="17" spans="1:16" ht="12.75">
      <c r="A17" s="7">
        <v>5</v>
      </c>
      <c s="7" t="s">
        <v>1307</v>
      </c>
      <c s="7" t="s">
        <v>44</v>
      </c>
      <c s="7" t="s">
        <v>1308</v>
      </c>
      <c s="7" t="s">
        <v>132</v>
      </c>
      <c s="10">
        <v>30</v>
      </c>
      <c s="14"/>
      <c s="13">
        <f>ROUND((G17*F17),2)</f>
      </c>
      <c r="O17">
        <f>rekapitulace!H8</f>
      </c>
      <c>
        <f>O17/100*H17</f>
      </c>
    </row>
    <row r="18" spans="1:16" ht="12.75">
      <c r="A18" s="7">
        <v>6</v>
      </c>
      <c s="7" t="s">
        <v>1309</v>
      </c>
      <c s="7" t="s">
        <v>44</v>
      </c>
      <c s="7" t="s">
        <v>1310</v>
      </c>
      <c s="7" t="s">
        <v>132</v>
      </c>
      <c s="10">
        <v>24</v>
      </c>
      <c s="14"/>
      <c s="13">
        <f>ROUND((G18*F18),2)</f>
      </c>
      <c r="O18">
        <f>rekapitulace!H8</f>
      </c>
      <c>
        <f>O18/100*H18</f>
      </c>
    </row>
    <row r="19" spans="4:4" ht="102">
      <c r="D19" s="15" t="s">
        <v>1311</v>
      </c>
    </row>
    <row r="20" spans="1:16" ht="12.75">
      <c r="A20" s="7">
        <v>7</v>
      </c>
      <c s="7" t="s">
        <v>1312</v>
      </c>
      <c s="7" t="s">
        <v>44</v>
      </c>
      <c s="7" t="s">
        <v>1313</v>
      </c>
      <c s="7" t="s">
        <v>132</v>
      </c>
      <c s="10">
        <v>24</v>
      </c>
      <c s="14"/>
      <c s="13">
        <f>ROUND((G20*F20),2)</f>
      </c>
      <c r="O20">
        <f>rekapitulace!H8</f>
      </c>
      <c>
        <f>O20/100*H20</f>
      </c>
    </row>
    <row r="21" spans="1:16" ht="12.75">
      <c r="A21" s="7">
        <v>8</v>
      </c>
      <c s="7" t="s">
        <v>1314</v>
      </c>
      <c s="7" t="s">
        <v>44</v>
      </c>
      <c s="7" t="s">
        <v>1315</v>
      </c>
      <c s="7" t="s">
        <v>392</v>
      </c>
      <c s="10">
        <v>4.95</v>
      </c>
      <c s="14"/>
      <c s="13">
        <f>ROUND((G21*F21),2)</f>
      </c>
      <c r="O21">
        <f>rekapitulace!H8</f>
      </c>
      <c>
        <f>O21/100*H21</f>
      </c>
    </row>
    <row r="22" spans="4:4" ht="153">
      <c r="D22" s="15" t="s">
        <v>1316</v>
      </c>
    </row>
    <row r="23" spans="1:16" ht="12.75">
      <c r="A23" s="7">
        <v>9</v>
      </c>
      <c s="7" t="s">
        <v>1317</v>
      </c>
      <c s="7" t="s">
        <v>44</v>
      </c>
      <c s="7" t="s">
        <v>1318</v>
      </c>
      <c s="7" t="s">
        <v>392</v>
      </c>
      <c s="10">
        <v>4.95</v>
      </c>
      <c s="14"/>
      <c s="13">
        <f>ROUND((G23*F23),2)</f>
      </c>
      <c r="O23">
        <f>rekapitulace!H8</f>
      </c>
      <c>
        <f>O23/100*H23</f>
      </c>
    </row>
    <row r="24" spans="4:4" ht="51">
      <c r="D24" s="15" t="s">
        <v>1319</v>
      </c>
    </row>
    <row r="25" spans="1:16" ht="12.75">
      <c r="A25" s="7">
        <v>10</v>
      </c>
      <c s="7" t="s">
        <v>1320</v>
      </c>
      <c s="7" t="s">
        <v>44</v>
      </c>
      <c s="7" t="s">
        <v>1321</v>
      </c>
      <c s="7" t="s">
        <v>392</v>
      </c>
      <c s="10">
        <v>2.45</v>
      </c>
      <c s="14"/>
      <c s="13">
        <f>ROUND((G25*F25),2)</f>
      </c>
      <c r="O25">
        <f>rekapitulace!H8</f>
      </c>
      <c>
        <f>O25/100*H25</f>
      </c>
    </row>
    <row r="26" spans="4:4" ht="140.25">
      <c r="D26" s="15" t="s">
        <v>1322</v>
      </c>
    </row>
    <row r="27" spans="1:16" ht="12.75">
      <c r="A27" s="7">
        <v>11</v>
      </c>
      <c s="7" t="s">
        <v>1323</v>
      </c>
      <c s="7" t="s">
        <v>44</v>
      </c>
      <c s="7" t="s">
        <v>1324</v>
      </c>
      <c s="7" t="s">
        <v>392</v>
      </c>
      <c s="10">
        <v>22.05</v>
      </c>
      <c s="14"/>
      <c s="13">
        <f>ROUND((G27*F27),2)</f>
      </c>
      <c r="O27">
        <f>rekapitulace!H8</f>
      </c>
      <c>
        <f>O27/100*H27</f>
      </c>
    </row>
    <row r="28" spans="4:4" ht="63.75">
      <c r="D28" s="15" t="s">
        <v>1325</v>
      </c>
    </row>
    <row r="29" spans="1:16" ht="12.75">
      <c r="A29" s="7">
        <v>12</v>
      </c>
      <c s="7" t="s">
        <v>1326</v>
      </c>
      <c s="7" t="s">
        <v>44</v>
      </c>
      <c s="7" t="s">
        <v>1327</v>
      </c>
      <c s="7" t="s">
        <v>392</v>
      </c>
      <c s="10">
        <v>24</v>
      </c>
      <c s="14"/>
      <c s="13">
        <f>ROUND((G29*F29),2)</f>
      </c>
      <c r="O29">
        <f>rekapitulace!H8</f>
      </c>
      <c>
        <f>O29/100*H29</f>
      </c>
    </row>
    <row r="30" spans="4:4" ht="38.25">
      <c r="D30" s="15" t="s">
        <v>1328</v>
      </c>
    </row>
    <row r="31" spans="1:16" ht="12.75">
      <c r="A31" s="7">
        <v>13</v>
      </c>
      <c s="7" t="s">
        <v>1329</v>
      </c>
      <c s="7" t="s">
        <v>44</v>
      </c>
      <c s="7" t="s">
        <v>1330</v>
      </c>
      <c s="7" t="s">
        <v>530</v>
      </c>
      <c s="10">
        <v>64.53</v>
      </c>
      <c s="14"/>
      <c s="13">
        <f>ROUND((G31*F31),2)</f>
      </c>
      <c r="O31">
        <f>rekapitulace!H8</f>
      </c>
      <c>
        <f>O31/100*H31</f>
      </c>
    </row>
    <row r="32" spans="4:4" ht="331.5">
      <c r="D32" s="15" t="s">
        <v>1331</v>
      </c>
    </row>
    <row r="33" spans="1:16" ht="12.75">
      <c r="A33" s="7">
        <v>14</v>
      </c>
      <c s="7" t="s">
        <v>1332</v>
      </c>
      <c s="7" t="s">
        <v>44</v>
      </c>
      <c s="7" t="s">
        <v>1333</v>
      </c>
      <c s="7" t="s">
        <v>530</v>
      </c>
      <c s="10">
        <v>7.17</v>
      </c>
      <c s="14"/>
      <c s="13">
        <f>ROUND((G33*F33),2)</f>
      </c>
      <c r="O33">
        <f>rekapitulace!H8</f>
      </c>
      <c>
        <f>O33/100*H33</f>
      </c>
    </row>
    <row r="34" spans="4:4" ht="25.5">
      <c r="D34" s="15" t="s">
        <v>1334</v>
      </c>
    </row>
    <row r="35" spans="1:16" ht="12.75">
      <c r="A35" s="7">
        <v>15</v>
      </c>
      <c s="7" t="s">
        <v>1335</v>
      </c>
      <c s="7" t="s">
        <v>44</v>
      </c>
      <c s="7" t="s">
        <v>1336</v>
      </c>
      <c s="7" t="s">
        <v>530</v>
      </c>
      <c s="10">
        <v>64.53</v>
      </c>
      <c s="14"/>
      <c s="13">
        <f>ROUND((G35*F35),2)</f>
      </c>
      <c r="O35">
        <f>rekapitulace!H8</f>
      </c>
      <c>
        <f>O35/100*H35</f>
      </c>
    </row>
    <row r="36" spans="4:4" ht="38.25">
      <c r="D36" s="15" t="s">
        <v>1337</v>
      </c>
    </row>
    <row r="37" spans="1:16" ht="12.75">
      <c r="A37" s="7">
        <v>16</v>
      </c>
      <c s="7" t="s">
        <v>1338</v>
      </c>
      <c s="7" t="s">
        <v>44</v>
      </c>
      <c s="7" t="s">
        <v>1339</v>
      </c>
      <c s="7" t="s">
        <v>530</v>
      </c>
      <c s="10">
        <v>7.17</v>
      </c>
      <c s="14"/>
      <c s="13">
        <f>ROUND((G37*F37),2)</f>
      </c>
      <c r="O37">
        <f>rekapitulace!H8</f>
      </c>
      <c>
        <f>O37/100*H37</f>
      </c>
    </row>
    <row r="38" spans="4:4" ht="25.5">
      <c r="D38" s="15" t="s">
        <v>1334</v>
      </c>
    </row>
    <row r="39" spans="1:16" ht="12.75">
      <c r="A39" s="7">
        <v>17</v>
      </c>
      <c s="7" t="s">
        <v>1340</v>
      </c>
      <c s="7" t="s">
        <v>44</v>
      </c>
      <c s="7" t="s">
        <v>1341</v>
      </c>
      <c s="7" t="s">
        <v>392</v>
      </c>
      <c s="10">
        <v>34.4</v>
      </c>
      <c s="14"/>
      <c s="13">
        <f>ROUND((G39*F39),2)</f>
      </c>
      <c r="O39">
        <f>rekapitulace!H8</f>
      </c>
      <c>
        <f>O39/100*H39</f>
      </c>
    </row>
    <row r="40" spans="4:4" ht="127.5">
      <c r="D40" s="15" t="s">
        <v>1342</v>
      </c>
    </row>
    <row r="41" spans="1:16" ht="12.75">
      <c r="A41" s="7">
        <v>18</v>
      </c>
      <c s="7" t="s">
        <v>1343</v>
      </c>
      <c s="7" t="s">
        <v>44</v>
      </c>
      <c s="7" t="s">
        <v>1344</v>
      </c>
      <c s="7" t="s">
        <v>392</v>
      </c>
      <c s="10">
        <v>34.4</v>
      </c>
      <c s="14"/>
      <c s="13">
        <f>ROUND((G41*F41),2)</f>
      </c>
      <c r="O41">
        <f>rekapitulace!H8</f>
      </c>
      <c>
        <f>O41/100*H41</f>
      </c>
    </row>
    <row r="42" spans="4:4" ht="89.25">
      <c r="D42" s="15" t="s">
        <v>1345</v>
      </c>
    </row>
    <row r="43" spans="1:16" ht="12.75">
      <c r="A43" s="7">
        <v>19</v>
      </c>
      <c s="7" t="s">
        <v>1346</v>
      </c>
      <c s="7" t="s">
        <v>44</v>
      </c>
      <c s="7" t="s">
        <v>1347</v>
      </c>
      <c s="7" t="s">
        <v>654</v>
      </c>
      <c s="10">
        <v>68.8</v>
      </c>
      <c s="14"/>
      <c s="13">
        <f>ROUND((G43*F43),2)</f>
      </c>
      <c r="O43">
        <f>rekapitulace!H8</f>
      </c>
      <c>
        <f>O43/100*H43</f>
      </c>
    </row>
    <row r="44" spans="4:4" ht="25.5">
      <c r="D44" s="15" t="s">
        <v>1348</v>
      </c>
    </row>
    <row r="45" spans="1:16" ht="12.75">
      <c r="A45" s="7">
        <v>20</v>
      </c>
      <c s="7" t="s">
        <v>1349</v>
      </c>
      <c s="7" t="s">
        <v>44</v>
      </c>
      <c s="7" t="s">
        <v>1350</v>
      </c>
      <c s="7" t="s">
        <v>392</v>
      </c>
      <c s="10">
        <v>22.862</v>
      </c>
      <c s="14"/>
      <c s="13">
        <f>ROUND((G45*F45),2)</f>
      </c>
      <c r="O45">
        <f>rekapitulace!H8</f>
      </c>
      <c>
        <f>O45/100*H45</f>
      </c>
    </row>
    <row r="46" spans="4:4" ht="280.5">
      <c r="D46" s="15" t="s">
        <v>1351</v>
      </c>
    </row>
    <row r="47" spans="1:16" ht="12.75">
      <c r="A47" s="7">
        <v>21</v>
      </c>
      <c s="7" t="s">
        <v>1352</v>
      </c>
      <c s="7" t="s">
        <v>44</v>
      </c>
      <c s="7" t="s">
        <v>1353</v>
      </c>
      <c s="7" t="s">
        <v>392</v>
      </c>
      <c s="10">
        <v>5.769</v>
      </c>
      <c s="14"/>
      <c s="13">
        <f>ROUND((G47*F47),2)</f>
      </c>
      <c r="O47">
        <f>rekapitulace!H8</f>
      </c>
      <c>
        <f>O47/100*H47</f>
      </c>
    </row>
    <row r="48" spans="4:4" ht="63.75">
      <c r="D48" s="15" t="s">
        <v>1354</v>
      </c>
    </row>
    <row r="49" spans="1:16" ht="12.75">
      <c r="A49" s="7">
        <v>22</v>
      </c>
      <c s="7" t="s">
        <v>1355</v>
      </c>
      <c s="7" t="s">
        <v>44</v>
      </c>
      <c s="7" t="s">
        <v>1356</v>
      </c>
      <c s="7" t="s">
        <v>392</v>
      </c>
      <c s="10">
        <v>5.769</v>
      </c>
      <c s="14"/>
      <c s="13">
        <f>ROUND((G49*F49),2)</f>
      </c>
      <c r="O49">
        <f>rekapitulace!H8</f>
      </c>
      <c>
        <f>O49/100*H49</f>
      </c>
    </row>
    <row r="50" spans="4:4" ht="409.5">
      <c r="D50" s="15" t="s">
        <v>1357</v>
      </c>
    </row>
    <row r="51" spans="1:16" ht="12.75">
      <c r="A51" s="7">
        <v>23</v>
      </c>
      <c s="7" t="s">
        <v>1358</v>
      </c>
      <c s="7" t="s">
        <v>44</v>
      </c>
      <c s="7" t="s">
        <v>1359</v>
      </c>
      <c s="7" t="s">
        <v>654</v>
      </c>
      <c s="10">
        <v>19.811</v>
      </c>
      <c s="14"/>
      <c s="13">
        <f>ROUND((G51*F51),2)</f>
      </c>
      <c r="O51">
        <f>rekapitulace!H8</f>
      </c>
      <c>
        <f>O51/100*H51</f>
      </c>
    </row>
    <row r="52" spans="4:4" ht="38.25">
      <c r="D52" s="15" t="s">
        <v>1360</v>
      </c>
    </row>
    <row r="53" spans="1:16" ht="12.75">
      <c r="A53" s="7">
        <v>24</v>
      </c>
      <c s="7" t="s">
        <v>1361</v>
      </c>
      <c s="7" t="s">
        <v>44</v>
      </c>
      <c s="7" t="s">
        <v>1362</v>
      </c>
      <c s="7" t="s">
        <v>654</v>
      </c>
      <c s="10">
        <v>39.254</v>
      </c>
      <c s="14"/>
      <c s="13">
        <f>ROUND((G53*F53),2)</f>
      </c>
      <c r="O53">
        <f>rekapitulace!H8</f>
      </c>
      <c>
        <f>O53/100*H53</f>
      </c>
    </row>
    <row r="54" spans="4:4" ht="38.25">
      <c r="D54" s="15" t="s">
        <v>1363</v>
      </c>
    </row>
    <row r="55" spans="1:16" ht="12.75" customHeight="1">
      <c r="A55" s="16"/>
      <c s="16"/>
      <c s="16" t="s">
        <v>24</v>
      </c>
      <c s="16" t="s">
        <v>510</v>
      </c>
      <c s="16"/>
      <c s="16"/>
      <c s="16"/>
      <c s="16">
        <f>SUM(H12:H54)</f>
      </c>
      <c r="P55">
        <f>ROUND(SUM(P12:P54),2)</f>
      </c>
    </row>
    <row r="57" spans="1:8" ht="12.75" customHeight="1">
      <c r="A57" s="9"/>
      <c s="9"/>
      <c s="9" t="s">
        <v>1365</v>
      </c>
      <c s="9" t="s">
        <v>1364</v>
      </c>
      <c s="9"/>
      <c s="11"/>
      <c s="9"/>
      <c s="11"/>
    </row>
    <row r="58" spans="1:16" ht="12.75">
      <c r="A58" s="7">
        <v>25</v>
      </c>
      <c s="7" t="s">
        <v>1366</v>
      </c>
      <c s="7" t="s">
        <v>44</v>
      </c>
      <c s="7" t="s">
        <v>1367</v>
      </c>
      <c s="7" t="s">
        <v>46</v>
      </c>
      <c s="10">
        <v>2</v>
      </c>
      <c s="14"/>
      <c s="13">
        <f>ROUND((G58*F58),2)</f>
      </c>
      <c r="O58">
        <f>rekapitulace!H8</f>
      </c>
      <c>
        <f>O58/100*H58</f>
      </c>
    </row>
    <row r="59" spans="1:16" ht="12.75">
      <c r="A59" s="7">
        <v>26</v>
      </c>
      <c s="7" t="s">
        <v>1368</v>
      </c>
      <c s="7" t="s">
        <v>44</v>
      </c>
      <c s="7" t="s">
        <v>1369</v>
      </c>
      <c s="7" t="s">
        <v>132</v>
      </c>
      <c s="10">
        <v>17</v>
      </c>
      <c s="14"/>
      <c s="13">
        <f>ROUND((G59*F59),2)</f>
      </c>
      <c r="O59">
        <f>rekapitulace!H8</f>
      </c>
      <c>
        <f>O59/100*H59</f>
      </c>
    </row>
    <row r="60" spans="1:16" ht="12.75">
      <c r="A60" s="7">
        <v>27</v>
      </c>
      <c s="7" t="s">
        <v>1370</v>
      </c>
      <c s="7" t="s">
        <v>44</v>
      </c>
      <c s="7" t="s">
        <v>1371</v>
      </c>
      <c s="7" t="s">
        <v>132</v>
      </c>
      <c s="10">
        <v>19.55</v>
      </c>
      <c s="14"/>
      <c s="13">
        <f>ROUND((G60*F60),2)</f>
      </c>
      <c r="O60">
        <f>rekapitulace!H8</f>
      </c>
      <c>
        <f>O60/100*H60</f>
      </c>
    </row>
    <row r="61" spans="4:4" ht="102">
      <c r="D61" s="15" t="s">
        <v>1372</v>
      </c>
    </row>
    <row r="62" spans="1:16" ht="12.75" customHeight="1">
      <c r="A62" s="16"/>
      <c s="16"/>
      <c s="16" t="s">
        <v>1365</v>
      </c>
      <c s="16" t="s">
        <v>1364</v>
      </c>
      <c s="16"/>
      <c s="16"/>
      <c s="16"/>
      <c s="16">
        <f>SUM(H58:H61)</f>
      </c>
      <c r="P62">
        <f>ROUND(SUM(P58:P61),2)</f>
      </c>
    </row>
    <row r="64" spans="1:8" ht="12.75" customHeight="1">
      <c r="A64" s="9"/>
      <c s="9"/>
      <c s="9" t="s">
        <v>1374</v>
      </c>
      <c s="9" t="s">
        <v>1373</v>
      </c>
      <c s="9"/>
      <c s="11"/>
      <c s="9"/>
      <c s="11"/>
    </row>
    <row r="65" spans="1:16" ht="12.75">
      <c r="A65" s="7">
        <v>28</v>
      </c>
      <c s="7" t="s">
        <v>1375</v>
      </c>
      <c s="7" t="s">
        <v>44</v>
      </c>
      <c s="7" t="s">
        <v>1376</v>
      </c>
      <c s="7" t="s">
        <v>1377</v>
      </c>
      <c s="10">
        <v>1</v>
      </c>
      <c s="14"/>
      <c s="13">
        <f>ROUND((G65*F65),2)</f>
      </c>
      <c r="O65">
        <f>rekapitulace!H8</f>
      </c>
      <c>
        <f>O65/100*H65</f>
      </c>
    </row>
    <row r="66" spans="1:16" ht="12.75">
      <c r="A66" s="7">
        <v>29</v>
      </c>
      <c s="7" t="s">
        <v>1378</v>
      </c>
      <c s="7" t="s">
        <v>44</v>
      </c>
      <c s="7" t="s">
        <v>1379</v>
      </c>
      <c s="7" t="s">
        <v>132</v>
      </c>
      <c s="10">
        <v>1</v>
      </c>
      <c s="14"/>
      <c s="13">
        <f>ROUND((G66*F66),2)</f>
      </c>
      <c r="O66">
        <f>rekapitulace!H8</f>
      </c>
      <c>
        <f>O66/100*H66</f>
      </c>
    </row>
    <row r="67" spans="1:16" ht="12.75">
      <c r="A67" s="7">
        <v>30</v>
      </c>
      <c s="7" t="s">
        <v>1380</v>
      </c>
      <c s="7" t="s">
        <v>44</v>
      </c>
      <c s="7" t="s">
        <v>1381</v>
      </c>
      <c s="7" t="s">
        <v>68</v>
      </c>
      <c s="10">
        <v>1</v>
      </c>
      <c s="14"/>
      <c s="13">
        <f>ROUND((G67*F67),2)</f>
      </c>
      <c r="O67">
        <f>rekapitulace!H8</f>
      </c>
      <c>
        <f>O67/100*H67</f>
      </c>
    </row>
    <row r="68" spans="1:16" ht="12.75">
      <c r="A68" s="7">
        <v>31</v>
      </c>
      <c s="7" t="s">
        <v>1382</v>
      </c>
      <c s="7" t="s">
        <v>44</v>
      </c>
      <c s="7" t="s">
        <v>1383</v>
      </c>
      <c s="7" t="s">
        <v>132</v>
      </c>
      <c s="10">
        <v>17</v>
      </c>
      <c s="14"/>
      <c s="13">
        <f>ROUND((G68*F68),2)</f>
      </c>
      <c r="O68">
        <f>rekapitulace!H8</f>
      </c>
      <c>
        <f>O68/100*H68</f>
      </c>
    </row>
    <row r="69" spans="4:4" ht="38.25">
      <c r="D69" s="15" t="s">
        <v>1384</v>
      </c>
    </row>
    <row r="70" spans="1:16" ht="12.75">
      <c r="A70" s="7">
        <v>32</v>
      </c>
      <c s="7" t="s">
        <v>1385</v>
      </c>
      <c s="7" t="s">
        <v>44</v>
      </c>
      <c s="7" t="s">
        <v>1386</v>
      </c>
      <c s="7" t="s">
        <v>132</v>
      </c>
      <c s="10">
        <v>1</v>
      </c>
      <c s="14"/>
      <c s="13">
        <f>ROUND((G70*F70),2)</f>
      </c>
      <c r="O70">
        <f>rekapitulace!H8</f>
      </c>
      <c>
        <f>O70/100*H70</f>
      </c>
    </row>
    <row r="71" spans="1:16" ht="12.75">
      <c r="A71" s="7">
        <v>33</v>
      </c>
      <c s="7" t="s">
        <v>1387</v>
      </c>
      <c s="7" t="s">
        <v>44</v>
      </c>
      <c s="7" t="s">
        <v>1388</v>
      </c>
      <c s="7" t="s">
        <v>68</v>
      </c>
      <c s="10">
        <v>2</v>
      </c>
      <c s="14"/>
      <c s="13">
        <f>ROUND((G71*F71),2)</f>
      </c>
      <c r="O71">
        <f>rekapitulace!H8</f>
      </c>
      <c>
        <f>O71/100*H71</f>
      </c>
    </row>
    <row r="72" spans="1:16" ht="12.75">
      <c r="A72" s="7">
        <v>34</v>
      </c>
      <c s="7" t="s">
        <v>1389</v>
      </c>
      <c s="7" t="s">
        <v>44</v>
      </c>
      <c s="7" t="s">
        <v>1390</v>
      </c>
      <c s="7" t="s">
        <v>132</v>
      </c>
      <c s="10">
        <v>17</v>
      </c>
      <c s="14"/>
      <c s="13">
        <f>ROUND((G72*F72),2)</f>
      </c>
      <c r="O72">
        <f>rekapitulace!H8</f>
      </c>
      <c>
        <f>O72/100*H72</f>
      </c>
    </row>
    <row r="73" spans="1:16" ht="12.75">
      <c r="A73" s="7">
        <v>35</v>
      </c>
      <c s="7" t="s">
        <v>1391</v>
      </c>
      <c s="7" t="s">
        <v>44</v>
      </c>
      <c s="7" t="s">
        <v>1392</v>
      </c>
      <c s="7" t="s">
        <v>132</v>
      </c>
      <c s="10">
        <v>17</v>
      </c>
      <c s="14"/>
      <c s="13">
        <f>ROUND((G73*F73),2)</f>
      </c>
      <c r="O73">
        <f>rekapitulace!H8</f>
      </c>
      <c>
        <f>O73/100*H73</f>
      </c>
    </row>
    <row r="74" spans="4:4" ht="25.5">
      <c r="D74" s="15" t="s">
        <v>1393</v>
      </c>
    </row>
    <row r="75" spans="1:16" ht="12.75">
      <c r="A75" s="7">
        <v>36</v>
      </c>
      <c s="7" t="s">
        <v>1394</v>
      </c>
      <c s="7" t="s">
        <v>44</v>
      </c>
      <c s="7" t="s">
        <v>1395</v>
      </c>
      <c s="7" t="s">
        <v>46</v>
      </c>
      <c s="10">
        <v>1</v>
      </c>
      <c s="14"/>
      <c s="13">
        <f>ROUND((G75*F75),2)</f>
      </c>
      <c r="O75">
        <f>rekapitulace!H8</f>
      </c>
      <c>
        <f>O75/100*H75</f>
      </c>
    </row>
    <row r="76" spans="1:16" ht="12.75">
      <c r="A76" s="7">
        <v>37</v>
      </c>
      <c s="7" t="s">
        <v>1396</v>
      </c>
      <c s="7" t="s">
        <v>44</v>
      </c>
      <c s="7" t="s">
        <v>1397</v>
      </c>
      <c s="7" t="s">
        <v>46</v>
      </c>
      <c s="10">
        <v>1</v>
      </c>
      <c s="14"/>
      <c s="13">
        <f>ROUND((G76*F76),2)</f>
      </c>
      <c r="O76">
        <f>rekapitulace!H8</f>
      </c>
      <c>
        <f>O76/100*H76</f>
      </c>
    </row>
    <row r="77" spans="1:16" ht="12.75">
      <c r="A77" s="7">
        <v>38</v>
      </c>
      <c s="7" t="s">
        <v>1398</v>
      </c>
      <c s="7" t="s">
        <v>44</v>
      </c>
      <c s="7" t="s">
        <v>1399</v>
      </c>
      <c s="7" t="s">
        <v>46</v>
      </c>
      <c s="10">
        <v>2</v>
      </c>
      <c s="14"/>
      <c s="13">
        <f>ROUND((G77*F77),2)</f>
      </c>
      <c r="O77">
        <f>rekapitulace!H8</f>
      </c>
      <c>
        <f>O77/100*H77</f>
      </c>
    </row>
    <row r="78" spans="1:16" ht="12.75">
      <c r="A78" s="7">
        <v>39</v>
      </c>
      <c s="7" t="s">
        <v>1400</v>
      </c>
      <c s="7" t="s">
        <v>44</v>
      </c>
      <c s="7" t="s">
        <v>1401</v>
      </c>
      <c s="7" t="s">
        <v>46</v>
      </c>
      <c s="10">
        <v>1</v>
      </c>
      <c s="14"/>
      <c s="13">
        <f>ROUND((G78*F78),2)</f>
      </c>
      <c r="O78">
        <f>rekapitulace!H8</f>
      </c>
      <c>
        <f>O78/100*H78</f>
      </c>
    </row>
    <row r="79" spans="1:16" ht="12.75">
      <c r="A79" s="7">
        <v>40</v>
      </c>
      <c s="7" t="s">
        <v>1402</v>
      </c>
      <c s="7" t="s">
        <v>44</v>
      </c>
      <c s="7" t="s">
        <v>1403</v>
      </c>
      <c s="7" t="s">
        <v>86</v>
      </c>
      <c s="10">
        <v>2</v>
      </c>
      <c s="14"/>
      <c s="13">
        <f>ROUND((G79*F79),2)</f>
      </c>
      <c r="O79">
        <f>rekapitulace!H8</f>
      </c>
      <c>
        <f>O79/100*H79</f>
      </c>
    </row>
    <row r="80" spans="1:16" ht="12.75">
      <c r="A80" s="7">
        <v>41</v>
      </c>
      <c s="7" t="s">
        <v>1404</v>
      </c>
      <c s="7" t="s">
        <v>44</v>
      </c>
      <c s="7" t="s">
        <v>1405</v>
      </c>
      <c s="7" t="s">
        <v>132</v>
      </c>
      <c s="10">
        <v>1</v>
      </c>
      <c s="14"/>
      <c s="13">
        <f>ROUND((G80*F80),2)</f>
      </c>
      <c r="O80">
        <f>rekapitulace!H8</f>
      </c>
      <c>
        <f>O80/100*H80</f>
      </c>
    </row>
    <row r="81" spans="1:16" ht="12.75">
      <c r="A81" s="7">
        <v>42</v>
      </c>
      <c s="7" t="s">
        <v>1406</v>
      </c>
      <c s="7" t="s">
        <v>44</v>
      </c>
      <c s="7" t="s">
        <v>1407</v>
      </c>
      <c s="7" t="s">
        <v>132</v>
      </c>
      <c s="10">
        <v>17</v>
      </c>
      <c s="14"/>
      <c s="13">
        <f>ROUND((G81*F81),2)</f>
      </c>
      <c r="O81">
        <f>rekapitulace!H8</f>
      </c>
      <c>
        <f>O81/100*H81</f>
      </c>
    </row>
    <row r="82" spans="1:16" ht="12.75">
      <c r="A82" s="7">
        <v>43</v>
      </c>
      <c s="7" t="s">
        <v>1408</v>
      </c>
      <c s="7" t="s">
        <v>44</v>
      </c>
      <c s="7" t="s">
        <v>1409</v>
      </c>
      <c s="7" t="s">
        <v>86</v>
      </c>
      <c s="10">
        <v>5</v>
      </c>
      <c s="14"/>
      <c s="13">
        <f>ROUND((G82*F82),2)</f>
      </c>
      <c r="O82">
        <f>rekapitulace!H8</f>
      </c>
      <c>
        <f>O82/100*H82</f>
      </c>
    </row>
    <row r="83" spans="1:16" ht="12.75">
      <c r="A83" s="7">
        <v>44</v>
      </c>
      <c s="7" t="s">
        <v>1410</v>
      </c>
      <c s="7" t="s">
        <v>44</v>
      </c>
      <c s="7" t="s">
        <v>1411</v>
      </c>
      <c s="7" t="s">
        <v>86</v>
      </c>
      <c s="10">
        <v>2</v>
      </c>
      <c s="14"/>
      <c s="13">
        <f>ROUND((G83*F83),2)</f>
      </c>
      <c r="O83">
        <f>rekapitulace!H8</f>
      </c>
      <c>
        <f>O83/100*H83</f>
      </c>
    </row>
    <row r="84" spans="1:16" ht="12.75">
      <c r="A84" s="7">
        <v>45</v>
      </c>
      <c s="7" t="s">
        <v>1412</v>
      </c>
      <c s="7" t="s">
        <v>44</v>
      </c>
      <c s="7" t="s">
        <v>1413</v>
      </c>
      <c s="7" t="s">
        <v>86</v>
      </c>
      <c s="10">
        <v>1</v>
      </c>
      <c s="14"/>
      <c s="13">
        <f>ROUND((G84*F84),2)</f>
      </c>
      <c r="O84">
        <f>rekapitulace!H8</f>
      </c>
      <c>
        <f>O84/100*H84</f>
      </c>
    </row>
    <row r="85" spans="1:16" ht="12.75">
      <c r="A85" s="7">
        <v>46</v>
      </c>
      <c s="7" t="s">
        <v>1414</v>
      </c>
      <c s="7" t="s">
        <v>44</v>
      </c>
      <c s="7" t="s">
        <v>1415</v>
      </c>
      <c s="7" t="s">
        <v>86</v>
      </c>
      <c s="10">
        <v>1</v>
      </c>
      <c s="14"/>
      <c s="13">
        <f>ROUND((G85*F85),2)</f>
      </c>
      <c r="O85">
        <f>rekapitulace!H8</f>
      </c>
      <c>
        <f>O85/100*H85</f>
      </c>
    </row>
    <row r="86" spans="1:16" ht="12.75">
      <c r="A86" s="7">
        <v>47</v>
      </c>
      <c s="7" t="s">
        <v>1416</v>
      </c>
      <c s="7" t="s">
        <v>44</v>
      </c>
      <c s="7" t="s">
        <v>1417</v>
      </c>
      <c s="7" t="s">
        <v>86</v>
      </c>
      <c s="10">
        <v>2</v>
      </c>
      <c s="14"/>
      <c s="13">
        <f>ROUND((G86*F86),2)</f>
      </c>
      <c r="O86">
        <f>rekapitulace!H8</f>
      </c>
      <c>
        <f>O86/100*H86</f>
      </c>
    </row>
    <row r="87" spans="1:16" ht="12.75" customHeight="1">
      <c r="A87" s="16"/>
      <c s="16"/>
      <c s="16" t="s">
        <v>1374</v>
      </c>
      <c s="16" t="s">
        <v>1373</v>
      </c>
      <c s="16"/>
      <c s="16"/>
      <c s="16"/>
      <c s="16">
        <f>SUM(H65:H86)</f>
      </c>
      <c r="P87">
        <f>ROUND(SUM(P65:P86),2)</f>
      </c>
    </row>
    <row r="89" spans="1:8" ht="12.75" customHeight="1">
      <c r="A89" s="9"/>
      <c s="9"/>
      <c s="9" t="s">
        <v>40</v>
      </c>
      <c s="9" t="s">
        <v>1418</v>
      </c>
      <c s="9"/>
      <c s="11"/>
      <c s="9"/>
      <c s="11"/>
    </row>
    <row r="90" spans="1:16" ht="12.75">
      <c r="A90" s="7">
        <v>48</v>
      </c>
      <c s="7" t="s">
        <v>1419</v>
      </c>
      <c s="7" t="s">
        <v>44</v>
      </c>
      <c s="7" t="s">
        <v>1420</v>
      </c>
      <c s="7" t="s">
        <v>132</v>
      </c>
      <c s="10">
        <v>17</v>
      </c>
      <c s="14"/>
      <c s="13">
        <f>ROUND((G90*F90),2)</f>
      </c>
      <c r="O90">
        <f>rekapitulace!H8</f>
      </c>
      <c>
        <f>O90/100*H90</f>
      </c>
    </row>
    <row r="91" spans="1:16" ht="12.75" customHeight="1">
      <c r="A91" s="16"/>
      <c s="16"/>
      <c s="16" t="s">
        <v>40</v>
      </c>
      <c s="16" t="s">
        <v>1418</v>
      </c>
      <c s="16"/>
      <c s="16"/>
      <c s="16"/>
      <c s="16">
        <f>SUM(H90:H90)</f>
      </c>
      <c r="P91">
        <f>ROUND(SUM(P90:P90),2)</f>
      </c>
    </row>
    <row r="93" spans="1:8" ht="12.75" customHeight="1">
      <c r="A93" s="9"/>
      <c s="9"/>
      <c s="9" t="s">
        <v>1422</v>
      </c>
      <c s="9" t="s">
        <v>1421</v>
      </c>
      <c s="9"/>
      <c s="11"/>
      <c s="9"/>
      <c s="11"/>
    </row>
    <row r="94" spans="1:16" ht="12.75">
      <c r="A94" s="7">
        <v>49</v>
      </c>
      <c s="7" t="s">
        <v>1423</v>
      </c>
      <c s="7" t="s">
        <v>44</v>
      </c>
      <c s="7" t="s">
        <v>1424</v>
      </c>
      <c s="7" t="s">
        <v>46</v>
      </c>
      <c s="10">
        <v>1</v>
      </c>
      <c s="14"/>
      <c s="13">
        <f>ROUND((G94*F94),2)</f>
      </c>
      <c r="O94">
        <f>rekapitulace!H8</f>
      </c>
      <c>
        <f>O94/100*H94</f>
      </c>
    </row>
    <row r="95" spans="1:16" ht="12.75">
      <c r="A95" s="7">
        <v>50</v>
      </c>
      <c s="7" t="s">
        <v>1425</v>
      </c>
      <c s="7" t="s">
        <v>44</v>
      </c>
      <c s="7" t="s">
        <v>1426</v>
      </c>
      <c s="7" t="s">
        <v>46</v>
      </c>
      <c s="10">
        <v>2</v>
      </c>
      <c s="14"/>
      <c s="13">
        <f>ROUND((G95*F95),2)</f>
      </c>
      <c r="O95">
        <f>rekapitulace!H8</f>
      </c>
      <c>
        <f>O95/100*H95</f>
      </c>
    </row>
    <row r="96" spans="1:16" ht="12.75">
      <c r="A96" s="7">
        <v>51</v>
      </c>
      <c s="7" t="s">
        <v>1427</v>
      </c>
      <c s="7" t="s">
        <v>44</v>
      </c>
      <c s="7" t="s">
        <v>1428</v>
      </c>
      <c s="7" t="s">
        <v>46</v>
      </c>
      <c s="10">
        <v>1</v>
      </c>
      <c s="14"/>
      <c s="13">
        <f>ROUND((G96*F96),2)</f>
      </c>
      <c r="O96">
        <f>rekapitulace!H8</f>
      </c>
      <c>
        <f>O96/100*H96</f>
      </c>
    </row>
    <row r="97" spans="1:16" ht="12.75" customHeight="1">
      <c r="A97" s="16"/>
      <c s="16"/>
      <c s="16" t="s">
        <v>1422</v>
      </c>
      <c s="16" t="s">
        <v>1421</v>
      </c>
      <c s="16"/>
      <c s="16"/>
      <c s="16"/>
      <c s="16">
        <f>SUM(H94:H96)</f>
      </c>
      <c r="P97">
        <f>ROUND(SUM(P94:P96),2)</f>
      </c>
    </row>
    <row r="99" spans="1:16" ht="12.75" customHeight="1">
      <c r="A99" s="16"/>
      <c s="16"/>
      <c s="16"/>
      <c s="16" t="s">
        <v>63</v>
      </c>
      <c s="16"/>
      <c s="16"/>
      <c s="16"/>
      <c s="16">
        <f>+H55+H62+H87+H91+H97</f>
      </c>
      <c r="P99">
        <f>+P55+P62+P87+P91+P97</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4.xml><?xml version="1.0" encoding="utf-8"?>
<worksheet xmlns="http://schemas.openxmlformats.org/spreadsheetml/2006/main" xmlns:r="http://schemas.openxmlformats.org/officeDocument/2006/relationships">
  <sheetPr>
    <pageSetUpPr fitToPage="1"/>
  </sheetPr>
  <dimension ref="A1:P47"/>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1429</v>
      </c>
      <c s="5" t="s">
        <v>1430</v>
      </c>
      <c s="5"/>
    </row>
    <row r="6" spans="1:5" ht="12.75" customHeight="1">
      <c r="A6" t="s">
        <v>17</v>
      </c>
      <c r="C6" s="5" t="s">
        <v>1431</v>
      </c>
      <c s="5" t="s">
        <v>1432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1434</v>
      </c>
      <c s="9" t="s">
        <v>1433</v>
      </c>
      <c s="9"/>
      <c s="11"/>
      <c s="9"/>
      <c s="11"/>
    </row>
    <row r="12" spans="1:16" ht="12.75">
      <c r="A12" s="7">
        <v>1</v>
      </c>
      <c s="7" t="s">
        <v>1435</v>
      </c>
      <c s="7" t="s">
        <v>44</v>
      </c>
      <c s="7" t="s">
        <v>1436</v>
      </c>
      <c s="7" t="s">
        <v>132</v>
      </c>
      <c s="10">
        <v>90</v>
      </c>
      <c s="14"/>
      <c s="13">
        <f>ROUND((G12*F12),2)</f>
      </c>
      <c r="O12">
        <f>rekapitulace!H8</f>
      </c>
      <c>
        <f>O12/100*H12</f>
      </c>
    </row>
    <row r="13" spans="4:4" ht="25.5">
      <c r="D13" s="15" t="s">
        <v>1437</v>
      </c>
    </row>
    <row r="14" spans="1:16" ht="12.75">
      <c r="A14" s="7">
        <v>2</v>
      </c>
      <c s="7" t="s">
        <v>1438</v>
      </c>
      <c s="7" t="s">
        <v>44</v>
      </c>
      <c s="7" t="s">
        <v>1439</v>
      </c>
      <c s="7" t="s">
        <v>86</v>
      </c>
      <c s="10">
        <v>10</v>
      </c>
      <c s="14"/>
      <c s="13">
        <f>ROUND((G14*F14),2)</f>
      </c>
      <c r="O14">
        <f>rekapitulace!H8</f>
      </c>
      <c>
        <f>O14/100*H14</f>
      </c>
    </row>
    <row r="15" spans="4:4" ht="25.5">
      <c r="D15" s="15" t="s">
        <v>264</v>
      </c>
    </row>
    <row r="16" spans="1:16" ht="12.75">
      <c r="A16" s="7">
        <v>3</v>
      </c>
      <c s="7" t="s">
        <v>1440</v>
      </c>
      <c s="7" t="s">
        <v>44</v>
      </c>
      <c s="7" t="s">
        <v>1441</v>
      </c>
      <c s="7" t="s">
        <v>86</v>
      </c>
      <c s="10">
        <v>2</v>
      </c>
      <c s="14"/>
      <c s="13">
        <f>ROUND((G16*F16),2)</f>
      </c>
      <c r="O16">
        <f>rekapitulace!H8</f>
      </c>
      <c>
        <f>O16/100*H16</f>
      </c>
    </row>
    <row r="17" spans="4:4" ht="25.5">
      <c r="D17" s="15" t="s">
        <v>94</v>
      </c>
    </row>
    <row r="18" spans="1:16" ht="12.75">
      <c r="A18" s="7">
        <v>4</v>
      </c>
      <c s="7" t="s">
        <v>1442</v>
      </c>
      <c s="7" t="s">
        <v>44</v>
      </c>
      <c s="7" t="s">
        <v>1443</v>
      </c>
      <c s="7" t="s">
        <v>86</v>
      </c>
      <c s="10">
        <v>38</v>
      </c>
      <c s="14"/>
      <c s="13">
        <f>ROUND((G18*F18),2)</f>
      </c>
      <c r="O18">
        <f>rekapitulace!H8</f>
      </c>
      <c>
        <f>O18/100*H18</f>
      </c>
    </row>
    <row r="19" spans="4:4" ht="25.5">
      <c r="D19" s="15" t="s">
        <v>1444</v>
      </c>
    </row>
    <row r="20" spans="1:16" ht="12.75">
      <c r="A20" s="7">
        <v>5</v>
      </c>
      <c s="7" t="s">
        <v>1445</v>
      </c>
      <c s="7" t="s">
        <v>44</v>
      </c>
      <c s="7" t="s">
        <v>1446</v>
      </c>
      <c s="7" t="s">
        <v>86</v>
      </c>
      <c s="10">
        <v>56</v>
      </c>
      <c s="14"/>
      <c s="13">
        <f>ROUND((G20*F20),2)</f>
      </c>
      <c r="O20">
        <f>rekapitulace!H8</f>
      </c>
      <c>
        <f>O20/100*H20</f>
      </c>
    </row>
    <row r="21" spans="4:4" ht="25.5">
      <c r="D21" s="15" t="s">
        <v>1447</v>
      </c>
    </row>
    <row r="22" spans="1:16" ht="12.75">
      <c r="A22" s="7">
        <v>6</v>
      </c>
      <c s="7" t="s">
        <v>1448</v>
      </c>
      <c s="7" t="s">
        <v>44</v>
      </c>
      <c s="7" t="s">
        <v>1449</v>
      </c>
      <c s="7" t="s">
        <v>132</v>
      </c>
      <c s="10">
        <v>110</v>
      </c>
      <c s="14"/>
      <c s="13">
        <f>ROUND((G22*F22),2)</f>
      </c>
      <c r="O22">
        <f>rekapitulace!H8</f>
      </c>
      <c>
        <f>O22/100*H22</f>
      </c>
    </row>
    <row r="23" spans="4:4" ht="38.25">
      <c r="D23" s="15" t="s">
        <v>488</v>
      </c>
    </row>
    <row r="24" spans="1:16" ht="12.75">
      <c r="A24" s="7">
        <v>7</v>
      </c>
      <c s="7" t="s">
        <v>1450</v>
      </c>
      <c s="7" t="s">
        <v>44</v>
      </c>
      <c s="7" t="s">
        <v>1451</v>
      </c>
      <c s="7" t="s">
        <v>46</v>
      </c>
      <c s="10">
        <v>1</v>
      </c>
      <c s="14"/>
      <c s="13">
        <f>ROUND((G24*F24),2)</f>
      </c>
      <c r="O24">
        <f>rekapitulace!H8</f>
      </c>
      <c>
        <f>O24/100*H24</f>
      </c>
    </row>
    <row r="25" spans="4:4" ht="25.5">
      <c r="D25" s="15" t="s">
        <v>47</v>
      </c>
    </row>
    <row r="26" spans="1:16" ht="12.75">
      <c r="A26" s="7">
        <v>8</v>
      </c>
      <c s="7" t="s">
        <v>1452</v>
      </c>
      <c s="7" t="s">
        <v>44</v>
      </c>
      <c s="7" t="s">
        <v>1453</v>
      </c>
      <c s="7" t="s">
        <v>46</v>
      </c>
      <c s="10">
        <v>40</v>
      </c>
      <c s="14"/>
      <c s="13">
        <f>ROUND((G26*F26),2)</f>
      </c>
      <c r="O26">
        <f>rekapitulace!H8</f>
      </c>
      <c>
        <f>O26/100*H26</f>
      </c>
    </row>
    <row r="27" spans="4:4" ht="25.5">
      <c r="D27" s="15" t="s">
        <v>1454</v>
      </c>
    </row>
    <row r="28" spans="1:16" ht="12.75">
      <c r="A28" s="7">
        <v>9</v>
      </c>
      <c s="7" t="s">
        <v>1455</v>
      </c>
      <c s="7" t="s">
        <v>44</v>
      </c>
      <c s="7" t="s">
        <v>1456</v>
      </c>
      <c s="7" t="s">
        <v>392</v>
      </c>
      <c s="10">
        <v>1.3</v>
      </c>
      <c s="14"/>
      <c s="13">
        <f>ROUND((G28*F28),2)</f>
      </c>
      <c r="O28">
        <f>rekapitulace!H8</f>
      </c>
      <c>
        <f>O28/100*H28</f>
      </c>
    </row>
    <row r="29" spans="4:4" ht="25.5">
      <c r="D29" s="15" t="s">
        <v>1457</v>
      </c>
    </row>
    <row r="30" spans="1:16" ht="12.75">
      <c r="A30" s="7">
        <v>10</v>
      </c>
      <c s="7" t="s">
        <v>1458</v>
      </c>
      <c s="7" t="s">
        <v>44</v>
      </c>
      <c s="7" t="s">
        <v>1459</v>
      </c>
      <c s="7" t="s">
        <v>86</v>
      </c>
      <c s="10">
        <v>1</v>
      </c>
      <c s="14"/>
      <c s="13">
        <f>ROUND((G30*F30),2)</f>
      </c>
      <c r="O30">
        <f>rekapitulace!H8</f>
      </c>
      <c>
        <f>O30/100*H30</f>
      </c>
    </row>
    <row r="31" spans="4:4" ht="25.5">
      <c r="D31" s="15" t="s">
        <v>97</v>
      </c>
    </row>
    <row r="32" spans="1:16" ht="12.75">
      <c r="A32" s="7">
        <v>11</v>
      </c>
      <c s="7" t="s">
        <v>1460</v>
      </c>
      <c s="7" t="s">
        <v>44</v>
      </c>
      <c s="7" t="s">
        <v>1461</v>
      </c>
      <c s="7" t="s">
        <v>46</v>
      </c>
      <c s="10">
        <v>1</v>
      </c>
      <c s="14"/>
      <c s="13">
        <f>ROUND((G32*F32),2)</f>
      </c>
      <c r="O32">
        <f>rekapitulace!H8</f>
      </c>
      <c>
        <f>O32/100*H32</f>
      </c>
    </row>
    <row r="33" spans="4:4" ht="25.5">
      <c r="D33" s="15" t="s">
        <v>47</v>
      </c>
    </row>
    <row r="34" spans="1:16" ht="12.75" customHeight="1">
      <c r="A34" s="16"/>
      <c s="16"/>
      <c s="16" t="s">
        <v>1434</v>
      </c>
      <c s="16" t="s">
        <v>1433</v>
      </c>
      <c s="16"/>
      <c s="16"/>
      <c s="16"/>
      <c s="16">
        <f>SUM(H12:H33)</f>
      </c>
      <c r="P34">
        <f>ROUND(SUM(P12:P33),2)</f>
      </c>
    </row>
    <row r="36" spans="1:8" ht="12.75" customHeight="1">
      <c r="A36" s="9"/>
      <c s="9"/>
      <c s="9" t="s">
        <v>1463</v>
      </c>
      <c s="9" t="s">
        <v>1462</v>
      </c>
      <c s="9"/>
      <c s="11"/>
      <c s="9"/>
      <c s="11"/>
    </row>
    <row r="37" spans="1:16" ht="12.75">
      <c r="A37" s="7">
        <v>12</v>
      </c>
      <c s="7" t="s">
        <v>1464</v>
      </c>
      <c s="7" t="s">
        <v>44</v>
      </c>
      <c s="7" t="s">
        <v>1465</v>
      </c>
      <c s="7" t="s">
        <v>132</v>
      </c>
      <c s="10">
        <v>108</v>
      </c>
      <c s="14"/>
      <c s="13">
        <f>ROUND((G37*F37),2)</f>
      </c>
      <c r="O37">
        <f>rekapitulace!H8</f>
      </c>
      <c>
        <f>O37/100*H37</f>
      </c>
    </row>
    <row r="38" spans="4:4" ht="38.25">
      <c r="D38" s="15" t="s">
        <v>1466</v>
      </c>
    </row>
    <row r="39" spans="1:16" ht="12.75">
      <c r="A39" s="7">
        <v>13</v>
      </c>
      <c s="7" t="s">
        <v>1467</v>
      </c>
      <c s="7" t="s">
        <v>44</v>
      </c>
      <c s="7" t="s">
        <v>1468</v>
      </c>
      <c s="7" t="s">
        <v>46</v>
      </c>
      <c s="10">
        <v>4</v>
      </c>
      <c s="14"/>
      <c s="13">
        <f>ROUND((G39*F39),2)</f>
      </c>
      <c r="O39">
        <f>rekapitulace!H8</f>
      </c>
      <c>
        <f>O39/100*H39</f>
      </c>
    </row>
    <row r="40" spans="4:4" ht="25.5">
      <c r="D40" s="15" t="s">
        <v>1469</v>
      </c>
    </row>
    <row r="41" spans="1:16" ht="12.75">
      <c r="A41" s="7">
        <v>14</v>
      </c>
      <c s="7" t="s">
        <v>1470</v>
      </c>
      <c s="7" t="s">
        <v>44</v>
      </c>
      <c s="7" t="s">
        <v>1471</v>
      </c>
      <c s="7" t="s">
        <v>86</v>
      </c>
      <c s="10">
        <v>4</v>
      </c>
      <c s="14"/>
      <c s="13">
        <f>ROUND((G41*F41),2)</f>
      </c>
      <c r="O41">
        <f>rekapitulace!H8</f>
      </c>
      <c>
        <f>O41/100*H41</f>
      </c>
    </row>
    <row r="42" spans="4:4" ht="25.5">
      <c r="D42" s="15" t="s">
        <v>112</v>
      </c>
    </row>
    <row r="43" spans="1:16" ht="12.75">
      <c r="A43" s="7">
        <v>15</v>
      </c>
      <c s="7" t="s">
        <v>1472</v>
      </c>
      <c s="7" t="s">
        <v>44</v>
      </c>
      <c s="7" t="s">
        <v>1473</v>
      </c>
      <c s="7" t="s">
        <v>46</v>
      </c>
      <c s="10">
        <v>1</v>
      </c>
      <c s="14"/>
      <c s="13">
        <f>ROUND((G43*F43),2)</f>
      </c>
      <c r="O43">
        <f>rekapitulace!H8</f>
      </c>
      <c>
        <f>O43/100*H43</f>
      </c>
    </row>
    <row r="44" spans="4:4" ht="25.5">
      <c r="D44" s="15" t="s">
        <v>47</v>
      </c>
    </row>
    <row r="45" spans="1:16" ht="12.75" customHeight="1">
      <c r="A45" s="16"/>
      <c s="16"/>
      <c s="16" t="s">
        <v>1463</v>
      </c>
      <c s="16" t="s">
        <v>1462</v>
      </c>
      <c s="16"/>
      <c s="16"/>
      <c s="16"/>
      <c s="16">
        <f>SUM(H37:H44)</f>
      </c>
      <c r="P45">
        <f>ROUND(SUM(P37:P44),2)</f>
      </c>
    </row>
    <row r="47" spans="1:16" ht="12.75" customHeight="1">
      <c r="A47" s="16"/>
      <c s="16"/>
      <c s="16"/>
      <c s="16" t="s">
        <v>63</v>
      </c>
      <c s="16"/>
      <c s="16"/>
      <c s="16"/>
      <c s="16">
        <f>+H34+H45</f>
      </c>
      <c r="P47">
        <f>+P34+P45</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5.xml><?xml version="1.0" encoding="utf-8"?>
<worksheet xmlns="http://schemas.openxmlformats.org/spreadsheetml/2006/main" xmlns:r="http://schemas.openxmlformats.org/officeDocument/2006/relationships">
  <sheetPr>
    <pageSetUpPr fitToPage="1"/>
  </sheetPr>
  <dimension ref="A1:P91"/>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1429</v>
      </c>
      <c s="5" t="s">
        <v>1430</v>
      </c>
      <c s="5"/>
    </row>
    <row r="6" spans="1:5" ht="12.75" customHeight="1">
      <c r="A6" t="s">
        <v>17</v>
      </c>
      <c r="C6" s="5" t="s">
        <v>1474</v>
      </c>
      <c s="5" t="s">
        <v>1475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1476</v>
      </c>
      <c s="9" t="s">
        <v>510</v>
      </c>
      <c s="9"/>
      <c s="11"/>
      <c s="9"/>
      <c s="11"/>
    </row>
    <row r="12" spans="1:16" ht="12.75">
      <c r="A12" s="7">
        <v>1</v>
      </c>
      <c s="7" t="s">
        <v>1464</v>
      </c>
      <c s="7" t="s">
        <v>44</v>
      </c>
      <c s="7" t="s">
        <v>1477</v>
      </c>
      <c s="7" t="s">
        <v>530</v>
      </c>
      <c s="10">
        <v>37</v>
      </c>
      <c s="14"/>
      <c s="13">
        <f>ROUND((G12*F12),2)</f>
      </c>
      <c r="O12">
        <f>rekapitulace!H8</f>
      </c>
      <c>
        <f>O12/100*H12</f>
      </c>
    </row>
    <row r="13" spans="4:4" ht="25.5">
      <c r="D13" s="15" t="s">
        <v>1478</v>
      </c>
    </row>
    <row r="14" spans="1:16" ht="12.75">
      <c r="A14" s="7">
        <v>2</v>
      </c>
      <c s="7" t="s">
        <v>1467</v>
      </c>
      <c s="7" t="s">
        <v>44</v>
      </c>
      <c s="7" t="s">
        <v>1479</v>
      </c>
      <c s="7" t="s">
        <v>530</v>
      </c>
      <c s="10">
        <v>37</v>
      </c>
      <c s="14"/>
      <c s="13">
        <f>ROUND((G14*F14),2)</f>
      </c>
      <c r="O14">
        <f>rekapitulace!H8</f>
      </c>
      <c>
        <f>O14/100*H14</f>
      </c>
    </row>
    <row r="15" spans="4:4" ht="25.5">
      <c r="D15" s="15" t="s">
        <v>1478</v>
      </c>
    </row>
    <row r="16" spans="1:16" ht="12.75">
      <c r="A16" s="7">
        <v>3</v>
      </c>
      <c s="7" t="s">
        <v>1470</v>
      </c>
      <c s="7" t="s">
        <v>44</v>
      </c>
      <c s="7" t="s">
        <v>1480</v>
      </c>
      <c s="7" t="s">
        <v>86</v>
      </c>
      <c s="10">
        <v>1</v>
      </c>
      <c s="14"/>
      <c s="13">
        <f>ROUND((G16*F16),2)</f>
      </c>
      <c r="O16">
        <f>rekapitulace!H8</f>
      </c>
      <c>
        <f>O16/100*H16</f>
      </c>
    </row>
    <row r="17" spans="4:4" ht="25.5">
      <c r="D17" s="15" t="s">
        <v>97</v>
      </c>
    </row>
    <row r="18" spans="1:16" ht="12.75">
      <c r="A18" s="7">
        <v>4</v>
      </c>
      <c s="7" t="s">
        <v>1472</v>
      </c>
      <c s="7" t="s">
        <v>44</v>
      </c>
      <c s="7" t="s">
        <v>1481</v>
      </c>
      <c s="7" t="s">
        <v>132</v>
      </c>
      <c s="10">
        <v>6</v>
      </c>
      <c s="14"/>
      <c s="13">
        <f>ROUND((G18*F18),2)</f>
      </c>
      <c r="O18">
        <f>rekapitulace!H8</f>
      </c>
      <c>
        <f>O18/100*H18</f>
      </c>
    </row>
    <row r="19" spans="4:4" ht="25.5">
      <c r="D19" s="15" t="s">
        <v>136</v>
      </c>
    </row>
    <row r="20" spans="1:16" ht="12.75">
      <c r="A20" s="7">
        <v>5</v>
      </c>
      <c s="7" t="s">
        <v>1482</v>
      </c>
      <c s="7" t="s">
        <v>44</v>
      </c>
      <c s="7" t="s">
        <v>1483</v>
      </c>
      <c s="7" t="s">
        <v>392</v>
      </c>
      <c s="10">
        <v>84</v>
      </c>
      <c s="14"/>
      <c s="13">
        <f>ROUND((G20*F20),2)</f>
      </c>
      <c r="O20">
        <f>rekapitulace!H8</f>
      </c>
      <c>
        <f>O20/100*H20</f>
      </c>
    </row>
    <row r="21" spans="4:4" ht="25.5">
      <c r="D21" s="15" t="s">
        <v>1484</v>
      </c>
    </row>
    <row r="22" spans="1:16" ht="12.75">
      <c r="A22" s="7">
        <v>6</v>
      </c>
      <c s="7" t="s">
        <v>1485</v>
      </c>
      <c s="7" t="s">
        <v>44</v>
      </c>
      <c s="7" t="s">
        <v>1486</v>
      </c>
      <c s="7" t="s">
        <v>392</v>
      </c>
      <c s="10">
        <v>84</v>
      </c>
      <c s="14"/>
      <c s="13">
        <f>ROUND((G22*F22),2)</f>
      </c>
      <c r="O22">
        <f>rekapitulace!H8</f>
      </c>
      <c>
        <f>O22/100*H22</f>
      </c>
    </row>
    <row r="23" spans="4:4" ht="25.5">
      <c r="D23" s="15" t="s">
        <v>1484</v>
      </c>
    </row>
    <row r="24" spans="1:16" ht="12.75">
      <c r="A24" s="7">
        <v>7</v>
      </c>
      <c s="7" t="s">
        <v>1487</v>
      </c>
      <c s="7" t="s">
        <v>44</v>
      </c>
      <c s="7" t="s">
        <v>1488</v>
      </c>
      <c s="7" t="s">
        <v>392</v>
      </c>
      <c s="10">
        <v>9</v>
      </c>
      <c s="14"/>
      <c s="13">
        <f>ROUND((G24*F24),2)</f>
      </c>
      <c r="O24">
        <f>rekapitulace!H8</f>
      </c>
      <c>
        <f>O24/100*H24</f>
      </c>
    </row>
    <row r="25" spans="4:4" ht="25.5">
      <c r="D25" s="15" t="s">
        <v>1489</v>
      </c>
    </row>
    <row r="26" spans="1:16" ht="12.75">
      <c r="A26" s="7">
        <v>8</v>
      </c>
      <c s="7" t="s">
        <v>1490</v>
      </c>
      <c s="7" t="s">
        <v>44</v>
      </c>
      <c s="7" t="s">
        <v>1491</v>
      </c>
      <c s="7" t="s">
        <v>392</v>
      </c>
      <c s="10">
        <v>84</v>
      </c>
      <c s="14"/>
      <c s="13">
        <f>ROUND((G26*F26),2)</f>
      </c>
      <c r="O26">
        <f>rekapitulace!H8</f>
      </c>
      <c>
        <f>O26/100*H26</f>
      </c>
    </row>
    <row r="27" spans="4:4" ht="25.5">
      <c r="D27" s="15" t="s">
        <v>1484</v>
      </c>
    </row>
    <row r="28" spans="1:16" ht="12.75">
      <c r="A28" s="7">
        <v>9</v>
      </c>
      <c s="7" t="s">
        <v>1492</v>
      </c>
      <c s="7" t="s">
        <v>44</v>
      </c>
      <c s="7" t="s">
        <v>1493</v>
      </c>
      <c s="7" t="s">
        <v>392</v>
      </c>
      <c s="10">
        <v>84</v>
      </c>
      <c s="14"/>
      <c s="13">
        <f>ROUND((G28*F28),2)</f>
      </c>
      <c r="O28">
        <f>rekapitulace!H8</f>
      </c>
      <c>
        <f>O28/100*H28</f>
      </c>
    </row>
    <row r="29" spans="4:4" ht="25.5">
      <c r="D29" s="15" t="s">
        <v>1484</v>
      </c>
    </row>
    <row r="30" spans="1:16" ht="12.75">
      <c r="A30" s="7">
        <v>10</v>
      </c>
      <c s="7" t="s">
        <v>1494</v>
      </c>
      <c s="7" t="s">
        <v>44</v>
      </c>
      <c s="7" t="s">
        <v>1495</v>
      </c>
      <c s="7" t="s">
        <v>392</v>
      </c>
      <c s="10">
        <v>840</v>
      </c>
      <c s="14"/>
      <c s="13">
        <f>ROUND((G30*F30),2)</f>
      </c>
      <c r="O30">
        <f>rekapitulace!H8</f>
      </c>
      <c>
        <f>O30/100*H30</f>
      </c>
    </row>
    <row r="31" spans="4:4" ht="38.25">
      <c r="D31" s="15" t="s">
        <v>1496</v>
      </c>
    </row>
    <row r="32" spans="1:16" ht="12.75">
      <c r="A32" s="7">
        <v>11</v>
      </c>
      <c s="7" t="s">
        <v>1497</v>
      </c>
      <c s="7" t="s">
        <v>44</v>
      </c>
      <c s="7" t="s">
        <v>1498</v>
      </c>
      <c s="7" t="s">
        <v>392</v>
      </c>
      <c s="10">
        <v>84</v>
      </c>
      <c s="14"/>
      <c s="13">
        <f>ROUND((G32*F32),2)</f>
      </c>
      <c r="O32">
        <f>rekapitulace!H8</f>
      </c>
      <c>
        <f>O32/100*H32</f>
      </c>
    </row>
    <row r="33" spans="4:4" ht="25.5">
      <c r="D33" s="15" t="s">
        <v>1484</v>
      </c>
    </row>
    <row r="34" spans="1:16" ht="12.75">
      <c r="A34" s="7">
        <v>12</v>
      </c>
      <c s="7" t="s">
        <v>1499</v>
      </c>
      <c s="7" t="s">
        <v>44</v>
      </c>
      <c s="7" t="s">
        <v>1500</v>
      </c>
      <c s="7" t="s">
        <v>392</v>
      </c>
      <c s="10">
        <v>84</v>
      </c>
      <c s="14"/>
      <c s="13">
        <f>ROUND((G34*F34),2)</f>
      </c>
      <c r="O34">
        <f>rekapitulace!H8</f>
      </c>
      <c>
        <f>O34/100*H34</f>
      </c>
    </row>
    <row r="35" spans="4:4" ht="25.5">
      <c r="D35" s="15" t="s">
        <v>1484</v>
      </c>
    </row>
    <row r="36" spans="1:16" ht="12.75">
      <c r="A36" s="7">
        <v>13</v>
      </c>
      <c s="7" t="s">
        <v>1501</v>
      </c>
      <c s="7" t="s">
        <v>44</v>
      </c>
      <c s="7" t="s">
        <v>1502</v>
      </c>
      <c s="7" t="s">
        <v>654</v>
      </c>
      <c s="10">
        <v>168</v>
      </c>
      <c s="14"/>
      <c s="13">
        <f>ROUND((G36*F36),2)</f>
      </c>
      <c r="O36">
        <f>rekapitulace!H8</f>
      </c>
      <c>
        <f>O36/100*H36</f>
      </c>
    </row>
    <row r="37" spans="4:4" ht="25.5">
      <c r="D37" s="15" t="s">
        <v>1503</v>
      </c>
    </row>
    <row r="38" spans="1:16" ht="12.75">
      <c r="A38" s="7">
        <v>14</v>
      </c>
      <c s="7" t="s">
        <v>1504</v>
      </c>
      <c s="7" t="s">
        <v>44</v>
      </c>
      <c s="7" t="s">
        <v>1350</v>
      </c>
      <c s="7" t="s">
        <v>392</v>
      </c>
      <c s="10">
        <v>84</v>
      </c>
      <c s="14"/>
      <c s="13">
        <f>ROUND((G38*F38),2)</f>
      </c>
      <c r="O38">
        <f>rekapitulace!H8</f>
      </c>
      <c>
        <f>O38/100*H38</f>
      </c>
    </row>
    <row r="39" spans="4:4" ht="25.5">
      <c r="D39" s="15" t="s">
        <v>1484</v>
      </c>
    </row>
    <row r="40" spans="1:16" ht="12.75">
      <c r="A40" s="7">
        <v>15</v>
      </c>
      <c s="7" t="s">
        <v>1505</v>
      </c>
      <c s="7" t="s">
        <v>44</v>
      </c>
      <c s="7" t="s">
        <v>1506</v>
      </c>
      <c s="7" t="s">
        <v>392</v>
      </c>
      <c s="10">
        <v>29</v>
      </c>
      <c s="14"/>
      <c s="13">
        <f>ROUND((G40*F40),2)</f>
      </c>
      <c r="O40">
        <f>rekapitulace!H8</f>
      </c>
      <c>
        <f>O40/100*H40</f>
      </c>
    </row>
    <row r="41" spans="4:4" ht="25.5">
      <c r="D41" s="15" t="s">
        <v>1507</v>
      </c>
    </row>
    <row r="42" spans="1:16" ht="12.75">
      <c r="A42" s="7">
        <v>16</v>
      </c>
      <c s="7" t="s">
        <v>1508</v>
      </c>
      <c s="7" t="s">
        <v>44</v>
      </c>
      <c s="7" t="s">
        <v>1509</v>
      </c>
      <c s="7" t="s">
        <v>654</v>
      </c>
      <c s="10">
        <v>53.65</v>
      </c>
      <c s="14"/>
      <c s="13">
        <f>ROUND((G42*F42),2)</f>
      </c>
      <c r="O42">
        <f>rekapitulace!H8</f>
      </c>
      <c>
        <f>O42/100*H42</f>
      </c>
    </row>
    <row r="43" spans="4:4" ht="25.5">
      <c r="D43" s="15" t="s">
        <v>1510</v>
      </c>
    </row>
    <row r="44" spans="1:16" ht="12.75">
      <c r="A44" s="7">
        <v>17</v>
      </c>
      <c s="7" t="s">
        <v>1511</v>
      </c>
      <c s="7" t="s">
        <v>44</v>
      </c>
      <c s="7" t="s">
        <v>1512</v>
      </c>
      <c s="7" t="s">
        <v>132</v>
      </c>
      <c s="10">
        <v>128</v>
      </c>
      <c s="14"/>
      <c s="13">
        <f>ROUND((G44*F44),2)</f>
      </c>
      <c r="O44">
        <f>rekapitulace!H8</f>
      </c>
      <c>
        <f>O44/100*H44</f>
      </c>
    </row>
    <row r="45" spans="4:4" ht="38.25">
      <c r="D45" s="15" t="s">
        <v>456</v>
      </c>
    </row>
    <row r="46" spans="1:16" ht="12.75">
      <c r="A46" s="7">
        <v>18</v>
      </c>
      <c s="7" t="s">
        <v>1513</v>
      </c>
      <c s="7" t="s">
        <v>44</v>
      </c>
      <c s="7" t="s">
        <v>1514</v>
      </c>
      <c s="7" t="s">
        <v>46</v>
      </c>
      <c s="10">
        <v>1</v>
      </c>
      <c s="14"/>
      <c s="13">
        <f>ROUND((G46*F46),2)</f>
      </c>
      <c r="O46">
        <f>rekapitulace!H8</f>
      </c>
      <c>
        <f>O46/100*H46</f>
      </c>
    </row>
    <row r="47" spans="4:4" ht="25.5">
      <c r="D47" s="15" t="s">
        <v>47</v>
      </c>
    </row>
    <row r="48" spans="1:16" ht="12.75" customHeight="1">
      <c r="A48" s="16"/>
      <c s="16"/>
      <c s="16" t="s">
        <v>1476</v>
      </c>
      <c s="16" t="s">
        <v>510</v>
      </c>
      <c s="16"/>
      <c s="16"/>
      <c s="16"/>
      <c s="16">
        <f>SUM(H12:H47)</f>
      </c>
      <c r="P48">
        <f>ROUND(SUM(P12:P47),2)</f>
      </c>
    </row>
    <row r="50" spans="1:8" ht="12.75" customHeight="1">
      <c r="A50" s="9"/>
      <c s="9"/>
      <c s="9" t="s">
        <v>1515</v>
      </c>
      <c s="9" t="s">
        <v>539</v>
      </c>
      <c s="9"/>
      <c s="11"/>
      <c s="9"/>
      <c s="11"/>
    </row>
    <row r="51" spans="1:16" ht="12.75">
      <c r="A51" s="7">
        <v>19</v>
      </c>
      <c s="7" t="s">
        <v>1516</v>
      </c>
      <c s="7" t="s">
        <v>44</v>
      </c>
      <c s="7" t="s">
        <v>1517</v>
      </c>
      <c s="7" t="s">
        <v>530</v>
      </c>
      <c s="10">
        <v>37</v>
      </c>
      <c s="14"/>
      <c s="13">
        <f>ROUND((G51*F51),2)</f>
      </c>
      <c r="O51">
        <f>rekapitulace!H8</f>
      </c>
      <c>
        <f>O51/100*H51</f>
      </c>
    </row>
    <row r="52" spans="4:4" ht="25.5">
      <c r="D52" s="15" t="s">
        <v>1478</v>
      </c>
    </row>
    <row r="53" spans="1:16" ht="12.75">
      <c r="A53" s="7">
        <v>20</v>
      </c>
      <c s="7" t="s">
        <v>1518</v>
      </c>
      <c s="7" t="s">
        <v>44</v>
      </c>
      <c s="7" t="s">
        <v>1519</v>
      </c>
      <c s="7" t="s">
        <v>530</v>
      </c>
      <c s="10">
        <v>37</v>
      </c>
      <c s="14"/>
      <c s="13">
        <f>ROUND((G53*F53),2)</f>
      </c>
      <c r="O53">
        <f>rekapitulace!H8</f>
      </c>
      <c>
        <f>O53/100*H53</f>
      </c>
    </row>
    <row r="54" spans="4:4" ht="25.5">
      <c r="D54" s="15" t="s">
        <v>1478</v>
      </c>
    </row>
    <row r="55" spans="1:16" ht="12.75">
      <c r="A55" s="7">
        <v>21</v>
      </c>
      <c s="7" t="s">
        <v>1520</v>
      </c>
      <c s="7" t="s">
        <v>44</v>
      </c>
      <c s="7" t="s">
        <v>1521</v>
      </c>
      <c s="7" t="s">
        <v>530</v>
      </c>
      <c s="10">
        <v>37</v>
      </c>
      <c s="14"/>
      <c s="13">
        <f>ROUND((G55*F55),2)</f>
      </c>
      <c r="O55">
        <f>rekapitulace!H8</f>
      </c>
      <c>
        <f>O55/100*H55</f>
      </c>
    </row>
    <row r="56" spans="4:4" ht="25.5">
      <c r="D56" s="15" t="s">
        <v>1478</v>
      </c>
    </row>
    <row r="57" spans="1:16" ht="12.75">
      <c r="A57" s="7">
        <v>22</v>
      </c>
      <c s="7" t="s">
        <v>1522</v>
      </c>
      <c s="7" t="s">
        <v>44</v>
      </c>
      <c s="7" t="s">
        <v>1523</v>
      </c>
      <c s="7" t="s">
        <v>530</v>
      </c>
      <c s="10">
        <v>37</v>
      </c>
      <c s="14"/>
      <c s="13">
        <f>ROUND((G57*F57),2)</f>
      </c>
      <c r="O57">
        <f>rekapitulace!H8</f>
      </c>
      <c>
        <f>O57/100*H57</f>
      </c>
    </row>
    <row r="58" spans="4:4" ht="25.5">
      <c r="D58" s="15" t="s">
        <v>1478</v>
      </c>
    </row>
    <row r="59" spans="1:16" ht="12.75">
      <c r="A59" s="7">
        <v>23</v>
      </c>
      <c s="7" t="s">
        <v>1524</v>
      </c>
      <c s="7" t="s">
        <v>44</v>
      </c>
      <c s="7" t="s">
        <v>1525</v>
      </c>
      <c s="7" t="s">
        <v>530</v>
      </c>
      <c s="10">
        <v>37</v>
      </c>
      <c s="14"/>
      <c s="13">
        <f>ROUND((G59*F59),2)</f>
      </c>
      <c r="O59">
        <f>rekapitulace!H8</f>
      </c>
      <c>
        <f>O59/100*H59</f>
      </c>
    </row>
    <row r="60" spans="4:4" ht="25.5">
      <c r="D60" s="15" t="s">
        <v>1478</v>
      </c>
    </row>
    <row r="61" spans="1:16" ht="12.75">
      <c r="A61" s="7">
        <v>24</v>
      </c>
      <c s="7" t="s">
        <v>1526</v>
      </c>
      <c s="7" t="s">
        <v>44</v>
      </c>
      <c s="7" t="s">
        <v>1527</v>
      </c>
      <c s="7" t="s">
        <v>530</v>
      </c>
      <c s="10">
        <v>37</v>
      </c>
      <c s="14"/>
      <c s="13">
        <f>ROUND((G61*F61),2)</f>
      </c>
      <c r="O61">
        <f>rekapitulace!H8</f>
      </c>
      <c>
        <f>O61/100*H61</f>
      </c>
    </row>
    <row r="62" spans="4:4" ht="25.5">
      <c r="D62" s="15" t="s">
        <v>1478</v>
      </c>
    </row>
    <row r="63" spans="1:16" ht="12.75">
      <c r="A63" s="7">
        <v>25</v>
      </c>
      <c s="7" t="s">
        <v>1528</v>
      </c>
      <c s="7" t="s">
        <v>44</v>
      </c>
      <c s="7" t="s">
        <v>1529</v>
      </c>
      <c s="7" t="s">
        <v>46</v>
      </c>
      <c s="10">
        <v>1</v>
      </c>
      <c s="14"/>
      <c s="13">
        <f>ROUND((G63*F63),2)</f>
      </c>
      <c r="O63">
        <f>rekapitulace!H8</f>
      </c>
      <c>
        <f>O63/100*H63</f>
      </c>
    </row>
    <row r="64" spans="4:4" ht="25.5">
      <c r="D64" s="15" t="s">
        <v>47</v>
      </c>
    </row>
    <row r="65" spans="1:16" ht="12.75" customHeight="1">
      <c r="A65" s="16"/>
      <c s="16"/>
      <c s="16" t="s">
        <v>1515</v>
      </c>
      <c s="16" t="s">
        <v>539</v>
      </c>
      <c s="16"/>
      <c s="16"/>
      <c s="16"/>
      <c s="16">
        <f>SUM(H51:H64)</f>
      </c>
      <c r="P65">
        <f>ROUND(SUM(P51:P64),2)</f>
      </c>
    </row>
    <row r="67" spans="1:8" ht="12.75" customHeight="1">
      <c r="A67" s="9"/>
      <c s="9"/>
      <c s="9" t="s">
        <v>1531</v>
      </c>
      <c s="9" t="s">
        <v>1530</v>
      </c>
      <c s="9"/>
      <c s="11"/>
      <c s="9"/>
      <c s="11"/>
    </row>
    <row r="68" spans="1:16" ht="12.75">
      <c r="A68" s="7">
        <v>26</v>
      </c>
      <c s="7" t="s">
        <v>1532</v>
      </c>
      <c s="7" t="s">
        <v>44</v>
      </c>
      <c s="7" t="s">
        <v>1533</v>
      </c>
      <c s="7" t="s">
        <v>132</v>
      </c>
      <c s="10">
        <v>6</v>
      </c>
      <c s="14"/>
      <c s="13">
        <f>ROUND((G68*F68),2)</f>
      </c>
      <c r="O68">
        <f>rekapitulace!H8</f>
      </c>
      <c>
        <f>O68/100*H68</f>
      </c>
    </row>
    <row r="69" spans="4:4" ht="25.5">
      <c r="D69" s="15" t="s">
        <v>136</v>
      </c>
    </row>
    <row r="70" spans="1:16" ht="12.75">
      <c r="A70" s="7">
        <v>27</v>
      </c>
      <c s="7" t="s">
        <v>1534</v>
      </c>
      <c s="7" t="s">
        <v>44</v>
      </c>
      <c s="7" t="s">
        <v>1535</v>
      </c>
      <c s="7" t="s">
        <v>132</v>
      </c>
      <c s="10">
        <v>6</v>
      </c>
      <c s="14"/>
      <c s="13">
        <f>ROUND((G70*F70),2)</f>
      </c>
      <c r="O70">
        <f>rekapitulace!H8</f>
      </c>
      <c>
        <f>O70/100*H70</f>
      </c>
    </row>
    <row r="71" spans="4:4" ht="25.5">
      <c r="D71" s="15" t="s">
        <v>136</v>
      </c>
    </row>
    <row r="72" spans="1:16" ht="12.75">
      <c r="A72" s="7">
        <v>28</v>
      </c>
      <c s="7" t="s">
        <v>1536</v>
      </c>
      <c s="7" t="s">
        <v>44</v>
      </c>
      <c s="7" t="s">
        <v>1537</v>
      </c>
      <c s="7" t="s">
        <v>132</v>
      </c>
      <c s="10">
        <v>74</v>
      </c>
      <c s="14"/>
      <c s="13">
        <f>ROUND((G72*F72),2)</f>
      </c>
      <c r="O72">
        <f>rekapitulace!H8</f>
      </c>
      <c>
        <f>O72/100*H72</f>
      </c>
    </row>
    <row r="73" spans="4:4" ht="25.5">
      <c r="D73" s="15" t="s">
        <v>1538</v>
      </c>
    </row>
    <row r="74" spans="1:16" ht="12.75">
      <c r="A74" s="7">
        <v>29</v>
      </c>
      <c s="7" t="s">
        <v>1539</v>
      </c>
      <c s="7" t="s">
        <v>44</v>
      </c>
      <c s="7" t="s">
        <v>1540</v>
      </c>
      <c s="7" t="s">
        <v>86</v>
      </c>
      <c s="10">
        <v>2</v>
      </c>
      <c s="14"/>
      <c s="13">
        <f>ROUND((G74*F74),2)</f>
      </c>
      <c r="O74">
        <f>rekapitulace!H8</f>
      </c>
      <c>
        <f>O74/100*H74</f>
      </c>
    </row>
    <row r="75" spans="4:4" ht="25.5">
      <c r="D75" s="15" t="s">
        <v>94</v>
      </c>
    </row>
    <row r="76" spans="1:16" ht="12.75">
      <c r="A76" s="7">
        <v>30</v>
      </c>
      <c s="7" t="s">
        <v>1541</v>
      </c>
      <c s="7" t="s">
        <v>44</v>
      </c>
      <c s="7" t="s">
        <v>1542</v>
      </c>
      <c s="7" t="s">
        <v>654</v>
      </c>
      <c s="10">
        <v>5.5</v>
      </c>
      <c s="14"/>
      <c s="13">
        <f>ROUND((G76*F76),2)</f>
      </c>
      <c r="O76">
        <f>rekapitulace!H8</f>
      </c>
      <c>
        <f>O76/100*H76</f>
      </c>
    </row>
    <row r="77" spans="4:4" ht="25.5">
      <c r="D77" s="15" t="s">
        <v>1543</v>
      </c>
    </row>
    <row r="78" spans="1:16" ht="12.75">
      <c r="A78" s="7">
        <v>31</v>
      </c>
      <c s="7" t="s">
        <v>1544</v>
      </c>
      <c s="7" t="s">
        <v>44</v>
      </c>
      <c s="7" t="s">
        <v>1545</v>
      </c>
      <c s="7" t="s">
        <v>654</v>
      </c>
      <c s="10">
        <v>55</v>
      </c>
      <c s="14"/>
      <c s="13">
        <f>ROUND((G78*F78),2)</f>
      </c>
      <c r="O78">
        <f>rekapitulace!H8</f>
      </c>
      <c>
        <f>O78/100*H78</f>
      </c>
    </row>
    <row r="79" spans="4:4" ht="25.5">
      <c r="D79" s="15" t="s">
        <v>1546</v>
      </c>
    </row>
    <row r="80" spans="1:16" ht="12.75">
      <c r="A80" s="7">
        <v>32</v>
      </c>
      <c s="7" t="s">
        <v>1547</v>
      </c>
      <c s="7" t="s">
        <v>44</v>
      </c>
      <c s="7" t="s">
        <v>1548</v>
      </c>
      <c s="7" t="s">
        <v>654</v>
      </c>
      <c s="10">
        <v>5.5</v>
      </c>
      <c s="14"/>
      <c s="13">
        <f>ROUND((G80*F80),2)</f>
      </c>
      <c r="O80">
        <f>rekapitulace!H8</f>
      </c>
      <c>
        <f>O80/100*H80</f>
      </c>
    </row>
    <row r="81" spans="4:4" ht="25.5">
      <c r="D81" s="15" t="s">
        <v>1543</v>
      </c>
    </row>
    <row r="82" spans="1:16" ht="12.75">
      <c r="A82" s="7">
        <v>33</v>
      </c>
      <c s="7" t="s">
        <v>1549</v>
      </c>
      <c s="7" t="s">
        <v>44</v>
      </c>
      <c s="7" t="s">
        <v>1550</v>
      </c>
      <c s="7" t="s">
        <v>654</v>
      </c>
      <c s="10">
        <v>5.5</v>
      </c>
      <c s="14"/>
      <c s="13">
        <f>ROUND((G82*F82),2)</f>
      </c>
      <c r="O82">
        <f>rekapitulace!H8</f>
      </c>
      <c>
        <f>O82/100*H82</f>
      </c>
    </row>
    <row r="83" spans="4:4" ht="25.5">
      <c r="D83" s="15" t="s">
        <v>1543</v>
      </c>
    </row>
    <row r="84" spans="1:16" ht="12.75" customHeight="1">
      <c r="A84" s="16"/>
      <c s="16"/>
      <c s="16" t="s">
        <v>1531</v>
      </c>
      <c s="16" t="s">
        <v>1530</v>
      </c>
      <c s="16"/>
      <c s="16"/>
      <c s="16"/>
      <c s="16">
        <f>SUM(H68:H83)</f>
      </c>
      <c r="P84">
        <f>ROUND(SUM(P68:P83),2)</f>
      </c>
    </row>
    <row r="86" spans="1:8" ht="12.75" customHeight="1">
      <c r="A86" s="9"/>
      <c s="9"/>
      <c s="9" t="s">
        <v>1552</v>
      </c>
      <c s="9" t="s">
        <v>1551</v>
      </c>
      <c s="9"/>
      <c s="11"/>
      <c s="9"/>
      <c s="11"/>
    </row>
    <row r="87" spans="1:16" ht="12.75">
      <c r="A87" s="7">
        <v>34</v>
      </c>
      <c s="7" t="s">
        <v>1553</v>
      </c>
      <c s="7" t="s">
        <v>44</v>
      </c>
      <c s="7" t="s">
        <v>1554</v>
      </c>
      <c s="7" t="s">
        <v>654</v>
      </c>
      <c s="10">
        <v>29.8</v>
      </c>
      <c s="14"/>
      <c s="13">
        <f>ROUND((G87*F87),2)</f>
      </c>
      <c r="O87">
        <f>rekapitulace!H8</f>
      </c>
      <c>
        <f>O87/100*H87</f>
      </c>
    </row>
    <row r="88" spans="4:4" ht="25.5">
      <c r="D88" s="15" t="s">
        <v>1555</v>
      </c>
    </row>
    <row r="89" spans="1:16" ht="12.75" customHeight="1">
      <c r="A89" s="16"/>
      <c s="16"/>
      <c s="16" t="s">
        <v>1552</v>
      </c>
      <c s="16" t="s">
        <v>1551</v>
      </c>
      <c s="16"/>
      <c s="16"/>
      <c s="16"/>
      <c s="16">
        <f>SUM(H87:H88)</f>
      </c>
      <c r="P89">
        <f>ROUND(SUM(P87:P88),2)</f>
      </c>
    </row>
    <row r="91" spans="1:16" ht="12.75" customHeight="1">
      <c r="A91" s="16"/>
      <c s="16"/>
      <c s="16"/>
      <c s="16" t="s">
        <v>63</v>
      </c>
      <c s="16"/>
      <c s="16"/>
      <c s="16"/>
      <c s="16">
        <f>+H48+H65+H84+H89</f>
      </c>
      <c r="P91">
        <f>+P48+P65+P84+P89</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6.xml><?xml version="1.0" encoding="utf-8"?>
<worksheet xmlns="http://schemas.openxmlformats.org/spreadsheetml/2006/main" xmlns:r="http://schemas.openxmlformats.org/officeDocument/2006/relationships">
  <sheetPr>
    <pageSetUpPr fitToPage="1"/>
  </sheetPr>
  <dimension ref="A1:P3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1429</v>
      </c>
      <c s="5" t="s">
        <v>1430</v>
      </c>
      <c s="5"/>
    </row>
    <row r="6" spans="1:5" ht="12.75" customHeight="1">
      <c r="A6" t="s">
        <v>17</v>
      </c>
      <c r="C6" s="5" t="s">
        <v>1556</v>
      </c>
      <c s="5" t="s">
        <v>275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1557</v>
      </c>
      <c s="9" t="s">
        <v>1421</v>
      </c>
      <c s="9"/>
      <c s="11"/>
      <c s="9"/>
      <c s="11"/>
    </row>
    <row r="12" spans="1:16" ht="12.75">
      <c r="A12" s="7">
        <v>1</v>
      </c>
      <c s="7" t="s">
        <v>1558</v>
      </c>
      <c s="7" t="s">
        <v>44</v>
      </c>
      <c s="7" t="s">
        <v>1559</v>
      </c>
      <c s="7" t="s">
        <v>46</v>
      </c>
      <c s="10">
        <v>1</v>
      </c>
      <c s="14"/>
      <c s="13">
        <f>ROUND((G12*F12),2)</f>
      </c>
      <c r="O12">
        <f>rekapitulace!H8</f>
      </c>
      <c>
        <f>O12/100*H12</f>
      </c>
    </row>
    <row r="13" spans="4:4" ht="25.5">
      <c r="D13" s="15" t="s">
        <v>47</v>
      </c>
    </row>
    <row r="14" spans="1:16" ht="12.75">
      <c r="A14" s="7">
        <v>2</v>
      </c>
      <c s="7" t="s">
        <v>1560</v>
      </c>
      <c s="7" t="s">
        <v>44</v>
      </c>
      <c s="7" t="s">
        <v>1561</v>
      </c>
      <c s="7" t="s">
        <v>46</v>
      </c>
      <c s="10">
        <v>1</v>
      </c>
      <c s="14"/>
      <c s="13">
        <f>ROUND((G14*F14),2)</f>
      </c>
      <c r="O14">
        <f>rekapitulace!H8</f>
      </c>
      <c>
        <f>O14/100*H14</f>
      </c>
    </row>
    <row r="15" spans="4:4" ht="25.5">
      <c r="D15" s="15" t="s">
        <v>47</v>
      </c>
    </row>
    <row r="16" spans="1:16" ht="12.75">
      <c r="A16" s="7">
        <v>3</v>
      </c>
      <c s="7" t="s">
        <v>1562</v>
      </c>
      <c s="7" t="s">
        <v>44</v>
      </c>
      <c s="7" t="s">
        <v>1563</v>
      </c>
      <c s="7" t="s">
        <v>46</v>
      </c>
      <c s="10">
        <v>1</v>
      </c>
      <c s="14"/>
      <c s="13">
        <f>ROUND((G16*F16),2)</f>
      </c>
      <c r="O16">
        <f>rekapitulace!H8</f>
      </c>
      <c>
        <f>O16/100*H16</f>
      </c>
    </row>
    <row r="17" spans="4:4" ht="25.5">
      <c r="D17" s="15" t="s">
        <v>47</v>
      </c>
    </row>
    <row r="18" spans="1:16" ht="12.75">
      <c r="A18" s="7">
        <v>4</v>
      </c>
      <c s="7" t="s">
        <v>1564</v>
      </c>
      <c s="7" t="s">
        <v>44</v>
      </c>
      <c s="7" t="s">
        <v>1565</v>
      </c>
      <c s="7" t="s">
        <v>46</v>
      </c>
      <c s="10">
        <v>1</v>
      </c>
      <c s="14"/>
      <c s="13">
        <f>ROUND((G18*F18),2)</f>
      </c>
      <c r="O18">
        <f>rekapitulace!H8</f>
      </c>
      <c>
        <f>O18/100*H18</f>
      </c>
    </row>
    <row r="19" spans="4:4" ht="25.5">
      <c r="D19" s="15" t="s">
        <v>47</v>
      </c>
    </row>
    <row r="20" spans="1:16" ht="12.75">
      <c r="A20" s="7">
        <v>5</v>
      </c>
      <c s="7" t="s">
        <v>1566</v>
      </c>
      <c s="7" t="s">
        <v>44</v>
      </c>
      <c s="7" t="s">
        <v>1567</v>
      </c>
      <c s="7" t="s">
        <v>46</v>
      </c>
      <c s="10">
        <v>1</v>
      </c>
      <c s="14"/>
      <c s="13">
        <f>ROUND((G20*F20),2)</f>
      </c>
      <c r="O20">
        <f>rekapitulace!H8</f>
      </c>
      <c>
        <f>O20/100*H20</f>
      </c>
    </row>
    <row r="21" spans="4:4" ht="25.5">
      <c r="D21" s="15" t="s">
        <v>47</v>
      </c>
    </row>
    <row r="22" spans="1:16" ht="12.75">
      <c r="A22" s="7">
        <v>6</v>
      </c>
      <c s="7" t="s">
        <v>1568</v>
      </c>
      <c s="7" t="s">
        <v>44</v>
      </c>
      <c s="7" t="s">
        <v>1569</v>
      </c>
      <c s="7" t="s">
        <v>46</v>
      </c>
      <c s="10">
        <v>1</v>
      </c>
      <c s="14"/>
      <c s="13">
        <f>ROUND((G22*F22),2)</f>
      </c>
      <c r="O22">
        <f>rekapitulace!H8</f>
      </c>
      <c>
        <f>O22/100*H22</f>
      </c>
    </row>
    <row r="23" spans="4:4" ht="25.5">
      <c r="D23" s="15" t="s">
        <v>47</v>
      </c>
    </row>
    <row r="24" spans="1:16" ht="12.75">
      <c r="A24" s="7">
        <v>7</v>
      </c>
      <c s="7" t="s">
        <v>1570</v>
      </c>
      <c s="7" t="s">
        <v>44</v>
      </c>
      <c s="7" t="s">
        <v>1571</v>
      </c>
      <c s="7" t="s">
        <v>46</v>
      </c>
      <c s="10">
        <v>1</v>
      </c>
      <c s="14"/>
      <c s="13">
        <f>ROUND((G24*F24),2)</f>
      </c>
      <c r="O24">
        <f>rekapitulace!H8</f>
      </c>
      <c>
        <f>O24/100*H24</f>
      </c>
    </row>
    <row r="25" spans="4:4" ht="25.5">
      <c r="D25" s="15" t="s">
        <v>47</v>
      </c>
    </row>
    <row r="26" spans="1:16" ht="12.75">
      <c r="A26" s="7">
        <v>8</v>
      </c>
      <c s="7" t="s">
        <v>1572</v>
      </c>
      <c s="7" t="s">
        <v>44</v>
      </c>
      <c s="7" t="s">
        <v>1573</v>
      </c>
      <c s="7" t="s">
        <v>46</v>
      </c>
      <c s="10">
        <v>1</v>
      </c>
      <c s="14"/>
      <c s="13">
        <f>ROUND((G26*F26),2)</f>
      </c>
      <c r="O26">
        <f>rekapitulace!H8</f>
      </c>
      <c>
        <f>O26/100*H26</f>
      </c>
    </row>
    <row r="27" spans="4:4" ht="25.5">
      <c r="D27" s="15" t="s">
        <v>47</v>
      </c>
    </row>
    <row r="28" spans="1:16" ht="12.75">
      <c r="A28" s="7">
        <v>9</v>
      </c>
      <c s="7" t="s">
        <v>1574</v>
      </c>
      <c s="7" t="s">
        <v>44</v>
      </c>
      <c s="7" t="s">
        <v>1575</v>
      </c>
      <c s="7" t="s">
        <v>46</v>
      </c>
      <c s="10">
        <v>1</v>
      </c>
      <c s="14"/>
      <c s="13">
        <f>ROUND((G28*F28),2)</f>
      </c>
      <c r="O28">
        <f>rekapitulace!H8</f>
      </c>
      <c>
        <f>O28/100*H28</f>
      </c>
    </row>
    <row r="29" spans="4:4" ht="25.5">
      <c r="D29" s="15" t="s">
        <v>47</v>
      </c>
    </row>
    <row r="30" spans="1:16" ht="12.75">
      <c r="A30" s="7">
        <v>10</v>
      </c>
      <c s="7" t="s">
        <v>1576</v>
      </c>
      <c s="7" t="s">
        <v>44</v>
      </c>
      <c s="7" t="s">
        <v>1577</v>
      </c>
      <c s="7" t="s">
        <v>920</v>
      </c>
      <c s="10">
        <v>35</v>
      </c>
      <c s="14"/>
      <c s="13">
        <f>ROUND((G30*F30),2)</f>
      </c>
      <c r="O30">
        <f>rekapitulace!H8</f>
      </c>
      <c>
        <f>O30/100*H30</f>
      </c>
    </row>
    <row r="31" spans="4:4" ht="25.5">
      <c r="D31" s="15" t="s">
        <v>1578</v>
      </c>
    </row>
    <row r="32" spans="1:16" ht="12.75">
      <c r="A32" s="7">
        <v>11</v>
      </c>
      <c s="7" t="s">
        <v>1579</v>
      </c>
      <c s="7" t="s">
        <v>44</v>
      </c>
      <c s="7" t="s">
        <v>1580</v>
      </c>
      <c s="7" t="s">
        <v>1581</v>
      </c>
      <c s="10">
        <v>0.05</v>
      </c>
      <c s="14"/>
      <c s="13">
        <f>ROUND((G32*F32),2)</f>
      </c>
      <c r="O32">
        <f>rekapitulace!H8</f>
      </c>
      <c>
        <f>O32/100*H32</f>
      </c>
    </row>
    <row r="33" spans="4:4" ht="38.25">
      <c r="D33" s="15" t="s">
        <v>1582</v>
      </c>
    </row>
    <row r="34" spans="1:16" ht="12.75">
      <c r="A34" s="7">
        <v>12</v>
      </c>
      <c s="7" t="s">
        <v>1583</v>
      </c>
      <c s="7" t="s">
        <v>44</v>
      </c>
      <c s="7" t="s">
        <v>1584</v>
      </c>
      <c s="7" t="s">
        <v>1585</v>
      </c>
      <c s="10">
        <v>1</v>
      </c>
      <c s="14"/>
      <c s="13">
        <f>ROUND((G34*F34),2)</f>
      </c>
      <c r="O34">
        <f>rekapitulace!H8</f>
      </c>
      <c>
        <f>O34/100*H34</f>
      </c>
    </row>
    <row r="35" spans="4:4" ht="25.5">
      <c r="D35" s="15" t="s">
        <v>51</v>
      </c>
    </row>
    <row r="36" spans="1:16" ht="12.75" customHeight="1">
      <c r="A36" s="16"/>
      <c s="16"/>
      <c s="16" t="s">
        <v>1557</v>
      </c>
      <c s="16" t="s">
        <v>1421</v>
      </c>
      <c s="16"/>
      <c s="16"/>
      <c s="16"/>
      <c s="16">
        <f>SUM(H12:H35)</f>
      </c>
      <c r="P36">
        <f>ROUND(SUM(P12:P35),2)</f>
      </c>
    </row>
    <row r="38" spans="1:16" ht="12.75" customHeight="1">
      <c r="A38" s="16"/>
      <c s="16"/>
      <c s="16"/>
      <c s="16" t="s">
        <v>63</v>
      </c>
      <c s="16"/>
      <c s="16"/>
      <c s="16"/>
      <c s="16">
        <f>+H36</f>
      </c>
      <c r="P38">
        <f>+P36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7.xml><?xml version="1.0" encoding="utf-8"?>
<worksheet xmlns="http://schemas.openxmlformats.org/spreadsheetml/2006/main" xmlns:r="http://schemas.openxmlformats.org/officeDocument/2006/relationships">
  <sheetPr>
    <pageSetUpPr fitToPage="1"/>
  </sheetPr>
  <dimension ref="A1:P95"/>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1586</v>
      </c>
      <c s="5" t="s">
        <v>1587</v>
      </c>
      <c s="5"/>
    </row>
    <row r="6" spans="1:5" ht="12.75" customHeight="1">
      <c r="A6" t="s">
        <v>17</v>
      </c>
      <c r="C6" s="5" t="s">
        <v>1588</v>
      </c>
      <c s="5" t="s">
        <v>1589</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197</v>
      </c>
      <c s="14"/>
      <c s="13">
        <f>ROUND((G12*F12),2)</f>
      </c>
      <c r="O12">
        <f>rekapitulace!H8</f>
      </c>
      <c>
        <f>O12/100*H12</f>
      </c>
    </row>
    <row r="13" spans="4:4" ht="76.5">
      <c r="D13" s="15" t="s">
        <v>1590</v>
      </c>
    </row>
    <row r="14" spans="1:16" ht="12.75">
      <c r="A14" s="7">
        <v>2</v>
      </c>
      <c s="7" t="s">
        <v>653</v>
      </c>
      <c s="7" t="s">
        <v>44</v>
      </c>
      <c s="7" t="s">
        <v>505</v>
      </c>
      <c s="7" t="s">
        <v>654</v>
      </c>
      <c s="10">
        <v>4144.621</v>
      </c>
      <c s="14"/>
      <c s="13">
        <f>ROUND((G14*F14),2)</f>
      </c>
      <c r="O14">
        <f>rekapitulace!H8</f>
      </c>
      <c>
        <f>O14/100*H14</f>
      </c>
    </row>
    <row r="15" spans="4:4" ht="409.5">
      <c r="D15" s="15" t="s">
        <v>1591</v>
      </c>
    </row>
    <row r="16" spans="1:16" ht="12.75">
      <c r="A16" s="7">
        <v>3</v>
      </c>
      <c s="7" t="s">
        <v>507</v>
      </c>
      <c s="7" t="s">
        <v>44</v>
      </c>
      <c s="7" t="s">
        <v>508</v>
      </c>
      <c s="7" t="s">
        <v>392</v>
      </c>
      <c s="10">
        <v>69</v>
      </c>
      <c s="14"/>
      <c s="13">
        <f>ROUND((G16*F16),2)</f>
      </c>
      <c r="O16">
        <f>rekapitulace!H8</f>
      </c>
      <c>
        <f>O16/100*H16</f>
      </c>
    </row>
    <row r="17" spans="4:4" ht="63.75">
      <c r="D17" s="15" t="s">
        <v>1592</v>
      </c>
    </row>
    <row r="18" spans="1:16" ht="12.75" customHeight="1">
      <c r="A18" s="16"/>
      <c s="16"/>
      <c s="16" t="s">
        <v>42</v>
      </c>
      <c s="16" t="s">
        <v>41</v>
      </c>
      <c s="16"/>
      <c s="16"/>
      <c s="16"/>
      <c s="16">
        <f>SUM(H12:H17)</f>
      </c>
      <c r="P18">
        <f>ROUND(SUM(P12:P17),2)</f>
      </c>
    </row>
    <row r="20" spans="1:8" ht="12.75" customHeight="1">
      <c r="A20" s="9"/>
      <c s="9"/>
      <c s="9" t="s">
        <v>24</v>
      </c>
      <c s="9" t="s">
        <v>510</v>
      </c>
      <c s="9"/>
      <c s="11"/>
      <c s="9"/>
      <c s="11"/>
    </row>
    <row r="21" spans="1:16" ht="12.75">
      <c r="A21" s="7">
        <v>4</v>
      </c>
      <c s="7" t="s">
        <v>1593</v>
      </c>
      <c s="7" t="s">
        <v>44</v>
      </c>
      <c s="7" t="s">
        <v>1594</v>
      </c>
      <c s="7" t="s">
        <v>530</v>
      </c>
      <c s="10">
        <v>121</v>
      </c>
      <c s="14"/>
      <c s="13">
        <f>ROUND((G21*F21),2)</f>
      </c>
      <c r="O21">
        <f>rekapitulace!H8</f>
      </c>
      <c>
        <f>O21/100*H21</f>
      </c>
    </row>
    <row r="22" spans="4:4" ht="38.25">
      <c r="D22" s="15" t="s">
        <v>1595</v>
      </c>
    </row>
    <row r="23" spans="1:16" ht="12.75">
      <c r="A23" s="7">
        <v>5</v>
      </c>
      <c s="7" t="s">
        <v>1596</v>
      </c>
      <c s="7" t="s">
        <v>44</v>
      </c>
      <c s="7" t="s">
        <v>1597</v>
      </c>
      <c s="7" t="s">
        <v>68</v>
      </c>
      <c s="10">
        <v>18</v>
      </c>
      <c s="14"/>
      <c s="13">
        <f>ROUND((G23*F23),2)</f>
      </c>
      <c r="O23">
        <f>rekapitulace!H8</f>
      </c>
      <c>
        <f>O23/100*H23</f>
      </c>
    </row>
    <row r="24" spans="4:4" ht="25.5">
      <c r="D24" s="15" t="s">
        <v>227</v>
      </c>
    </row>
    <row r="25" spans="1:16" ht="12.75">
      <c r="A25" s="7">
        <v>6</v>
      </c>
      <c s="7" t="s">
        <v>1598</v>
      </c>
      <c s="7" t="s">
        <v>44</v>
      </c>
      <c s="7" t="s">
        <v>1599</v>
      </c>
      <c s="7" t="s">
        <v>68</v>
      </c>
      <c s="10">
        <v>21</v>
      </c>
      <c s="14"/>
      <c s="13">
        <f>ROUND((G25*F25),2)</f>
      </c>
      <c r="O25">
        <f>rekapitulace!H8</f>
      </c>
      <c>
        <f>O25/100*H25</f>
      </c>
    </row>
    <row r="26" spans="4:4" ht="25.5">
      <c r="D26" s="15" t="s">
        <v>428</v>
      </c>
    </row>
    <row r="27" spans="1:16" ht="12.75">
      <c r="A27" s="7">
        <v>7</v>
      </c>
      <c s="7" t="s">
        <v>660</v>
      </c>
      <c s="7" t="s">
        <v>44</v>
      </c>
      <c s="7" t="s">
        <v>661</v>
      </c>
      <c s="7" t="s">
        <v>392</v>
      </c>
      <c s="10">
        <v>131.46</v>
      </c>
      <c s="14"/>
      <c s="13">
        <f>ROUND((G27*F27),2)</f>
      </c>
      <c r="O27">
        <f>rekapitulace!H8</f>
      </c>
      <c>
        <f>O27/100*H27</f>
      </c>
    </row>
    <row r="28" spans="4:4" ht="216.75">
      <c r="D28" s="15" t="s">
        <v>1600</v>
      </c>
    </row>
    <row r="29" spans="1:16" ht="12.75">
      <c r="A29" s="7">
        <v>8</v>
      </c>
      <c s="7" t="s">
        <v>1601</v>
      </c>
      <c s="7" t="s">
        <v>44</v>
      </c>
      <c s="7" t="s">
        <v>1602</v>
      </c>
      <c s="7" t="s">
        <v>392</v>
      </c>
      <c s="10">
        <v>252.9</v>
      </c>
      <c s="14"/>
      <c s="13">
        <f>ROUND((G29*F29),2)</f>
      </c>
      <c r="O29">
        <f>rekapitulace!H8</f>
      </c>
      <c>
        <f>O29/100*H29</f>
      </c>
    </row>
    <row r="30" spans="4:4" ht="38.25">
      <c r="D30" s="15" t="s">
        <v>1603</v>
      </c>
    </row>
    <row r="31" spans="1:16" ht="12.75">
      <c r="A31" s="7">
        <v>9</v>
      </c>
      <c s="7" t="s">
        <v>1604</v>
      </c>
      <c s="7" t="s">
        <v>59</v>
      </c>
      <c s="7" t="s">
        <v>1605</v>
      </c>
      <c s="7" t="s">
        <v>392</v>
      </c>
      <c s="10">
        <v>91.8</v>
      </c>
      <c s="14"/>
      <c s="13">
        <f>ROUND((G31*F31),2)</f>
      </c>
      <c r="O31">
        <f>rekapitulace!H8</f>
      </c>
      <c>
        <f>O31/100*H31</f>
      </c>
    </row>
    <row r="32" spans="4:4" ht="255">
      <c r="D32" s="15" t="s">
        <v>1606</v>
      </c>
    </row>
    <row r="33" spans="1:16" ht="12.75">
      <c r="A33" s="7">
        <v>10</v>
      </c>
      <c s="7" t="s">
        <v>1604</v>
      </c>
      <c s="7" t="s">
        <v>61</v>
      </c>
      <c s="7" t="s">
        <v>1607</v>
      </c>
      <c s="7" t="s">
        <v>392</v>
      </c>
      <c s="10">
        <v>32</v>
      </c>
      <c s="14"/>
      <c s="13">
        <f>ROUND((G33*F33),2)</f>
      </c>
      <c r="O33">
        <f>rekapitulace!H8</f>
      </c>
      <c>
        <f>O33/100*H33</f>
      </c>
    </row>
    <row r="34" spans="4:4" ht="204">
      <c r="D34" s="15" t="s">
        <v>1608</v>
      </c>
    </row>
    <row r="35" spans="1:16" ht="12.75">
      <c r="A35" s="7">
        <v>11</v>
      </c>
      <c s="7" t="s">
        <v>663</v>
      </c>
      <c s="7" t="s">
        <v>44</v>
      </c>
      <c s="7" t="s">
        <v>1609</v>
      </c>
      <c s="7" t="s">
        <v>392</v>
      </c>
      <c s="10">
        <v>22.62</v>
      </c>
      <c s="14"/>
      <c s="13">
        <f>ROUND((G35*F35),2)</f>
      </c>
      <c r="O35">
        <f>rekapitulace!H8</f>
      </c>
      <c>
        <f>O35/100*H35</f>
      </c>
    </row>
    <row r="36" spans="4:4" ht="140.25">
      <c r="D36" s="15" t="s">
        <v>1610</v>
      </c>
    </row>
    <row r="37" spans="1:16" ht="12.75">
      <c r="A37" s="7">
        <v>12</v>
      </c>
      <c s="7" t="s">
        <v>666</v>
      </c>
      <c s="7" t="s">
        <v>44</v>
      </c>
      <c s="7" t="s">
        <v>667</v>
      </c>
      <c s="7" t="s">
        <v>392</v>
      </c>
      <c s="10">
        <v>589.16</v>
      </c>
      <c s="14"/>
      <c s="13">
        <f>ROUND((G37*F37),2)</f>
      </c>
      <c r="O37">
        <f>rekapitulace!H8</f>
      </c>
      <c>
        <f>O37/100*H37</f>
      </c>
    </row>
    <row r="38" spans="4:4" ht="255">
      <c r="D38" s="15" t="s">
        <v>1611</v>
      </c>
    </row>
    <row r="39" spans="1:16" ht="12.75">
      <c r="A39" s="7">
        <v>13</v>
      </c>
      <c s="7" t="s">
        <v>669</v>
      </c>
      <c s="7" t="s">
        <v>44</v>
      </c>
      <c s="7" t="s">
        <v>670</v>
      </c>
      <c s="7" t="s">
        <v>392</v>
      </c>
      <c s="10">
        <v>520</v>
      </c>
      <c s="14"/>
      <c s="13">
        <f>ROUND((G39*F39),2)</f>
      </c>
      <c r="O39">
        <f>rekapitulace!H8</f>
      </c>
      <c>
        <f>O39/100*H39</f>
      </c>
    </row>
    <row r="40" spans="4:4" ht="76.5">
      <c r="D40" s="15" t="s">
        <v>1612</v>
      </c>
    </row>
    <row r="41" spans="1:16" ht="12.75">
      <c r="A41" s="7">
        <v>14</v>
      </c>
      <c s="7" t="s">
        <v>672</v>
      </c>
      <c s="7" t="s">
        <v>44</v>
      </c>
      <c s="7" t="s">
        <v>673</v>
      </c>
      <c s="7" t="s">
        <v>392</v>
      </c>
      <c s="10">
        <v>389.26</v>
      </c>
      <c s="14"/>
      <c s="13">
        <f>ROUND((G41*F41),2)</f>
      </c>
      <c r="O41">
        <f>rekapitulace!H8</f>
      </c>
      <c>
        <f>O41/100*H41</f>
      </c>
    </row>
    <row r="42" spans="4:4" ht="409.5">
      <c r="D42" s="15" t="s">
        <v>1613</v>
      </c>
    </row>
    <row r="43" spans="1:16" ht="12.75">
      <c r="A43" s="7">
        <v>15</v>
      </c>
      <c s="7" t="s">
        <v>678</v>
      </c>
      <c s="7" t="s">
        <v>44</v>
      </c>
      <c s="7" t="s">
        <v>679</v>
      </c>
      <c s="7" t="s">
        <v>132</v>
      </c>
      <c s="10">
        <v>735</v>
      </c>
      <c s="14"/>
      <c s="13">
        <f>ROUND((G43*F43),2)</f>
      </c>
      <c r="O43">
        <f>rekapitulace!H8</f>
      </c>
      <c>
        <f>O43/100*H43</f>
      </c>
    </row>
    <row r="44" spans="4:4" ht="38.25">
      <c r="D44" s="15" t="s">
        <v>1614</v>
      </c>
    </row>
    <row r="45" spans="1:16" ht="12.75">
      <c r="A45" s="7">
        <v>16</v>
      </c>
      <c s="7" t="s">
        <v>681</v>
      </c>
      <c s="7" t="s">
        <v>59</v>
      </c>
      <c s="7" t="s">
        <v>682</v>
      </c>
      <c s="7" t="s">
        <v>132</v>
      </c>
      <c s="10">
        <v>1098.75</v>
      </c>
      <c s="14"/>
      <c s="13">
        <f>ROUND((G45*F45),2)</f>
      </c>
      <c r="O45">
        <f>rekapitulace!H8</f>
      </c>
      <c>
        <f>O45/100*H45</f>
      </c>
    </row>
    <row r="46" spans="4:4" ht="306">
      <c r="D46" s="15" t="s">
        <v>1615</v>
      </c>
    </row>
    <row r="47" spans="1:16" ht="12.75">
      <c r="A47" s="7">
        <v>18</v>
      </c>
      <c s="7" t="s">
        <v>681</v>
      </c>
      <c s="7" t="s">
        <v>686</v>
      </c>
      <c s="7" t="s">
        <v>1616</v>
      </c>
      <c s="7" t="s">
        <v>132</v>
      </c>
      <c s="10">
        <v>122</v>
      </c>
      <c s="14"/>
      <c s="13">
        <f>ROUND((G47*F47),2)</f>
      </c>
      <c r="O47">
        <f>rekapitulace!H8</f>
      </c>
      <c>
        <f>O47/100*H47</f>
      </c>
    </row>
    <row r="48" spans="4:4" ht="102">
      <c r="D48" s="15" t="s">
        <v>1617</v>
      </c>
    </row>
    <row r="49" spans="1:16" ht="12.75">
      <c r="A49" s="7">
        <v>17</v>
      </c>
      <c s="7" t="s">
        <v>681</v>
      </c>
      <c s="7" t="s">
        <v>61</v>
      </c>
      <c s="7" t="s">
        <v>684</v>
      </c>
      <c s="7" t="s">
        <v>132</v>
      </c>
      <c s="10">
        <v>366.25</v>
      </c>
      <c s="14"/>
      <c s="13">
        <f>ROUND((G49*F49),2)</f>
      </c>
      <c r="O49">
        <f>rekapitulace!H8</f>
      </c>
      <c>
        <f>O49/100*H49</f>
      </c>
    </row>
    <row r="50" spans="4:4" ht="165.75">
      <c r="D50" s="15" t="s">
        <v>1618</v>
      </c>
    </row>
    <row r="51" spans="1:16" ht="12.75">
      <c r="A51" s="7">
        <v>19</v>
      </c>
      <c s="7" t="s">
        <v>692</v>
      </c>
      <c s="7" t="s">
        <v>44</v>
      </c>
      <c s="7" t="s">
        <v>693</v>
      </c>
      <c s="7" t="s">
        <v>392</v>
      </c>
      <c s="10">
        <v>312</v>
      </c>
      <c s="14"/>
      <c s="13">
        <f>ROUND((G51*F51),2)</f>
      </c>
      <c r="O51">
        <f>rekapitulace!H8</f>
      </c>
      <c>
        <f>O51/100*H51</f>
      </c>
    </row>
    <row r="52" spans="4:4" ht="127.5">
      <c r="D52" s="15" t="s">
        <v>1619</v>
      </c>
    </row>
    <row r="53" spans="1:16" ht="12.75">
      <c r="A53" s="7">
        <v>20</v>
      </c>
      <c s="7" t="s">
        <v>695</v>
      </c>
      <c s="7" t="s">
        <v>44</v>
      </c>
      <c s="7" t="s">
        <v>696</v>
      </c>
      <c s="7" t="s">
        <v>392</v>
      </c>
      <c s="10">
        <v>163.2</v>
      </c>
      <c s="14"/>
      <c s="13">
        <f>ROUND((G53*F53),2)</f>
      </c>
      <c r="O53">
        <f>rekapitulace!H8</f>
      </c>
      <c>
        <f>O53/100*H53</f>
      </c>
    </row>
    <row r="54" spans="4:4" ht="38.25">
      <c r="D54" s="15" t="s">
        <v>1620</v>
      </c>
    </row>
    <row r="55" spans="1:16" ht="12.75">
      <c r="A55" s="7">
        <v>21</v>
      </c>
      <c s="7" t="s">
        <v>511</v>
      </c>
      <c s="7" t="s">
        <v>44</v>
      </c>
      <c s="7" t="s">
        <v>512</v>
      </c>
      <c s="7" t="s">
        <v>392</v>
      </c>
      <c s="10">
        <v>197</v>
      </c>
      <c s="14"/>
      <c s="13">
        <f>ROUND((G55*F55),2)</f>
      </c>
      <c r="O55">
        <f>rekapitulace!H8</f>
      </c>
      <c>
        <f>O55/100*H55</f>
      </c>
    </row>
    <row r="56" spans="4:4" ht="38.25">
      <c r="D56" s="15" t="s">
        <v>1621</v>
      </c>
    </row>
    <row r="57" spans="1:16" ht="12.75">
      <c r="A57" s="7">
        <v>22</v>
      </c>
      <c s="7" t="s">
        <v>514</v>
      </c>
      <c s="7" t="s">
        <v>59</v>
      </c>
      <c s="7" t="s">
        <v>515</v>
      </c>
      <c s="7" t="s">
        <v>392</v>
      </c>
      <c s="10">
        <v>69</v>
      </c>
      <c s="14"/>
      <c s="13">
        <f>ROUND((G57*F57),2)</f>
      </c>
      <c r="O57">
        <f>rekapitulace!H8</f>
      </c>
      <c>
        <f>O57/100*H57</f>
      </c>
    </row>
    <row r="58" spans="4:4" ht="89.25">
      <c r="D58" s="15" t="s">
        <v>1622</v>
      </c>
    </row>
    <row r="59" spans="1:16" ht="12.75">
      <c r="A59" s="7">
        <v>23</v>
      </c>
      <c s="7" t="s">
        <v>700</v>
      </c>
      <c s="7" t="s">
        <v>44</v>
      </c>
      <c s="7" t="s">
        <v>701</v>
      </c>
      <c s="7" t="s">
        <v>392</v>
      </c>
      <c s="10">
        <v>69</v>
      </c>
      <c s="14"/>
      <c s="13">
        <f>ROUND((G59*F59),2)</f>
      </c>
      <c r="O59">
        <f>rekapitulace!H8</f>
      </c>
      <c>
        <f>O59/100*H59</f>
      </c>
    </row>
    <row r="60" spans="4:4" ht="25.5">
      <c r="D60" s="15" t="s">
        <v>1623</v>
      </c>
    </row>
    <row r="61" spans="1:16" ht="12.75">
      <c r="A61" s="7">
        <v>24</v>
      </c>
      <c s="7" t="s">
        <v>519</v>
      </c>
      <c s="7" t="s">
        <v>44</v>
      </c>
      <c s="7" t="s">
        <v>520</v>
      </c>
      <c s="7" t="s">
        <v>392</v>
      </c>
      <c s="10">
        <v>360.2</v>
      </c>
      <c s="14"/>
      <c s="13">
        <f>ROUND((G61*F61),2)</f>
      </c>
      <c r="O61">
        <f>rekapitulace!H8</f>
      </c>
      <c>
        <f>O61/100*H61</f>
      </c>
    </row>
    <row r="62" spans="4:4" ht="267.75">
      <c r="D62" s="15" t="s">
        <v>1624</v>
      </c>
    </row>
    <row r="63" spans="1:16" ht="12.75" customHeight="1">
      <c r="A63" s="16"/>
      <c s="16"/>
      <c s="16" t="s">
        <v>24</v>
      </c>
      <c s="16" t="s">
        <v>510</v>
      </c>
      <c s="16"/>
      <c s="16"/>
      <c s="16"/>
      <c s="16">
        <f>SUM(H21:H62)</f>
      </c>
      <c r="P63">
        <f>ROUND(SUM(P21:P62),2)</f>
      </c>
    </row>
    <row r="65" spans="1:8" ht="12.75" customHeight="1">
      <c r="A65" s="9"/>
      <c s="9"/>
      <c s="9" t="s">
        <v>40</v>
      </c>
      <c s="9" t="s">
        <v>602</v>
      </c>
      <c s="9"/>
      <c s="11"/>
      <c s="9"/>
      <c s="11"/>
    </row>
    <row r="66" spans="1:16" ht="12.75">
      <c r="A66" s="7">
        <v>25</v>
      </c>
      <c s="7" t="s">
        <v>899</v>
      </c>
      <c s="7" t="s">
        <v>44</v>
      </c>
      <c s="7" t="s">
        <v>1625</v>
      </c>
      <c s="7" t="s">
        <v>68</v>
      </c>
      <c s="10">
        <v>1</v>
      </c>
      <c s="14"/>
      <c s="13">
        <f>ROUND((G66*F66),2)</f>
      </c>
      <c r="O66">
        <f>rekapitulace!H8</f>
      </c>
      <c>
        <f>O66/100*H66</f>
      </c>
    </row>
    <row r="67" spans="4:4" ht="63.75">
      <c r="D67" s="15" t="s">
        <v>1626</v>
      </c>
    </row>
    <row r="68" spans="1:16" ht="12.75" customHeight="1">
      <c r="A68" s="16"/>
      <c s="16"/>
      <c s="16" t="s">
        <v>40</v>
      </c>
      <c s="16" t="s">
        <v>75</v>
      </c>
      <c s="16"/>
      <c s="16"/>
      <c s="16"/>
      <c s="16">
        <f>SUM(H66:H67)</f>
      </c>
      <c r="P68">
        <f>ROUND(SUM(P66:P67),2)</f>
      </c>
    </row>
    <row r="70" spans="1:8" ht="12.75" customHeight="1">
      <c r="A70" s="9"/>
      <c s="9"/>
      <c s="9" t="s">
        <v>613</v>
      </c>
      <c s="9" t="s">
        <v>612</v>
      </c>
      <c s="9"/>
      <c s="11"/>
      <c s="9"/>
      <c s="11"/>
    </row>
    <row r="71" spans="1:16" ht="12.75">
      <c r="A71" s="7">
        <v>26</v>
      </c>
      <c s="7" t="s">
        <v>715</v>
      </c>
      <c s="7" t="s">
        <v>44</v>
      </c>
      <c s="7" t="s">
        <v>1627</v>
      </c>
      <c s="7" t="s">
        <v>132</v>
      </c>
      <c s="10">
        <v>37</v>
      </c>
      <c s="14"/>
      <c s="13">
        <f>ROUND((G71*F71),2)</f>
      </c>
      <c r="O71">
        <f>rekapitulace!H8</f>
      </c>
      <c>
        <f>O71/100*H71</f>
      </c>
    </row>
    <row r="72" spans="4:4" ht="25.5">
      <c r="D72" s="15" t="s">
        <v>1628</v>
      </c>
    </row>
    <row r="73" spans="1:16" ht="12.75">
      <c r="A73" s="7">
        <v>27</v>
      </c>
      <c s="7" t="s">
        <v>720</v>
      </c>
      <c s="7" t="s">
        <v>44</v>
      </c>
      <c s="7" t="s">
        <v>1629</v>
      </c>
      <c s="7" t="s">
        <v>68</v>
      </c>
      <c s="10">
        <v>4</v>
      </c>
      <c s="14"/>
      <c s="13">
        <f>ROUND((G73*F73),2)</f>
      </c>
      <c r="O73">
        <f>rekapitulace!H8</f>
      </c>
      <c>
        <f>O73/100*H73</f>
      </c>
    </row>
    <row r="74" spans="4:4" ht="25.5">
      <c r="D74" s="15" t="s">
        <v>112</v>
      </c>
    </row>
    <row r="75" spans="1:16" ht="12.75">
      <c r="A75" s="7">
        <v>28</v>
      </c>
      <c s="7" t="s">
        <v>726</v>
      </c>
      <c s="7" t="s">
        <v>44</v>
      </c>
      <c s="7" t="s">
        <v>727</v>
      </c>
      <c s="7" t="s">
        <v>68</v>
      </c>
      <c s="10">
        <v>4</v>
      </c>
      <c s="14"/>
      <c s="13">
        <f>ROUND((G75*F75),2)</f>
      </c>
      <c r="O75">
        <f>rekapitulace!H8</f>
      </c>
      <c>
        <f>O75/100*H75</f>
      </c>
    </row>
    <row r="76" spans="4:4" ht="25.5">
      <c r="D76" s="15" t="s">
        <v>112</v>
      </c>
    </row>
    <row r="77" spans="1:16" ht="12.75">
      <c r="A77" s="7">
        <v>29</v>
      </c>
      <c s="7" t="s">
        <v>1630</v>
      </c>
      <c s="7" t="s">
        <v>44</v>
      </c>
      <c s="7" t="s">
        <v>1631</v>
      </c>
      <c s="7" t="s">
        <v>68</v>
      </c>
      <c s="10">
        <v>3</v>
      </c>
      <c s="14"/>
      <c s="13">
        <f>ROUND((G77*F77),2)</f>
      </c>
      <c r="O77">
        <f>rekapitulace!H8</f>
      </c>
      <c>
        <f>O77/100*H77</f>
      </c>
    </row>
    <row r="78" spans="4:4" ht="25.5">
      <c r="D78" s="15" t="s">
        <v>72</v>
      </c>
    </row>
    <row r="79" spans="1:16" ht="12.75">
      <c r="A79" s="7">
        <v>30</v>
      </c>
      <c s="7" t="s">
        <v>1632</v>
      </c>
      <c s="7" t="s">
        <v>44</v>
      </c>
      <c s="7" t="s">
        <v>1633</v>
      </c>
      <c s="7" t="s">
        <v>68</v>
      </c>
      <c s="10">
        <v>1</v>
      </c>
      <c s="14"/>
      <c s="13">
        <f>ROUND((G79*F79),2)</f>
      </c>
      <c r="O79">
        <f>rekapitulace!H8</f>
      </c>
      <c>
        <f>O79/100*H79</f>
      </c>
    </row>
    <row r="80" spans="4:4" ht="25.5">
      <c r="D80" s="15" t="s">
        <v>97</v>
      </c>
    </row>
    <row r="81" spans="1:16" ht="12.75">
      <c r="A81" s="7">
        <v>31</v>
      </c>
      <c s="7" t="s">
        <v>1634</v>
      </c>
      <c s="7" t="s">
        <v>44</v>
      </c>
      <c s="7" t="s">
        <v>1635</v>
      </c>
      <c s="7" t="s">
        <v>132</v>
      </c>
      <c s="10">
        <v>650</v>
      </c>
      <c s="14"/>
      <c s="13">
        <f>ROUND((G81*F81),2)</f>
      </c>
      <c r="O81">
        <f>rekapitulace!H8</f>
      </c>
      <c>
        <f>O81/100*H81</f>
      </c>
    </row>
    <row r="82" spans="4:4" ht="38.25">
      <c r="D82" s="15" t="s">
        <v>1636</v>
      </c>
    </row>
    <row r="83" spans="1:16" ht="12.75">
      <c r="A83" s="7">
        <v>32</v>
      </c>
      <c s="7" t="s">
        <v>1637</v>
      </c>
      <c s="7" t="s">
        <v>44</v>
      </c>
      <c s="7" t="s">
        <v>1638</v>
      </c>
      <c s="7" t="s">
        <v>132</v>
      </c>
      <c s="10">
        <v>2</v>
      </c>
      <c s="14"/>
      <c s="13">
        <f>ROUND((G83*F83),2)</f>
      </c>
      <c r="O83">
        <f>rekapitulace!H8</f>
      </c>
      <c>
        <f>O83/100*H83</f>
      </c>
    </row>
    <row r="84" spans="4:4" ht="25.5">
      <c r="D84" s="15" t="s">
        <v>1639</v>
      </c>
    </row>
    <row r="85" spans="1:16" ht="12.75">
      <c r="A85" s="7">
        <v>33</v>
      </c>
      <c s="7" t="s">
        <v>734</v>
      </c>
      <c s="7" t="s">
        <v>44</v>
      </c>
      <c s="7" t="s">
        <v>735</v>
      </c>
      <c s="7" t="s">
        <v>68</v>
      </c>
      <c s="10">
        <v>4</v>
      </c>
      <c s="14"/>
      <c s="13">
        <f>ROUND((G85*F85),2)</f>
      </c>
      <c r="O85">
        <f>rekapitulace!H8</f>
      </c>
      <c>
        <f>O85/100*H85</f>
      </c>
    </row>
    <row r="86" spans="4:4" ht="25.5">
      <c r="D86" s="15" t="s">
        <v>112</v>
      </c>
    </row>
    <row r="87" spans="1:16" ht="12.75">
      <c r="A87" s="7">
        <v>34</v>
      </c>
      <c s="7" t="s">
        <v>1640</v>
      </c>
      <c s="7" t="s">
        <v>44</v>
      </c>
      <c s="7" t="s">
        <v>1641</v>
      </c>
      <c s="7" t="s">
        <v>132</v>
      </c>
      <c s="10">
        <v>10</v>
      </c>
      <c s="14"/>
      <c s="13">
        <f>ROUND((G87*F87),2)</f>
      </c>
      <c r="O87">
        <f>rekapitulace!H8</f>
      </c>
      <c>
        <f>O87/100*H87</f>
      </c>
    </row>
    <row r="88" spans="4:4" ht="51">
      <c r="D88" s="15" t="s">
        <v>1642</v>
      </c>
    </row>
    <row r="89" spans="1:16" ht="12.75">
      <c r="A89" s="7">
        <v>35</v>
      </c>
      <c s="7" t="s">
        <v>741</v>
      </c>
      <c s="7" t="s">
        <v>44</v>
      </c>
      <c s="7" t="s">
        <v>744</v>
      </c>
      <c s="7" t="s">
        <v>68</v>
      </c>
      <c s="10">
        <v>9</v>
      </c>
      <c s="14"/>
      <c s="13">
        <f>ROUND((G89*F89),2)</f>
      </c>
      <c r="O89">
        <f>rekapitulace!H8</f>
      </c>
      <c>
        <f>O89/100*H89</f>
      </c>
    </row>
    <row r="90" spans="4:4" ht="25.5">
      <c r="D90" s="15" t="s">
        <v>414</v>
      </c>
    </row>
    <row r="91" spans="1:16" ht="12.75">
      <c r="A91" s="7">
        <v>36</v>
      </c>
      <c s="7" t="s">
        <v>1643</v>
      </c>
      <c s="7" t="s">
        <v>44</v>
      </c>
      <c s="7" t="s">
        <v>1644</v>
      </c>
      <c s="7" t="s">
        <v>1645</v>
      </c>
      <c s="10">
        <v>64.26</v>
      </c>
      <c s="14"/>
      <c s="13">
        <f>ROUND((G91*F91),2)</f>
      </c>
      <c r="O91">
        <f>rekapitulace!H8</f>
      </c>
      <c>
        <f>O91/100*H91</f>
      </c>
    </row>
    <row r="92" spans="4:4" ht="51">
      <c r="D92" s="15" t="s">
        <v>1646</v>
      </c>
    </row>
    <row r="93" spans="1:16" ht="12.75" customHeight="1">
      <c r="A93" s="16"/>
      <c s="16"/>
      <c s="16" t="s">
        <v>613</v>
      </c>
      <c s="16" t="s">
        <v>612</v>
      </c>
      <c s="16"/>
      <c s="16"/>
      <c s="16"/>
      <c s="16">
        <f>SUM(H71:H92)</f>
      </c>
      <c r="P93">
        <f>ROUND(SUM(P71:P92),2)</f>
      </c>
    </row>
    <row r="95" spans="1:16" ht="12.75" customHeight="1">
      <c r="A95" s="16"/>
      <c s="16"/>
      <c s="16"/>
      <c s="16" t="s">
        <v>63</v>
      </c>
      <c s="16"/>
      <c s="16"/>
      <c s="16"/>
      <c s="16">
        <f>+H18+H63+H68+H93</f>
      </c>
      <c r="P95">
        <f>+P18+P63+P68+P93</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8.xml><?xml version="1.0" encoding="utf-8"?>
<worksheet xmlns="http://schemas.openxmlformats.org/spreadsheetml/2006/main" xmlns:r="http://schemas.openxmlformats.org/officeDocument/2006/relationships">
  <sheetPr>
    <pageSetUpPr fitToPage="1"/>
  </sheetPr>
  <dimension ref="A1:P16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1586</v>
      </c>
      <c s="5" t="s">
        <v>1587</v>
      </c>
      <c s="5"/>
    </row>
    <row r="6" spans="1:5" ht="12.75" customHeight="1">
      <c r="A6" t="s">
        <v>17</v>
      </c>
      <c r="C6" s="5" t="s">
        <v>1647</v>
      </c>
      <c s="5" t="s">
        <v>1648</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42</v>
      </c>
      <c s="9" t="s">
        <v>41</v>
      </c>
      <c s="9"/>
      <c s="11"/>
      <c s="9"/>
      <c s="11"/>
    </row>
    <row r="12" spans="1:16" ht="12.75">
      <c r="A12" s="7">
        <v>1</v>
      </c>
      <c s="7" t="s">
        <v>504</v>
      </c>
      <c s="7" t="s">
        <v>44</v>
      </c>
      <c s="7" t="s">
        <v>505</v>
      </c>
      <c s="7" t="s">
        <v>392</v>
      </c>
      <c s="10">
        <v>1325.8</v>
      </c>
      <c s="14"/>
      <c s="13">
        <f>ROUND((G12*F12),2)</f>
      </c>
      <c r="O12">
        <f>rekapitulace!H8</f>
      </c>
      <c>
        <f>O12/100*H12</f>
      </c>
    </row>
    <row r="13" spans="4:4" ht="89.25">
      <c r="D13" s="15" t="s">
        <v>1649</v>
      </c>
    </row>
    <row r="14" spans="1:16" ht="12.75">
      <c r="A14" s="7">
        <v>2</v>
      </c>
      <c s="7" t="s">
        <v>507</v>
      </c>
      <c s="7" t="s">
        <v>44</v>
      </c>
      <c s="7" t="s">
        <v>508</v>
      </c>
      <c s="7" t="s">
        <v>392</v>
      </c>
      <c s="10">
        <v>1301.5</v>
      </c>
      <c s="14"/>
      <c s="13">
        <f>ROUND((G14*F14),2)</f>
      </c>
      <c r="O14">
        <f>rekapitulace!H8</f>
      </c>
      <c>
        <f>O14/100*H14</f>
      </c>
    </row>
    <row r="15" spans="4:4" ht="89.25">
      <c r="D15" s="15" t="s">
        <v>1650</v>
      </c>
    </row>
    <row r="16" spans="1:16" ht="12.75" customHeight="1">
      <c r="A16" s="16"/>
      <c s="16"/>
      <c s="16" t="s">
        <v>42</v>
      </c>
      <c s="16" t="s">
        <v>41</v>
      </c>
      <c s="16"/>
      <c s="16"/>
      <c s="16"/>
      <c s="16">
        <f>SUM(H12:H15)</f>
      </c>
      <c r="P16">
        <f>ROUND(SUM(P12:P15),2)</f>
      </c>
    </row>
    <row r="18" spans="1:8" ht="12.75" customHeight="1">
      <c r="A18" s="9"/>
      <c s="9"/>
      <c s="9" t="s">
        <v>24</v>
      </c>
      <c s="9" t="s">
        <v>510</v>
      </c>
      <c s="9"/>
      <c s="11"/>
      <c s="9"/>
      <c s="11"/>
    </row>
    <row r="19" spans="1:16" ht="12.75">
      <c r="A19" s="7">
        <v>3</v>
      </c>
      <c s="7" t="s">
        <v>511</v>
      </c>
      <c s="7" t="s">
        <v>44</v>
      </c>
      <c s="7" t="s">
        <v>512</v>
      </c>
      <c s="7" t="s">
        <v>392</v>
      </c>
      <c s="10">
        <v>1301.5</v>
      </c>
      <c s="14"/>
      <c s="13">
        <f>ROUND((G19*F19),2)</f>
      </c>
      <c r="O19">
        <f>rekapitulace!H8</f>
      </c>
      <c>
        <f>O19/100*H19</f>
      </c>
    </row>
    <row r="20" spans="4:4" ht="102">
      <c r="D20" s="15" t="s">
        <v>1651</v>
      </c>
    </row>
    <row r="21" spans="1:16" ht="12.75">
      <c r="A21" s="7">
        <v>4</v>
      </c>
      <c s="7" t="s">
        <v>514</v>
      </c>
      <c s="7" t="s">
        <v>44</v>
      </c>
      <c s="7" t="s">
        <v>515</v>
      </c>
      <c s="7" t="s">
        <v>392</v>
      </c>
      <c s="10">
        <v>1301.5</v>
      </c>
      <c s="14"/>
      <c s="13">
        <f>ROUND((G21*F21),2)</f>
      </c>
      <c r="O21">
        <f>rekapitulace!H8</f>
      </c>
      <c>
        <f>O21/100*H21</f>
      </c>
    </row>
    <row r="22" spans="4:4" ht="114.75">
      <c r="D22" s="15" t="s">
        <v>1652</v>
      </c>
    </row>
    <row r="23" spans="1:16" ht="12.75">
      <c r="A23" s="7">
        <v>5</v>
      </c>
      <c s="7" t="s">
        <v>752</v>
      </c>
      <c s="7" t="s">
        <v>44</v>
      </c>
      <c s="7" t="s">
        <v>753</v>
      </c>
      <c s="7" t="s">
        <v>392</v>
      </c>
      <c s="10">
        <v>33.8</v>
      </c>
      <c s="14"/>
      <c s="13">
        <f>ROUND((G23*F23),2)</f>
      </c>
      <c r="O23">
        <f>rekapitulace!H8</f>
      </c>
      <c>
        <f>O23/100*H23</f>
      </c>
    </row>
    <row r="24" spans="4:4" ht="165.75">
      <c r="D24" s="15" t="s">
        <v>1653</v>
      </c>
    </row>
    <row r="25" spans="1:16" ht="12.75">
      <c r="A25" s="7">
        <v>6</v>
      </c>
      <c s="7" t="s">
        <v>519</v>
      </c>
      <c s="7" t="s">
        <v>44</v>
      </c>
      <c s="7" t="s">
        <v>520</v>
      </c>
      <c s="7" t="s">
        <v>392</v>
      </c>
      <c s="10">
        <v>1325.8</v>
      </c>
      <c s="14"/>
      <c s="13">
        <f>ROUND((G25*F25),2)</f>
      </c>
      <c r="O25">
        <f>rekapitulace!H8</f>
      </c>
      <c>
        <f>O25/100*H25</f>
      </c>
    </row>
    <row r="26" spans="4:4" ht="242.25">
      <c r="D26" s="15" t="s">
        <v>1654</v>
      </c>
    </row>
    <row r="27" spans="1:16" ht="12.75">
      <c r="A27" s="7">
        <v>7</v>
      </c>
      <c s="7" t="s">
        <v>522</v>
      </c>
      <c s="7" t="s">
        <v>44</v>
      </c>
      <c s="7" t="s">
        <v>523</v>
      </c>
      <c s="7" t="s">
        <v>392</v>
      </c>
      <c s="10">
        <v>1301.5</v>
      </c>
      <c s="14"/>
      <c s="13">
        <f>ROUND((G27*F27),2)</f>
      </c>
      <c r="O27">
        <f>rekapitulace!H8</f>
      </c>
      <c>
        <f>O27/100*H27</f>
      </c>
    </row>
    <row r="28" spans="4:4" ht="89.25">
      <c r="D28" s="15" t="s">
        <v>1655</v>
      </c>
    </row>
    <row r="29" spans="1:16" ht="12.75">
      <c r="A29" s="7">
        <v>8</v>
      </c>
      <c s="7" t="s">
        <v>757</v>
      </c>
      <c s="7" t="s">
        <v>44</v>
      </c>
      <c s="7" t="s">
        <v>758</v>
      </c>
      <c s="7" t="s">
        <v>392</v>
      </c>
      <c s="10">
        <v>9.5</v>
      </c>
      <c s="14"/>
      <c s="13">
        <f>ROUND((G29*F29),2)</f>
      </c>
      <c r="O29">
        <f>rekapitulace!H8</f>
      </c>
      <c>
        <f>O29/100*H29</f>
      </c>
    </row>
    <row r="30" spans="4:4" ht="63.75">
      <c r="D30" s="15" t="s">
        <v>1656</v>
      </c>
    </row>
    <row r="31" spans="1:16" ht="12.75">
      <c r="A31" s="7">
        <v>9</v>
      </c>
      <c s="7" t="s">
        <v>760</v>
      </c>
      <c s="7" t="s">
        <v>44</v>
      </c>
      <c s="7" t="s">
        <v>761</v>
      </c>
      <c s="7" t="s">
        <v>392</v>
      </c>
      <c s="10">
        <v>19.008</v>
      </c>
      <c s="14"/>
      <c s="13">
        <f>ROUND((G31*F31),2)</f>
      </c>
      <c r="O31">
        <f>rekapitulace!H8</f>
      </c>
      <c>
        <f>O31/100*H31</f>
      </c>
    </row>
    <row r="32" spans="4:4" ht="216.75">
      <c r="D32" s="15" t="s">
        <v>1657</v>
      </c>
    </row>
    <row r="33" spans="1:16" ht="12.75">
      <c r="A33" s="7">
        <v>10</v>
      </c>
      <c s="7" t="s">
        <v>528</v>
      </c>
      <c s="7" t="s">
        <v>44</v>
      </c>
      <c s="7" t="s">
        <v>529</v>
      </c>
      <c s="7" t="s">
        <v>530</v>
      </c>
      <c s="10">
        <v>2603</v>
      </c>
      <c s="14"/>
      <c s="13">
        <f>ROUND((G33*F33),2)</f>
      </c>
      <c r="O33">
        <f>rekapitulace!H8</f>
      </c>
      <c>
        <f>O33/100*H33</f>
      </c>
    </row>
    <row r="34" spans="4:4" ht="89.25">
      <c r="D34" s="15" t="s">
        <v>1658</v>
      </c>
    </row>
    <row r="35" spans="1:16" ht="12.75" customHeight="1">
      <c r="A35" s="16"/>
      <c s="16"/>
      <c s="16" t="s">
        <v>24</v>
      </c>
      <c s="16" t="s">
        <v>510</v>
      </c>
      <c s="16"/>
      <c s="16"/>
      <c s="16"/>
      <c s="16">
        <f>SUM(H19:H34)</f>
      </c>
      <c r="P35">
        <f>ROUND(SUM(P19:P34),2)</f>
      </c>
    </row>
    <row r="37" spans="1:8" ht="12.75" customHeight="1">
      <c r="A37" s="9"/>
      <c s="9"/>
      <c s="9" t="s">
        <v>34</v>
      </c>
      <c s="9" t="s">
        <v>764</v>
      </c>
      <c s="9"/>
      <c s="11"/>
      <c s="9"/>
      <c s="11"/>
    </row>
    <row r="38" spans="1:16" ht="12.75">
      <c r="A38" s="7">
        <v>11</v>
      </c>
      <c s="7" t="s">
        <v>765</v>
      </c>
      <c s="7" t="s">
        <v>59</v>
      </c>
      <c s="7" t="s">
        <v>766</v>
      </c>
      <c s="7" t="s">
        <v>132</v>
      </c>
      <c s="10">
        <v>514</v>
      </c>
      <c s="14"/>
      <c s="13">
        <f>ROUND((G38*F38),2)</f>
      </c>
      <c r="O38">
        <f>rekapitulace!H8</f>
      </c>
      <c>
        <f>O38/100*H38</f>
      </c>
    </row>
    <row r="39" spans="4:4" ht="191.25">
      <c r="D39" s="15" t="s">
        <v>1659</v>
      </c>
    </row>
    <row r="40" spans="1:16" ht="12.75">
      <c r="A40" s="7">
        <v>12</v>
      </c>
      <c s="7" t="s">
        <v>765</v>
      </c>
      <c s="7" t="s">
        <v>61</v>
      </c>
      <c s="7" t="s">
        <v>767</v>
      </c>
      <c s="7" t="s">
        <v>132</v>
      </c>
      <c s="10">
        <v>162</v>
      </c>
      <c s="14"/>
      <c s="13">
        <f>ROUND((G40*F40),2)</f>
      </c>
      <c r="O40">
        <f>rekapitulace!H8</f>
      </c>
      <c>
        <f>O40/100*H40</f>
      </c>
    </row>
    <row r="41" spans="4:4" ht="38.25">
      <c r="D41" s="15" t="s">
        <v>1660</v>
      </c>
    </row>
    <row r="42" spans="1:16" ht="12.75">
      <c r="A42" s="7">
        <v>13</v>
      </c>
      <c s="7" t="s">
        <v>1661</v>
      </c>
      <c s="7" t="s">
        <v>44</v>
      </c>
      <c s="7" t="s">
        <v>1662</v>
      </c>
      <c s="7" t="s">
        <v>530</v>
      </c>
      <c s="10">
        <v>2514</v>
      </c>
      <c s="14"/>
      <c s="13">
        <f>ROUND((G42*F42),2)</f>
      </c>
      <c r="O42">
        <f>rekapitulace!H8</f>
      </c>
      <c>
        <f>O42/100*H42</f>
      </c>
    </row>
    <row r="43" spans="4:4" ht="63.75">
      <c r="D43" s="15" t="s">
        <v>1663</v>
      </c>
    </row>
    <row r="44" spans="1:16" ht="12.75" customHeight="1">
      <c r="A44" s="16"/>
      <c s="16"/>
      <c s="16" t="s">
        <v>34</v>
      </c>
      <c s="16" t="s">
        <v>764</v>
      </c>
      <c s="16"/>
      <c s="16"/>
      <c s="16"/>
      <c s="16">
        <f>SUM(H38:H43)</f>
      </c>
      <c r="P44">
        <f>ROUND(SUM(P38:P43),2)</f>
      </c>
    </row>
    <row r="46" spans="1:8" ht="12.75" customHeight="1">
      <c r="A46" s="9"/>
      <c s="9"/>
      <c s="9" t="s">
        <v>36</v>
      </c>
      <c s="9" t="s">
        <v>535</v>
      </c>
      <c s="9"/>
      <c s="11"/>
      <c s="9"/>
      <c s="11"/>
    </row>
    <row r="47" spans="1:16" ht="12.75">
      <c r="A47" s="7">
        <v>14</v>
      </c>
      <c s="7" t="s">
        <v>768</v>
      </c>
      <c s="7" t="s">
        <v>44</v>
      </c>
      <c s="7" t="s">
        <v>769</v>
      </c>
      <c s="7" t="s">
        <v>392</v>
      </c>
      <c s="10">
        <v>4.1</v>
      </c>
      <c s="14"/>
      <c s="13">
        <f>ROUND((G47*F47),2)</f>
      </c>
      <c r="O47">
        <f>rekapitulace!H8</f>
      </c>
      <c>
        <f>O47/100*H47</f>
      </c>
    </row>
    <row r="48" spans="4:4" ht="165.75">
      <c r="D48" s="15" t="s">
        <v>1664</v>
      </c>
    </row>
    <row r="49" spans="1:16" ht="12.75" customHeight="1">
      <c r="A49" s="16"/>
      <c s="16"/>
      <c s="16" t="s">
        <v>36</v>
      </c>
      <c s="16" t="s">
        <v>535</v>
      </c>
      <c s="16"/>
      <c s="16"/>
      <c s="16"/>
      <c s="16">
        <f>SUM(H47:H48)</f>
      </c>
      <c r="P49">
        <f>ROUND(SUM(P47:P48),2)</f>
      </c>
    </row>
    <row r="51" spans="1:8" ht="12.75" customHeight="1">
      <c r="A51" s="9"/>
      <c s="9"/>
      <c s="9" t="s">
        <v>37</v>
      </c>
      <c s="9" t="s">
        <v>539</v>
      </c>
      <c s="9"/>
      <c s="11"/>
      <c s="9"/>
      <c s="11"/>
    </row>
    <row r="52" spans="1:16" ht="12.75">
      <c r="A52" s="7">
        <v>15</v>
      </c>
      <c s="7" t="s">
        <v>1665</v>
      </c>
      <c s="7" t="s">
        <v>44</v>
      </c>
      <c s="7" t="s">
        <v>1666</v>
      </c>
      <c s="7" t="s">
        <v>392</v>
      </c>
      <c s="10">
        <v>286</v>
      </c>
      <c s="14"/>
      <c s="13">
        <f>ROUND((G52*F52),2)</f>
      </c>
      <c r="O52">
        <f>rekapitulace!H8</f>
      </c>
      <c>
        <f>O52/100*H52</f>
      </c>
    </row>
    <row r="53" spans="4:4" ht="89.25">
      <c r="D53" s="15" t="s">
        <v>1667</v>
      </c>
    </row>
    <row r="54" spans="1:16" ht="12.75">
      <c r="A54" s="7">
        <v>16</v>
      </c>
      <c s="7" t="s">
        <v>1668</v>
      </c>
      <c s="7" t="s">
        <v>44</v>
      </c>
      <c s="7" t="s">
        <v>1669</v>
      </c>
      <c s="7" t="s">
        <v>530</v>
      </c>
      <c s="10">
        <v>2514</v>
      </c>
      <c s="14"/>
      <c s="13">
        <f>ROUND((G54*F54),2)</f>
      </c>
      <c r="O54">
        <f>rekapitulace!H8</f>
      </c>
      <c>
        <f>O54/100*H54</f>
      </c>
    </row>
    <row r="55" spans="4:4" ht="63.75">
      <c r="D55" s="15" t="s">
        <v>1663</v>
      </c>
    </row>
    <row r="56" spans="1:16" ht="12.75">
      <c r="A56" s="7">
        <v>17</v>
      </c>
      <c s="7" t="s">
        <v>1670</v>
      </c>
      <c s="7" t="s">
        <v>44</v>
      </c>
      <c s="7" t="s">
        <v>1671</v>
      </c>
      <c s="7" t="s">
        <v>132</v>
      </c>
      <c s="10">
        <v>650</v>
      </c>
      <c s="14"/>
      <c s="13">
        <f>ROUND((G56*F56),2)</f>
      </c>
      <c r="O56">
        <f>rekapitulace!H8</f>
      </c>
      <c>
        <f>O56/100*H56</f>
      </c>
    </row>
    <row r="57" spans="4:4" ht="38.25">
      <c r="D57" s="15" t="s">
        <v>1672</v>
      </c>
    </row>
    <row r="58" spans="1:16" ht="12.75">
      <c r="A58" s="7">
        <v>18</v>
      </c>
      <c s="7" t="s">
        <v>1673</v>
      </c>
      <c s="7" t="s">
        <v>44</v>
      </c>
      <c s="7" t="s">
        <v>1674</v>
      </c>
      <c s="7" t="s">
        <v>132</v>
      </c>
      <c s="10">
        <v>650</v>
      </c>
      <c s="14"/>
      <c s="13">
        <f>ROUND((G58*F58),2)</f>
      </c>
      <c r="O58">
        <f>rekapitulace!H8</f>
      </c>
      <c>
        <f>O58/100*H58</f>
      </c>
    </row>
    <row r="59" spans="4:4" ht="38.25">
      <c r="D59" s="15" t="s">
        <v>1636</v>
      </c>
    </row>
    <row r="60" spans="1:16" ht="12.75">
      <c r="A60" s="7">
        <v>19</v>
      </c>
      <c s="7" t="s">
        <v>1675</v>
      </c>
      <c s="7" t="s">
        <v>44</v>
      </c>
      <c s="7" t="s">
        <v>1676</v>
      </c>
      <c s="7" t="s">
        <v>132</v>
      </c>
      <c s="10">
        <v>20</v>
      </c>
      <c s="14"/>
      <c s="13">
        <f>ROUND((G60*F60),2)</f>
      </c>
      <c r="O60">
        <f>rekapitulace!H8</f>
      </c>
      <c>
        <f>O60/100*H60</f>
      </c>
    </row>
    <row r="61" spans="4:4" ht="25.5">
      <c r="D61" s="15" t="s">
        <v>1677</v>
      </c>
    </row>
    <row r="62" spans="1:16" ht="12.75">
      <c r="A62" s="7">
        <v>20</v>
      </c>
      <c s="7" t="s">
        <v>1678</v>
      </c>
      <c s="7" t="s">
        <v>44</v>
      </c>
      <c s="7" t="s">
        <v>1679</v>
      </c>
      <c s="7" t="s">
        <v>68</v>
      </c>
      <c s="10">
        <v>110</v>
      </c>
      <c s="14"/>
      <c s="13">
        <f>ROUND((G62*F62),2)</f>
      </c>
      <c r="O62">
        <f>rekapitulace!H8</f>
      </c>
      <c>
        <f>O62/100*H62</f>
      </c>
    </row>
    <row r="63" spans="4:4" ht="25.5">
      <c r="D63" s="15" t="s">
        <v>1680</v>
      </c>
    </row>
    <row r="64" spans="1:16" ht="12.75">
      <c r="A64" s="7">
        <v>21</v>
      </c>
      <c s="7" t="s">
        <v>1681</v>
      </c>
      <c s="7" t="s">
        <v>44</v>
      </c>
      <c s="7" t="s">
        <v>1682</v>
      </c>
      <c s="7" t="s">
        <v>68</v>
      </c>
      <c s="10">
        <v>2</v>
      </c>
      <c s="14"/>
      <c s="13">
        <f>ROUND((G64*F64),2)</f>
      </c>
      <c r="O64">
        <f>rekapitulace!H8</f>
      </c>
      <c>
        <f>O64/100*H64</f>
      </c>
    </row>
    <row r="65" spans="4:4" ht="25.5">
      <c r="D65" s="15" t="s">
        <v>94</v>
      </c>
    </row>
    <row r="66" spans="1:16" ht="12.75">
      <c r="A66" s="7">
        <v>22</v>
      </c>
      <c s="7" t="s">
        <v>1683</v>
      </c>
      <c s="7" t="s">
        <v>44</v>
      </c>
      <c s="7" t="s">
        <v>1684</v>
      </c>
      <c s="7" t="s">
        <v>68</v>
      </c>
      <c s="10">
        <v>110</v>
      </c>
      <c s="14"/>
      <c s="13">
        <f>ROUND((G66*F66),2)</f>
      </c>
      <c r="O66">
        <f>rekapitulace!H8</f>
      </c>
      <c>
        <f>O66/100*H66</f>
      </c>
    </row>
    <row r="67" spans="4:4" ht="51">
      <c r="D67" s="15" t="s">
        <v>1685</v>
      </c>
    </row>
    <row r="68" spans="1:16" ht="12.75">
      <c r="A68" s="7">
        <v>23</v>
      </c>
      <c s="7" t="s">
        <v>1686</v>
      </c>
      <c s="7" t="s">
        <v>44</v>
      </c>
      <c s="7" t="s">
        <v>1687</v>
      </c>
      <c s="7" t="s">
        <v>132</v>
      </c>
      <c s="10">
        <v>650</v>
      </c>
      <c s="14"/>
      <c s="13">
        <f>ROUND((G68*F68),2)</f>
      </c>
      <c r="O68">
        <f>rekapitulace!H8</f>
      </c>
      <c>
        <f>O68/100*H68</f>
      </c>
    </row>
    <row r="69" spans="4:4" ht="38.25">
      <c r="D69" s="15" t="s">
        <v>1636</v>
      </c>
    </row>
    <row r="70" spans="1:16" ht="12.75">
      <c r="A70" s="7">
        <v>24</v>
      </c>
      <c s="7" t="s">
        <v>826</v>
      </c>
      <c s="7" t="s">
        <v>44</v>
      </c>
      <c s="7" t="s">
        <v>827</v>
      </c>
      <c s="7" t="s">
        <v>392</v>
      </c>
      <c s="10">
        <v>262.15</v>
      </c>
      <c s="14"/>
      <c s="13">
        <f>ROUND((G70*F70),2)</f>
      </c>
      <c r="O70">
        <f>rekapitulace!H8</f>
      </c>
      <c>
        <f>O70/100*H70</f>
      </c>
    </row>
    <row r="71" spans="4:4" ht="242.25">
      <c r="D71" s="15" t="s">
        <v>1688</v>
      </c>
    </row>
    <row r="72" spans="1:16" ht="12.75">
      <c r="A72" s="7">
        <v>25</v>
      </c>
      <c s="7" t="s">
        <v>1689</v>
      </c>
      <c s="7" t="s">
        <v>44</v>
      </c>
      <c s="7" t="s">
        <v>1690</v>
      </c>
      <c s="7" t="s">
        <v>392</v>
      </c>
      <c s="10">
        <v>198.8</v>
      </c>
      <c s="14"/>
      <c s="13">
        <f>ROUND((G72*F72),2)</f>
      </c>
      <c r="O72">
        <f>rekapitulace!H8</f>
      </c>
      <c>
        <f>O72/100*H72</f>
      </c>
    </row>
    <row r="73" spans="4:4" ht="140.25">
      <c r="D73" s="15" t="s">
        <v>1691</v>
      </c>
    </row>
    <row r="74" spans="1:16" ht="12.75">
      <c r="A74" s="7">
        <v>26</v>
      </c>
      <c s="7" t="s">
        <v>1692</v>
      </c>
      <c s="7" t="s">
        <v>44</v>
      </c>
      <c s="7" t="s">
        <v>1693</v>
      </c>
      <c s="7" t="s">
        <v>530</v>
      </c>
      <c s="10">
        <v>179</v>
      </c>
      <c s="14"/>
      <c s="13">
        <f>ROUND((G74*F74),2)</f>
      </c>
      <c r="O74">
        <f>rekapitulace!H8</f>
      </c>
      <c>
        <f>O74/100*H74</f>
      </c>
    </row>
    <row r="75" spans="4:4" ht="178.5">
      <c r="D75" s="15" t="s">
        <v>1694</v>
      </c>
    </row>
    <row r="76" spans="1:16" ht="12.75">
      <c r="A76" s="7">
        <v>27</v>
      </c>
      <c s="7" t="s">
        <v>545</v>
      </c>
      <c s="7" t="s">
        <v>44</v>
      </c>
      <c s="7" t="s">
        <v>546</v>
      </c>
      <c s="7" t="s">
        <v>392</v>
      </c>
      <c s="10">
        <v>702.81</v>
      </c>
      <c s="14"/>
      <c s="13">
        <f>ROUND((G76*F76),2)</f>
      </c>
      <c r="O76">
        <f>rekapitulace!H8</f>
      </c>
      <c>
        <f>O76/100*H76</f>
      </c>
    </row>
    <row r="77" spans="4:4" ht="127.5">
      <c r="D77" s="15" t="s">
        <v>1695</v>
      </c>
    </row>
    <row r="78" spans="1:16" ht="12.75">
      <c r="A78" s="7">
        <v>28</v>
      </c>
      <c s="7" t="s">
        <v>548</v>
      </c>
      <c s="7" t="s">
        <v>44</v>
      </c>
      <c s="7" t="s">
        <v>549</v>
      </c>
      <c s="7" t="s">
        <v>530</v>
      </c>
      <c s="10">
        <v>179</v>
      </c>
      <c s="14"/>
      <c s="13">
        <f>ROUND((G78*F78),2)</f>
      </c>
      <c r="O78">
        <f>rekapitulace!H8</f>
      </c>
      <c>
        <f>O78/100*H78</f>
      </c>
    </row>
    <row r="79" spans="4:4" ht="204">
      <c r="D79" s="15" t="s">
        <v>1696</v>
      </c>
    </row>
    <row r="80" spans="1:16" ht="12.75">
      <c r="A80" s="7">
        <v>29</v>
      </c>
      <c s="7" t="s">
        <v>551</v>
      </c>
      <c s="7" t="s">
        <v>44</v>
      </c>
      <c s="7" t="s">
        <v>552</v>
      </c>
      <c s="7" t="s">
        <v>530</v>
      </c>
      <c s="10">
        <v>179</v>
      </c>
      <c s="14"/>
      <c s="13">
        <f>ROUND((G80*F80),2)</f>
      </c>
      <c r="O80">
        <f>rekapitulace!H8</f>
      </c>
      <c>
        <f>O80/100*H80</f>
      </c>
    </row>
    <row r="81" spans="4:4" ht="204">
      <c r="D81" s="15" t="s">
        <v>1696</v>
      </c>
    </row>
    <row r="82" spans="1:16" ht="12.75">
      <c r="A82" s="7">
        <v>30</v>
      </c>
      <c s="7" t="s">
        <v>554</v>
      </c>
      <c s="7" t="s">
        <v>44</v>
      </c>
      <c s="7" t="s">
        <v>555</v>
      </c>
      <c s="7" t="s">
        <v>530</v>
      </c>
      <c s="10">
        <v>267</v>
      </c>
      <c s="14"/>
      <c s="13">
        <f>ROUND((G82*F82),2)</f>
      </c>
      <c r="O82">
        <f>rekapitulace!H8</f>
      </c>
      <c>
        <f>O82/100*H82</f>
      </c>
    </row>
    <row r="83" spans="4:4" ht="63.75">
      <c r="D83" s="15" t="s">
        <v>1697</v>
      </c>
    </row>
    <row r="84" spans="1:16" ht="12.75">
      <c r="A84" s="7">
        <v>31</v>
      </c>
      <c s="7" t="s">
        <v>776</v>
      </c>
      <c s="7" t="s">
        <v>44</v>
      </c>
      <c s="7" t="s">
        <v>777</v>
      </c>
      <c s="7" t="s">
        <v>530</v>
      </c>
      <c s="10">
        <v>253.75</v>
      </c>
      <c s="14"/>
      <c s="13">
        <f>ROUND((G84*F84),2)</f>
      </c>
      <c r="O84">
        <f>rekapitulace!H8</f>
      </c>
      <c>
        <f>O84/100*H84</f>
      </c>
    </row>
    <row r="85" spans="4:4" ht="280.5">
      <c r="D85" s="15" t="s">
        <v>1698</v>
      </c>
    </row>
    <row r="86" spans="1:16" ht="12.75">
      <c r="A86" s="7">
        <v>32</v>
      </c>
      <c s="7" t="s">
        <v>1699</v>
      </c>
      <c s="7" t="s">
        <v>44</v>
      </c>
      <c s="7" t="s">
        <v>1700</v>
      </c>
      <c s="7" t="s">
        <v>392</v>
      </c>
      <c s="10">
        <v>6.07</v>
      </c>
      <c s="14"/>
      <c s="13">
        <f>ROUND((G86*F86),2)</f>
      </c>
      <c r="O86">
        <f>rekapitulace!H8</f>
      </c>
      <c>
        <f>O86/100*H86</f>
      </c>
    </row>
    <row r="87" spans="4:4" ht="204">
      <c r="D87" s="15" t="s">
        <v>1701</v>
      </c>
    </row>
    <row r="88" spans="1:16" ht="12.75">
      <c r="A88" s="7">
        <v>33</v>
      </c>
      <c s="7" t="s">
        <v>1702</v>
      </c>
      <c s="7" t="s">
        <v>44</v>
      </c>
      <c s="7" t="s">
        <v>1703</v>
      </c>
      <c s="7" t="s">
        <v>392</v>
      </c>
      <c s="10">
        <v>17.9</v>
      </c>
      <c s="14"/>
      <c s="13">
        <f>ROUND((G88*F88),2)</f>
      </c>
      <c r="O88">
        <f>rekapitulace!H8</f>
      </c>
      <c>
        <f>O88/100*H88</f>
      </c>
    </row>
    <row r="89" spans="4:4" ht="204">
      <c r="D89" s="15" t="s">
        <v>1704</v>
      </c>
    </row>
    <row r="90" spans="1:16" ht="12.75">
      <c r="A90" s="7">
        <v>34</v>
      </c>
      <c s="7" t="s">
        <v>1705</v>
      </c>
      <c s="7" t="s">
        <v>44</v>
      </c>
      <c s="7" t="s">
        <v>1706</v>
      </c>
      <c s="7" t="s">
        <v>392</v>
      </c>
      <c s="10">
        <v>3.78</v>
      </c>
      <c s="14"/>
      <c s="13">
        <f>ROUND((G90*F90),2)</f>
      </c>
      <c r="O90">
        <f>rekapitulace!H8</f>
      </c>
      <c>
        <f>O90/100*H90</f>
      </c>
    </row>
    <row r="91" spans="4:4" ht="204">
      <c r="D91" s="15" t="s">
        <v>1707</v>
      </c>
    </row>
    <row r="92" spans="1:16" ht="12.75">
      <c r="A92" s="7">
        <v>35</v>
      </c>
      <c s="7" t="s">
        <v>1708</v>
      </c>
      <c s="7" t="s">
        <v>44</v>
      </c>
      <c s="7" t="s">
        <v>1709</v>
      </c>
      <c s="7" t="s">
        <v>530</v>
      </c>
      <c s="10">
        <v>88</v>
      </c>
      <c s="14"/>
      <c s="13">
        <f>ROUND((G92*F92),2)</f>
      </c>
      <c r="O92">
        <f>rekapitulace!H8</f>
      </c>
      <c>
        <f>O92/100*H92</f>
      </c>
    </row>
    <row r="93" spans="4:4" ht="102">
      <c r="D93" s="15" t="s">
        <v>1710</v>
      </c>
    </row>
    <row r="94" spans="1:16" ht="12.75">
      <c r="A94" s="7">
        <v>36</v>
      </c>
      <c s="7" t="s">
        <v>1711</v>
      </c>
      <c s="7" t="s">
        <v>44</v>
      </c>
      <c s="7" t="s">
        <v>1712</v>
      </c>
      <c s="7" t="s">
        <v>530</v>
      </c>
      <c s="10">
        <v>326</v>
      </c>
      <c s="14"/>
      <c s="13">
        <f>ROUND((G94*F94),2)</f>
      </c>
      <c r="O94">
        <f>rekapitulace!H8</f>
      </c>
      <c>
        <f>O94/100*H94</f>
      </c>
    </row>
    <row r="95" spans="4:4" ht="140.25">
      <c r="D95" s="15" t="s">
        <v>1713</v>
      </c>
    </row>
    <row r="96" spans="1:16" ht="12.75">
      <c r="A96" s="7">
        <v>37</v>
      </c>
      <c s="7" t="s">
        <v>574</v>
      </c>
      <c s="7" t="s">
        <v>44</v>
      </c>
      <c s="7" t="s">
        <v>1714</v>
      </c>
      <c s="7" t="s">
        <v>530</v>
      </c>
      <c s="10">
        <v>179</v>
      </c>
      <c s="14"/>
      <c s="13">
        <f>ROUND((G96*F96),2)</f>
      </c>
      <c r="O96">
        <f>rekapitulace!H8</f>
      </c>
      <c>
        <f>O96/100*H96</f>
      </c>
    </row>
    <row r="97" spans="4:4" ht="114.75">
      <c r="D97" s="15" t="s">
        <v>1715</v>
      </c>
    </row>
    <row r="98" spans="1:16" ht="12.75">
      <c r="A98" s="7">
        <v>38</v>
      </c>
      <c s="7" t="s">
        <v>1716</v>
      </c>
      <c s="7" t="s">
        <v>44</v>
      </c>
      <c s="7" t="s">
        <v>1717</v>
      </c>
      <c s="7" t="s">
        <v>530</v>
      </c>
      <c s="10">
        <v>2188</v>
      </c>
      <c s="14"/>
      <c s="13">
        <f>ROUND((G98*F98),2)</f>
      </c>
      <c r="O98">
        <f>rekapitulace!H8</f>
      </c>
      <c>
        <f>O98/100*H98</f>
      </c>
    </row>
    <row r="99" spans="4:4" ht="114.75">
      <c r="D99" s="15" t="s">
        <v>1718</v>
      </c>
    </row>
    <row r="100" spans="1:16" ht="12.75">
      <c r="A100" s="7">
        <v>39</v>
      </c>
      <c s="7" t="s">
        <v>595</v>
      </c>
      <c s="7" t="s">
        <v>44</v>
      </c>
      <c s="7" t="s">
        <v>1719</v>
      </c>
      <c s="7" t="s">
        <v>132</v>
      </c>
      <c s="10">
        <v>328</v>
      </c>
      <c s="14"/>
      <c s="13">
        <f>ROUND((G100*F100),2)</f>
      </c>
      <c r="O100">
        <f>rekapitulace!H8</f>
      </c>
      <c>
        <f>O100/100*H100</f>
      </c>
    </row>
    <row r="101" spans="4:4" ht="76.5">
      <c r="D101" s="15" t="s">
        <v>1720</v>
      </c>
    </row>
    <row r="102" spans="1:16" ht="12.75" customHeight="1">
      <c r="A102" s="16"/>
      <c s="16"/>
      <c s="16" t="s">
        <v>37</v>
      </c>
      <c s="16" t="s">
        <v>539</v>
      </c>
      <c s="16"/>
      <c s="16"/>
      <c s="16"/>
      <c s="16">
        <f>SUM(H52:H101)</f>
      </c>
      <c r="P102">
        <f>ROUND(SUM(P52:P101),2)</f>
      </c>
    </row>
    <row r="104" spans="1:8" ht="12.75" customHeight="1">
      <c r="A104" s="9"/>
      <c s="9"/>
      <c s="9" t="s">
        <v>39</v>
      </c>
      <c s="9" t="s">
        <v>598</v>
      </c>
      <c s="9"/>
      <c s="11"/>
      <c s="9"/>
      <c s="11"/>
    </row>
    <row r="105" spans="1:16" ht="12.75">
      <c r="A105" s="7">
        <v>40</v>
      </c>
      <c s="7" t="s">
        <v>1721</v>
      </c>
      <c s="7" t="s">
        <v>44</v>
      </c>
      <c s="7" t="s">
        <v>1722</v>
      </c>
      <c s="7" t="s">
        <v>530</v>
      </c>
      <c s="10">
        <v>147</v>
      </c>
      <c s="14"/>
      <c s="13">
        <f>ROUND((G105*F105),2)</f>
      </c>
      <c r="O105">
        <f>rekapitulace!H8</f>
      </c>
      <c>
        <f>O105/100*H105</f>
      </c>
    </row>
    <row r="106" spans="4:4" ht="127.5">
      <c r="D106" s="15" t="s">
        <v>1723</v>
      </c>
    </row>
    <row r="107" spans="1:16" ht="12.75" customHeight="1">
      <c r="A107" s="16"/>
      <c s="16"/>
      <c s="16" t="s">
        <v>39</v>
      </c>
      <c s="16" t="s">
        <v>598</v>
      </c>
      <c s="16"/>
      <c s="16"/>
      <c s="16"/>
      <c s="16">
        <f>SUM(H105:H106)</f>
      </c>
      <c r="P107">
        <f>ROUND(SUM(P105:P106),2)</f>
      </c>
    </row>
    <row r="109" spans="1:8" ht="12.75" customHeight="1">
      <c r="A109" s="9"/>
      <c s="9"/>
      <c s="9" t="s">
        <v>40</v>
      </c>
      <c s="9" t="s">
        <v>602</v>
      </c>
      <c s="9"/>
      <c s="11"/>
      <c s="9"/>
      <c s="11"/>
    </row>
    <row r="110" spans="1:16" ht="12.75">
      <c r="A110" s="7">
        <v>41</v>
      </c>
      <c s="7" t="s">
        <v>782</v>
      </c>
      <c s="7" t="s">
        <v>44</v>
      </c>
      <c s="7" t="s">
        <v>783</v>
      </c>
      <c s="7" t="s">
        <v>132</v>
      </c>
      <c s="10">
        <v>20</v>
      </c>
      <c s="14"/>
      <c s="13">
        <f>ROUND((G110*F110),2)</f>
      </c>
      <c r="O110">
        <f>rekapitulace!H8</f>
      </c>
      <c>
        <f>O110/100*H110</f>
      </c>
    </row>
    <row r="111" spans="4:4" ht="63.75">
      <c r="D111" s="15" t="s">
        <v>1724</v>
      </c>
    </row>
    <row r="112" spans="1:16" ht="12.75">
      <c r="A112" s="7">
        <v>42</v>
      </c>
      <c s="7" t="s">
        <v>785</v>
      </c>
      <c s="7" t="s">
        <v>44</v>
      </c>
      <c s="7" t="s">
        <v>786</v>
      </c>
      <c s="7" t="s">
        <v>132</v>
      </c>
      <c s="10">
        <v>25</v>
      </c>
      <c s="14"/>
      <c s="13">
        <f>ROUND((G112*F112),2)</f>
      </c>
      <c r="O112">
        <f>rekapitulace!H8</f>
      </c>
      <c>
        <f>O112/100*H112</f>
      </c>
    </row>
    <row r="113" spans="4:4" ht="51">
      <c r="D113" s="15" t="s">
        <v>1725</v>
      </c>
    </row>
    <row r="114" spans="1:16" ht="12.75">
      <c r="A114" s="7">
        <v>43</v>
      </c>
      <c s="7" t="s">
        <v>1726</v>
      </c>
      <c s="7" t="s">
        <v>44</v>
      </c>
      <c s="7" t="s">
        <v>1727</v>
      </c>
      <c s="7" t="s">
        <v>68</v>
      </c>
      <c s="10">
        <v>3</v>
      </c>
      <c s="14"/>
      <c s="13">
        <f>ROUND((G114*F114),2)</f>
      </c>
      <c r="O114">
        <f>rekapitulace!H8</f>
      </c>
      <c>
        <f>O114/100*H114</f>
      </c>
    </row>
    <row r="115" spans="4:4" ht="25.5">
      <c r="D115" s="15" t="s">
        <v>72</v>
      </c>
    </row>
    <row r="116" spans="1:16" ht="12.75">
      <c r="A116" s="7">
        <v>44</v>
      </c>
      <c s="7" t="s">
        <v>788</v>
      </c>
      <c s="7" t="s">
        <v>44</v>
      </c>
      <c s="7" t="s">
        <v>789</v>
      </c>
      <c s="7" t="s">
        <v>68</v>
      </c>
      <c s="10">
        <v>5</v>
      </c>
      <c s="14"/>
      <c s="13">
        <f>ROUND((G116*F116),2)</f>
      </c>
      <c r="O116">
        <f>rekapitulace!H8</f>
      </c>
      <c>
        <f>O116/100*H116</f>
      </c>
    </row>
    <row r="117" spans="4:4" ht="25.5">
      <c r="D117" s="15" t="s">
        <v>91</v>
      </c>
    </row>
    <row r="118" spans="1:16" ht="12.75">
      <c r="A118" s="7">
        <v>45</v>
      </c>
      <c s="7" t="s">
        <v>790</v>
      </c>
      <c s="7" t="s">
        <v>44</v>
      </c>
      <c s="7" t="s">
        <v>791</v>
      </c>
      <c s="7" t="s">
        <v>68</v>
      </c>
      <c s="10">
        <v>9</v>
      </c>
      <c s="14"/>
      <c s="13">
        <f>ROUND((G118*F118),2)</f>
      </c>
      <c r="O118">
        <f>rekapitulace!H8</f>
      </c>
      <c>
        <f>O118/100*H118</f>
      </c>
    </row>
    <row r="119" spans="4:4" ht="38.25">
      <c r="D119" s="15" t="s">
        <v>1728</v>
      </c>
    </row>
    <row r="120" spans="1:16" ht="12.75">
      <c r="A120" s="7">
        <v>46</v>
      </c>
      <c s="7" t="s">
        <v>603</v>
      </c>
      <c s="7" t="s">
        <v>44</v>
      </c>
      <c s="7" t="s">
        <v>604</v>
      </c>
      <c s="7" t="s">
        <v>68</v>
      </c>
      <c s="10">
        <v>2</v>
      </c>
      <c s="14"/>
      <c s="13">
        <f>ROUND((G120*F120),2)</f>
      </c>
      <c r="O120">
        <f>rekapitulace!H8</f>
      </c>
      <c>
        <f>O120/100*H120</f>
      </c>
    </row>
    <row r="121" spans="4:4" ht="25.5">
      <c r="D121" s="15" t="s">
        <v>94</v>
      </c>
    </row>
    <row r="122" spans="1:16" ht="12.75">
      <c r="A122" s="7">
        <v>47</v>
      </c>
      <c s="7" t="s">
        <v>605</v>
      </c>
      <c s="7" t="s">
        <v>44</v>
      </c>
      <c s="7" t="s">
        <v>606</v>
      </c>
      <c s="7" t="s">
        <v>68</v>
      </c>
      <c s="10">
        <v>9</v>
      </c>
      <c s="14"/>
      <c s="13">
        <f>ROUND((G122*F122),2)</f>
      </c>
      <c r="O122">
        <f>rekapitulace!H8</f>
      </c>
      <c>
        <f>O122/100*H122</f>
      </c>
    </row>
    <row r="123" spans="4:4" ht="38.25">
      <c r="D123" s="15" t="s">
        <v>1729</v>
      </c>
    </row>
    <row r="124" spans="1:16" ht="12.75">
      <c r="A124" s="7">
        <v>48</v>
      </c>
      <c s="7" t="s">
        <v>607</v>
      </c>
      <c s="7" t="s">
        <v>44</v>
      </c>
      <c s="7" t="s">
        <v>608</v>
      </c>
      <c s="7" t="s">
        <v>68</v>
      </c>
      <c s="10">
        <v>1</v>
      </c>
      <c s="14"/>
      <c s="13">
        <f>ROUND((G124*F124),2)</f>
      </c>
      <c r="O124">
        <f>rekapitulace!H8</f>
      </c>
      <c>
        <f>O124/100*H124</f>
      </c>
    </row>
    <row r="125" spans="4:4" ht="25.5">
      <c r="D125" s="15" t="s">
        <v>97</v>
      </c>
    </row>
    <row r="126" spans="1:16" ht="12.75">
      <c r="A126" s="7">
        <v>49</v>
      </c>
      <c s="7" t="s">
        <v>792</v>
      </c>
      <c s="7" t="s">
        <v>44</v>
      </c>
      <c s="7" t="s">
        <v>793</v>
      </c>
      <c s="7" t="s">
        <v>132</v>
      </c>
      <c s="10">
        <v>20</v>
      </c>
      <c s="14"/>
      <c s="13">
        <f>ROUND((G126*F126),2)</f>
      </c>
      <c r="O126">
        <f>rekapitulace!H8</f>
      </c>
      <c>
        <f>O126/100*H126</f>
      </c>
    </row>
    <row r="127" spans="4:4" ht="51">
      <c r="D127" s="15" t="s">
        <v>1730</v>
      </c>
    </row>
    <row r="128" spans="1:16" ht="12.75">
      <c r="A128" s="7">
        <v>50</v>
      </c>
      <c s="7" t="s">
        <v>794</v>
      </c>
      <c s="7" t="s">
        <v>44</v>
      </c>
      <c s="7" t="s">
        <v>795</v>
      </c>
      <c s="7" t="s">
        <v>132</v>
      </c>
      <c s="10">
        <v>25</v>
      </c>
      <c s="14"/>
      <c s="13">
        <f>ROUND((G128*F128),2)</f>
      </c>
      <c r="O128">
        <f>rekapitulace!H8</f>
      </c>
      <c>
        <f>O128/100*H128</f>
      </c>
    </row>
    <row r="129" spans="4:4" ht="25.5">
      <c r="D129" s="15" t="s">
        <v>1731</v>
      </c>
    </row>
    <row r="130" spans="1:16" ht="12.75">
      <c r="A130" s="7">
        <v>51</v>
      </c>
      <c s="7" t="s">
        <v>797</v>
      </c>
      <c s="7" t="s">
        <v>44</v>
      </c>
      <c s="7" t="s">
        <v>798</v>
      </c>
      <c s="7" t="s">
        <v>132</v>
      </c>
      <c s="10">
        <v>45</v>
      </c>
      <c s="14"/>
      <c s="13">
        <f>ROUND((G130*F130),2)</f>
      </c>
      <c r="O130">
        <f>rekapitulace!H8</f>
      </c>
      <c>
        <f>O130/100*H130</f>
      </c>
    </row>
    <row r="131" spans="4:4" ht="127.5">
      <c r="D131" s="15" t="s">
        <v>1732</v>
      </c>
    </row>
    <row r="132" spans="1:16" ht="12.75" customHeight="1">
      <c r="A132" s="16"/>
      <c s="16"/>
      <c s="16" t="s">
        <v>40</v>
      </c>
      <c s="16" t="s">
        <v>75</v>
      </c>
      <c s="16"/>
      <c s="16"/>
      <c s="16"/>
      <c s="16">
        <f>SUM(H110:H131)</f>
      </c>
      <c r="P132">
        <f>ROUND(SUM(P110:P131),2)</f>
      </c>
    </row>
    <row r="134" spans="1:8" ht="12.75" customHeight="1">
      <c r="A134" s="9"/>
      <c s="9"/>
      <c s="9" t="s">
        <v>613</v>
      </c>
      <c s="9" t="s">
        <v>612</v>
      </c>
      <c s="9"/>
      <c s="11"/>
      <c s="9"/>
      <c s="11"/>
    </row>
    <row r="135" spans="1:16" ht="12.75">
      <c r="A135" s="7">
        <v>52</v>
      </c>
      <c s="7" t="s">
        <v>628</v>
      </c>
      <c s="7" t="s">
        <v>44</v>
      </c>
      <c s="7" t="s">
        <v>629</v>
      </c>
      <c s="7" t="s">
        <v>530</v>
      </c>
      <c s="10">
        <v>6</v>
      </c>
      <c s="14"/>
      <c s="13">
        <f>ROUND((G135*F135),2)</f>
      </c>
      <c r="O135">
        <f>rekapitulace!H8</f>
      </c>
      <c>
        <f>O135/100*H135</f>
      </c>
    </row>
    <row r="136" spans="4:4" ht="25.5">
      <c r="D136" s="15" t="s">
        <v>1733</v>
      </c>
    </row>
    <row r="137" spans="1:16" ht="12.75">
      <c r="A137" s="7">
        <v>53</v>
      </c>
      <c s="7" t="s">
        <v>631</v>
      </c>
      <c s="7" t="s">
        <v>44</v>
      </c>
      <c s="7" t="s">
        <v>632</v>
      </c>
      <c s="7" t="s">
        <v>530</v>
      </c>
      <c s="10">
        <v>6</v>
      </c>
      <c s="14"/>
      <c s="13">
        <f>ROUND((G137*F137),2)</f>
      </c>
      <c r="O137">
        <f>rekapitulace!H8</f>
      </c>
      <c>
        <f>O137/100*H137</f>
      </c>
    </row>
    <row r="138" spans="4:4" ht="63.75">
      <c r="D138" s="15" t="s">
        <v>1734</v>
      </c>
    </row>
    <row r="139" spans="1:16" ht="12.75">
      <c r="A139" s="7">
        <v>54</v>
      </c>
      <c s="7" t="s">
        <v>1735</v>
      </c>
      <c s="7" t="s">
        <v>44</v>
      </c>
      <c s="7" t="s">
        <v>1736</v>
      </c>
      <c s="7" t="s">
        <v>68</v>
      </c>
      <c s="10">
        <v>108</v>
      </c>
      <c s="14"/>
      <c s="13">
        <f>ROUND((G139*F139),2)</f>
      </c>
      <c r="O139">
        <f>rekapitulace!H8</f>
      </c>
      <c>
        <f>O139/100*H139</f>
      </c>
    </row>
    <row r="140" spans="4:4" ht="76.5">
      <c r="D140" s="15" t="s">
        <v>1737</v>
      </c>
    </row>
    <row r="141" spans="1:16" ht="12.75">
      <c r="A141" s="7">
        <v>55</v>
      </c>
      <c s="7" t="s">
        <v>642</v>
      </c>
      <c s="7" t="s">
        <v>44</v>
      </c>
      <c s="7" t="s">
        <v>643</v>
      </c>
      <c s="7" t="s">
        <v>132</v>
      </c>
      <c s="10">
        <v>876.5</v>
      </c>
      <c s="14"/>
      <c s="13">
        <f>ROUND((G141*F141),2)</f>
      </c>
      <c r="O141">
        <f>rekapitulace!H8</f>
      </c>
      <c>
        <f>O141/100*H141</f>
      </c>
    </row>
    <row r="142" spans="4:4" ht="102">
      <c r="D142" s="15" t="s">
        <v>1738</v>
      </c>
    </row>
    <row r="143" spans="1:16" ht="12.75">
      <c r="A143" s="7">
        <v>56</v>
      </c>
      <c s="7" t="s">
        <v>1739</v>
      </c>
      <c s="7" t="s">
        <v>44</v>
      </c>
      <c s="7" t="s">
        <v>1740</v>
      </c>
      <c s="7" t="s">
        <v>132</v>
      </c>
      <c s="10">
        <v>400</v>
      </c>
      <c s="14"/>
      <c s="13">
        <f>ROUND((G143*F143),2)</f>
      </c>
      <c r="O143">
        <f>rekapitulace!H8</f>
      </c>
      <c>
        <f>O143/100*H143</f>
      </c>
    </row>
    <row r="144" spans="4:4" ht="38.25">
      <c r="D144" s="15" t="s">
        <v>1741</v>
      </c>
    </row>
    <row r="145" spans="1:16" ht="12.75">
      <c r="A145" s="7">
        <v>57</v>
      </c>
      <c s="7" t="s">
        <v>645</v>
      </c>
      <c s="7" t="s">
        <v>44</v>
      </c>
      <c s="7" t="s">
        <v>1742</v>
      </c>
      <c s="7" t="s">
        <v>132</v>
      </c>
      <c s="10">
        <v>328</v>
      </c>
      <c s="14"/>
      <c s="13">
        <f>ROUND((G145*F145),2)</f>
      </c>
      <c r="O145">
        <f>rekapitulace!H8</f>
      </c>
      <c>
        <f>O145/100*H145</f>
      </c>
    </row>
    <row r="146" spans="4:4" ht="114.75">
      <c r="D146" s="15" t="s">
        <v>1743</v>
      </c>
    </row>
    <row r="147" spans="1:16" ht="12.75">
      <c r="A147" s="7">
        <v>58</v>
      </c>
      <c s="7" t="s">
        <v>1744</v>
      </c>
      <c s="7" t="s">
        <v>44</v>
      </c>
      <c s="7" t="s">
        <v>1745</v>
      </c>
      <c s="7" t="s">
        <v>132</v>
      </c>
      <c s="10">
        <v>96</v>
      </c>
      <c s="14"/>
      <c s="13">
        <f>ROUND((G147*F147),2)</f>
      </c>
      <c r="O147">
        <f>rekapitulace!H8</f>
      </c>
      <c>
        <f>O147/100*H147</f>
      </c>
    </row>
    <row r="148" spans="4:4" ht="38.25">
      <c r="D148" s="15" t="s">
        <v>1746</v>
      </c>
    </row>
    <row r="149" spans="1:16" ht="12.75">
      <c r="A149" s="7">
        <v>59</v>
      </c>
      <c s="7" t="s">
        <v>1747</v>
      </c>
      <c s="7" t="s">
        <v>59</v>
      </c>
      <c s="7" t="s">
        <v>1748</v>
      </c>
      <c s="7" t="s">
        <v>68</v>
      </c>
      <c s="10">
        <v>1</v>
      </c>
      <c s="14"/>
      <c s="13">
        <f>ROUND((G149*F149),2)</f>
      </c>
      <c r="O149">
        <f>rekapitulace!H8</f>
      </c>
      <c>
        <f>O149/100*H149</f>
      </c>
    </row>
    <row r="150" spans="4:4" ht="25.5">
      <c r="D150" s="15" t="s">
        <v>97</v>
      </c>
    </row>
    <row r="151" spans="1:16" ht="12.75">
      <c r="A151" s="7">
        <v>60</v>
      </c>
      <c s="7" t="s">
        <v>1747</v>
      </c>
      <c s="7" t="s">
        <v>61</v>
      </c>
      <c s="7" t="s">
        <v>1749</v>
      </c>
      <c s="7" t="s">
        <v>68</v>
      </c>
      <c s="10">
        <v>1</v>
      </c>
      <c s="14"/>
      <c s="13">
        <f>ROUND((G151*F151),2)</f>
      </c>
      <c r="O151">
        <f>rekapitulace!H8</f>
      </c>
      <c>
        <f>O151/100*H151</f>
      </c>
    </row>
    <row r="152" spans="4:4" ht="25.5">
      <c r="D152" s="15" t="s">
        <v>97</v>
      </c>
    </row>
    <row r="153" spans="1:16" ht="12.75">
      <c r="A153" s="7">
        <v>61</v>
      </c>
      <c s="7" t="s">
        <v>1747</v>
      </c>
      <c s="7" t="s">
        <v>686</v>
      </c>
      <c s="7" t="s">
        <v>1750</v>
      </c>
      <c s="7" t="s">
        <v>68</v>
      </c>
      <c s="10">
        <v>1</v>
      </c>
      <c s="14"/>
      <c s="13">
        <f>ROUND((G153*F153),2)</f>
      </c>
      <c r="O153">
        <f>rekapitulace!H8</f>
      </c>
      <c>
        <f>O153/100*H153</f>
      </c>
    </row>
    <row r="154" spans="4:4" ht="25.5">
      <c r="D154" s="15" t="s">
        <v>97</v>
      </c>
    </row>
    <row r="155" spans="1:16" ht="12.75">
      <c r="A155" s="7">
        <v>62</v>
      </c>
      <c s="7" t="s">
        <v>1747</v>
      </c>
      <c s="7" t="s">
        <v>689</v>
      </c>
      <c s="7" t="s">
        <v>1751</v>
      </c>
      <c s="7" t="s">
        <v>68</v>
      </c>
      <c s="10">
        <v>1</v>
      </c>
      <c s="14"/>
      <c s="13">
        <f>ROUND((G155*F155),2)</f>
      </c>
      <c r="O155">
        <f>rekapitulace!H8</f>
      </c>
      <c>
        <f>O155/100*H155</f>
      </c>
    </row>
    <row r="156" spans="4:4" ht="25.5">
      <c r="D156" s="15" t="s">
        <v>97</v>
      </c>
    </row>
    <row r="157" spans="1:16" ht="12.75">
      <c r="A157" s="7">
        <v>63</v>
      </c>
      <c s="7" t="s">
        <v>1752</v>
      </c>
      <c s="7" t="s">
        <v>44</v>
      </c>
      <c s="7" t="s">
        <v>1753</v>
      </c>
      <c s="7" t="s">
        <v>132</v>
      </c>
      <c s="10">
        <v>5.74</v>
      </c>
      <c s="14"/>
      <c s="13">
        <f>ROUND((G157*F157),2)</f>
      </c>
      <c r="O157">
        <f>rekapitulace!H8</f>
      </c>
      <c>
        <f>O157/100*H157</f>
      </c>
    </row>
    <row r="158" spans="4:4" ht="38.25">
      <c r="D158" s="15" t="s">
        <v>1754</v>
      </c>
    </row>
    <row r="159" spans="1:16" ht="12.75">
      <c r="A159" s="7">
        <v>64</v>
      </c>
      <c s="7" t="s">
        <v>1755</v>
      </c>
      <c s="7" t="s">
        <v>59</v>
      </c>
      <c s="7" t="s">
        <v>1756</v>
      </c>
      <c s="7" t="s">
        <v>68</v>
      </c>
      <c s="10">
        <v>2</v>
      </c>
      <c s="14"/>
      <c s="13">
        <f>ROUND((G159*F159),2)</f>
      </c>
      <c r="O159">
        <f>rekapitulace!H8</f>
      </c>
      <c>
        <f>O159/100*H159</f>
      </c>
    </row>
    <row r="160" spans="4:4" ht="25.5">
      <c r="D160" s="15" t="s">
        <v>94</v>
      </c>
    </row>
    <row r="161" spans="1:16" ht="12.75" customHeight="1">
      <c r="A161" s="16"/>
      <c s="16"/>
      <c s="16" t="s">
        <v>613</v>
      </c>
      <c s="16" t="s">
        <v>612</v>
      </c>
      <c s="16"/>
      <c s="16"/>
      <c s="16"/>
      <c s="16">
        <f>SUM(H135:H160)</f>
      </c>
      <c r="P161">
        <f>ROUND(SUM(P135:P160),2)</f>
      </c>
    </row>
    <row r="163" spans="1:16" ht="12.75" customHeight="1">
      <c r="A163" s="16"/>
      <c s="16"/>
      <c s="16"/>
      <c s="16" t="s">
        <v>63</v>
      </c>
      <c s="16"/>
      <c s="16"/>
      <c s="16"/>
      <c s="16">
        <f>+H16+H35+H44+H49+H102+H107+H132+H161</f>
      </c>
      <c r="P163">
        <f>+P16+P35+P44+P49+P102+P107+P132+P161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39.xml><?xml version="1.0" encoding="utf-8"?>
<worksheet xmlns="http://schemas.openxmlformats.org/spreadsheetml/2006/main" xmlns:r="http://schemas.openxmlformats.org/officeDocument/2006/relationships">
  <sheetPr>
    <pageSetUpPr fitToPage="1"/>
  </sheetPr>
  <dimension ref="A1:P4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1586</v>
      </c>
      <c s="5" t="s">
        <v>1587</v>
      </c>
      <c s="5"/>
    </row>
    <row r="6" spans="1:5" ht="12.75" customHeight="1">
      <c r="A6" t="s">
        <v>17</v>
      </c>
      <c r="C6" s="5" t="s">
        <v>1757</v>
      </c>
      <c s="5" t="s">
        <v>1758</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1759</v>
      </c>
      <c s="9"/>
      <c s="11"/>
      <c s="9"/>
      <c s="11"/>
    </row>
    <row r="12" spans="1:16" ht="12.75">
      <c r="A12" s="7">
        <v>1</v>
      </c>
      <c s="7" t="s">
        <v>84</v>
      </c>
      <c s="7" t="s">
        <v>44</v>
      </c>
      <c s="7" t="s">
        <v>1760</v>
      </c>
      <c s="7" t="s">
        <v>242</v>
      </c>
      <c s="10">
        <v>450</v>
      </c>
      <c s="14"/>
      <c s="13">
        <f>ROUND((G12*F12),2)</f>
      </c>
      <c r="O12">
        <f>rekapitulace!H8</f>
      </c>
      <c>
        <f>O12/100*H12</f>
      </c>
    </row>
    <row r="13" spans="4:4" ht="25.5">
      <c r="D13" s="15" t="s">
        <v>1761</v>
      </c>
    </row>
    <row r="14" spans="1:16" ht="12.75">
      <c r="A14" s="7">
        <v>2</v>
      </c>
      <c s="7" t="s">
        <v>87</v>
      </c>
      <c s="7" t="s">
        <v>44</v>
      </c>
      <c s="7" t="s">
        <v>1762</v>
      </c>
      <c s="7" t="s">
        <v>392</v>
      </c>
      <c s="10">
        <v>2.5</v>
      </c>
      <c s="14"/>
      <c s="13">
        <f>ROUND((G14*F14),2)</f>
      </c>
      <c r="O14">
        <f>rekapitulace!H8</f>
      </c>
      <c>
        <f>O14/100*H14</f>
      </c>
    </row>
    <row r="15" spans="4:4" ht="25.5">
      <c r="D15" s="15" t="s">
        <v>1763</v>
      </c>
    </row>
    <row r="16" spans="1:16" ht="12.75">
      <c r="A16" s="7">
        <v>3</v>
      </c>
      <c s="7" t="s">
        <v>89</v>
      </c>
      <c s="7" t="s">
        <v>44</v>
      </c>
      <c s="7" t="s">
        <v>1764</v>
      </c>
      <c s="7" t="s">
        <v>392</v>
      </c>
      <c s="10">
        <v>12</v>
      </c>
      <c s="14"/>
      <c s="13">
        <f>ROUND((G16*F16),2)</f>
      </c>
      <c r="O16">
        <f>rekapitulace!H8</f>
      </c>
      <c>
        <f>O16/100*H16</f>
      </c>
    </row>
    <row r="17" spans="4:4" ht="38.25">
      <c r="D17" s="15" t="s">
        <v>1765</v>
      </c>
    </row>
    <row r="18" spans="1:16" ht="12.75" customHeight="1">
      <c r="A18" s="16"/>
      <c s="16"/>
      <c s="16" t="s">
        <v>84</v>
      </c>
      <c s="16" t="s">
        <v>1759</v>
      </c>
      <c s="16"/>
      <c s="16"/>
      <c s="16"/>
      <c s="16">
        <f>SUM(H12:H17)</f>
      </c>
      <c r="P18">
        <f>ROUND(SUM(P12:P17),2)</f>
      </c>
    </row>
    <row r="20" spans="1:8" ht="12.75" customHeight="1">
      <c r="A20" s="9"/>
      <c s="9"/>
      <c s="9" t="s">
        <v>39</v>
      </c>
      <c s="9" t="s">
        <v>598</v>
      </c>
      <c s="9"/>
      <c s="11"/>
      <c s="9"/>
      <c s="11"/>
    </row>
    <row r="21" spans="1:16" ht="12.75">
      <c r="A21" s="7">
        <v>4</v>
      </c>
      <c s="7" t="s">
        <v>92</v>
      </c>
      <c s="7" t="s">
        <v>44</v>
      </c>
      <c s="7" t="s">
        <v>1766</v>
      </c>
      <c s="7" t="s">
        <v>132</v>
      </c>
      <c s="10">
        <v>110</v>
      </c>
      <c s="14"/>
      <c s="13">
        <f>ROUND((G21*F21),2)</f>
      </c>
      <c r="O21">
        <f>rekapitulace!H8</f>
      </c>
      <c>
        <f>O21/100*H21</f>
      </c>
    </row>
    <row r="22" spans="4:4" ht="38.25">
      <c r="D22" s="15" t="s">
        <v>1767</v>
      </c>
    </row>
    <row r="23" spans="1:16" ht="12.75">
      <c r="A23" s="7">
        <v>5</v>
      </c>
      <c s="7" t="s">
        <v>95</v>
      </c>
      <c s="7" t="s">
        <v>44</v>
      </c>
      <c s="7" t="s">
        <v>1768</v>
      </c>
      <c s="7" t="s">
        <v>86</v>
      </c>
      <c s="10">
        <v>60</v>
      </c>
      <c s="14"/>
      <c s="13">
        <f>ROUND((G23*F23),2)</f>
      </c>
      <c r="O23">
        <f>rekapitulace!H8</f>
      </c>
      <c>
        <f>O23/100*H23</f>
      </c>
    </row>
    <row r="24" spans="4:4" ht="25.5">
      <c r="D24" s="15" t="s">
        <v>1769</v>
      </c>
    </row>
    <row r="25" spans="1:16" ht="12.75">
      <c r="A25" s="7">
        <v>6</v>
      </c>
      <c s="7" t="s">
        <v>98</v>
      </c>
      <c s="7" t="s">
        <v>44</v>
      </c>
      <c s="7" t="s">
        <v>1770</v>
      </c>
      <c s="7" t="s">
        <v>132</v>
      </c>
      <c s="10">
        <v>2050</v>
      </c>
      <c s="14"/>
      <c s="13">
        <f>ROUND((G25*F25),2)</f>
      </c>
      <c r="O25">
        <f>rekapitulace!H8</f>
      </c>
      <c>
        <f>O25/100*H25</f>
      </c>
    </row>
    <row r="26" spans="4:4" ht="51">
      <c r="D26" s="15" t="s">
        <v>1771</v>
      </c>
    </row>
    <row r="27" spans="1:16" ht="12.75">
      <c r="A27" s="7">
        <v>7</v>
      </c>
      <c s="7" t="s">
        <v>100</v>
      </c>
      <c s="7" t="s">
        <v>44</v>
      </c>
      <c s="7" t="s">
        <v>1772</v>
      </c>
      <c s="7" t="s">
        <v>132</v>
      </c>
      <c s="10">
        <v>10</v>
      </c>
      <c s="14"/>
      <c s="13">
        <f>ROUND((G27*F27),2)</f>
      </c>
      <c r="O27">
        <f>rekapitulace!H8</f>
      </c>
      <c>
        <f>O27/100*H27</f>
      </c>
    </row>
    <row r="28" spans="4:4" ht="25.5">
      <c r="D28" s="15" t="s">
        <v>1773</v>
      </c>
    </row>
    <row r="29" spans="1:16" ht="12.75">
      <c r="A29" s="7">
        <v>8</v>
      </c>
      <c s="7" t="s">
        <v>102</v>
      </c>
      <c s="7" t="s">
        <v>44</v>
      </c>
      <c s="7" t="s">
        <v>1774</v>
      </c>
      <c s="7" t="s">
        <v>86</v>
      </c>
      <c s="10">
        <v>1</v>
      </c>
      <c s="14"/>
      <c s="13">
        <f>ROUND((G29*F29),2)</f>
      </c>
      <c r="O29">
        <f>rekapitulace!H8</f>
      </c>
      <c>
        <f>O29/100*H29</f>
      </c>
    </row>
    <row r="30" spans="4:4" ht="25.5">
      <c r="D30" s="15" t="s">
        <v>97</v>
      </c>
    </row>
    <row r="31" spans="1:16" ht="12.75">
      <c r="A31" s="7">
        <v>9</v>
      </c>
      <c s="7" t="s">
        <v>104</v>
      </c>
      <c s="7" t="s">
        <v>44</v>
      </c>
      <c s="7" t="s">
        <v>1775</v>
      </c>
      <c s="7" t="s">
        <v>132</v>
      </c>
      <c s="10">
        <v>10</v>
      </c>
      <c s="14"/>
      <c s="13">
        <f>ROUND((G31*F31),2)</f>
      </c>
      <c r="O31">
        <f>rekapitulace!H8</f>
      </c>
      <c>
        <f>O31/100*H31</f>
      </c>
    </row>
    <row r="32" spans="4:4" ht="25.5">
      <c r="D32" s="15" t="s">
        <v>1773</v>
      </c>
    </row>
    <row r="33" spans="1:16" ht="12.75">
      <c r="A33" s="7">
        <v>10</v>
      </c>
      <c s="7" t="s">
        <v>107</v>
      </c>
      <c s="7" t="s">
        <v>44</v>
      </c>
      <c s="7" t="s">
        <v>1776</v>
      </c>
      <c s="7" t="s">
        <v>86</v>
      </c>
      <c s="10">
        <v>6</v>
      </c>
      <c s="14"/>
      <c s="13">
        <f>ROUND((G33*F33),2)</f>
      </c>
      <c r="O33">
        <f>rekapitulace!H8</f>
      </c>
      <c>
        <f>O33/100*H33</f>
      </c>
    </row>
    <row r="34" spans="4:4" ht="25.5">
      <c r="D34" s="15" t="s">
        <v>106</v>
      </c>
    </row>
    <row r="35" spans="1:16" ht="12.75">
      <c r="A35" s="7">
        <v>11</v>
      </c>
      <c s="7" t="s">
        <v>110</v>
      </c>
      <c s="7" t="s">
        <v>44</v>
      </c>
      <c s="7" t="s">
        <v>1777</v>
      </c>
      <c s="7" t="s">
        <v>86</v>
      </c>
      <c s="10">
        <v>2</v>
      </c>
      <c s="14"/>
      <c s="13">
        <f>ROUND((G35*F35),2)</f>
      </c>
      <c r="O35">
        <f>rekapitulace!H8</f>
      </c>
      <c>
        <f>O35/100*H35</f>
      </c>
    </row>
    <row r="36" spans="4:4" ht="25.5">
      <c r="D36" s="15" t="s">
        <v>94</v>
      </c>
    </row>
    <row r="37" spans="1:16" ht="12.75">
      <c r="A37" s="7">
        <v>12</v>
      </c>
      <c s="7" t="s">
        <v>113</v>
      </c>
      <c s="7" t="s">
        <v>44</v>
      </c>
      <c s="7" t="s">
        <v>1778</v>
      </c>
      <c s="7" t="s">
        <v>132</v>
      </c>
      <c s="10">
        <v>40</v>
      </c>
      <c s="14"/>
      <c s="13">
        <f>ROUND((G37*F37),2)</f>
      </c>
      <c r="O37">
        <f>rekapitulace!H8</f>
      </c>
      <c>
        <f>O37/100*H37</f>
      </c>
    </row>
    <row r="38" spans="4:4" ht="25.5">
      <c r="D38" s="15" t="s">
        <v>1779</v>
      </c>
    </row>
    <row r="39" spans="1:16" ht="12.75">
      <c r="A39" s="7">
        <v>13</v>
      </c>
      <c s="7" t="s">
        <v>115</v>
      </c>
      <c s="7" t="s">
        <v>44</v>
      </c>
      <c s="7" t="s">
        <v>1780</v>
      </c>
      <c s="7" t="s">
        <v>86</v>
      </c>
      <c s="10">
        <v>1</v>
      </c>
      <c s="14"/>
      <c s="13">
        <f>ROUND((G39*F39),2)</f>
      </c>
      <c r="O39">
        <f>rekapitulace!H8</f>
      </c>
      <c>
        <f>O39/100*H39</f>
      </c>
    </row>
    <row r="40" spans="4:4" ht="25.5">
      <c r="D40" s="15" t="s">
        <v>97</v>
      </c>
    </row>
    <row r="41" spans="1:16" ht="12.75" customHeight="1">
      <c r="A41" s="16"/>
      <c s="16"/>
      <c s="16" t="s">
        <v>39</v>
      </c>
      <c s="16" t="s">
        <v>598</v>
      </c>
      <c s="16"/>
      <c s="16"/>
      <c s="16"/>
      <c s="16">
        <f>SUM(H21:H40)</f>
      </c>
      <c r="P41">
        <f>ROUND(SUM(P21:P40),2)</f>
      </c>
    </row>
    <row r="43" spans="1:16" ht="12.75" customHeight="1">
      <c r="A43" s="16"/>
      <c s="16"/>
      <c s="16"/>
      <c s="16" t="s">
        <v>63</v>
      </c>
      <c s="16"/>
      <c s="16"/>
      <c s="16"/>
      <c s="16">
        <f>+H18+H41</f>
      </c>
      <c r="P43">
        <f>+P18+P41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4.xml><?xml version="1.0" encoding="utf-8"?>
<worksheet xmlns="http://schemas.openxmlformats.org/spreadsheetml/2006/main" xmlns:r="http://schemas.openxmlformats.org/officeDocument/2006/relationships">
  <sheetPr>
    <pageSetUpPr fitToPage="1"/>
  </sheetPr>
  <dimension ref="A1:P20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79</v>
      </c>
      <c s="5" t="s">
        <v>80</v>
      </c>
      <c s="5"/>
    </row>
    <row r="6" spans="1:5" ht="12.75" customHeight="1">
      <c r="A6" t="s">
        <v>17</v>
      </c>
      <c r="C6" s="5" t="s">
        <v>81</v>
      </c>
      <c s="5" t="s">
        <v>82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83</v>
      </c>
      <c s="9"/>
      <c s="11"/>
      <c s="9"/>
      <c s="11"/>
    </row>
    <row r="12" spans="1:16" ht="12.75">
      <c r="A12" s="7">
        <v>1</v>
      </c>
      <c s="7" t="s">
        <v>84</v>
      </c>
      <c s="7" t="s">
        <v>44</v>
      </c>
      <c s="7" t="s">
        <v>85</v>
      </c>
      <c s="7" t="s">
        <v>86</v>
      </c>
      <c s="10">
        <v>3</v>
      </c>
      <c s="14"/>
      <c s="13">
        <f>ROUND((G12*F12),2)</f>
      </c>
      <c r="O12">
        <f>rekapitulace!H8</f>
      </c>
      <c>
        <f>O12/100*H12</f>
      </c>
    </row>
    <row r="13" spans="4:4" ht="25.5">
      <c r="D13" s="15" t="s">
        <v>72</v>
      </c>
    </row>
    <row r="14" spans="1:16" ht="12.75">
      <c r="A14" s="7">
        <v>2</v>
      </c>
      <c s="7" t="s">
        <v>87</v>
      </c>
      <c s="7" t="s">
        <v>44</v>
      </c>
      <c s="7" t="s">
        <v>88</v>
      </c>
      <c s="7" t="s">
        <v>86</v>
      </c>
      <c s="10">
        <v>3</v>
      </c>
      <c s="14"/>
      <c s="13">
        <f>ROUND((G14*F14),2)</f>
      </c>
      <c r="O14">
        <f>rekapitulace!H8</f>
      </c>
      <c>
        <f>O14/100*H14</f>
      </c>
    </row>
    <row r="15" spans="4:4" ht="25.5">
      <c r="D15" s="15" t="s">
        <v>72</v>
      </c>
    </row>
    <row r="16" spans="1:16" ht="12.75">
      <c r="A16" s="7">
        <v>3</v>
      </c>
      <c s="7" t="s">
        <v>89</v>
      </c>
      <c s="7" t="s">
        <v>44</v>
      </c>
      <c s="7" t="s">
        <v>90</v>
      </c>
      <c s="7" t="s">
        <v>86</v>
      </c>
      <c s="10">
        <v>5</v>
      </c>
      <c s="14"/>
      <c s="13">
        <f>ROUND((G16*F16),2)</f>
      </c>
      <c r="O16">
        <f>rekapitulace!H8</f>
      </c>
      <c>
        <f>O16/100*H16</f>
      </c>
    </row>
    <row r="17" spans="4:4" ht="25.5">
      <c r="D17" s="15" t="s">
        <v>91</v>
      </c>
    </row>
    <row r="18" spans="1:16" ht="12.75">
      <c r="A18" s="7">
        <v>4</v>
      </c>
      <c s="7" t="s">
        <v>92</v>
      </c>
      <c s="7" t="s">
        <v>44</v>
      </c>
      <c s="7" t="s">
        <v>93</v>
      </c>
      <c s="7" t="s">
        <v>86</v>
      </c>
      <c s="10">
        <v>2</v>
      </c>
      <c s="14"/>
      <c s="13">
        <f>ROUND((G18*F18),2)</f>
      </c>
      <c r="O18">
        <f>rekapitulace!H8</f>
      </c>
      <c>
        <f>O18/100*H18</f>
      </c>
    </row>
    <row r="19" spans="4:4" ht="25.5">
      <c r="D19" s="15" t="s">
        <v>94</v>
      </c>
    </row>
    <row r="20" spans="1:16" ht="12.75">
      <c r="A20" s="7">
        <v>5</v>
      </c>
      <c s="7" t="s">
        <v>95</v>
      </c>
      <c s="7" t="s">
        <v>44</v>
      </c>
      <c s="7" t="s">
        <v>96</v>
      </c>
      <c s="7" t="s">
        <v>86</v>
      </c>
      <c s="10">
        <v>1</v>
      </c>
      <c s="14"/>
      <c s="13">
        <f>ROUND((G20*F20),2)</f>
      </c>
      <c r="O20">
        <f>rekapitulace!H8</f>
      </c>
      <c>
        <f>O20/100*H20</f>
      </c>
    </row>
    <row r="21" spans="4:4" ht="25.5">
      <c r="D21" s="15" t="s">
        <v>97</v>
      </c>
    </row>
    <row r="22" spans="1:16" ht="12.75">
      <c r="A22" s="7">
        <v>6</v>
      </c>
      <c s="7" t="s">
        <v>98</v>
      </c>
      <c s="7" t="s">
        <v>44</v>
      </c>
      <c s="7" t="s">
        <v>99</v>
      </c>
      <c s="7" t="s">
        <v>86</v>
      </c>
      <c s="10">
        <v>1</v>
      </c>
      <c s="14"/>
      <c s="13">
        <f>ROUND((G22*F22),2)</f>
      </c>
      <c r="O22">
        <f>rekapitulace!H8</f>
      </c>
      <c>
        <f>O22/100*H22</f>
      </c>
    </row>
    <row r="23" spans="4:4" ht="25.5">
      <c r="D23" s="15" t="s">
        <v>97</v>
      </c>
    </row>
    <row r="24" spans="1:16" ht="12.75">
      <c r="A24" s="7">
        <v>7</v>
      </c>
      <c s="7" t="s">
        <v>100</v>
      </c>
      <c s="7" t="s">
        <v>44</v>
      </c>
      <c s="7" t="s">
        <v>101</v>
      </c>
      <c s="7" t="s">
        <v>86</v>
      </c>
      <c s="10">
        <v>1</v>
      </c>
      <c s="14"/>
      <c s="13">
        <f>ROUND((G24*F24),2)</f>
      </c>
      <c r="O24">
        <f>rekapitulace!H8</f>
      </c>
      <c>
        <f>O24/100*H24</f>
      </c>
    </row>
    <row r="25" spans="4:4" ht="25.5">
      <c r="D25" s="15" t="s">
        <v>97</v>
      </c>
    </row>
    <row r="26" spans="1:16" ht="12.75">
      <c r="A26" s="7">
        <v>8</v>
      </c>
      <c s="7" t="s">
        <v>102</v>
      </c>
      <c s="7" t="s">
        <v>44</v>
      </c>
      <c s="7" t="s">
        <v>103</v>
      </c>
      <c s="7" t="s">
        <v>86</v>
      </c>
      <c s="10">
        <v>5</v>
      </c>
      <c s="14"/>
      <c s="13">
        <f>ROUND((G26*F26),2)</f>
      </c>
      <c r="O26">
        <f>rekapitulace!H8</f>
      </c>
      <c>
        <f>O26/100*H26</f>
      </c>
    </row>
    <row r="27" spans="4:4" ht="25.5">
      <c r="D27" s="15" t="s">
        <v>91</v>
      </c>
    </row>
    <row r="28" spans="1:16" ht="12.75">
      <c r="A28" s="7">
        <v>9</v>
      </c>
      <c s="7" t="s">
        <v>104</v>
      </c>
      <c s="7" t="s">
        <v>44</v>
      </c>
      <c s="7" t="s">
        <v>105</v>
      </c>
      <c s="7" t="s">
        <v>86</v>
      </c>
      <c s="10">
        <v>6</v>
      </c>
      <c s="14"/>
      <c s="13">
        <f>ROUND((G28*F28),2)</f>
      </c>
      <c r="O28">
        <f>rekapitulace!H8</f>
      </c>
      <c>
        <f>O28/100*H28</f>
      </c>
    </row>
    <row r="29" spans="4:4" ht="25.5">
      <c r="D29" s="15" t="s">
        <v>106</v>
      </c>
    </row>
    <row r="30" spans="1:16" ht="12.75">
      <c r="A30" s="7">
        <v>10</v>
      </c>
      <c s="7" t="s">
        <v>107</v>
      </c>
      <c s="7" t="s">
        <v>44</v>
      </c>
      <c s="7" t="s">
        <v>108</v>
      </c>
      <c s="7" t="s">
        <v>86</v>
      </c>
      <c s="10">
        <v>5</v>
      </c>
      <c s="14"/>
      <c s="13">
        <f>ROUND((G30*F30),2)</f>
      </c>
      <c r="O30">
        <f>rekapitulace!H8</f>
      </c>
      <c>
        <f>O30/100*H30</f>
      </c>
    </row>
    <row r="31" spans="4:4" ht="25.5">
      <c r="D31" s="15" t="s">
        <v>91</v>
      </c>
    </row>
    <row r="32" spans="1:16" ht="12.75" customHeight="1">
      <c r="A32" s="16"/>
      <c s="16"/>
      <c s="16" t="s">
        <v>84</v>
      </c>
      <c s="16" t="s">
        <v>83</v>
      </c>
      <c s="16"/>
      <c s="16"/>
      <c s="16"/>
      <c s="16">
        <f>SUM(H12:H31)</f>
      </c>
      <c r="P32">
        <f>ROUND(SUM(P12:P31),2)</f>
      </c>
    </row>
    <row r="34" spans="1:8" ht="12.75" customHeight="1">
      <c r="A34" s="9"/>
      <c s="9"/>
      <c s="9" t="s">
        <v>87</v>
      </c>
      <c s="9" t="s">
        <v>109</v>
      </c>
      <c s="9"/>
      <c s="11"/>
      <c s="9"/>
      <c s="11"/>
    </row>
    <row r="35" spans="1:16" ht="12.75">
      <c r="A35" s="7">
        <v>11</v>
      </c>
      <c s="7" t="s">
        <v>110</v>
      </c>
      <c s="7" t="s">
        <v>44</v>
      </c>
      <c s="7" t="s">
        <v>111</v>
      </c>
      <c s="7" t="s">
        <v>86</v>
      </c>
      <c s="10">
        <v>4</v>
      </c>
      <c s="14"/>
      <c s="13">
        <f>ROUND((G35*F35),2)</f>
      </c>
      <c r="O35">
        <f>rekapitulace!H8</f>
      </c>
      <c>
        <f>O35/100*H35</f>
      </c>
    </row>
    <row r="36" spans="4:4" ht="25.5">
      <c r="D36" s="15" t="s">
        <v>112</v>
      </c>
    </row>
    <row r="37" spans="1:16" ht="12.75">
      <c r="A37" s="7">
        <v>12</v>
      </c>
      <c s="7" t="s">
        <v>113</v>
      </c>
      <c s="7" t="s">
        <v>44</v>
      </c>
      <c s="7" t="s">
        <v>114</v>
      </c>
      <c s="7" t="s">
        <v>86</v>
      </c>
      <c s="10">
        <v>2</v>
      </c>
      <c s="14"/>
      <c s="13">
        <f>ROUND((G37*F37),2)</f>
      </c>
      <c r="O37">
        <f>rekapitulace!H8</f>
      </c>
      <c>
        <f>O37/100*H37</f>
      </c>
    </row>
    <row r="38" spans="4:4" ht="25.5">
      <c r="D38" s="15" t="s">
        <v>94</v>
      </c>
    </row>
    <row r="39" spans="1:16" ht="12.75">
      <c r="A39" s="7">
        <v>13</v>
      </c>
      <c s="7" t="s">
        <v>115</v>
      </c>
      <c s="7" t="s">
        <v>44</v>
      </c>
      <c s="7" t="s">
        <v>116</v>
      </c>
      <c s="7" t="s">
        <v>86</v>
      </c>
      <c s="10">
        <v>28</v>
      </c>
      <c s="14"/>
      <c s="13">
        <f>ROUND((G39*F39),2)</f>
      </c>
      <c r="O39">
        <f>rekapitulace!H8</f>
      </c>
      <c>
        <f>O39/100*H39</f>
      </c>
    </row>
    <row r="40" spans="4:4" ht="25.5">
      <c r="D40" s="15" t="s">
        <v>117</v>
      </c>
    </row>
    <row r="41" spans="1:16" ht="12.75">
      <c r="A41" s="7">
        <v>14</v>
      </c>
      <c s="7" t="s">
        <v>118</v>
      </c>
      <c s="7" t="s">
        <v>44</v>
      </c>
      <c s="7" t="s">
        <v>119</v>
      </c>
      <c s="7" t="s">
        <v>86</v>
      </c>
      <c s="10">
        <v>7</v>
      </c>
      <c s="14"/>
      <c s="13">
        <f>ROUND((G41*F41),2)</f>
      </c>
      <c r="O41">
        <f>rekapitulace!H8</f>
      </c>
      <c>
        <f>O41/100*H41</f>
      </c>
    </row>
    <row r="42" spans="4:4" ht="25.5">
      <c r="D42" s="15" t="s">
        <v>120</v>
      </c>
    </row>
    <row r="43" spans="1:16" ht="12.75">
      <c r="A43" s="7">
        <v>15</v>
      </c>
      <c s="7" t="s">
        <v>121</v>
      </c>
      <c s="7" t="s">
        <v>44</v>
      </c>
      <c s="7" t="s">
        <v>122</v>
      </c>
      <c s="7" t="s">
        <v>86</v>
      </c>
      <c s="10">
        <v>6</v>
      </c>
      <c s="14"/>
      <c s="13">
        <f>ROUND((G43*F43),2)</f>
      </c>
      <c r="O43">
        <f>rekapitulace!H8</f>
      </c>
      <c>
        <f>O43/100*H43</f>
      </c>
    </row>
    <row r="44" spans="4:4" ht="25.5">
      <c r="D44" s="15" t="s">
        <v>106</v>
      </c>
    </row>
    <row r="45" spans="1:16" ht="12.75">
      <c r="A45" s="7">
        <v>16</v>
      </c>
      <c s="7" t="s">
        <v>123</v>
      </c>
      <c s="7" t="s">
        <v>44</v>
      </c>
      <c s="7" t="s">
        <v>124</v>
      </c>
      <c s="7" t="s">
        <v>86</v>
      </c>
      <c s="10">
        <v>6</v>
      </c>
      <c s="14"/>
      <c s="13">
        <f>ROUND((G45*F45),2)</f>
      </c>
      <c r="O45">
        <f>rekapitulace!H8</f>
      </c>
      <c>
        <f>O45/100*H45</f>
      </c>
    </row>
    <row r="46" spans="4:4" ht="25.5">
      <c r="D46" s="15" t="s">
        <v>106</v>
      </c>
    </row>
    <row r="47" spans="1:16" ht="12.75">
      <c r="A47" s="7">
        <v>17</v>
      </c>
      <c s="7" t="s">
        <v>125</v>
      </c>
      <c s="7" t="s">
        <v>44</v>
      </c>
      <c s="7" t="s">
        <v>126</v>
      </c>
      <c s="7" t="s">
        <v>86</v>
      </c>
      <c s="10">
        <v>1</v>
      </c>
      <c s="14"/>
      <c s="13">
        <f>ROUND((G47*F47),2)</f>
      </c>
      <c r="O47">
        <f>rekapitulace!H8</f>
      </c>
      <c>
        <f>O47/100*H47</f>
      </c>
    </row>
    <row r="48" spans="4:4" ht="25.5">
      <c r="D48" s="15" t="s">
        <v>97</v>
      </c>
    </row>
    <row r="49" spans="1:16" ht="12.75">
      <c r="A49" s="7">
        <v>18</v>
      </c>
      <c s="7" t="s">
        <v>127</v>
      </c>
      <c s="7" t="s">
        <v>44</v>
      </c>
      <c s="7" t="s">
        <v>128</v>
      </c>
      <c s="7" t="s">
        <v>86</v>
      </c>
      <c s="10">
        <v>2</v>
      </c>
      <c s="14"/>
      <c s="13">
        <f>ROUND((G49*F49),2)</f>
      </c>
      <c r="O49">
        <f>rekapitulace!H8</f>
      </c>
      <c>
        <f>O49/100*H49</f>
      </c>
    </row>
    <row r="50" spans="4:4" ht="25.5">
      <c r="D50" s="15" t="s">
        <v>94</v>
      </c>
    </row>
    <row r="51" spans="1:16" ht="12.75" customHeight="1">
      <c r="A51" s="16"/>
      <c s="16"/>
      <c s="16" t="s">
        <v>87</v>
      </c>
      <c s="16" t="s">
        <v>109</v>
      </c>
      <c s="16"/>
      <c s="16"/>
      <c s="16"/>
      <c s="16">
        <f>SUM(H35:H50)</f>
      </c>
      <c r="P51">
        <f>ROUND(SUM(P35:P50),2)</f>
      </c>
    </row>
    <row r="53" spans="1:8" ht="12.75" customHeight="1">
      <c r="A53" s="9"/>
      <c s="9"/>
      <c s="9" t="s">
        <v>89</v>
      </c>
      <c s="9" t="s">
        <v>129</v>
      </c>
      <c s="9"/>
      <c s="11"/>
      <c s="9"/>
      <c s="11"/>
    </row>
    <row r="54" spans="1:16" ht="12.75">
      <c r="A54" s="7">
        <v>19</v>
      </c>
      <c s="7" t="s">
        <v>130</v>
      </c>
      <c s="7" t="s">
        <v>44</v>
      </c>
      <c s="7" t="s">
        <v>131</v>
      </c>
      <c s="7" t="s">
        <v>132</v>
      </c>
      <c s="10">
        <v>303</v>
      </c>
      <c s="14"/>
      <c s="13">
        <f>ROUND((G54*F54),2)</f>
      </c>
      <c r="O54">
        <f>rekapitulace!H8</f>
      </c>
      <c>
        <f>O54/100*H54</f>
      </c>
    </row>
    <row r="55" spans="4:4" ht="38.25">
      <c r="D55" s="15" t="s">
        <v>133</v>
      </c>
    </row>
    <row r="56" spans="1:16" ht="12.75">
      <c r="A56" s="7">
        <v>20</v>
      </c>
      <c s="7" t="s">
        <v>134</v>
      </c>
      <c s="7" t="s">
        <v>44</v>
      </c>
      <c s="7" t="s">
        <v>135</v>
      </c>
      <c s="7" t="s">
        <v>132</v>
      </c>
      <c s="10">
        <v>6</v>
      </c>
      <c s="14"/>
      <c s="13">
        <f>ROUND((G56*F56),2)</f>
      </c>
      <c r="O56">
        <f>rekapitulace!H8</f>
      </c>
      <c>
        <f>O56/100*H56</f>
      </c>
    </row>
    <row r="57" spans="4:4" ht="25.5">
      <c r="D57" s="15" t="s">
        <v>136</v>
      </c>
    </row>
    <row r="58" spans="1:16" ht="12.75">
      <c r="A58" s="7">
        <v>21</v>
      </c>
      <c s="7" t="s">
        <v>137</v>
      </c>
      <c s="7" t="s">
        <v>44</v>
      </c>
      <c s="7" t="s">
        <v>138</v>
      </c>
      <c s="7" t="s">
        <v>132</v>
      </c>
      <c s="10">
        <v>109</v>
      </c>
      <c s="14"/>
      <c s="13">
        <f>ROUND((G58*F58),2)</f>
      </c>
      <c r="O58">
        <f>rekapitulace!H8</f>
      </c>
      <c>
        <f>O58/100*H58</f>
      </c>
    </row>
    <row r="59" spans="4:4" ht="38.25">
      <c r="D59" s="15" t="s">
        <v>139</v>
      </c>
    </row>
    <row r="60" spans="1:16" ht="12.75">
      <c r="A60" s="7">
        <v>22</v>
      </c>
      <c s="7" t="s">
        <v>140</v>
      </c>
      <c s="7" t="s">
        <v>44</v>
      </c>
      <c s="7" t="s">
        <v>141</v>
      </c>
      <c s="7" t="s">
        <v>132</v>
      </c>
      <c s="10">
        <v>499</v>
      </c>
      <c s="14"/>
      <c s="13">
        <f>ROUND((G60*F60),2)</f>
      </c>
      <c r="O60">
        <f>rekapitulace!H8</f>
      </c>
      <c>
        <f>O60/100*H60</f>
      </c>
    </row>
    <row r="61" spans="4:4" ht="38.25">
      <c r="D61" s="15" t="s">
        <v>142</v>
      </c>
    </row>
    <row r="62" spans="1:16" ht="12.75">
      <c r="A62" s="7">
        <v>23</v>
      </c>
      <c s="7" t="s">
        <v>143</v>
      </c>
      <c s="7" t="s">
        <v>44</v>
      </c>
      <c s="7" t="s">
        <v>144</v>
      </c>
      <c s="7" t="s">
        <v>132</v>
      </c>
      <c s="10">
        <v>77</v>
      </c>
      <c s="14"/>
      <c s="13">
        <f>ROUND((G62*F62),2)</f>
      </c>
      <c r="O62">
        <f>rekapitulace!H8</f>
      </c>
      <c>
        <f>O62/100*H62</f>
      </c>
    </row>
    <row r="63" spans="4:4" ht="25.5">
      <c r="D63" s="15" t="s">
        <v>145</v>
      </c>
    </row>
    <row r="64" spans="1:16" ht="12.75">
      <c r="A64" s="7">
        <v>24</v>
      </c>
      <c s="7" t="s">
        <v>146</v>
      </c>
      <c s="7" t="s">
        <v>44</v>
      </c>
      <c s="7" t="s">
        <v>147</v>
      </c>
      <c s="7" t="s">
        <v>132</v>
      </c>
      <c s="10">
        <v>125</v>
      </c>
      <c s="14"/>
      <c s="13">
        <f>ROUND((G64*F64),2)</f>
      </c>
      <c r="O64">
        <f>rekapitulace!H8</f>
      </c>
      <c>
        <f>O64/100*H64</f>
      </c>
    </row>
    <row r="65" spans="4:4" ht="38.25">
      <c r="D65" s="15" t="s">
        <v>148</v>
      </c>
    </row>
    <row r="66" spans="1:16" ht="12.75">
      <c r="A66" s="7">
        <v>25</v>
      </c>
      <c s="7" t="s">
        <v>149</v>
      </c>
      <c s="7" t="s">
        <v>44</v>
      </c>
      <c s="7" t="s">
        <v>150</v>
      </c>
      <c s="7" t="s">
        <v>132</v>
      </c>
      <c s="10">
        <v>88</v>
      </c>
      <c s="14"/>
      <c s="13">
        <f>ROUND((G66*F66),2)</f>
      </c>
      <c r="O66">
        <f>rekapitulace!H8</f>
      </c>
      <c>
        <f>O66/100*H66</f>
      </c>
    </row>
    <row r="67" spans="4:4" ht="25.5">
      <c r="D67" s="15" t="s">
        <v>151</v>
      </c>
    </row>
    <row r="68" spans="1:16" ht="12.75">
      <c r="A68" s="7">
        <v>26</v>
      </c>
      <c s="7" t="s">
        <v>152</v>
      </c>
      <c s="7" t="s">
        <v>44</v>
      </c>
      <c s="7" t="s">
        <v>153</v>
      </c>
      <c s="7" t="s">
        <v>132</v>
      </c>
      <c s="10">
        <v>29</v>
      </c>
      <c s="14"/>
      <c s="13">
        <f>ROUND((G68*F68),2)</f>
      </c>
      <c r="O68">
        <f>rekapitulace!H8</f>
      </c>
      <c>
        <f>O68/100*H68</f>
      </c>
    </row>
    <row r="69" spans="4:4" ht="25.5">
      <c r="D69" s="15" t="s">
        <v>154</v>
      </c>
    </row>
    <row r="70" spans="1:16" ht="12.75">
      <c r="A70" s="7">
        <v>27</v>
      </c>
      <c s="7" t="s">
        <v>155</v>
      </c>
      <c s="7" t="s">
        <v>44</v>
      </c>
      <c s="7" t="s">
        <v>156</v>
      </c>
      <c s="7" t="s">
        <v>132</v>
      </c>
      <c s="10">
        <v>169</v>
      </c>
      <c s="14"/>
      <c s="13">
        <f>ROUND((G70*F70),2)</f>
      </c>
      <c r="O70">
        <f>rekapitulace!H8</f>
      </c>
      <c>
        <f>O70/100*H70</f>
      </c>
    </row>
    <row r="71" spans="4:4" ht="38.25">
      <c r="D71" s="15" t="s">
        <v>157</v>
      </c>
    </row>
    <row r="72" spans="1:16" ht="12.75">
      <c r="A72" s="7">
        <v>28</v>
      </c>
      <c s="7" t="s">
        <v>158</v>
      </c>
      <c s="7" t="s">
        <v>44</v>
      </c>
      <c s="7" t="s">
        <v>159</v>
      </c>
      <c s="7" t="s">
        <v>132</v>
      </c>
      <c s="10">
        <v>160</v>
      </c>
      <c s="14"/>
      <c s="13">
        <f>ROUND((G72*F72),2)</f>
      </c>
      <c r="O72">
        <f>rekapitulace!H8</f>
      </c>
      <c>
        <f>O72/100*H72</f>
      </c>
    </row>
    <row r="73" spans="4:4" ht="38.25">
      <c r="D73" s="15" t="s">
        <v>160</v>
      </c>
    </row>
    <row r="74" spans="1:16" ht="12.75">
      <c r="A74" s="7">
        <v>29</v>
      </c>
      <c s="7" t="s">
        <v>161</v>
      </c>
      <c s="7" t="s">
        <v>44</v>
      </c>
      <c s="7" t="s">
        <v>162</v>
      </c>
      <c s="7" t="s">
        <v>86</v>
      </c>
      <c s="10">
        <v>2</v>
      </c>
      <c s="14"/>
      <c s="13">
        <f>ROUND((G74*F74),2)</f>
      </c>
      <c r="O74">
        <f>rekapitulace!H8</f>
      </c>
      <c>
        <f>O74/100*H74</f>
      </c>
    </row>
    <row r="75" spans="4:4" ht="25.5">
      <c r="D75" s="15" t="s">
        <v>94</v>
      </c>
    </row>
    <row r="76" spans="1:16" ht="12.75" customHeight="1">
      <c r="A76" s="16"/>
      <c s="16"/>
      <c s="16" t="s">
        <v>89</v>
      </c>
      <c s="16" t="s">
        <v>129</v>
      </c>
      <c s="16"/>
      <c s="16"/>
      <c s="16"/>
      <c s="16">
        <f>SUM(H54:H75)</f>
      </c>
      <c r="P76">
        <f>ROUND(SUM(P54:P75),2)</f>
      </c>
    </row>
    <row r="78" spans="1:8" ht="12.75" customHeight="1">
      <c r="A78" s="9"/>
      <c s="9"/>
      <c s="9" t="s">
        <v>92</v>
      </c>
      <c s="9" t="s">
        <v>163</v>
      </c>
      <c s="9"/>
      <c s="11"/>
      <c s="9"/>
      <c s="11"/>
    </row>
    <row r="79" spans="1:16" ht="12.75">
      <c r="A79" s="7">
        <v>30</v>
      </c>
      <c s="7" t="s">
        <v>164</v>
      </c>
      <c s="7" t="s">
        <v>44</v>
      </c>
      <c s="7" t="s">
        <v>165</v>
      </c>
      <c s="7" t="s">
        <v>86</v>
      </c>
      <c s="10">
        <v>1</v>
      </c>
      <c s="14"/>
      <c s="13">
        <f>ROUND((G79*F79),2)</f>
      </c>
      <c r="O79">
        <f>rekapitulace!H8</f>
      </c>
      <c>
        <f>O79/100*H79</f>
      </c>
    </row>
    <row r="80" spans="4:4" ht="25.5">
      <c r="D80" s="15" t="s">
        <v>97</v>
      </c>
    </row>
    <row r="81" spans="1:16" ht="12.75">
      <c r="A81" s="7">
        <v>31</v>
      </c>
      <c s="7" t="s">
        <v>166</v>
      </c>
      <c s="7" t="s">
        <v>44</v>
      </c>
      <c s="7" t="s">
        <v>167</v>
      </c>
      <c s="7" t="s">
        <v>86</v>
      </c>
      <c s="10">
        <v>1</v>
      </c>
      <c s="14"/>
      <c s="13">
        <f>ROUND((G81*F81),2)</f>
      </c>
      <c r="O81">
        <f>rekapitulace!H8</f>
      </c>
      <c>
        <f>O81/100*H81</f>
      </c>
    </row>
    <row r="82" spans="4:4" ht="25.5">
      <c r="D82" s="15" t="s">
        <v>97</v>
      </c>
    </row>
    <row r="83" spans="1:16" ht="12.75">
      <c r="A83" s="7">
        <v>32</v>
      </c>
      <c s="7" t="s">
        <v>168</v>
      </c>
      <c s="7" t="s">
        <v>44</v>
      </c>
      <c s="7" t="s">
        <v>169</v>
      </c>
      <c s="7" t="s">
        <v>86</v>
      </c>
      <c s="10">
        <v>4</v>
      </c>
      <c s="14"/>
      <c s="13">
        <f>ROUND((G83*F83),2)</f>
      </c>
      <c r="O83">
        <f>rekapitulace!H8</f>
      </c>
      <c>
        <f>O83/100*H83</f>
      </c>
    </row>
    <row r="84" spans="4:4" ht="25.5">
      <c r="D84" s="15" t="s">
        <v>112</v>
      </c>
    </row>
    <row r="85" spans="1:16" ht="12.75">
      <c r="A85" s="7">
        <v>33</v>
      </c>
      <c s="7" t="s">
        <v>170</v>
      </c>
      <c s="7" t="s">
        <v>44</v>
      </c>
      <c s="7" t="s">
        <v>171</v>
      </c>
      <c s="7" t="s">
        <v>86</v>
      </c>
      <c s="10">
        <v>11</v>
      </c>
      <c s="14"/>
      <c s="13">
        <f>ROUND((G85*F85),2)</f>
      </c>
      <c r="O85">
        <f>rekapitulace!H8</f>
      </c>
      <c>
        <f>O85/100*H85</f>
      </c>
    </row>
    <row r="86" spans="4:4" ht="25.5">
      <c r="D86" s="15" t="s">
        <v>172</v>
      </c>
    </row>
    <row r="87" spans="1:16" ht="12.75">
      <c r="A87" s="7">
        <v>34</v>
      </c>
      <c s="7" t="s">
        <v>173</v>
      </c>
      <c s="7" t="s">
        <v>44</v>
      </c>
      <c s="7" t="s">
        <v>174</v>
      </c>
      <c s="7" t="s">
        <v>86</v>
      </c>
      <c s="10">
        <v>2</v>
      </c>
      <c s="14"/>
      <c s="13">
        <f>ROUND((G87*F87),2)</f>
      </c>
      <c r="O87">
        <f>rekapitulace!H8</f>
      </c>
      <c>
        <f>O87/100*H87</f>
      </c>
    </row>
    <row r="88" spans="4:4" ht="25.5">
      <c r="D88" s="15" t="s">
        <v>94</v>
      </c>
    </row>
    <row r="89" spans="1:16" ht="12.75">
      <c r="A89" s="7">
        <v>35</v>
      </c>
      <c s="7" t="s">
        <v>175</v>
      </c>
      <c s="7" t="s">
        <v>44</v>
      </c>
      <c s="7" t="s">
        <v>176</v>
      </c>
      <c s="7" t="s">
        <v>86</v>
      </c>
      <c s="10">
        <v>4</v>
      </c>
      <c s="14"/>
      <c s="13">
        <f>ROUND((G89*F89),2)</f>
      </c>
      <c r="O89">
        <f>rekapitulace!H8</f>
      </c>
      <c>
        <f>O89/100*H89</f>
      </c>
    </row>
    <row r="90" spans="4:4" ht="25.5">
      <c r="D90" s="15" t="s">
        <v>112</v>
      </c>
    </row>
    <row r="91" spans="1:16" ht="12.75">
      <c r="A91" s="7">
        <v>36</v>
      </c>
      <c s="7" t="s">
        <v>177</v>
      </c>
      <c s="7" t="s">
        <v>44</v>
      </c>
      <c s="7" t="s">
        <v>178</v>
      </c>
      <c s="7" t="s">
        <v>86</v>
      </c>
      <c s="10">
        <v>1</v>
      </c>
      <c s="14"/>
      <c s="13">
        <f>ROUND((G91*F91),2)</f>
      </c>
      <c r="O91">
        <f>rekapitulace!H8</f>
      </c>
      <c>
        <f>O91/100*H91</f>
      </c>
    </row>
    <row r="92" spans="4:4" ht="25.5">
      <c r="D92" s="15" t="s">
        <v>97</v>
      </c>
    </row>
    <row r="93" spans="1:16" ht="12.75">
      <c r="A93" s="7">
        <v>37</v>
      </c>
      <c s="7" t="s">
        <v>179</v>
      </c>
      <c s="7" t="s">
        <v>44</v>
      </c>
      <c s="7" t="s">
        <v>180</v>
      </c>
      <c s="7" t="s">
        <v>86</v>
      </c>
      <c s="10">
        <v>1</v>
      </c>
      <c s="14"/>
      <c s="13">
        <f>ROUND((G93*F93),2)</f>
      </c>
      <c r="O93">
        <f>rekapitulace!H8</f>
      </c>
      <c>
        <f>O93/100*H93</f>
      </c>
    </row>
    <row r="94" spans="4:4" ht="25.5">
      <c r="D94" s="15" t="s">
        <v>97</v>
      </c>
    </row>
    <row r="95" spans="1:16" ht="12.75">
      <c r="A95" s="7">
        <v>38</v>
      </c>
      <c s="7" t="s">
        <v>181</v>
      </c>
      <c s="7" t="s">
        <v>44</v>
      </c>
      <c s="7" t="s">
        <v>182</v>
      </c>
      <c s="7" t="s">
        <v>86</v>
      </c>
      <c s="10">
        <v>1</v>
      </c>
      <c s="14"/>
      <c s="13">
        <f>ROUND((G95*F95),2)</f>
      </c>
      <c r="O95">
        <f>rekapitulace!H8</f>
      </c>
      <c>
        <f>O95/100*H95</f>
      </c>
    </row>
    <row r="96" spans="4:4" ht="25.5">
      <c r="D96" s="15" t="s">
        <v>97</v>
      </c>
    </row>
    <row r="97" spans="1:16" ht="12.75">
      <c r="A97" s="7">
        <v>39</v>
      </c>
      <c s="7" t="s">
        <v>183</v>
      </c>
      <c s="7" t="s">
        <v>44</v>
      </c>
      <c s="7" t="s">
        <v>184</v>
      </c>
      <c s="7" t="s">
        <v>46</v>
      </c>
      <c s="10">
        <v>1</v>
      </c>
      <c s="14"/>
      <c s="13">
        <f>ROUND((G97*F97),2)</f>
      </c>
      <c r="O97">
        <f>rekapitulace!H8</f>
      </c>
      <c>
        <f>O97/100*H97</f>
      </c>
    </row>
    <row r="98" spans="4:4" ht="25.5">
      <c r="D98" s="15" t="s">
        <v>47</v>
      </c>
    </row>
    <row r="99" spans="1:16" ht="12.75" customHeight="1">
      <c r="A99" s="16"/>
      <c s="16"/>
      <c s="16" t="s">
        <v>92</v>
      </c>
      <c s="16" t="s">
        <v>163</v>
      </c>
      <c s="16"/>
      <c s="16"/>
      <c s="16"/>
      <c s="16">
        <f>SUM(H79:H98)</f>
      </c>
      <c r="P99">
        <f>ROUND(SUM(P79:P98),2)</f>
      </c>
    </row>
    <row r="101" spans="1:8" ht="12.75" customHeight="1">
      <c r="A101" s="9"/>
      <c s="9"/>
      <c s="9" t="s">
        <v>95</v>
      </c>
      <c s="9" t="s">
        <v>185</v>
      </c>
      <c s="9"/>
      <c s="11"/>
      <c s="9"/>
      <c s="11"/>
    </row>
    <row r="102" spans="1:16" ht="12.75">
      <c r="A102" s="7">
        <v>40</v>
      </c>
      <c s="7" t="s">
        <v>186</v>
      </c>
      <c s="7" t="s">
        <v>44</v>
      </c>
      <c s="7" t="s">
        <v>187</v>
      </c>
      <c s="7" t="s">
        <v>86</v>
      </c>
      <c s="10">
        <v>4</v>
      </c>
      <c s="14"/>
      <c s="13">
        <f>ROUND((G102*F102),2)</f>
      </c>
      <c r="O102">
        <f>rekapitulace!H8</f>
      </c>
      <c>
        <f>O102/100*H102</f>
      </c>
    </row>
    <row r="103" spans="4:4" ht="25.5">
      <c r="D103" s="15" t="s">
        <v>112</v>
      </c>
    </row>
    <row r="104" spans="1:16" ht="12.75">
      <c r="A104" s="7">
        <v>41</v>
      </c>
      <c s="7" t="s">
        <v>188</v>
      </c>
      <c s="7" t="s">
        <v>44</v>
      </c>
      <c s="7" t="s">
        <v>189</v>
      </c>
      <c s="7" t="s">
        <v>86</v>
      </c>
      <c s="10">
        <v>4</v>
      </c>
      <c s="14"/>
      <c s="13">
        <f>ROUND((G104*F104),2)</f>
      </c>
      <c r="O104">
        <f>rekapitulace!H8</f>
      </c>
      <c>
        <f>O104/100*H104</f>
      </c>
    </row>
    <row r="105" spans="4:4" ht="25.5">
      <c r="D105" s="15" t="s">
        <v>112</v>
      </c>
    </row>
    <row r="106" spans="1:16" ht="12.75">
      <c r="A106" s="7">
        <v>42</v>
      </c>
      <c s="7" t="s">
        <v>190</v>
      </c>
      <c s="7" t="s">
        <v>44</v>
      </c>
      <c s="7" t="s">
        <v>191</v>
      </c>
      <c s="7" t="s">
        <v>86</v>
      </c>
      <c s="10">
        <v>4</v>
      </c>
      <c s="14"/>
      <c s="13">
        <f>ROUND((G106*F106),2)</f>
      </c>
      <c r="O106">
        <f>rekapitulace!H8</f>
      </c>
      <c>
        <f>O106/100*H106</f>
      </c>
    </row>
    <row r="107" spans="4:4" ht="25.5">
      <c r="D107" s="15" t="s">
        <v>112</v>
      </c>
    </row>
    <row r="108" spans="1:16" ht="12.75">
      <c r="A108" s="7">
        <v>43</v>
      </c>
      <c s="7" t="s">
        <v>192</v>
      </c>
      <c s="7" t="s">
        <v>44</v>
      </c>
      <c s="7" t="s">
        <v>193</v>
      </c>
      <c s="7" t="s">
        <v>132</v>
      </c>
      <c s="10">
        <v>138</v>
      </c>
      <c s="14"/>
      <c s="13">
        <f>ROUND((G108*F108),2)</f>
      </c>
      <c r="O108">
        <f>rekapitulace!H8</f>
      </c>
      <c>
        <f>O108/100*H108</f>
      </c>
    </row>
    <row r="109" spans="4:4" ht="38.25">
      <c r="D109" s="15" t="s">
        <v>194</v>
      </c>
    </row>
    <row r="110" spans="1:16" ht="12.75" customHeight="1">
      <c r="A110" s="16"/>
      <c s="16"/>
      <c s="16" t="s">
        <v>95</v>
      </c>
      <c s="16" t="s">
        <v>185</v>
      </c>
      <c s="16"/>
      <c s="16"/>
      <c s="16"/>
      <c s="16">
        <f>SUM(H102:H109)</f>
      </c>
      <c r="P110">
        <f>ROUND(SUM(P102:P109),2)</f>
      </c>
    </row>
    <row r="112" spans="1:8" ht="12.75" customHeight="1">
      <c r="A112" s="9"/>
      <c s="9"/>
      <c s="9" t="s">
        <v>98</v>
      </c>
      <c s="9" t="s">
        <v>195</v>
      </c>
      <c s="9"/>
      <c s="11"/>
      <c s="9"/>
      <c s="11"/>
    </row>
    <row r="113" spans="1:16" ht="12.75">
      <c r="A113" s="7">
        <v>44</v>
      </c>
      <c s="7" t="s">
        <v>196</v>
      </c>
      <c s="7" t="s">
        <v>44</v>
      </c>
      <c s="7" t="s">
        <v>197</v>
      </c>
      <c s="7" t="s">
        <v>86</v>
      </c>
      <c s="10">
        <v>4</v>
      </c>
      <c s="14"/>
      <c s="13">
        <f>ROUND((G113*F113),2)</f>
      </c>
      <c r="O113">
        <f>rekapitulace!H8</f>
      </c>
      <c>
        <f>O113/100*H113</f>
      </c>
    </row>
    <row r="114" spans="4:4" ht="25.5">
      <c r="D114" s="15" t="s">
        <v>112</v>
      </c>
    </row>
    <row r="115" spans="1:16" ht="12.75">
      <c r="A115" s="7">
        <v>45</v>
      </c>
      <c s="7" t="s">
        <v>198</v>
      </c>
      <c s="7" t="s">
        <v>44</v>
      </c>
      <c s="7" t="s">
        <v>199</v>
      </c>
      <c s="7" t="s">
        <v>86</v>
      </c>
      <c s="10">
        <v>3</v>
      </c>
      <c s="14"/>
      <c s="13">
        <f>ROUND((G115*F115),2)</f>
      </c>
      <c r="O115">
        <f>rekapitulace!H8</f>
      </c>
      <c>
        <f>O115/100*H115</f>
      </c>
    </row>
    <row r="116" spans="4:4" ht="25.5">
      <c r="D116" s="15" t="s">
        <v>72</v>
      </c>
    </row>
    <row r="117" spans="1:16" ht="12.75">
      <c r="A117" s="7">
        <v>46</v>
      </c>
      <c s="7" t="s">
        <v>200</v>
      </c>
      <c s="7" t="s">
        <v>44</v>
      </c>
      <c s="7" t="s">
        <v>201</v>
      </c>
      <c s="7" t="s">
        <v>86</v>
      </c>
      <c s="10">
        <v>2</v>
      </c>
      <c s="14"/>
      <c s="13">
        <f>ROUND((G117*F117),2)</f>
      </c>
      <c r="O117">
        <f>rekapitulace!H8</f>
      </c>
      <c>
        <f>O117/100*H117</f>
      </c>
    </row>
    <row r="118" spans="4:4" ht="25.5">
      <c r="D118" s="15" t="s">
        <v>94</v>
      </c>
    </row>
    <row r="119" spans="1:16" ht="12.75">
      <c r="A119" s="7">
        <v>47</v>
      </c>
      <c s="7" t="s">
        <v>202</v>
      </c>
      <c s="7" t="s">
        <v>44</v>
      </c>
      <c s="7" t="s">
        <v>203</v>
      </c>
      <c s="7" t="s">
        <v>86</v>
      </c>
      <c s="10">
        <v>2</v>
      </c>
      <c s="14"/>
      <c s="13">
        <f>ROUND((G119*F119),2)</f>
      </c>
      <c r="O119">
        <f>rekapitulace!H8</f>
      </c>
      <c>
        <f>O119/100*H119</f>
      </c>
    </row>
    <row r="120" spans="4:4" ht="25.5">
      <c r="D120" s="15" t="s">
        <v>94</v>
      </c>
    </row>
    <row r="121" spans="1:16" ht="12.75">
      <c r="A121" s="7">
        <v>48</v>
      </c>
      <c s="7" t="s">
        <v>204</v>
      </c>
      <c s="7" t="s">
        <v>44</v>
      </c>
      <c s="7" t="s">
        <v>205</v>
      </c>
      <c s="7" t="s">
        <v>86</v>
      </c>
      <c s="10">
        <v>4</v>
      </c>
      <c s="14"/>
      <c s="13">
        <f>ROUND((G121*F121),2)</f>
      </c>
      <c r="O121">
        <f>rekapitulace!H8</f>
      </c>
      <c>
        <f>O121/100*H121</f>
      </c>
    </row>
    <row r="122" spans="4:4" ht="25.5">
      <c r="D122" s="15" t="s">
        <v>112</v>
      </c>
    </row>
    <row r="123" spans="1:16" ht="12.75">
      <c r="A123" s="7">
        <v>49</v>
      </c>
      <c s="7" t="s">
        <v>206</v>
      </c>
      <c s="7" t="s">
        <v>44</v>
      </c>
      <c s="7" t="s">
        <v>207</v>
      </c>
      <c s="7" t="s">
        <v>86</v>
      </c>
      <c s="10">
        <v>4</v>
      </c>
      <c s="14"/>
      <c s="13">
        <f>ROUND((G123*F123),2)</f>
      </c>
      <c r="O123">
        <f>rekapitulace!H8</f>
      </c>
      <c>
        <f>O123/100*H123</f>
      </c>
    </row>
    <row r="124" spans="4:4" ht="25.5">
      <c r="D124" s="15" t="s">
        <v>112</v>
      </c>
    </row>
    <row r="125" spans="1:16" ht="12.75">
      <c r="A125" s="7">
        <v>50</v>
      </c>
      <c s="7" t="s">
        <v>208</v>
      </c>
      <c s="7" t="s">
        <v>44</v>
      </c>
      <c s="7" t="s">
        <v>209</v>
      </c>
      <c s="7" t="s">
        <v>86</v>
      </c>
      <c s="10">
        <v>1</v>
      </c>
      <c s="14"/>
      <c s="13">
        <f>ROUND((G125*F125),2)</f>
      </c>
      <c r="O125">
        <f>rekapitulace!H8</f>
      </c>
      <c>
        <f>O125/100*H125</f>
      </c>
    </row>
    <row r="126" spans="4:4" ht="25.5">
      <c r="D126" s="15" t="s">
        <v>97</v>
      </c>
    </row>
    <row r="127" spans="1:16" ht="12.75">
      <c r="A127" s="7">
        <v>51</v>
      </c>
      <c s="7" t="s">
        <v>210</v>
      </c>
      <c s="7" t="s">
        <v>44</v>
      </c>
      <c s="7" t="s">
        <v>211</v>
      </c>
      <c s="7" t="s">
        <v>86</v>
      </c>
      <c s="10">
        <v>3</v>
      </c>
      <c s="14"/>
      <c s="13">
        <f>ROUND((G127*F127),2)</f>
      </c>
      <c r="O127">
        <f>rekapitulace!H8</f>
      </c>
      <c>
        <f>O127/100*H127</f>
      </c>
    </row>
    <row r="128" spans="4:4" ht="25.5">
      <c r="D128" s="15" t="s">
        <v>72</v>
      </c>
    </row>
    <row r="129" spans="1:16" ht="12.75">
      <c r="A129" s="7">
        <v>52</v>
      </c>
      <c s="7" t="s">
        <v>212</v>
      </c>
      <c s="7" t="s">
        <v>44</v>
      </c>
      <c s="7" t="s">
        <v>213</v>
      </c>
      <c s="7" t="s">
        <v>86</v>
      </c>
      <c s="10">
        <v>2</v>
      </c>
      <c s="14"/>
      <c s="13">
        <f>ROUND((G129*F129),2)</f>
      </c>
      <c r="O129">
        <f>rekapitulace!H8</f>
      </c>
      <c>
        <f>O129/100*H129</f>
      </c>
    </row>
    <row r="130" spans="4:4" ht="25.5">
      <c r="D130" s="15" t="s">
        <v>94</v>
      </c>
    </row>
    <row r="131" spans="1:16" ht="12.75">
      <c r="A131" s="7">
        <v>53</v>
      </c>
      <c s="7" t="s">
        <v>214</v>
      </c>
      <c s="7" t="s">
        <v>44</v>
      </c>
      <c s="7" t="s">
        <v>215</v>
      </c>
      <c s="7" t="s">
        <v>86</v>
      </c>
      <c s="10">
        <v>4</v>
      </c>
      <c s="14"/>
      <c s="13">
        <f>ROUND((G131*F131),2)</f>
      </c>
      <c r="O131">
        <f>rekapitulace!H8</f>
      </c>
      <c>
        <f>O131/100*H131</f>
      </c>
    </row>
    <row r="132" spans="4:4" ht="25.5">
      <c r="D132" s="15" t="s">
        <v>112</v>
      </c>
    </row>
    <row r="133" spans="1:16" ht="12.75">
      <c r="A133" s="7">
        <v>54</v>
      </c>
      <c s="7" t="s">
        <v>216</v>
      </c>
      <c s="7" t="s">
        <v>44</v>
      </c>
      <c s="7" t="s">
        <v>217</v>
      </c>
      <c s="7" t="s">
        <v>86</v>
      </c>
      <c s="10">
        <v>4</v>
      </c>
      <c s="14"/>
      <c s="13">
        <f>ROUND((G133*F133),2)</f>
      </c>
      <c r="O133">
        <f>rekapitulace!H8</f>
      </c>
      <c>
        <f>O133/100*H133</f>
      </c>
    </row>
    <row r="134" spans="4:4" ht="25.5">
      <c r="D134" s="15" t="s">
        <v>112</v>
      </c>
    </row>
    <row r="135" spans="1:16" ht="12.75">
      <c r="A135" s="7">
        <v>55</v>
      </c>
      <c s="7" t="s">
        <v>218</v>
      </c>
      <c s="7" t="s">
        <v>44</v>
      </c>
      <c s="7" t="s">
        <v>219</v>
      </c>
      <c s="7" t="s">
        <v>86</v>
      </c>
      <c s="10">
        <v>11</v>
      </c>
      <c s="14"/>
      <c s="13">
        <f>ROUND((G135*F135),2)</f>
      </c>
      <c r="O135">
        <f>rekapitulace!H8</f>
      </c>
      <c>
        <f>O135/100*H135</f>
      </c>
    </row>
    <row r="136" spans="4:4" ht="25.5">
      <c r="D136" s="15" t="s">
        <v>172</v>
      </c>
    </row>
    <row r="137" spans="1:16" ht="12.75">
      <c r="A137" s="7">
        <v>56</v>
      </c>
      <c s="7" t="s">
        <v>220</v>
      </c>
      <c s="7" t="s">
        <v>44</v>
      </c>
      <c s="7" t="s">
        <v>221</v>
      </c>
      <c s="7" t="s">
        <v>86</v>
      </c>
      <c s="10">
        <v>6</v>
      </c>
      <c s="14"/>
      <c s="13">
        <f>ROUND((G137*F137),2)</f>
      </c>
      <c r="O137">
        <f>rekapitulace!H8</f>
      </c>
      <c>
        <f>O137/100*H137</f>
      </c>
    </row>
    <row r="138" spans="4:4" ht="25.5">
      <c r="D138" s="15" t="s">
        <v>106</v>
      </c>
    </row>
    <row r="139" spans="1:16" ht="12.75">
      <c r="A139" s="7">
        <v>57</v>
      </c>
      <c s="7" t="s">
        <v>222</v>
      </c>
      <c s="7" t="s">
        <v>44</v>
      </c>
      <c s="7" t="s">
        <v>223</v>
      </c>
      <c s="7" t="s">
        <v>86</v>
      </c>
      <c s="10">
        <v>6</v>
      </c>
      <c s="14"/>
      <c s="13">
        <f>ROUND((G139*F139),2)</f>
      </c>
      <c r="O139">
        <f>rekapitulace!H8</f>
      </c>
      <c>
        <f>O139/100*H139</f>
      </c>
    </row>
    <row r="140" spans="4:4" ht="25.5">
      <c r="D140" s="15" t="s">
        <v>106</v>
      </c>
    </row>
    <row r="141" spans="1:16" ht="12.75" customHeight="1">
      <c r="A141" s="16"/>
      <c s="16"/>
      <c s="16" t="s">
        <v>98</v>
      </c>
      <c s="16" t="s">
        <v>195</v>
      </c>
      <c s="16"/>
      <c s="16"/>
      <c s="16"/>
      <c s="16">
        <f>SUM(H113:H140)</f>
      </c>
      <c r="P141">
        <f>ROUND(SUM(P113:P140),2)</f>
      </c>
    </row>
    <row r="143" spans="1:8" ht="12.75" customHeight="1">
      <c r="A143" s="9"/>
      <c s="9"/>
      <c s="9" t="s">
        <v>100</v>
      </c>
      <c s="9" t="s">
        <v>224</v>
      </c>
      <c s="9"/>
      <c s="11"/>
      <c s="9"/>
      <c s="11"/>
    </row>
    <row r="144" spans="1:16" ht="12.75">
      <c r="A144" s="7">
        <v>58</v>
      </c>
      <c s="7" t="s">
        <v>225</v>
      </c>
      <c s="7" t="s">
        <v>44</v>
      </c>
      <c s="7" t="s">
        <v>226</v>
      </c>
      <c s="7" t="s">
        <v>86</v>
      </c>
      <c s="10">
        <v>18</v>
      </c>
      <c s="14"/>
      <c s="13">
        <f>ROUND((G144*F144),2)</f>
      </c>
      <c r="O144">
        <f>rekapitulace!H8</f>
      </c>
      <c>
        <f>O144/100*H144</f>
      </c>
    </row>
    <row r="145" spans="4:4" ht="25.5">
      <c r="D145" s="15" t="s">
        <v>227</v>
      </c>
    </row>
    <row r="146" spans="1:16" ht="12.75">
      <c r="A146" s="7">
        <v>59</v>
      </c>
      <c s="7" t="s">
        <v>228</v>
      </c>
      <c s="7" t="s">
        <v>44</v>
      </c>
      <c s="7" t="s">
        <v>229</v>
      </c>
      <c s="7" t="s">
        <v>86</v>
      </c>
      <c s="10">
        <v>12</v>
      </c>
      <c s="14"/>
      <c s="13">
        <f>ROUND((G146*F146),2)</f>
      </c>
      <c r="O146">
        <f>rekapitulace!H8</f>
      </c>
      <c>
        <f>O146/100*H146</f>
      </c>
    </row>
    <row r="147" spans="4:4" ht="25.5">
      <c r="D147" s="15" t="s">
        <v>230</v>
      </c>
    </row>
    <row r="148" spans="1:16" ht="12.75">
      <c r="A148" s="7">
        <v>60</v>
      </c>
      <c s="7" t="s">
        <v>231</v>
      </c>
      <c s="7" t="s">
        <v>44</v>
      </c>
      <c s="7" t="s">
        <v>232</v>
      </c>
      <c s="7" t="s">
        <v>132</v>
      </c>
      <c s="10">
        <v>25.5</v>
      </c>
      <c s="14"/>
      <c s="13">
        <f>ROUND((G148*F148),2)</f>
      </c>
      <c r="O148">
        <f>rekapitulace!H8</f>
      </c>
      <c>
        <f>O148/100*H148</f>
      </c>
    </row>
    <row r="149" spans="4:4" ht="25.5">
      <c r="D149" s="15" t="s">
        <v>233</v>
      </c>
    </row>
    <row r="150" spans="1:16" ht="12.75">
      <c r="A150" s="7">
        <v>61</v>
      </c>
      <c s="7" t="s">
        <v>234</v>
      </c>
      <c s="7" t="s">
        <v>44</v>
      </c>
      <c s="7" t="s">
        <v>235</v>
      </c>
      <c s="7" t="s">
        <v>86</v>
      </c>
      <c s="10">
        <v>51</v>
      </c>
      <c s="14"/>
      <c s="13">
        <f>ROUND((G150*F150),2)</f>
      </c>
      <c r="O150">
        <f>rekapitulace!H8</f>
      </c>
      <c>
        <f>O150/100*H150</f>
      </c>
    </row>
    <row r="151" spans="4:4" ht="25.5">
      <c r="D151" s="15" t="s">
        <v>236</v>
      </c>
    </row>
    <row r="152" spans="1:16" ht="12.75">
      <c r="A152" s="7">
        <v>62</v>
      </c>
      <c s="7" t="s">
        <v>237</v>
      </c>
      <c s="7" t="s">
        <v>44</v>
      </c>
      <c s="7" t="s">
        <v>238</v>
      </c>
      <c s="7" t="s">
        <v>132</v>
      </c>
      <c s="10">
        <v>105</v>
      </c>
      <c s="14"/>
      <c s="13">
        <f>ROUND((G152*F152),2)</f>
      </c>
      <c r="O152">
        <f>rekapitulace!H8</f>
      </c>
      <c>
        <f>O152/100*H152</f>
      </c>
    </row>
    <row r="153" spans="4:4" ht="38.25">
      <c r="D153" s="15" t="s">
        <v>239</v>
      </c>
    </row>
    <row r="154" spans="1:16" ht="12.75">
      <c r="A154" s="7">
        <v>63</v>
      </c>
      <c s="7" t="s">
        <v>240</v>
      </c>
      <c s="7" t="s">
        <v>44</v>
      </c>
      <c s="7" t="s">
        <v>241</v>
      </c>
      <c s="7" t="s">
        <v>242</v>
      </c>
      <c s="10">
        <v>68</v>
      </c>
      <c s="14"/>
      <c s="13">
        <f>ROUND((G154*F154),2)</f>
      </c>
      <c r="O154">
        <f>rekapitulace!H8</f>
      </c>
      <c>
        <f>O154/100*H154</f>
      </c>
    </row>
    <row r="155" spans="4:4" ht="25.5">
      <c r="D155" s="15" t="s">
        <v>243</v>
      </c>
    </row>
    <row r="156" spans="1:16" ht="12.75">
      <c r="A156" s="7">
        <v>64</v>
      </c>
      <c s="7" t="s">
        <v>244</v>
      </c>
      <c s="7" t="s">
        <v>44</v>
      </c>
      <c s="7" t="s">
        <v>245</v>
      </c>
      <c s="7" t="s">
        <v>86</v>
      </c>
      <c s="10">
        <v>8</v>
      </c>
      <c s="14"/>
      <c s="13">
        <f>ROUND((G156*F156),2)</f>
      </c>
      <c r="O156">
        <f>rekapitulace!H8</f>
      </c>
      <c>
        <f>O156/100*H156</f>
      </c>
    </row>
    <row r="157" spans="4:4" ht="25.5">
      <c r="D157" s="15" t="s">
        <v>246</v>
      </c>
    </row>
    <row r="158" spans="1:16" ht="12.75">
      <c r="A158" s="7">
        <v>65</v>
      </c>
      <c s="7" t="s">
        <v>247</v>
      </c>
      <c s="7" t="s">
        <v>44</v>
      </c>
      <c s="7" t="s">
        <v>248</v>
      </c>
      <c s="7" t="s">
        <v>132</v>
      </c>
      <c s="10">
        <v>204</v>
      </c>
      <c s="14"/>
      <c s="13">
        <f>ROUND((G158*F158),2)</f>
      </c>
      <c r="O158">
        <f>rekapitulace!H8</f>
      </c>
      <c>
        <f>O158/100*H158</f>
      </c>
    </row>
    <row r="159" spans="4:4" ht="38.25">
      <c r="D159" s="15" t="s">
        <v>249</v>
      </c>
    </row>
    <row r="160" spans="1:16" ht="12.75">
      <c r="A160" s="7">
        <v>66</v>
      </c>
      <c s="7" t="s">
        <v>250</v>
      </c>
      <c s="7" t="s">
        <v>44</v>
      </c>
      <c s="7" t="s">
        <v>251</v>
      </c>
      <c s="7" t="s">
        <v>132</v>
      </c>
      <c s="10">
        <v>329</v>
      </c>
      <c s="14"/>
      <c s="13">
        <f>ROUND((G160*F160),2)</f>
      </c>
      <c r="O160">
        <f>rekapitulace!H8</f>
      </c>
      <c>
        <f>O160/100*H160</f>
      </c>
    </row>
    <row r="161" spans="4:4" ht="38.25">
      <c r="D161" s="15" t="s">
        <v>252</v>
      </c>
    </row>
    <row r="162" spans="1:16" ht="12.75">
      <c r="A162" s="7">
        <v>67</v>
      </c>
      <c s="7" t="s">
        <v>253</v>
      </c>
      <c s="7" t="s">
        <v>44</v>
      </c>
      <c s="7" t="s">
        <v>254</v>
      </c>
      <c s="7" t="s">
        <v>132</v>
      </c>
      <c s="10">
        <v>100</v>
      </c>
      <c s="14"/>
      <c s="13">
        <f>ROUND((G162*F162),2)</f>
      </c>
      <c r="O162">
        <f>rekapitulace!H8</f>
      </c>
      <c>
        <f>O162/100*H162</f>
      </c>
    </row>
    <row r="163" spans="4:4" ht="38.25">
      <c r="D163" s="15" t="s">
        <v>255</v>
      </c>
    </row>
    <row r="164" spans="1:16" ht="12.75">
      <c r="A164" s="7">
        <v>68</v>
      </c>
      <c s="7" t="s">
        <v>256</v>
      </c>
      <c s="7" t="s">
        <v>44</v>
      </c>
      <c s="7" t="s">
        <v>257</v>
      </c>
      <c s="7" t="s">
        <v>132</v>
      </c>
      <c s="10">
        <v>169</v>
      </c>
      <c s="14"/>
      <c s="13">
        <f>ROUND((G164*F164),2)</f>
      </c>
      <c r="O164">
        <f>rekapitulace!H8</f>
      </c>
      <c>
        <f>O164/100*H164</f>
      </c>
    </row>
    <row r="165" spans="4:4" ht="38.25">
      <c r="D165" s="15" t="s">
        <v>157</v>
      </c>
    </row>
    <row r="166" spans="1:16" ht="12.75">
      <c r="A166" s="7">
        <v>69</v>
      </c>
      <c s="7" t="s">
        <v>258</v>
      </c>
      <c s="7" t="s">
        <v>44</v>
      </c>
      <c s="7" t="s">
        <v>259</v>
      </c>
      <c s="7" t="s">
        <v>86</v>
      </c>
      <c s="10">
        <v>1</v>
      </c>
      <c s="14"/>
      <c s="13">
        <f>ROUND((G166*F166),2)</f>
      </c>
      <c r="O166">
        <f>rekapitulace!H8</f>
      </c>
      <c>
        <f>O166/100*H166</f>
      </c>
    </row>
    <row r="167" spans="4:4" ht="25.5">
      <c r="D167" s="15" t="s">
        <v>97</v>
      </c>
    </row>
    <row r="168" spans="1:16" ht="12.75">
      <c r="A168" s="7">
        <v>70</v>
      </c>
      <c s="7" t="s">
        <v>260</v>
      </c>
      <c s="7" t="s">
        <v>44</v>
      </c>
      <c s="7" t="s">
        <v>261</v>
      </c>
      <c s="7" t="s">
        <v>86</v>
      </c>
      <c s="10">
        <v>1</v>
      </c>
      <c s="14"/>
      <c s="13">
        <f>ROUND((G168*F168),2)</f>
      </c>
      <c r="O168">
        <f>rekapitulace!H8</f>
      </c>
      <c>
        <f>O168/100*H168</f>
      </c>
    </row>
    <row r="169" spans="4:4" ht="25.5">
      <c r="D169" s="15" t="s">
        <v>97</v>
      </c>
    </row>
    <row r="170" spans="1:16" ht="12.75">
      <c r="A170" s="7">
        <v>71</v>
      </c>
      <c s="7" t="s">
        <v>262</v>
      </c>
      <c s="7" t="s">
        <v>44</v>
      </c>
      <c s="7" t="s">
        <v>263</v>
      </c>
      <c s="7" t="s">
        <v>86</v>
      </c>
      <c s="10">
        <v>10</v>
      </c>
      <c s="14"/>
      <c s="13">
        <f>ROUND((G170*F170),2)</f>
      </c>
      <c r="O170">
        <f>rekapitulace!H8</f>
      </c>
      <c>
        <f>O170/100*H170</f>
      </c>
    </row>
    <row r="171" spans="4:4" ht="25.5">
      <c r="D171" s="15" t="s">
        <v>264</v>
      </c>
    </row>
    <row r="172" spans="1:16" ht="12.75">
      <c r="A172" s="7">
        <v>72</v>
      </c>
      <c s="7" t="s">
        <v>265</v>
      </c>
      <c s="7" t="s">
        <v>44</v>
      </c>
      <c s="7" t="s">
        <v>266</v>
      </c>
      <c s="7" t="s">
        <v>86</v>
      </c>
      <c s="10">
        <v>14</v>
      </c>
      <c s="14"/>
      <c s="13">
        <f>ROUND((G172*F172),2)</f>
      </c>
      <c r="O172">
        <f>rekapitulace!H8</f>
      </c>
      <c>
        <f>O172/100*H172</f>
      </c>
    </row>
    <row r="173" spans="4:4" ht="25.5">
      <c r="D173" s="15" t="s">
        <v>267</v>
      </c>
    </row>
    <row r="174" spans="1:16" ht="12.75">
      <c r="A174" s="7">
        <v>73</v>
      </c>
      <c s="7" t="s">
        <v>268</v>
      </c>
      <c s="7" t="s">
        <v>44</v>
      </c>
      <c s="7" t="s">
        <v>269</v>
      </c>
      <c s="7" t="s">
        <v>86</v>
      </c>
      <c s="10">
        <v>6</v>
      </c>
      <c s="14"/>
      <c s="13">
        <f>ROUND((G174*F174),2)</f>
      </c>
      <c r="O174">
        <f>rekapitulace!H8</f>
      </c>
      <c>
        <f>O174/100*H174</f>
      </c>
    </row>
    <row r="175" spans="4:4" ht="25.5">
      <c r="D175" s="15" t="s">
        <v>106</v>
      </c>
    </row>
    <row r="176" spans="1:16" ht="12.75">
      <c r="A176" s="7">
        <v>74</v>
      </c>
      <c s="7" t="s">
        <v>270</v>
      </c>
      <c s="7" t="s">
        <v>44</v>
      </c>
      <c s="7" t="s">
        <v>271</v>
      </c>
      <c s="7" t="s">
        <v>86</v>
      </c>
      <c s="10">
        <v>20</v>
      </c>
      <c s="14"/>
      <c s="13">
        <f>ROUND((G176*F176),2)</f>
      </c>
      <c r="O176">
        <f>rekapitulace!H8</f>
      </c>
      <c>
        <f>O176/100*H176</f>
      </c>
    </row>
    <row r="177" spans="4:4" ht="25.5">
      <c r="D177" s="15" t="s">
        <v>272</v>
      </c>
    </row>
    <row r="178" spans="1:16" ht="12.75">
      <c r="A178" s="7">
        <v>75</v>
      </c>
      <c s="7" t="s">
        <v>273</v>
      </c>
      <c s="7" t="s">
        <v>44</v>
      </c>
      <c s="7" t="s">
        <v>274</v>
      </c>
      <c s="7" t="s">
        <v>86</v>
      </c>
      <c s="10">
        <v>14</v>
      </c>
      <c s="14"/>
      <c s="13">
        <f>ROUND((G178*F178),2)</f>
      </c>
      <c r="O178">
        <f>rekapitulace!H8</f>
      </c>
      <c>
        <f>O178/100*H178</f>
      </c>
    </row>
    <row r="179" spans="4:4" ht="25.5">
      <c r="D179" s="15" t="s">
        <v>267</v>
      </c>
    </row>
    <row r="180" spans="1:16" ht="12.75" customHeight="1">
      <c r="A180" s="16"/>
      <c s="16"/>
      <c s="16" t="s">
        <v>100</v>
      </c>
      <c s="16" t="s">
        <v>224</v>
      </c>
      <c s="16"/>
      <c s="16"/>
      <c s="16"/>
      <c s="16">
        <f>SUM(H144:H179)</f>
      </c>
      <c r="P180">
        <f>ROUND(SUM(P144:P179),2)</f>
      </c>
    </row>
    <row r="182" spans="1:8" ht="12.75" customHeight="1">
      <c r="A182" s="9"/>
      <c s="9"/>
      <c s="9" t="s">
        <v>102</v>
      </c>
      <c s="9" t="s">
        <v>275</v>
      </c>
      <c s="9"/>
      <c s="11"/>
      <c s="9"/>
      <c s="11"/>
    </row>
    <row r="183" spans="1:16" ht="12.75">
      <c r="A183" s="7">
        <v>76</v>
      </c>
      <c s="7" t="s">
        <v>276</v>
      </c>
      <c s="7" t="s">
        <v>44</v>
      </c>
      <c s="7" t="s">
        <v>277</v>
      </c>
      <c s="7" t="s">
        <v>86</v>
      </c>
      <c s="10">
        <v>1</v>
      </c>
      <c s="14"/>
      <c s="13">
        <f>ROUND((G183*F183),2)</f>
      </c>
      <c r="O183">
        <f>rekapitulace!H8</f>
      </c>
      <c>
        <f>O183/100*H183</f>
      </c>
    </row>
    <row r="184" spans="4:4" ht="25.5">
      <c r="D184" s="15" t="s">
        <v>97</v>
      </c>
    </row>
    <row r="185" spans="1:16" ht="12.75">
      <c r="A185" s="7">
        <v>77</v>
      </c>
      <c s="7" t="s">
        <v>278</v>
      </c>
      <c s="7" t="s">
        <v>44</v>
      </c>
      <c s="7" t="s">
        <v>279</v>
      </c>
      <c s="7" t="s">
        <v>86</v>
      </c>
      <c s="10">
        <v>1</v>
      </c>
      <c s="14"/>
      <c s="13">
        <f>ROUND((G185*F185),2)</f>
      </c>
      <c r="O185">
        <f>rekapitulace!H8</f>
      </c>
      <c>
        <f>O185/100*H185</f>
      </c>
    </row>
    <row r="186" spans="4:4" ht="25.5">
      <c r="D186" s="15" t="s">
        <v>97</v>
      </c>
    </row>
    <row r="187" spans="1:16" ht="12.75">
      <c r="A187" s="7">
        <v>78</v>
      </c>
      <c s="7" t="s">
        <v>280</v>
      </c>
      <c s="7" t="s">
        <v>44</v>
      </c>
      <c s="7" t="s">
        <v>281</v>
      </c>
      <c s="7" t="s">
        <v>46</v>
      </c>
      <c s="10">
        <v>1</v>
      </c>
      <c s="14"/>
      <c s="13">
        <f>ROUND((G187*F187),2)</f>
      </c>
      <c r="O187">
        <f>rekapitulace!H8</f>
      </c>
      <c>
        <f>O187/100*H187</f>
      </c>
    </row>
    <row r="188" spans="4:4" ht="25.5">
      <c r="D188" s="15" t="s">
        <v>47</v>
      </c>
    </row>
    <row r="189" spans="1:16" ht="12.75">
      <c r="A189" s="7">
        <v>79</v>
      </c>
      <c s="7" t="s">
        <v>282</v>
      </c>
      <c s="7" t="s">
        <v>44</v>
      </c>
      <c s="7" t="s">
        <v>283</v>
      </c>
      <c s="7" t="s">
        <v>86</v>
      </c>
      <c s="10">
        <v>1</v>
      </c>
      <c s="14"/>
      <c s="13">
        <f>ROUND((G189*F189),2)</f>
      </c>
      <c r="O189">
        <f>rekapitulace!H8</f>
      </c>
      <c>
        <f>O189/100*H189</f>
      </c>
    </row>
    <row r="190" spans="4:4" ht="25.5">
      <c r="D190" s="15" t="s">
        <v>97</v>
      </c>
    </row>
    <row r="191" spans="1:16" ht="12.75">
      <c r="A191" s="7">
        <v>80</v>
      </c>
      <c s="7" t="s">
        <v>284</v>
      </c>
      <c s="7" t="s">
        <v>44</v>
      </c>
      <c s="7" t="s">
        <v>285</v>
      </c>
      <c s="7" t="s">
        <v>86</v>
      </c>
      <c s="10">
        <v>1</v>
      </c>
      <c s="14"/>
      <c s="13">
        <f>ROUND((G191*F191),2)</f>
      </c>
      <c r="O191">
        <f>rekapitulace!H8</f>
      </c>
      <c>
        <f>O191/100*H191</f>
      </c>
    </row>
    <row r="192" spans="4:4" ht="25.5">
      <c r="D192" s="15" t="s">
        <v>97</v>
      </c>
    </row>
    <row r="193" spans="1:16" ht="12.75">
      <c r="A193" s="7">
        <v>81</v>
      </c>
      <c s="7" t="s">
        <v>286</v>
      </c>
      <c s="7" t="s">
        <v>44</v>
      </c>
      <c s="7" t="s">
        <v>287</v>
      </c>
      <c s="7" t="s">
        <v>86</v>
      </c>
      <c s="10">
        <v>4</v>
      </c>
      <c s="14"/>
      <c s="13">
        <f>ROUND((G193*F193),2)</f>
      </c>
      <c r="O193">
        <f>rekapitulace!H8</f>
      </c>
      <c>
        <f>O193/100*H193</f>
      </c>
    </row>
    <row r="194" spans="4:4" ht="25.5">
      <c r="D194" s="15" t="s">
        <v>112</v>
      </c>
    </row>
    <row r="195" spans="1:16" ht="12.75">
      <c r="A195" s="7">
        <v>82</v>
      </c>
      <c s="7" t="s">
        <v>288</v>
      </c>
      <c s="7" t="s">
        <v>44</v>
      </c>
      <c s="7" t="s">
        <v>289</v>
      </c>
      <c s="7" t="s">
        <v>86</v>
      </c>
      <c s="10">
        <v>1</v>
      </c>
      <c s="14"/>
      <c s="13">
        <f>ROUND((G195*F195),2)</f>
      </c>
      <c r="O195">
        <f>rekapitulace!H8</f>
      </c>
      <c>
        <f>O195/100*H195</f>
      </c>
    </row>
    <row r="196" spans="4:4" ht="25.5">
      <c r="D196" s="15" t="s">
        <v>97</v>
      </c>
    </row>
    <row r="197" spans="1:16" ht="12.75">
      <c r="A197" s="7">
        <v>83</v>
      </c>
      <c s="7" t="s">
        <v>290</v>
      </c>
      <c s="7" t="s">
        <v>44</v>
      </c>
      <c s="7" t="s">
        <v>291</v>
      </c>
      <c s="7" t="s">
        <v>86</v>
      </c>
      <c s="10">
        <v>1</v>
      </c>
      <c s="14"/>
      <c s="13">
        <f>ROUND((G197*F197),2)</f>
      </c>
      <c r="O197">
        <f>rekapitulace!H8</f>
      </c>
      <c>
        <f>O197/100*H197</f>
      </c>
    </row>
    <row r="198" spans="4:4" ht="25.5">
      <c r="D198" s="15" t="s">
        <v>97</v>
      </c>
    </row>
    <row r="199" spans="1:16" ht="12.75">
      <c r="A199" s="7">
        <v>84</v>
      </c>
      <c s="7" t="s">
        <v>292</v>
      </c>
      <c s="7" t="s">
        <v>44</v>
      </c>
      <c s="7" t="s">
        <v>293</v>
      </c>
      <c s="7" t="s">
        <v>86</v>
      </c>
      <c s="10">
        <v>1</v>
      </c>
      <c s="14"/>
      <c s="13">
        <f>ROUND((G199*F199),2)</f>
      </c>
      <c r="O199">
        <f>rekapitulace!H8</f>
      </c>
      <c>
        <f>O199/100*H199</f>
      </c>
    </row>
    <row r="200" spans="4:4" ht="25.5">
      <c r="D200" s="15" t="s">
        <v>97</v>
      </c>
    </row>
    <row r="201" spans="1:16" ht="12.75" customHeight="1">
      <c r="A201" s="16"/>
      <c s="16"/>
      <c s="16" t="s">
        <v>102</v>
      </c>
      <c s="16" t="s">
        <v>275</v>
      </c>
      <c s="16"/>
      <c s="16"/>
      <c s="16"/>
      <c s="16">
        <f>SUM(H183:H200)</f>
      </c>
      <c r="P201">
        <f>ROUND(SUM(P183:P200),2)</f>
      </c>
    </row>
    <row r="203" spans="1:16" ht="12.75" customHeight="1">
      <c r="A203" s="16"/>
      <c s="16"/>
      <c s="16"/>
      <c s="16" t="s">
        <v>63</v>
      </c>
      <c s="16"/>
      <c s="16"/>
      <c s="16"/>
      <c s="16">
        <f>+H32+H51+H76+H99+H110+H141+H180+H201</f>
      </c>
      <c r="P203">
        <f>+P32+P51+P76+P99+P110+P141+P180+P201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40.xml><?xml version="1.0" encoding="utf-8"?>
<worksheet xmlns="http://schemas.openxmlformats.org/spreadsheetml/2006/main" xmlns:r="http://schemas.openxmlformats.org/officeDocument/2006/relationships">
  <sheetPr>
    <pageSetUpPr fitToPage="1"/>
  </sheetPr>
  <dimension ref="A1:P5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1781</v>
      </c>
      <c s="5" t="s">
        <v>1782</v>
      </c>
      <c s="5"/>
    </row>
    <row r="6" spans="1:5" ht="12.75" customHeight="1">
      <c r="A6" t="s">
        <v>17</v>
      </c>
      <c r="C6" s="5" t="s">
        <v>1783</v>
      </c>
      <c s="5" t="s">
        <v>1782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1784</v>
      </c>
      <c s="9"/>
      <c s="11"/>
      <c s="9"/>
      <c s="11"/>
    </row>
    <row r="12" spans="1:16" ht="12.75">
      <c r="A12" s="7">
        <v>1</v>
      </c>
      <c s="7" t="s">
        <v>84</v>
      </c>
      <c s="7" t="s">
        <v>44</v>
      </c>
      <c s="7" t="s">
        <v>1785</v>
      </c>
      <c s="7" t="s">
        <v>86</v>
      </c>
      <c s="10">
        <v>3</v>
      </c>
      <c s="14"/>
      <c s="13">
        <f>ROUND((G12*F12),2)</f>
      </c>
      <c r="O12">
        <f>rekapitulace!H8</f>
      </c>
      <c>
        <f>O12/100*H12</f>
      </c>
    </row>
    <row r="13" spans="4:4" ht="25.5">
      <c r="D13" s="15" t="s">
        <v>72</v>
      </c>
    </row>
    <row r="14" spans="1:16" ht="12.75">
      <c r="A14" s="7">
        <v>2</v>
      </c>
      <c s="7" t="s">
        <v>87</v>
      </c>
      <c s="7" t="s">
        <v>44</v>
      </c>
      <c s="7" t="s">
        <v>1786</v>
      </c>
      <c s="7" t="s">
        <v>86</v>
      </c>
      <c s="10">
        <v>12</v>
      </c>
      <c s="14"/>
      <c s="13">
        <f>ROUND((G14*F14),2)</f>
      </c>
      <c r="O14">
        <f>rekapitulace!H8</f>
      </c>
      <c>
        <f>O14/100*H14</f>
      </c>
    </row>
    <row r="15" spans="4:4" ht="25.5">
      <c r="D15" s="15" t="s">
        <v>230</v>
      </c>
    </row>
    <row r="16" spans="1:16" ht="12.75">
      <c r="A16" s="7">
        <v>3</v>
      </c>
      <c s="7" t="s">
        <v>89</v>
      </c>
      <c s="7" t="s">
        <v>44</v>
      </c>
      <c s="7" t="s">
        <v>1787</v>
      </c>
      <c s="7" t="s">
        <v>86</v>
      </c>
      <c s="10">
        <v>3</v>
      </c>
      <c s="14"/>
      <c s="13">
        <f>ROUND((G16*F16),2)</f>
      </c>
      <c r="O16">
        <f>rekapitulace!H8</f>
      </c>
      <c>
        <f>O16/100*H16</f>
      </c>
    </row>
    <row r="17" spans="4:4" ht="25.5">
      <c r="D17" s="15" t="s">
        <v>72</v>
      </c>
    </row>
    <row r="18" spans="1:16" ht="12.75" customHeight="1">
      <c r="A18" s="16"/>
      <c s="16"/>
      <c s="16" t="s">
        <v>84</v>
      </c>
      <c s="16" t="s">
        <v>1784</v>
      </c>
      <c s="16"/>
      <c s="16"/>
      <c s="16"/>
      <c s="16">
        <f>SUM(H12:H17)</f>
      </c>
      <c r="P18">
        <f>ROUND(SUM(P12:P17),2)</f>
      </c>
    </row>
    <row r="20" spans="1:8" ht="12.75" customHeight="1">
      <c r="A20" s="9"/>
      <c s="9"/>
      <c s="9" t="s">
        <v>87</v>
      </c>
      <c s="9" t="s">
        <v>1788</v>
      </c>
      <c s="9"/>
      <c s="11"/>
      <c s="9"/>
      <c s="11"/>
    </row>
    <row r="21" spans="1:16" ht="12.75">
      <c r="A21" s="7">
        <v>4</v>
      </c>
      <c s="7" t="s">
        <v>92</v>
      </c>
      <c s="7" t="s">
        <v>44</v>
      </c>
      <c s="7" t="s">
        <v>1789</v>
      </c>
      <c s="7" t="s">
        <v>86</v>
      </c>
      <c s="10">
        <v>1</v>
      </c>
      <c s="14"/>
      <c s="13">
        <f>ROUND((G21*F21),2)</f>
      </c>
      <c r="O21">
        <f>rekapitulace!H8</f>
      </c>
      <c>
        <f>O21/100*H21</f>
      </c>
    </row>
    <row r="22" spans="4:4" ht="25.5">
      <c r="D22" s="15" t="s">
        <v>97</v>
      </c>
    </row>
    <row r="23" spans="1:16" ht="12.75">
      <c r="A23" s="7">
        <v>5</v>
      </c>
      <c s="7" t="s">
        <v>95</v>
      </c>
      <c s="7" t="s">
        <v>44</v>
      </c>
      <c s="7" t="s">
        <v>1790</v>
      </c>
      <c s="7" t="s">
        <v>86</v>
      </c>
      <c s="10">
        <v>2</v>
      </c>
      <c s="14"/>
      <c s="13">
        <f>ROUND((G23*F23),2)</f>
      </c>
      <c r="O23">
        <f>rekapitulace!H8</f>
      </c>
      <c>
        <f>O23/100*H23</f>
      </c>
    </row>
    <row r="24" spans="4:4" ht="25.5">
      <c r="D24" s="15" t="s">
        <v>94</v>
      </c>
    </row>
    <row r="25" spans="1:16" ht="12.75" customHeight="1">
      <c r="A25" s="16"/>
      <c s="16"/>
      <c s="16" t="s">
        <v>87</v>
      </c>
      <c s="16" t="s">
        <v>1788</v>
      </c>
      <c s="16"/>
      <c s="16"/>
      <c s="16"/>
      <c s="16">
        <f>SUM(H21:H24)</f>
      </c>
      <c r="P25">
        <f>ROUND(SUM(P21:P24),2)</f>
      </c>
    </row>
    <row r="27" spans="1:8" ht="12.75" customHeight="1">
      <c r="A27" s="9"/>
      <c s="9"/>
      <c s="9" t="s">
        <v>89</v>
      </c>
      <c s="9" t="s">
        <v>1791</v>
      </c>
      <c s="9"/>
      <c s="11"/>
      <c s="9"/>
      <c s="11"/>
    </row>
    <row r="28" spans="1:16" ht="12.75">
      <c r="A28" s="7">
        <v>6</v>
      </c>
      <c s="7" t="s">
        <v>98</v>
      </c>
      <c s="7" t="s">
        <v>44</v>
      </c>
      <c s="7" t="s">
        <v>1792</v>
      </c>
      <c s="7" t="s">
        <v>86</v>
      </c>
      <c s="10">
        <v>3</v>
      </c>
      <c s="14"/>
      <c s="13">
        <f>ROUND((G28*F28),2)</f>
      </c>
      <c r="O28">
        <f>rekapitulace!H8</f>
      </c>
      <c>
        <f>O28/100*H28</f>
      </c>
    </row>
    <row r="29" spans="4:4" ht="25.5">
      <c r="D29" s="15" t="s">
        <v>72</v>
      </c>
    </row>
    <row r="30" spans="1:16" ht="12.75">
      <c r="A30" s="7">
        <v>7</v>
      </c>
      <c s="7" t="s">
        <v>100</v>
      </c>
      <c s="7" t="s">
        <v>44</v>
      </c>
      <c s="7" t="s">
        <v>1793</v>
      </c>
      <c s="7" t="s">
        <v>392</v>
      </c>
      <c s="10">
        <v>17</v>
      </c>
      <c s="14"/>
      <c s="13">
        <f>ROUND((G30*F30),2)</f>
      </c>
      <c r="O30">
        <f>rekapitulace!H8</f>
      </c>
      <c>
        <f>O30/100*H30</f>
      </c>
    </row>
    <row r="31" spans="4:4" ht="25.5">
      <c r="D31" s="15" t="s">
        <v>1794</v>
      </c>
    </row>
    <row r="32" spans="1:16" ht="12.75">
      <c r="A32" s="7">
        <v>8</v>
      </c>
      <c s="7" t="s">
        <v>102</v>
      </c>
      <c s="7" t="s">
        <v>44</v>
      </c>
      <c s="7" t="s">
        <v>1795</v>
      </c>
      <c s="7" t="s">
        <v>392</v>
      </c>
      <c s="10">
        <v>5</v>
      </c>
      <c s="14"/>
      <c s="13">
        <f>ROUND((G32*F32),2)</f>
      </c>
      <c r="O32">
        <f>rekapitulace!H8</f>
      </c>
      <c>
        <f>O32/100*H32</f>
      </c>
    </row>
    <row r="33" spans="4:4" ht="25.5">
      <c r="D33" s="15" t="s">
        <v>1796</v>
      </c>
    </row>
    <row r="34" spans="1:16" ht="12.75">
      <c r="A34" s="7">
        <v>9</v>
      </c>
      <c s="7" t="s">
        <v>104</v>
      </c>
      <c s="7" t="s">
        <v>44</v>
      </c>
      <c s="7" t="s">
        <v>1797</v>
      </c>
      <c s="7" t="s">
        <v>392</v>
      </c>
      <c s="10">
        <v>13</v>
      </c>
      <c s="14"/>
      <c s="13">
        <f>ROUND((G34*F34),2)</f>
      </c>
      <c r="O34">
        <f>rekapitulace!H8</f>
      </c>
      <c>
        <f>O34/100*H34</f>
      </c>
    </row>
    <row r="35" spans="4:4" ht="25.5">
      <c r="D35" s="15" t="s">
        <v>1798</v>
      </c>
    </row>
    <row r="36" spans="1:16" ht="12.75">
      <c r="A36" s="7">
        <v>10</v>
      </c>
      <c s="7" t="s">
        <v>107</v>
      </c>
      <c s="7" t="s">
        <v>44</v>
      </c>
      <c s="7" t="s">
        <v>1799</v>
      </c>
      <c s="7" t="s">
        <v>132</v>
      </c>
      <c s="10">
        <v>7.2</v>
      </c>
      <c s="14"/>
      <c s="13">
        <f>ROUND((G36*F36),2)</f>
      </c>
      <c r="O36">
        <f>rekapitulace!H8</f>
      </c>
      <c>
        <f>O36/100*H36</f>
      </c>
    </row>
    <row r="37" spans="4:4" ht="25.5">
      <c r="D37" s="15" t="s">
        <v>1800</v>
      </c>
    </row>
    <row r="38" spans="1:16" ht="12.75" customHeight="1">
      <c r="A38" s="16"/>
      <c s="16"/>
      <c s="16" t="s">
        <v>89</v>
      </c>
      <c s="16" t="s">
        <v>1791</v>
      </c>
      <c s="16"/>
      <c s="16"/>
      <c s="16"/>
      <c s="16">
        <f>SUM(H28:H37)</f>
      </c>
      <c r="P38">
        <f>ROUND(SUM(P28:P37),2)</f>
      </c>
    </row>
    <row r="40" spans="1:8" ht="12.75" customHeight="1">
      <c r="A40" s="9"/>
      <c s="9"/>
      <c s="9" t="s">
        <v>92</v>
      </c>
      <c s="9" t="s">
        <v>1801</v>
      </c>
      <c s="9"/>
      <c s="11"/>
      <c s="9"/>
      <c s="11"/>
    </row>
    <row r="41" spans="1:16" ht="12.75">
      <c r="A41" s="7">
        <v>11</v>
      </c>
      <c s="7" t="s">
        <v>110</v>
      </c>
      <c s="7" t="s">
        <v>44</v>
      </c>
      <c s="7" t="s">
        <v>1802</v>
      </c>
      <c s="7" t="s">
        <v>86</v>
      </c>
      <c s="10">
        <v>2</v>
      </c>
      <c s="14"/>
      <c s="13">
        <f>ROUND((G41*F41),2)</f>
      </c>
      <c r="O41">
        <f>rekapitulace!H8</f>
      </c>
      <c>
        <f>O41/100*H41</f>
      </c>
    </row>
    <row r="42" spans="4:4" ht="25.5">
      <c r="D42" s="15" t="s">
        <v>94</v>
      </c>
    </row>
    <row r="43" spans="1:16" ht="12.75" customHeight="1">
      <c r="A43" s="16"/>
      <c s="16"/>
      <c s="16" t="s">
        <v>92</v>
      </c>
      <c s="16" t="s">
        <v>1801</v>
      </c>
      <c s="16"/>
      <c s="16"/>
      <c s="16"/>
      <c s="16">
        <f>SUM(H41:H42)</f>
      </c>
      <c r="P43">
        <f>ROUND(SUM(P41:P42),2)</f>
      </c>
    </row>
    <row r="45" spans="1:8" ht="12.75" customHeight="1">
      <c r="A45" s="9"/>
      <c s="9"/>
      <c s="9" t="s">
        <v>95</v>
      </c>
      <c s="9" t="s">
        <v>275</v>
      </c>
      <c s="9"/>
      <c s="11"/>
      <c s="9"/>
      <c s="11"/>
    </row>
    <row r="46" spans="1:16" ht="12.75">
      <c r="A46" s="7">
        <v>12</v>
      </c>
      <c s="7" t="s">
        <v>113</v>
      </c>
      <c s="7" t="s">
        <v>44</v>
      </c>
      <c s="7" t="s">
        <v>1803</v>
      </c>
      <c s="7" t="s">
        <v>920</v>
      </c>
      <c s="10">
        <v>5</v>
      </c>
      <c s="14"/>
      <c s="13">
        <f>ROUND((G46*F46),2)</f>
      </c>
      <c r="O46">
        <f>rekapitulace!H8</f>
      </c>
      <c>
        <f>O46/100*H46</f>
      </c>
    </row>
    <row r="47" spans="4:4" ht="25.5">
      <c r="D47" s="15" t="s">
        <v>1804</v>
      </c>
    </row>
    <row r="48" spans="1:16" ht="12.75">
      <c r="A48" s="7">
        <v>13</v>
      </c>
      <c s="7" t="s">
        <v>115</v>
      </c>
      <c s="7" t="s">
        <v>44</v>
      </c>
      <c s="7" t="s">
        <v>1805</v>
      </c>
      <c s="7" t="s">
        <v>1806</v>
      </c>
      <c s="10">
        <v>2</v>
      </c>
      <c s="14"/>
      <c s="13">
        <f>ROUND((G48*F48),2)</f>
      </c>
      <c r="O48">
        <f>rekapitulace!H8</f>
      </c>
      <c>
        <f>O48/100*H48</f>
      </c>
    </row>
    <row r="49" spans="4:4" ht="25.5">
      <c r="D49" s="15" t="s">
        <v>1807</v>
      </c>
    </row>
    <row r="50" spans="1:16" ht="12.75">
      <c r="A50" s="7">
        <v>14</v>
      </c>
      <c s="7" t="s">
        <v>118</v>
      </c>
      <c s="7" t="s">
        <v>44</v>
      </c>
      <c s="7" t="s">
        <v>1808</v>
      </c>
      <c s="7" t="s">
        <v>86</v>
      </c>
      <c s="10">
        <v>1</v>
      </c>
      <c s="14"/>
      <c s="13">
        <f>ROUND((G50*F50),2)</f>
      </c>
      <c r="O50">
        <f>rekapitulace!H8</f>
      </c>
      <c>
        <f>O50/100*H50</f>
      </c>
    </row>
    <row r="51" spans="4:4" ht="25.5">
      <c r="D51" s="15" t="s">
        <v>97</v>
      </c>
    </row>
    <row r="52" spans="1:16" ht="12.75" customHeight="1">
      <c r="A52" s="16"/>
      <c s="16"/>
      <c s="16" t="s">
        <v>95</v>
      </c>
      <c s="16" t="s">
        <v>275</v>
      </c>
      <c s="16"/>
      <c s="16"/>
      <c s="16"/>
      <c s="16">
        <f>SUM(H46:H51)</f>
      </c>
      <c r="P52">
        <f>ROUND(SUM(P46:P51),2)</f>
      </c>
    </row>
    <row r="54" spans="1:16" ht="12.75" customHeight="1">
      <c r="A54" s="16"/>
      <c s="16"/>
      <c s="16"/>
      <c s="16" t="s">
        <v>63</v>
      </c>
      <c s="16"/>
      <c s="16"/>
      <c s="16"/>
      <c s="16">
        <f>+H18+H25+H38+H43+H52</f>
      </c>
      <c r="P54">
        <f>+P18+P25+P38+P43+P52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41.xml><?xml version="1.0" encoding="utf-8"?>
<worksheet xmlns="http://schemas.openxmlformats.org/spreadsheetml/2006/main" xmlns:r="http://schemas.openxmlformats.org/officeDocument/2006/relationships">
  <sheetPr>
    <pageSetUpPr fitToPage="1"/>
  </sheetPr>
  <dimension ref="A1:P8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1809</v>
      </c>
      <c s="5" t="s">
        <v>1810</v>
      </c>
      <c s="5"/>
    </row>
    <row r="6" spans="1:5" ht="12.75" customHeight="1">
      <c r="A6" t="s">
        <v>17</v>
      </c>
      <c r="C6" s="5" t="s">
        <v>1811</v>
      </c>
      <c s="5" t="s">
        <v>1810</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1812</v>
      </c>
      <c s="9"/>
      <c s="11"/>
      <c s="9"/>
      <c s="11"/>
    </row>
    <row r="12" spans="1:16" ht="12.75">
      <c r="A12" s="7">
        <v>1</v>
      </c>
      <c s="7" t="s">
        <v>84</v>
      </c>
      <c s="7" t="s">
        <v>44</v>
      </c>
      <c s="7" t="s">
        <v>1813</v>
      </c>
      <c s="7" t="s">
        <v>86</v>
      </c>
      <c s="10">
        <v>1</v>
      </c>
      <c s="14"/>
      <c s="13">
        <f>ROUND((G12*F12),2)</f>
      </c>
      <c r="O12">
        <f>rekapitulace!H8</f>
      </c>
      <c>
        <f>O12/100*H12</f>
      </c>
    </row>
    <row r="13" spans="4:4" ht="25.5">
      <c r="D13" s="15" t="s">
        <v>97</v>
      </c>
    </row>
    <row r="14" spans="1:16" ht="12.75">
      <c r="A14" s="7">
        <v>2</v>
      </c>
      <c s="7" t="s">
        <v>87</v>
      </c>
      <c s="7" t="s">
        <v>44</v>
      </c>
      <c s="7" t="s">
        <v>1814</v>
      </c>
      <c s="7" t="s">
        <v>86</v>
      </c>
      <c s="10">
        <v>1</v>
      </c>
      <c s="14"/>
      <c s="13">
        <f>ROUND((G14*F14),2)</f>
      </c>
      <c r="O14">
        <f>rekapitulace!H8</f>
      </c>
      <c>
        <f>O14/100*H14</f>
      </c>
    </row>
    <row r="15" spans="4:4" ht="25.5">
      <c r="D15" s="15" t="s">
        <v>97</v>
      </c>
    </row>
    <row r="16" spans="1:16" ht="12.75" customHeight="1">
      <c r="A16" s="16"/>
      <c s="16"/>
      <c s="16" t="s">
        <v>84</v>
      </c>
      <c s="16" t="s">
        <v>1812</v>
      </c>
      <c s="16"/>
      <c s="16"/>
      <c s="16"/>
      <c s="16">
        <f>SUM(H12:H15)</f>
      </c>
      <c r="P16">
        <f>ROUND(SUM(P12:P15),2)</f>
      </c>
    </row>
    <row r="18" spans="1:8" ht="12.75" customHeight="1">
      <c r="A18" s="9"/>
      <c s="9"/>
      <c s="9" t="s">
        <v>87</v>
      </c>
      <c s="9" t="s">
        <v>1815</v>
      </c>
      <c s="9"/>
      <c s="11"/>
      <c s="9"/>
      <c s="11"/>
    </row>
    <row r="19" spans="1:16" ht="12.75">
      <c r="A19" s="7">
        <v>3</v>
      </c>
      <c s="7" t="s">
        <v>89</v>
      </c>
      <c s="7" t="s">
        <v>44</v>
      </c>
      <c s="7" t="s">
        <v>1816</v>
      </c>
      <c s="7" t="s">
        <v>132</v>
      </c>
      <c s="10">
        <v>600</v>
      </c>
      <c s="14"/>
      <c s="13">
        <f>ROUND((G19*F19),2)</f>
      </c>
      <c r="O19">
        <f>rekapitulace!H8</f>
      </c>
      <c>
        <f>O19/100*H19</f>
      </c>
    </row>
    <row r="20" spans="4:4" ht="38.25">
      <c r="D20" s="15" t="s">
        <v>1817</v>
      </c>
    </row>
    <row r="21" spans="1:16" ht="12.75">
      <c r="A21" s="7">
        <v>4</v>
      </c>
      <c s="7" t="s">
        <v>92</v>
      </c>
      <c s="7" t="s">
        <v>44</v>
      </c>
      <c s="7" t="s">
        <v>1818</v>
      </c>
      <c s="7" t="s">
        <v>86</v>
      </c>
      <c s="10">
        <v>8</v>
      </c>
      <c s="14"/>
      <c s="13">
        <f>ROUND((G21*F21),2)</f>
      </c>
      <c r="O21">
        <f>rekapitulace!H8</f>
      </c>
      <c>
        <f>O21/100*H21</f>
      </c>
    </row>
    <row r="22" spans="4:4" ht="25.5">
      <c r="D22" s="15" t="s">
        <v>246</v>
      </c>
    </row>
    <row r="23" spans="1:16" ht="12.75" customHeight="1">
      <c r="A23" s="16"/>
      <c s="16"/>
      <c s="16" t="s">
        <v>87</v>
      </c>
      <c s="16" t="s">
        <v>1815</v>
      </c>
      <c s="16"/>
      <c s="16"/>
      <c s="16"/>
      <c s="16">
        <f>SUM(H19:H22)</f>
      </c>
      <c r="P23">
        <f>ROUND(SUM(P19:P22),2)</f>
      </c>
    </row>
    <row r="25" spans="1:8" ht="12.75" customHeight="1">
      <c r="A25" s="9"/>
      <c s="9"/>
      <c s="9" t="s">
        <v>89</v>
      </c>
      <c s="9" t="s">
        <v>1819</v>
      </c>
      <c s="9"/>
      <c s="11"/>
      <c s="9"/>
      <c s="11"/>
    </row>
    <row r="26" spans="1:16" ht="12.75">
      <c r="A26" s="7">
        <v>5</v>
      </c>
      <c s="7" t="s">
        <v>95</v>
      </c>
      <c s="7" t="s">
        <v>44</v>
      </c>
      <c s="7" t="s">
        <v>1820</v>
      </c>
      <c s="7" t="s">
        <v>392</v>
      </c>
      <c s="10">
        <v>25</v>
      </c>
      <c s="14"/>
      <c s="13">
        <f>ROUND((G26*F26),2)</f>
      </c>
      <c r="O26">
        <f>rekapitulace!H8</f>
      </c>
      <c>
        <f>O26/100*H26</f>
      </c>
    </row>
    <row r="27" spans="4:4" ht="25.5">
      <c r="D27" s="15" t="s">
        <v>1821</v>
      </c>
    </row>
    <row r="28" spans="1:16" ht="12.75">
      <c r="A28" s="7">
        <v>6</v>
      </c>
      <c s="7" t="s">
        <v>98</v>
      </c>
      <c s="7" t="s">
        <v>44</v>
      </c>
      <c s="7" t="s">
        <v>1822</v>
      </c>
      <c s="7" t="s">
        <v>132</v>
      </c>
      <c s="10">
        <v>12</v>
      </c>
      <c s="14"/>
      <c s="13">
        <f>ROUND((G28*F28),2)</f>
      </c>
      <c r="O28">
        <f>rekapitulace!H8</f>
      </c>
      <c>
        <f>O28/100*H28</f>
      </c>
    </row>
    <row r="29" spans="4:4" ht="76.5">
      <c r="D29" s="15" t="s">
        <v>1823</v>
      </c>
    </row>
    <row r="30" spans="1:16" ht="12.75">
      <c r="A30" s="7">
        <v>7</v>
      </c>
      <c s="7" t="s">
        <v>100</v>
      </c>
      <c s="7" t="s">
        <v>44</v>
      </c>
      <c s="7" t="s">
        <v>1824</v>
      </c>
      <c s="7" t="s">
        <v>132</v>
      </c>
      <c s="10">
        <v>10</v>
      </c>
      <c s="14"/>
      <c s="13">
        <f>ROUND((G30*F30),2)</f>
      </c>
      <c r="O30">
        <f>rekapitulace!H8</f>
      </c>
      <c>
        <f>O30/100*H30</f>
      </c>
    </row>
    <row r="31" spans="4:4" ht="25.5">
      <c r="D31" s="15" t="s">
        <v>432</v>
      </c>
    </row>
    <row r="32" spans="1:16" ht="12.75">
      <c r="A32" s="7">
        <v>8</v>
      </c>
      <c s="7" t="s">
        <v>102</v>
      </c>
      <c s="7" t="s">
        <v>44</v>
      </c>
      <c s="7" t="s">
        <v>1825</v>
      </c>
      <c s="7" t="s">
        <v>86</v>
      </c>
      <c s="10">
        <v>2</v>
      </c>
      <c s="14"/>
      <c s="13">
        <f>ROUND((G32*F32),2)</f>
      </c>
      <c r="O32">
        <f>rekapitulace!H8</f>
      </c>
      <c>
        <f>O32/100*H32</f>
      </c>
    </row>
    <row r="33" spans="4:4" ht="25.5">
      <c r="D33" s="15" t="s">
        <v>94</v>
      </c>
    </row>
    <row r="34" spans="1:16" ht="12.75">
      <c r="A34" s="7">
        <v>9</v>
      </c>
      <c s="7" t="s">
        <v>104</v>
      </c>
      <c s="7" t="s">
        <v>44</v>
      </c>
      <c s="7" t="s">
        <v>1826</v>
      </c>
      <c s="7" t="s">
        <v>132</v>
      </c>
      <c s="10">
        <v>143</v>
      </c>
      <c s="14"/>
      <c s="13">
        <f>ROUND((G34*F34),2)</f>
      </c>
      <c r="O34">
        <f>rekapitulace!H8</f>
      </c>
      <c>
        <f>O34/100*H34</f>
      </c>
    </row>
    <row r="35" spans="4:4" ht="38.25">
      <c r="D35" s="15" t="s">
        <v>1827</v>
      </c>
    </row>
    <row r="36" spans="1:16" ht="12.75">
      <c r="A36" s="7">
        <v>10</v>
      </c>
      <c s="7" t="s">
        <v>107</v>
      </c>
      <c s="7" t="s">
        <v>44</v>
      </c>
      <c s="7" t="s">
        <v>1828</v>
      </c>
      <c s="7" t="s">
        <v>392</v>
      </c>
      <c s="10">
        <v>15</v>
      </c>
      <c s="14"/>
      <c s="13">
        <f>ROUND((G36*F36),2)</f>
      </c>
      <c r="O36">
        <f>rekapitulace!H8</f>
      </c>
      <c>
        <f>O36/100*H36</f>
      </c>
    </row>
    <row r="37" spans="4:4" ht="25.5">
      <c r="D37" s="15" t="s">
        <v>1829</v>
      </c>
    </row>
    <row r="38" spans="1:16" ht="12.75">
      <c r="A38" s="7">
        <v>11</v>
      </c>
      <c s="7" t="s">
        <v>110</v>
      </c>
      <c s="7" t="s">
        <v>44</v>
      </c>
      <c s="7" t="s">
        <v>1830</v>
      </c>
      <c s="7" t="s">
        <v>86</v>
      </c>
      <c s="10">
        <v>1144</v>
      </c>
      <c s="14"/>
      <c s="13">
        <f>ROUND((G38*F38),2)</f>
      </c>
      <c r="O38">
        <f>rekapitulace!H8</f>
      </c>
      <c>
        <f>O38/100*H38</f>
      </c>
    </row>
    <row r="39" spans="4:4" ht="38.25">
      <c r="D39" s="15" t="s">
        <v>1831</v>
      </c>
    </row>
    <row r="40" spans="1:16" ht="12.75" customHeight="1">
      <c r="A40" s="16"/>
      <c s="16"/>
      <c s="16" t="s">
        <v>89</v>
      </c>
      <c s="16" t="s">
        <v>1819</v>
      </c>
      <c s="16"/>
      <c s="16"/>
      <c s="16"/>
      <c s="16">
        <f>SUM(H26:H39)</f>
      </c>
      <c r="P40">
        <f>ROUND(SUM(P26:P39),2)</f>
      </c>
    </row>
    <row r="42" spans="1:8" ht="12.75" customHeight="1">
      <c r="A42" s="9"/>
      <c s="9"/>
      <c s="9" t="s">
        <v>92</v>
      </c>
      <c s="9" t="s">
        <v>1364</v>
      </c>
      <c s="9"/>
      <c s="11"/>
      <c s="9"/>
      <c s="11"/>
    </row>
    <row r="43" spans="1:16" ht="12.75">
      <c r="A43" s="7">
        <v>12</v>
      </c>
      <c s="7" t="s">
        <v>113</v>
      </c>
      <c s="7" t="s">
        <v>44</v>
      </c>
      <c s="7" t="s">
        <v>1832</v>
      </c>
      <c s="7" t="s">
        <v>132</v>
      </c>
      <c s="10">
        <v>600</v>
      </c>
      <c s="14"/>
      <c s="13">
        <f>ROUND((G43*F43),2)</f>
      </c>
      <c r="O43">
        <f>rekapitulace!H8</f>
      </c>
      <c>
        <f>O43/100*H43</f>
      </c>
    </row>
    <row r="44" spans="4:4" ht="38.25">
      <c r="D44" s="15" t="s">
        <v>1817</v>
      </c>
    </row>
    <row r="45" spans="1:16" ht="12.75">
      <c r="A45" s="7">
        <v>13</v>
      </c>
      <c s="7" t="s">
        <v>115</v>
      </c>
      <c s="7" t="s">
        <v>44</v>
      </c>
      <c s="7" t="s">
        <v>1833</v>
      </c>
      <c s="7" t="s">
        <v>86</v>
      </c>
      <c s="10">
        <v>8</v>
      </c>
      <c s="14"/>
      <c s="13">
        <f>ROUND((G45*F45),2)</f>
      </c>
      <c r="O45">
        <f>rekapitulace!H8</f>
      </c>
      <c>
        <f>O45/100*H45</f>
      </c>
    </row>
    <row r="46" spans="4:4" ht="25.5">
      <c r="D46" s="15" t="s">
        <v>246</v>
      </c>
    </row>
    <row r="47" spans="1:16" ht="12.75" customHeight="1">
      <c r="A47" s="16"/>
      <c s="16"/>
      <c s="16" t="s">
        <v>92</v>
      </c>
      <c s="16" t="s">
        <v>1364</v>
      </c>
      <c s="16"/>
      <c s="16"/>
      <c s="16"/>
      <c s="16">
        <f>SUM(H43:H46)</f>
      </c>
      <c r="P47">
        <f>ROUND(SUM(P43:P46),2)</f>
      </c>
    </row>
    <row r="49" spans="1:8" ht="12.75" customHeight="1">
      <c r="A49" s="9"/>
      <c s="9"/>
      <c s="9" t="s">
        <v>95</v>
      </c>
      <c s="9" t="s">
        <v>1834</v>
      </c>
      <c s="9"/>
      <c s="11"/>
      <c s="9"/>
      <c s="11"/>
    </row>
    <row r="50" spans="1:16" ht="12.75">
      <c r="A50" s="7">
        <v>14</v>
      </c>
      <c s="7" t="s">
        <v>118</v>
      </c>
      <c s="7" t="s">
        <v>44</v>
      </c>
      <c s="7" t="s">
        <v>1835</v>
      </c>
      <c s="7" t="s">
        <v>920</v>
      </c>
      <c s="10">
        <v>80</v>
      </c>
      <c s="14"/>
      <c s="13">
        <f>ROUND((G50*F50),2)</f>
      </c>
      <c r="O50">
        <f>rekapitulace!H8</f>
      </c>
      <c>
        <f>O50/100*H50</f>
      </c>
    </row>
    <row r="51" spans="4:4" ht="25.5">
      <c r="D51" s="15" t="s">
        <v>1836</v>
      </c>
    </row>
    <row r="52" spans="1:16" ht="12.75" customHeight="1">
      <c r="A52" s="16"/>
      <c s="16"/>
      <c s="16" t="s">
        <v>95</v>
      </c>
      <c s="16" t="s">
        <v>1834</v>
      </c>
      <c s="16"/>
      <c s="16"/>
      <c s="16"/>
      <c s="16">
        <f>SUM(H50:H51)</f>
      </c>
      <c r="P52">
        <f>ROUND(SUM(P50:P51),2)</f>
      </c>
    </row>
    <row r="54" spans="1:8" ht="12.75" customHeight="1">
      <c r="A54" s="9"/>
      <c s="9"/>
      <c s="9" t="s">
        <v>98</v>
      </c>
      <c s="9" t="s">
        <v>510</v>
      </c>
      <c s="9"/>
      <c s="11"/>
      <c s="9"/>
      <c s="11"/>
    </row>
    <row r="55" spans="1:16" ht="12.75">
      <c r="A55" s="7">
        <v>15</v>
      </c>
      <c s="7" t="s">
        <v>121</v>
      </c>
      <c s="7" t="s">
        <v>44</v>
      </c>
      <c s="7" t="s">
        <v>1837</v>
      </c>
      <c s="7" t="s">
        <v>392</v>
      </c>
      <c s="10">
        <v>94</v>
      </c>
      <c s="14"/>
      <c s="13">
        <f>ROUND((G55*F55),2)</f>
      </c>
      <c r="O55">
        <f>rekapitulace!H8</f>
      </c>
      <c>
        <f>O55/100*H55</f>
      </c>
    </row>
    <row r="56" spans="4:4" ht="25.5">
      <c r="D56" s="15" t="s">
        <v>1838</v>
      </c>
    </row>
    <row r="57" spans="1:16" ht="12.75">
      <c r="A57" s="7">
        <v>16</v>
      </c>
      <c s="7" t="s">
        <v>123</v>
      </c>
      <c s="7" t="s">
        <v>44</v>
      </c>
      <c s="7" t="s">
        <v>1839</v>
      </c>
      <c s="7" t="s">
        <v>392</v>
      </c>
      <c s="10">
        <v>40</v>
      </c>
      <c s="14"/>
      <c s="13">
        <f>ROUND((G57*F57),2)</f>
      </c>
      <c r="O57">
        <f>rekapitulace!H8</f>
      </c>
      <c>
        <f>O57/100*H57</f>
      </c>
    </row>
    <row r="58" spans="4:4" ht="25.5">
      <c r="D58" s="15" t="s">
        <v>1840</v>
      </c>
    </row>
    <row r="59" spans="1:16" ht="12.75">
      <c r="A59" s="7">
        <v>17</v>
      </c>
      <c s="7" t="s">
        <v>125</v>
      </c>
      <c s="7" t="s">
        <v>44</v>
      </c>
      <c s="7" t="s">
        <v>1841</v>
      </c>
      <c s="7" t="s">
        <v>86</v>
      </c>
      <c s="10">
        <v>8</v>
      </c>
      <c s="14"/>
      <c s="13">
        <f>ROUND((G59*F59),2)</f>
      </c>
      <c r="O59">
        <f>rekapitulace!H8</f>
      </c>
      <c>
        <f>O59/100*H59</f>
      </c>
    </row>
    <row r="60" spans="4:4" ht="25.5">
      <c r="D60" s="15" t="s">
        <v>246</v>
      </c>
    </row>
    <row r="61" spans="1:16" ht="12.75">
      <c r="A61" s="7">
        <v>18</v>
      </c>
      <c s="7" t="s">
        <v>127</v>
      </c>
      <c s="7" t="s">
        <v>44</v>
      </c>
      <c s="7" t="s">
        <v>1842</v>
      </c>
      <c s="7" t="s">
        <v>132</v>
      </c>
      <c s="10">
        <v>133</v>
      </c>
      <c s="14"/>
      <c s="13">
        <f>ROUND((G61*F61),2)</f>
      </c>
      <c r="O61">
        <f>rekapitulace!H8</f>
      </c>
      <c>
        <f>O61/100*H61</f>
      </c>
    </row>
    <row r="62" spans="4:4" ht="38.25">
      <c r="D62" s="15" t="s">
        <v>1843</v>
      </c>
    </row>
    <row r="63" spans="1:16" ht="12.75">
      <c r="A63" s="7">
        <v>19</v>
      </c>
      <c s="7" t="s">
        <v>130</v>
      </c>
      <c s="7" t="s">
        <v>44</v>
      </c>
      <c s="7" t="s">
        <v>1844</v>
      </c>
      <c s="7" t="s">
        <v>86</v>
      </c>
      <c s="10">
        <v>8</v>
      </c>
      <c s="14"/>
      <c s="13">
        <f>ROUND((G63*F63),2)</f>
      </c>
      <c r="O63">
        <f>rekapitulace!H8</f>
      </c>
      <c>
        <f>O63/100*H63</f>
      </c>
    </row>
    <row r="64" spans="4:4" ht="25.5">
      <c r="D64" s="15" t="s">
        <v>246</v>
      </c>
    </row>
    <row r="65" spans="1:16" ht="12.75">
      <c r="A65" s="7">
        <v>20</v>
      </c>
      <c s="7" t="s">
        <v>134</v>
      </c>
      <c s="7" t="s">
        <v>44</v>
      </c>
      <c s="7" t="s">
        <v>1845</v>
      </c>
      <c s="7" t="s">
        <v>132</v>
      </c>
      <c s="10">
        <v>133</v>
      </c>
      <c s="14"/>
      <c s="13">
        <f>ROUND((G65*F65),2)</f>
      </c>
      <c r="O65">
        <f>rekapitulace!H8</f>
      </c>
      <c>
        <f>O65/100*H65</f>
      </c>
    </row>
    <row r="66" spans="4:4" ht="38.25">
      <c r="D66" s="15" t="s">
        <v>1843</v>
      </c>
    </row>
    <row r="67" spans="1:16" ht="12.75">
      <c r="A67" s="7">
        <v>21</v>
      </c>
      <c s="7" t="s">
        <v>137</v>
      </c>
      <c s="7" t="s">
        <v>44</v>
      </c>
      <c s="7" t="s">
        <v>1846</v>
      </c>
      <c s="7" t="s">
        <v>654</v>
      </c>
      <c s="10">
        <v>35</v>
      </c>
      <c s="14"/>
      <c s="13">
        <f>ROUND((G67*F67),2)</f>
      </c>
      <c r="O67">
        <f>rekapitulace!H8</f>
      </c>
      <c>
        <f>O67/100*H67</f>
      </c>
    </row>
    <row r="68" spans="4:4" ht="25.5">
      <c r="D68" s="15" t="s">
        <v>1847</v>
      </c>
    </row>
    <row r="69" spans="1:16" ht="12.75">
      <c r="A69" s="7">
        <v>22</v>
      </c>
      <c s="7" t="s">
        <v>140</v>
      </c>
      <c s="7" t="s">
        <v>44</v>
      </c>
      <c s="7" t="s">
        <v>1848</v>
      </c>
      <c s="7" t="s">
        <v>654</v>
      </c>
      <c s="10">
        <v>35</v>
      </c>
      <c s="14"/>
      <c s="13">
        <f>ROUND((G69*F69),2)</f>
      </c>
      <c r="O69">
        <f>rekapitulace!H8</f>
      </c>
      <c>
        <f>O69/100*H69</f>
      </c>
    </row>
    <row r="70" spans="4:4" ht="25.5">
      <c r="D70" s="15" t="s">
        <v>1847</v>
      </c>
    </row>
    <row r="71" spans="1:16" ht="12.75">
      <c r="A71" s="7">
        <v>23</v>
      </c>
      <c s="7" t="s">
        <v>143</v>
      </c>
      <c s="7" t="s">
        <v>44</v>
      </c>
      <c s="7" t="s">
        <v>1849</v>
      </c>
      <c s="7" t="s">
        <v>530</v>
      </c>
      <c s="10">
        <v>100</v>
      </c>
      <c s="14"/>
      <c s="13">
        <f>ROUND((G71*F71),2)</f>
      </c>
      <c r="O71">
        <f>rekapitulace!H8</f>
      </c>
      <c>
        <f>O71/100*H71</f>
      </c>
    </row>
    <row r="72" spans="4:4" ht="38.25">
      <c r="D72" s="15" t="s">
        <v>1850</v>
      </c>
    </row>
    <row r="73" spans="1:16" ht="12.75">
      <c r="A73" s="7">
        <v>24</v>
      </c>
      <c s="7" t="s">
        <v>146</v>
      </c>
      <c s="7" t="s">
        <v>44</v>
      </c>
      <c s="7" t="s">
        <v>1851</v>
      </c>
      <c s="7" t="s">
        <v>132</v>
      </c>
      <c s="10">
        <v>12</v>
      </c>
      <c s="14"/>
      <c s="13">
        <f>ROUND((G73*F73),2)</f>
      </c>
      <c r="O73">
        <f>rekapitulace!H8</f>
      </c>
      <c>
        <f>O73/100*H73</f>
      </c>
    </row>
    <row r="74" spans="4:4" ht="25.5">
      <c r="D74" s="15" t="s">
        <v>403</v>
      </c>
    </row>
    <row r="75" spans="1:16" ht="12.75">
      <c r="A75" s="7">
        <v>25</v>
      </c>
      <c s="7" t="s">
        <v>149</v>
      </c>
      <c s="7" t="s">
        <v>44</v>
      </c>
      <c s="7" t="s">
        <v>1852</v>
      </c>
      <c s="7" t="s">
        <v>392</v>
      </c>
      <c s="10">
        <v>15</v>
      </c>
      <c s="14"/>
      <c s="13">
        <f>ROUND((G75*F75),2)</f>
      </c>
      <c r="O75">
        <f>rekapitulace!H8</f>
      </c>
      <c>
        <f>O75/100*H75</f>
      </c>
    </row>
    <row r="76" spans="4:4" ht="25.5">
      <c r="D76" s="15" t="s">
        <v>1829</v>
      </c>
    </row>
    <row r="77" spans="1:16" ht="12.75">
      <c r="A77" s="7">
        <v>26</v>
      </c>
      <c s="7" t="s">
        <v>152</v>
      </c>
      <c s="7" t="s">
        <v>44</v>
      </c>
      <c s="7" t="s">
        <v>1853</v>
      </c>
      <c s="7" t="s">
        <v>132</v>
      </c>
      <c s="10">
        <v>60</v>
      </c>
      <c s="14"/>
      <c s="13">
        <f>ROUND((G77*F77),2)</f>
      </c>
      <c r="O77">
        <f>rekapitulace!H8</f>
      </c>
      <c>
        <f>O77/100*H77</f>
      </c>
    </row>
    <row r="78" spans="4:4" ht="25.5">
      <c r="D78" s="15" t="s">
        <v>1854</v>
      </c>
    </row>
    <row r="79" spans="1:16" ht="12.75">
      <c r="A79" s="7">
        <v>27</v>
      </c>
      <c s="7" t="s">
        <v>155</v>
      </c>
      <c s="7" t="s">
        <v>44</v>
      </c>
      <c s="7" t="s">
        <v>1855</v>
      </c>
      <c s="7" t="s">
        <v>132</v>
      </c>
      <c s="10">
        <v>266</v>
      </c>
      <c s="14"/>
      <c s="13">
        <f>ROUND((G79*F79),2)</f>
      </c>
      <c r="O79">
        <f>rekapitulace!H8</f>
      </c>
      <c>
        <f>O79/100*H79</f>
      </c>
    </row>
    <row r="80" spans="4:4" ht="38.25">
      <c r="D80" s="15" t="s">
        <v>1856</v>
      </c>
    </row>
    <row r="81" spans="1:16" ht="12.75" customHeight="1">
      <c r="A81" s="16"/>
      <c s="16"/>
      <c s="16" t="s">
        <v>98</v>
      </c>
      <c s="16" t="s">
        <v>510</v>
      </c>
      <c s="16"/>
      <c s="16"/>
      <c s="16"/>
      <c s="16">
        <f>SUM(H55:H80)</f>
      </c>
      <c r="P81">
        <f>ROUND(SUM(P55:P80),2)</f>
      </c>
    </row>
    <row r="83" spans="1:16" ht="12.75" customHeight="1">
      <c r="A83" s="16"/>
      <c s="16"/>
      <c s="16"/>
      <c s="16" t="s">
        <v>63</v>
      </c>
      <c s="16"/>
      <c s="16"/>
      <c s="16"/>
      <c s="16">
        <f>+H16+H23+H40+H47+H52+H81</f>
      </c>
      <c r="P83">
        <f>+P16+P23+P40+P47+P52+P81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42.xml><?xml version="1.0" encoding="utf-8"?>
<worksheet xmlns="http://schemas.openxmlformats.org/spreadsheetml/2006/main" xmlns:r="http://schemas.openxmlformats.org/officeDocument/2006/relationships">
  <sheetPr>
    <pageSetUpPr fitToPage="1"/>
  </sheetPr>
  <dimension ref="A1:P8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1857</v>
      </c>
      <c s="5" t="s">
        <v>1858</v>
      </c>
      <c s="5"/>
    </row>
    <row r="6" spans="1:5" ht="12.75" customHeight="1">
      <c r="A6" t="s">
        <v>17</v>
      </c>
      <c r="C6" s="5" t="s">
        <v>1859</v>
      </c>
      <c s="5" t="s">
        <v>1858</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1860</v>
      </c>
      <c s="9"/>
      <c s="11"/>
      <c s="9"/>
      <c s="11"/>
    </row>
    <row r="12" spans="1:16" ht="12.75">
      <c r="A12" s="7">
        <v>1</v>
      </c>
      <c s="7" t="s">
        <v>84</v>
      </c>
      <c s="7" t="s">
        <v>44</v>
      </c>
      <c s="7" t="s">
        <v>1861</v>
      </c>
      <c s="7" t="s">
        <v>132</v>
      </c>
      <c s="10">
        <v>667</v>
      </c>
      <c s="14"/>
      <c s="13">
        <f>ROUND((G12*F12),2)</f>
      </c>
      <c r="O12">
        <f>rekapitulace!H8</f>
      </c>
      <c>
        <f>O12/100*H12</f>
      </c>
    </row>
    <row r="13" spans="4:4" ht="38.25">
      <c r="D13" s="15" t="s">
        <v>1862</v>
      </c>
    </row>
    <row r="14" spans="1:16" ht="12.75">
      <c r="A14" s="7">
        <v>2</v>
      </c>
      <c s="7" t="s">
        <v>87</v>
      </c>
      <c s="7" t="s">
        <v>44</v>
      </c>
      <c s="7" t="s">
        <v>1863</v>
      </c>
      <c s="7" t="s">
        <v>132</v>
      </c>
      <c s="10">
        <v>667</v>
      </c>
      <c s="14"/>
      <c s="13">
        <f>ROUND((G14*F14),2)</f>
      </c>
      <c r="O14">
        <f>rekapitulace!H8</f>
      </c>
      <c>
        <f>O14/100*H14</f>
      </c>
    </row>
    <row r="15" spans="4:4" ht="38.25">
      <c r="D15" s="15" t="s">
        <v>1862</v>
      </c>
    </row>
    <row r="16" spans="1:16" ht="12.75">
      <c r="A16" s="7">
        <v>3</v>
      </c>
      <c s="7" t="s">
        <v>89</v>
      </c>
      <c s="7" t="s">
        <v>44</v>
      </c>
      <c s="7" t="s">
        <v>1864</v>
      </c>
      <c s="7" t="s">
        <v>132</v>
      </c>
      <c s="10">
        <v>2670</v>
      </c>
      <c s="14"/>
      <c s="13">
        <f>ROUND((G16*F16),2)</f>
      </c>
      <c r="O16">
        <f>rekapitulace!H8</f>
      </c>
      <c>
        <f>O16/100*H16</f>
      </c>
    </row>
    <row r="17" spans="4:4" ht="38.25">
      <c r="D17" s="15" t="s">
        <v>1865</v>
      </c>
    </row>
    <row r="18" spans="1:16" ht="12.75">
      <c r="A18" s="7">
        <v>4</v>
      </c>
      <c s="7" t="s">
        <v>92</v>
      </c>
      <c s="7" t="s">
        <v>44</v>
      </c>
      <c s="7" t="s">
        <v>1866</v>
      </c>
      <c s="7" t="s">
        <v>86</v>
      </c>
      <c s="10">
        <v>1</v>
      </c>
      <c s="14"/>
      <c s="13">
        <f>ROUND((G18*F18),2)</f>
      </c>
      <c r="O18">
        <f>rekapitulace!H8</f>
      </c>
      <c>
        <f>O18/100*H18</f>
      </c>
    </row>
    <row r="19" spans="4:4" ht="25.5">
      <c r="D19" s="15" t="s">
        <v>97</v>
      </c>
    </row>
    <row r="20" spans="1:16" ht="12.75">
      <c r="A20" s="7">
        <v>5</v>
      </c>
      <c s="7" t="s">
        <v>95</v>
      </c>
      <c s="7" t="s">
        <v>44</v>
      </c>
      <c s="7" t="s">
        <v>1867</v>
      </c>
      <c s="7" t="s">
        <v>86</v>
      </c>
      <c s="10">
        <v>1</v>
      </c>
      <c s="14"/>
      <c s="13">
        <f>ROUND((G20*F20),2)</f>
      </c>
      <c r="O20">
        <f>rekapitulace!H8</f>
      </c>
      <c>
        <f>O20/100*H20</f>
      </c>
    </row>
    <row r="21" spans="4:4" ht="25.5">
      <c r="D21" s="15" t="s">
        <v>97</v>
      </c>
    </row>
    <row r="22" spans="1:16" ht="12.75" customHeight="1">
      <c r="A22" s="16"/>
      <c s="16"/>
      <c s="16" t="s">
        <v>84</v>
      </c>
      <c s="16" t="s">
        <v>1860</v>
      </c>
      <c s="16"/>
      <c s="16"/>
      <c s="16"/>
      <c s="16">
        <f>SUM(H12:H21)</f>
      </c>
      <c r="P22">
        <f>ROUND(SUM(P12:P21),2)</f>
      </c>
    </row>
    <row r="24" spans="1:8" ht="12.75" customHeight="1">
      <c r="A24" s="9"/>
      <c s="9"/>
      <c s="9" t="s">
        <v>87</v>
      </c>
      <c s="9" t="s">
        <v>1868</v>
      </c>
      <c s="9"/>
      <c s="11"/>
      <c s="9"/>
      <c s="11"/>
    </row>
    <row r="25" spans="1:16" ht="12.75">
      <c r="A25" s="7">
        <v>6</v>
      </c>
      <c s="7" t="s">
        <v>98</v>
      </c>
      <c s="7" t="s">
        <v>44</v>
      </c>
      <c s="7" t="s">
        <v>1869</v>
      </c>
      <c s="7" t="s">
        <v>392</v>
      </c>
      <c s="10">
        <v>5</v>
      </c>
      <c s="14"/>
      <c s="13">
        <f>ROUND((G25*F25),2)</f>
      </c>
      <c r="O25">
        <f>rekapitulace!H8</f>
      </c>
      <c>
        <f>O25/100*H25</f>
      </c>
    </row>
    <row r="26" spans="4:4" ht="25.5">
      <c r="D26" s="15" t="s">
        <v>1796</v>
      </c>
    </row>
    <row r="27" spans="1:16" ht="12.75">
      <c r="A27" s="7">
        <v>7</v>
      </c>
      <c s="7" t="s">
        <v>100</v>
      </c>
      <c s="7" t="s">
        <v>44</v>
      </c>
      <c s="7" t="s">
        <v>1870</v>
      </c>
      <c s="7" t="s">
        <v>132</v>
      </c>
      <c s="10">
        <v>75</v>
      </c>
      <c s="14"/>
      <c s="13">
        <f>ROUND((G27*F27),2)</f>
      </c>
      <c r="O27">
        <f>rekapitulace!H8</f>
      </c>
      <c>
        <f>O27/100*H27</f>
      </c>
    </row>
    <row r="28" spans="4:4" ht="25.5">
      <c r="D28" s="15" t="s">
        <v>1871</v>
      </c>
    </row>
    <row r="29" spans="1:16" ht="12.75">
      <c r="A29" s="7">
        <v>8</v>
      </c>
      <c s="7" t="s">
        <v>102</v>
      </c>
      <c s="7" t="s">
        <v>44</v>
      </c>
      <c s="7" t="s">
        <v>1872</v>
      </c>
      <c s="7" t="s">
        <v>132</v>
      </c>
      <c s="10">
        <v>635</v>
      </c>
      <c s="14"/>
      <c s="13">
        <f>ROUND((G29*F29),2)</f>
      </c>
      <c r="O29">
        <f>rekapitulace!H8</f>
      </c>
      <c>
        <f>O29/100*H29</f>
      </c>
    </row>
    <row r="30" spans="4:4" ht="38.25">
      <c r="D30" s="15" t="s">
        <v>1873</v>
      </c>
    </row>
    <row r="31" spans="1:16" ht="12.75">
      <c r="A31" s="7">
        <v>9</v>
      </c>
      <c s="7" t="s">
        <v>104</v>
      </c>
      <c s="7" t="s">
        <v>44</v>
      </c>
      <c s="7" t="s">
        <v>1874</v>
      </c>
      <c s="7" t="s">
        <v>132</v>
      </c>
      <c s="10">
        <v>37</v>
      </c>
      <c s="14"/>
      <c s="13">
        <f>ROUND((G31*F31),2)</f>
      </c>
      <c r="O31">
        <f>rekapitulace!H8</f>
      </c>
      <c>
        <f>O31/100*H31</f>
      </c>
    </row>
    <row r="32" spans="4:4" ht="25.5">
      <c r="D32" s="15" t="s">
        <v>1628</v>
      </c>
    </row>
    <row r="33" spans="1:16" ht="12.75">
      <c r="A33" s="7">
        <v>10</v>
      </c>
      <c s="7" t="s">
        <v>107</v>
      </c>
      <c s="7" t="s">
        <v>44</v>
      </c>
      <c s="7" t="s">
        <v>1875</v>
      </c>
      <c s="7" t="s">
        <v>86</v>
      </c>
      <c s="10">
        <v>2</v>
      </c>
      <c s="14"/>
      <c s="13">
        <f>ROUND((G33*F33),2)</f>
      </c>
      <c r="O33">
        <f>rekapitulace!H8</f>
      </c>
      <c>
        <f>O33/100*H33</f>
      </c>
    </row>
    <row r="34" spans="4:4" ht="25.5">
      <c r="D34" s="15" t="s">
        <v>94</v>
      </c>
    </row>
    <row r="35" spans="1:16" ht="12.75">
      <c r="A35" s="7">
        <v>11</v>
      </c>
      <c s="7" t="s">
        <v>110</v>
      </c>
      <c s="7" t="s">
        <v>44</v>
      </c>
      <c s="7" t="s">
        <v>1876</v>
      </c>
      <c s="7" t="s">
        <v>132</v>
      </c>
      <c s="10">
        <v>37</v>
      </c>
      <c s="14"/>
      <c s="13">
        <f>ROUND((G35*F35),2)</f>
      </c>
      <c r="O35">
        <f>rekapitulace!H8</f>
      </c>
      <c>
        <f>O35/100*H35</f>
      </c>
    </row>
    <row r="36" spans="4:4" ht="25.5">
      <c r="D36" s="15" t="s">
        <v>1628</v>
      </c>
    </row>
    <row r="37" spans="1:16" ht="12.75">
      <c r="A37" s="7">
        <v>12</v>
      </c>
      <c s="7" t="s">
        <v>113</v>
      </c>
      <c s="7" t="s">
        <v>44</v>
      </c>
      <c s="7" t="s">
        <v>1825</v>
      </c>
      <c s="7" t="s">
        <v>86</v>
      </c>
      <c s="10">
        <v>2</v>
      </c>
      <c s="14"/>
      <c s="13">
        <f>ROUND((G37*F37),2)</f>
      </c>
      <c r="O37">
        <f>rekapitulace!H8</f>
      </c>
      <c>
        <f>O37/100*H37</f>
      </c>
    </row>
    <row r="38" spans="4:4" ht="25.5">
      <c r="D38" s="15" t="s">
        <v>94</v>
      </c>
    </row>
    <row r="39" spans="1:16" ht="12.75">
      <c r="A39" s="7">
        <v>13</v>
      </c>
      <c s="7" t="s">
        <v>115</v>
      </c>
      <c s="7" t="s">
        <v>44</v>
      </c>
      <c s="7" t="s">
        <v>1877</v>
      </c>
      <c s="7" t="s">
        <v>86</v>
      </c>
      <c s="10">
        <v>2</v>
      </c>
      <c s="14"/>
      <c s="13">
        <f>ROUND((G39*F39),2)</f>
      </c>
      <c r="O39">
        <f>rekapitulace!H8</f>
      </c>
      <c>
        <f>O39/100*H39</f>
      </c>
    </row>
    <row r="40" spans="4:4" ht="25.5">
      <c r="D40" s="15" t="s">
        <v>94</v>
      </c>
    </row>
    <row r="41" spans="1:16" ht="12.75">
      <c r="A41" s="7">
        <v>14</v>
      </c>
      <c s="7" t="s">
        <v>118</v>
      </c>
      <c s="7" t="s">
        <v>44</v>
      </c>
      <c s="7" t="s">
        <v>1878</v>
      </c>
      <c s="7" t="s">
        <v>392</v>
      </c>
      <c s="10">
        <v>10</v>
      </c>
      <c s="14"/>
      <c s="13">
        <f>ROUND((G41*F41),2)</f>
      </c>
      <c r="O41">
        <f>rekapitulace!H8</f>
      </c>
      <c>
        <f>O41/100*H41</f>
      </c>
    </row>
    <row r="42" spans="4:4" ht="25.5">
      <c r="D42" s="15" t="s">
        <v>1879</v>
      </c>
    </row>
    <row r="43" spans="1:16" ht="12.75">
      <c r="A43" s="7">
        <v>15</v>
      </c>
      <c s="7" t="s">
        <v>121</v>
      </c>
      <c s="7" t="s">
        <v>44</v>
      </c>
      <c s="7" t="s">
        <v>1880</v>
      </c>
      <c s="7" t="s">
        <v>86</v>
      </c>
      <c s="10">
        <v>200</v>
      </c>
      <c s="14"/>
      <c s="13">
        <f>ROUND((G43*F43),2)</f>
      </c>
      <c r="O43">
        <f>rekapitulace!H8</f>
      </c>
      <c>
        <f>O43/100*H43</f>
      </c>
    </row>
    <row r="44" spans="4:4" ht="25.5">
      <c r="D44" s="15" t="s">
        <v>1881</v>
      </c>
    </row>
    <row r="45" spans="1:16" ht="12.75" customHeight="1">
      <c r="A45" s="16"/>
      <c s="16"/>
      <c s="16" t="s">
        <v>87</v>
      </c>
      <c s="16" t="s">
        <v>1868</v>
      </c>
      <c s="16"/>
      <c s="16"/>
      <c s="16"/>
      <c s="16">
        <f>SUM(H25:H44)</f>
      </c>
      <c r="P45">
        <f>ROUND(SUM(P25:P44),2)</f>
      </c>
    </row>
    <row r="47" spans="1:8" ht="12.75" customHeight="1">
      <c r="A47" s="9"/>
      <c s="9"/>
      <c s="9" t="s">
        <v>89</v>
      </c>
      <c s="9" t="s">
        <v>1882</v>
      </c>
      <c s="9"/>
      <c s="11"/>
      <c s="9"/>
      <c s="11"/>
    </row>
    <row r="48" spans="1:16" ht="12.75">
      <c r="A48" s="7">
        <v>16</v>
      </c>
      <c s="7" t="s">
        <v>123</v>
      </c>
      <c s="7" t="s">
        <v>44</v>
      </c>
      <c s="7" t="s">
        <v>1883</v>
      </c>
      <c s="7" t="s">
        <v>132</v>
      </c>
      <c s="10">
        <v>1270</v>
      </c>
      <c s="14"/>
      <c s="13">
        <f>ROUND((G48*F48),2)</f>
      </c>
      <c r="O48">
        <f>rekapitulace!H8</f>
      </c>
      <c>
        <f>O48/100*H48</f>
      </c>
    </row>
    <row r="49" spans="4:4" ht="38.25">
      <c r="D49" s="15" t="s">
        <v>1884</v>
      </c>
    </row>
    <row r="50" spans="1:16" ht="12.75">
      <c r="A50" s="7">
        <v>17</v>
      </c>
      <c s="7" t="s">
        <v>125</v>
      </c>
      <c s="7" t="s">
        <v>44</v>
      </c>
      <c s="7" t="s">
        <v>1885</v>
      </c>
      <c s="7" t="s">
        <v>132</v>
      </c>
      <c s="10">
        <v>2670</v>
      </c>
      <c s="14"/>
      <c s="13">
        <f>ROUND((G50*F50),2)</f>
      </c>
      <c r="O50">
        <f>rekapitulace!H8</f>
      </c>
      <c>
        <f>O50/100*H50</f>
      </c>
    </row>
    <row r="51" spans="4:4" ht="38.25">
      <c r="D51" s="15" t="s">
        <v>1865</v>
      </c>
    </row>
    <row r="52" spans="1:16" ht="12.75">
      <c r="A52" s="7">
        <v>18</v>
      </c>
      <c s="7" t="s">
        <v>127</v>
      </c>
      <c s="7" t="s">
        <v>44</v>
      </c>
      <c s="7" t="s">
        <v>1886</v>
      </c>
      <c s="7" t="s">
        <v>86</v>
      </c>
      <c s="10">
        <v>4</v>
      </c>
      <c s="14"/>
      <c s="13">
        <f>ROUND((G52*F52),2)</f>
      </c>
      <c r="O52">
        <f>rekapitulace!H8</f>
      </c>
      <c>
        <f>O52/100*H52</f>
      </c>
    </row>
    <row r="53" spans="4:4" ht="25.5">
      <c r="D53" s="15" t="s">
        <v>112</v>
      </c>
    </row>
    <row r="54" spans="1:16" ht="12.75" customHeight="1">
      <c r="A54" s="16"/>
      <c s="16"/>
      <c s="16" t="s">
        <v>89</v>
      </c>
      <c s="16" t="s">
        <v>1882</v>
      </c>
      <c s="16"/>
      <c s="16"/>
      <c s="16"/>
      <c s="16">
        <f>SUM(H48:H53)</f>
      </c>
      <c r="P54">
        <f>ROUND(SUM(P48:P53),2)</f>
      </c>
    </row>
    <row r="56" spans="1:8" ht="12.75" customHeight="1">
      <c r="A56" s="9"/>
      <c s="9"/>
      <c s="9" t="s">
        <v>92</v>
      </c>
      <c s="9" t="s">
        <v>510</v>
      </c>
      <c s="9"/>
      <c s="11"/>
      <c s="9"/>
      <c s="11"/>
    </row>
    <row r="57" spans="1:16" ht="12.75">
      <c r="A57" s="7">
        <v>19</v>
      </c>
      <c s="7" t="s">
        <v>130</v>
      </c>
      <c s="7" t="s">
        <v>44</v>
      </c>
      <c s="7" t="s">
        <v>1887</v>
      </c>
      <c s="7" t="s">
        <v>392</v>
      </c>
      <c s="10">
        <v>60</v>
      </c>
      <c s="14"/>
      <c s="13">
        <f>ROUND((G57*F57),2)</f>
      </c>
      <c r="O57">
        <f>rekapitulace!H8</f>
      </c>
      <c>
        <f>O57/100*H57</f>
      </c>
    </row>
    <row r="58" spans="4:4" ht="25.5">
      <c r="D58" s="15" t="s">
        <v>1888</v>
      </c>
    </row>
    <row r="59" spans="1:16" ht="12.75">
      <c r="A59" s="7">
        <v>20</v>
      </c>
      <c s="7" t="s">
        <v>134</v>
      </c>
      <c s="7" t="s">
        <v>44</v>
      </c>
      <c s="7" t="s">
        <v>1839</v>
      </c>
      <c s="7" t="s">
        <v>392</v>
      </c>
      <c s="10">
        <v>20</v>
      </c>
      <c s="14"/>
      <c s="13">
        <f>ROUND((G59*F59),2)</f>
      </c>
      <c r="O59">
        <f>rekapitulace!H8</f>
      </c>
      <c>
        <f>O59/100*H59</f>
      </c>
    </row>
    <row r="60" spans="4:4" ht="25.5">
      <c r="D60" s="15" t="s">
        <v>1889</v>
      </c>
    </row>
    <row r="61" spans="1:16" ht="12.75">
      <c r="A61" s="7">
        <v>21</v>
      </c>
      <c s="7" t="s">
        <v>137</v>
      </c>
      <c s="7" t="s">
        <v>44</v>
      </c>
      <c s="7" t="s">
        <v>1846</v>
      </c>
      <c s="7" t="s">
        <v>654</v>
      </c>
      <c s="10">
        <v>80</v>
      </c>
      <c s="14"/>
      <c s="13">
        <f>ROUND((G61*F61),2)</f>
      </c>
      <c r="O61">
        <f>rekapitulace!H8</f>
      </c>
      <c>
        <f>O61/100*H61</f>
      </c>
    </row>
    <row r="62" spans="4:4" ht="25.5">
      <c r="D62" s="15" t="s">
        <v>1890</v>
      </c>
    </row>
    <row r="63" spans="1:16" ht="12.75">
      <c r="A63" s="7">
        <v>22</v>
      </c>
      <c s="7" t="s">
        <v>140</v>
      </c>
      <c s="7" t="s">
        <v>44</v>
      </c>
      <c s="7" t="s">
        <v>1848</v>
      </c>
      <c s="7" t="s">
        <v>654</v>
      </c>
      <c s="10">
        <v>80</v>
      </c>
      <c s="14"/>
      <c s="13">
        <f>ROUND((G63*F63),2)</f>
      </c>
      <c r="O63">
        <f>rekapitulace!H8</f>
      </c>
      <c>
        <f>O63/100*H63</f>
      </c>
    </row>
    <row r="64" spans="4:4" ht="25.5">
      <c r="D64" s="15" t="s">
        <v>1890</v>
      </c>
    </row>
    <row r="65" spans="1:16" ht="12.75">
      <c r="A65" s="7">
        <v>23</v>
      </c>
      <c s="7" t="s">
        <v>143</v>
      </c>
      <c s="7" t="s">
        <v>44</v>
      </c>
      <c s="7" t="s">
        <v>1849</v>
      </c>
      <c s="7" t="s">
        <v>530</v>
      </c>
      <c s="10">
        <v>30</v>
      </c>
      <c s="14"/>
      <c s="13">
        <f>ROUND((G65*F65),2)</f>
      </c>
      <c r="O65">
        <f>rekapitulace!H8</f>
      </c>
      <c>
        <f>O65/100*H65</f>
      </c>
    </row>
    <row r="66" spans="4:4" ht="25.5">
      <c r="D66" s="15" t="s">
        <v>1891</v>
      </c>
    </row>
    <row r="67" spans="1:16" ht="12.75">
      <c r="A67" s="7">
        <v>24</v>
      </c>
      <c s="7" t="s">
        <v>146</v>
      </c>
      <c s="7" t="s">
        <v>44</v>
      </c>
      <c s="7" t="s">
        <v>1851</v>
      </c>
      <c s="7" t="s">
        <v>132</v>
      </c>
      <c s="10">
        <v>75</v>
      </c>
      <c s="14"/>
      <c s="13">
        <f>ROUND((G67*F67),2)</f>
      </c>
      <c r="O67">
        <f>rekapitulace!H8</f>
      </c>
      <c>
        <f>O67/100*H67</f>
      </c>
    </row>
    <row r="68" spans="4:4" ht="25.5">
      <c r="D68" s="15" t="s">
        <v>1871</v>
      </c>
    </row>
    <row r="69" spans="1:16" ht="12.75">
      <c r="A69" s="7">
        <v>25</v>
      </c>
      <c s="7" t="s">
        <v>149</v>
      </c>
      <c s="7" t="s">
        <v>44</v>
      </c>
      <c s="7" t="s">
        <v>1853</v>
      </c>
      <c s="7" t="s">
        <v>132</v>
      </c>
      <c s="10">
        <v>450</v>
      </c>
      <c s="14"/>
      <c s="13">
        <f>ROUND((G69*F69),2)</f>
      </c>
      <c r="O69">
        <f>rekapitulace!H8</f>
      </c>
      <c>
        <f>O69/100*H69</f>
      </c>
    </row>
    <row r="70" spans="4:4" ht="38.25">
      <c r="D70" s="15" t="s">
        <v>1892</v>
      </c>
    </row>
    <row r="71" spans="1:16" ht="12.75" customHeight="1">
      <c r="A71" s="16"/>
      <c s="16"/>
      <c s="16" t="s">
        <v>92</v>
      </c>
      <c s="16" t="s">
        <v>510</v>
      </c>
      <c s="16"/>
      <c s="16"/>
      <c s="16"/>
      <c s="16">
        <f>SUM(H57:H70)</f>
      </c>
      <c r="P71">
        <f>ROUND(SUM(P57:P70),2)</f>
      </c>
    </row>
    <row r="73" spans="1:8" ht="12.75" customHeight="1">
      <c r="A73" s="9"/>
      <c s="9"/>
      <c s="9" t="s">
        <v>95</v>
      </c>
      <c s="9" t="s">
        <v>1421</v>
      </c>
      <c s="9"/>
      <c s="11"/>
      <c s="9"/>
      <c s="11"/>
    </row>
    <row r="74" spans="1:16" ht="12.75">
      <c r="A74" s="7">
        <v>26</v>
      </c>
      <c s="7" t="s">
        <v>152</v>
      </c>
      <c s="7" t="s">
        <v>44</v>
      </c>
      <c s="7" t="s">
        <v>1893</v>
      </c>
      <c s="7" t="s">
        <v>86</v>
      </c>
      <c s="10">
        <v>1</v>
      </c>
      <c s="14"/>
      <c s="13">
        <f>ROUND((G74*F74),2)</f>
      </c>
      <c r="O74">
        <f>rekapitulace!H8</f>
      </c>
      <c>
        <f>O74/100*H74</f>
      </c>
    </row>
    <row r="75" spans="4:4" ht="25.5">
      <c r="D75" s="15" t="s">
        <v>51</v>
      </c>
    </row>
    <row r="76" spans="1:16" ht="12.75">
      <c r="A76" s="7">
        <v>27</v>
      </c>
      <c s="7" t="s">
        <v>155</v>
      </c>
      <c s="7" t="s">
        <v>44</v>
      </c>
      <c s="7" t="s">
        <v>1894</v>
      </c>
      <c s="7" t="s">
        <v>46</v>
      </c>
      <c s="10">
        <v>1</v>
      </c>
      <c s="14"/>
      <c s="13">
        <f>ROUND((G76*F76),2)</f>
      </c>
      <c r="O76">
        <f>rekapitulace!H8</f>
      </c>
      <c>
        <f>O76/100*H76</f>
      </c>
    </row>
    <row r="77" spans="4:4" ht="25.5">
      <c r="D77" s="15" t="s">
        <v>51</v>
      </c>
    </row>
    <row r="78" spans="1:16" ht="12.75" customHeight="1">
      <c r="A78" s="16"/>
      <c s="16"/>
      <c s="16" t="s">
        <v>95</v>
      </c>
      <c s="16" t="s">
        <v>1421</v>
      </c>
      <c s="16"/>
      <c s="16"/>
      <c s="16"/>
      <c s="16">
        <f>SUM(H74:H77)</f>
      </c>
      <c r="P78">
        <f>ROUND(SUM(P74:P77),2)</f>
      </c>
    </row>
    <row r="80" spans="1:16" ht="12.75" customHeight="1">
      <c r="A80" s="16"/>
      <c s="16"/>
      <c s="16"/>
      <c s="16" t="s">
        <v>63</v>
      </c>
      <c s="16"/>
      <c s="16"/>
      <c s="16"/>
      <c s="16">
        <f>+H22+H45+H54+H71+H78</f>
      </c>
      <c r="P80">
        <f>+P22+P45+P54+P71+P78</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43.xml><?xml version="1.0" encoding="utf-8"?>
<worksheet xmlns="http://schemas.openxmlformats.org/spreadsheetml/2006/main" xmlns:r="http://schemas.openxmlformats.org/officeDocument/2006/relationships">
  <sheetPr>
    <pageSetUpPr fitToPage="1"/>
  </sheetPr>
  <dimension ref="A1:P3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1895</v>
      </c>
      <c s="5" t="s">
        <v>1896</v>
      </c>
      <c s="5"/>
    </row>
    <row r="6" spans="1:5" ht="12.75" customHeight="1">
      <c r="A6" t="s">
        <v>17</v>
      </c>
      <c r="C6" s="5" t="s">
        <v>1897</v>
      </c>
      <c s="5" t="s">
        <v>1896</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24</v>
      </c>
      <c s="9" t="s">
        <v>510</v>
      </c>
      <c s="9"/>
      <c s="11"/>
      <c s="9"/>
      <c s="11"/>
    </row>
    <row r="12" spans="1:16" ht="12.75">
      <c r="A12" s="7">
        <v>1</v>
      </c>
      <c s="7" t="s">
        <v>1898</v>
      </c>
      <c s="7" t="s">
        <v>44</v>
      </c>
      <c s="7" t="s">
        <v>1899</v>
      </c>
      <c s="7" t="s">
        <v>530</v>
      </c>
      <c s="10">
        <v>1815</v>
      </c>
      <c s="14"/>
      <c s="13">
        <f>ROUND((G12*F12),2)</f>
      </c>
      <c r="O12">
        <f>rekapitulace!H8</f>
      </c>
      <c>
        <f>O12/100*H12</f>
      </c>
    </row>
    <row r="13" spans="4:4" ht="51">
      <c r="D13" s="15" t="s">
        <v>1900</v>
      </c>
    </row>
    <row r="14" spans="1:16" ht="12.75">
      <c r="A14" s="7">
        <v>2</v>
      </c>
      <c s="7" t="s">
        <v>1901</v>
      </c>
      <c s="7" t="s">
        <v>44</v>
      </c>
      <c s="7" t="s">
        <v>1902</v>
      </c>
      <c s="7" t="s">
        <v>530</v>
      </c>
      <c s="10">
        <v>7260</v>
      </c>
      <c s="14"/>
      <c s="13">
        <f>ROUND((G14*F14),2)</f>
      </c>
      <c r="O14">
        <f>rekapitulace!H8</f>
      </c>
      <c>
        <f>O14/100*H14</f>
      </c>
    </row>
    <row r="15" spans="4:4" ht="89.25">
      <c r="D15" s="15" t="s">
        <v>1903</v>
      </c>
    </row>
    <row r="16" spans="1:16" ht="12.75">
      <c r="A16" s="7">
        <v>3</v>
      </c>
      <c s="7" t="s">
        <v>1904</v>
      </c>
      <c s="7" t="s">
        <v>44</v>
      </c>
      <c s="7" t="s">
        <v>1905</v>
      </c>
      <c s="7" t="s">
        <v>530</v>
      </c>
      <c s="10">
        <v>185.75</v>
      </c>
      <c s="14"/>
      <c s="13">
        <f>ROUND((G16*F16),2)</f>
      </c>
      <c r="O16">
        <f>rekapitulace!H8</f>
      </c>
      <c>
        <f>O16/100*H16</f>
      </c>
    </row>
    <row r="17" spans="4:4" ht="165.75">
      <c r="D17" s="15" t="s">
        <v>1906</v>
      </c>
    </row>
    <row r="18" spans="1:16" ht="12.75">
      <c r="A18" s="7">
        <v>4</v>
      </c>
      <c s="7" t="s">
        <v>1907</v>
      </c>
      <c s="7" t="s">
        <v>44</v>
      </c>
      <c s="7" t="s">
        <v>1908</v>
      </c>
      <c s="7" t="s">
        <v>530</v>
      </c>
      <c s="10">
        <v>185.75</v>
      </c>
      <c s="14"/>
      <c s="13">
        <f>ROUND((G18*F18),2)</f>
      </c>
      <c r="O18">
        <f>rekapitulace!H8</f>
      </c>
      <c>
        <f>O18/100*H18</f>
      </c>
    </row>
    <row r="19" spans="4:4" ht="76.5">
      <c r="D19" s="15" t="s">
        <v>1909</v>
      </c>
    </row>
    <row r="20" spans="1:16" ht="12.75">
      <c r="A20" s="7">
        <v>5</v>
      </c>
      <c s="7" t="s">
        <v>1910</v>
      </c>
      <c s="7" t="s">
        <v>44</v>
      </c>
      <c s="7" t="s">
        <v>1911</v>
      </c>
      <c s="7" t="s">
        <v>530</v>
      </c>
      <c s="10">
        <v>2722.5</v>
      </c>
      <c s="14"/>
      <c s="13">
        <f>ROUND((G20*F20),2)</f>
      </c>
      <c r="O20">
        <f>rekapitulace!H8</f>
      </c>
      <c>
        <f>O20/100*H20</f>
      </c>
    </row>
    <row r="21" spans="4:4" ht="89.25">
      <c r="D21" s="15" t="s">
        <v>1912</v>
      </c>
    </row>
    <row r="22" spans="1:16" ht="12.75">
      <c r="A22" s="7">
        <v>6</v>
      </c>
      <c s="7" t="s">
        <v>1913</v>
      </c>
      <c s="7" t="s">
        <v>44</v>
      </c>
      <c s="7" t="s">
        <v>1914</v>
      </c>
      <c s="7" t="s">
        <v>530</v>
      </c>
      <c s="10">
        <v>185.75</v>
      </c>
      <c s="14"/>
      <c s="13">
        <f>ROUND((G22*F22),2)</f>
      </c>
      <c r="O22">
        <f>rekapitulace!H8</f>
      </c>
      <c>
        <f>O22/100*H22</f>
      </c>
    </row>
    <row r="23" spans="4:4" ht="76.5">
      <c r="D23" s="15" t="s">
        <v>1909</v>
      </c>
    </row>
    <row r="24" spans="1:16" ht="12.75">
      <c r="A24" s="7">
        <v>7</v>
      </c>
      <c s="7" t="s">
        <v>1915</v>
      </c>
      <c s="7" t="s">
        <v>44</v>
      </c>
      <c s="7" t="s">
        <v>1916</v>
      </c>
      <c s="7" t="s">
        <v>530</v>
      </c>
      <c s="10">
        <v>739</v>
      </c>
      <c s="14"/>
      <c s="13">
        <f>ROUND((G24*F24),2)</f>
      </c>
      <c r="O24">
        <f>rekapitulace!H8</f>
      </c>
      <c>
        <f>O24/100*H24</f>
      </c>
    </row>
    <row r="25" spans="4:4" ht="51">
      <c r="D25" s="15" t="s">
        <v>1917</v>
      </c>
    </row>
    <row r="26" spans="1:16" ht="12.75">
      <c r="A26" s="7">
        <v>8</v>
      </c>
      <c s="7" t="s">
        <v>1918</v>
      </c>
      <c s="7" t="s">
        <v>44</v>
      </c>
      <c s="7" t="s">
        <v>1919</v>
      </c>
      <c s="7" t="s">
        <v>68</v>
      </c>
      <c s="10">
        <v>4</v>
      </c>
      <c s="14"/>
      <c s="13">
        <f>ROUND((G26*F26),2)</f>
      </c>
      <c r="O26">
        <f>rekapitulace!H8</f>
      </c>
      <c>
        <f>O26/100*H26</f>
      </c>
    </row>
    <row r="27" spans="4:4" ht="51">
      <c r="D27" s="15" t="s">
        <v>1920</v>
      </c>
    </row>
    <row r="28" spans="1:16" ht="12.75">
      <c r="A28" s="7">
        <v>9</v>
      </c>
      <c s="7" t="s">
        <v>1921</v>
      </c>
      <c s="7" t="s">
        <v>44</v>
      </c>
      <c s="7" t="s">
        <v>1922</v>
      </c>
      <c s="7" t="s">
        <v>68</v>
      </c>
      <c s="10">
        <v>739</v>
      </c>
      <c s="14"/>
      <c s="13">
        <f>ROUND((G28*F28),2)</f>
      </c>
      <c r="O28">
        <f>rekapitulace!H8</f>
      </c>
      <c>
        <f>O28/100*H28</f>
      </c>
    </row>
    <row r="29" spans="4:4" ht="25.5">
      <c r="D29" s="15" t="s">
        <v>1923</v>
      </c>
    </row>
    <row r="30" spans="1:16" ht="12.75">
      <c r="A30" s="7">
        <v>10</v>
      </c>
      <c s="7" t="s">
        <v>1924</v>
      </c>
      <c s="7" t="s">
        <v>44</v>
      </c>
      <c s="7" t="s">
        <v>1925</v>
      </c>
      <c s="7" t="s">
        <v>68</v>
      </c>
      <c s="10">
        <v>1</v>
      </c>
      <c s="14"/>
      <c s="13">
        <f>ROUND((G30*F30),2)</f>
      </c>
      <c r="O30">
        <f>rekapitulace!H8</f>
      </c>
      <c>
        <f>O30/100*H30</f>
      </c>
    </row>
    <row r="31" spans="4:4" ht="25.5">
      <c r="D31" s="15" t="s">
        <v>97</v>
      </c>
    </row>
    <row r="32" spans="1:16" ht="12.75">
      <c r="A32" s="7">
        <v>11</v>
      </c>
      <c s="7" t="s">
        <v>1926</v>
      </c>
      <c s="7" t="s">
        <v>44</v>
      </c>
      <c s="7" t="s">
        <v>1927</v>
      </c>
      <c s="7" t="s">
        <v>392</v>
      </c>
      <c s="10">
        <v>59.52</v>
      </c>
      <c s="14"/>
      <c s="13">
        <f>ROUND((G32*F32),2)</f>
      </c>
      <c r="O32">
        <f>rekapitulace!H8</f>
      </c>
      <c>
        <f>O32/100*H32</f>
      </c>
    </row>
    <row r="33" spans="4:4" ht="178.5">
      <c r="D33" s="15" t="s">
        <v>1928</v>
      </c>
    </row>
    <row r="34" spans="1:16" ht="12.75" customHeight="1">
      <c r="A34" s="16"/>
      <c s="16"/>
      <c s="16" t="s">
        <v>24</v>
      </c>
      <c s="16" t="s">
        <v>510</v>
      </c>
      <c s="16"/>
      <c s="16"/>
      <c s="16"/>
      <c s="16">
        <f>SUM(H12:H33)</f>
      </c>
      <c r="P34">
        <f>ROUND(SUM(P12:P33),2)</f>
      </c>
    </row>
    <row r="36" spans="1:16" ht="12.75" customHeight="1">
      <c r="A36" s="16"/>
      <c s="16"/>
      <c s="16"/>
      <c s="16" t="s">
        <v>63</v>
      </c>
      <c s="16"/>
      <c s="16"/>
      <c s="16"/>
      <c s="16">
        <f>+H34</f>
      </c>
      <c r="P36">
        <f>+P34</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5.xml><?xml version="1.0" encoding="utf-8"?>
<worksheet xmlns="http://schemas.openxmlformats.org/spreadsheetml/2006/main" xmlns:r="http://schemas.openxmlformats.org/officeDocument/2006/relationships">
  <sheetPr>
    <pageSetUpPr fitToPage="1"/>
  </sheetPr>
  <dimension ref="A1:P108"/>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79</v>
      </c>
      <c s="5" t="s">
        <v>80</v>
      </c>
      <c s="5"/>
    </row>
    <row r="6" spans="1:5" ht="12.75" customHeight="1">
      <c r="A6" t="s">
        <v>17</v>
      </c>
      <c r="C6" s="5" t="s">
        <v>294</v>
      </c>
      <c s="5" t="s">
        <v>295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297</v>
      </c>
      <c s="7" t="s">
        <v>86</v>
      </c>
      <c s="10">
        <v>1</v>
      </c>
      <c s="14"/>
      <c s="13">
        <f>ROUND((G12*F12),2)</f>
      </c>
      <c r="O12">
        <f>rekapitulace!H8</f>
      </c>
      <c>
        <f>O12/100*H12</f>
      </c>
    </row>
    <row r="13" spans="4:4" ht="25.5">
      <c r="D13" s="15" t="s">
        <v>97</v>
      </c>
    </row>
    <row r="14" spans="1:16" ht="12.75">
      <c r="A14" s="7">
        <v>2</v>
      </c>
      <c s="7" t="s">
        <v>87</v>
      </c>
      <c s="7" t="s">
        <v>44</v>
      </c>
      <c s="7" t="s">
        <v>298</v>
      </c>
      <c s="7" t="s">
        <v>86</v>
      </c>
      <c s="10">
        <v>1</v>
      </c>
      <c s="14"/>
      <c s="13">
        <f>ROUND((G14*F14),2)</f>
      </c>
      <c r="O14">
        <f>rekapitulace!H8</f>
      </c>
      <c>
        <f>O14/100*H14</f>
      </c>
    </row>
    <row r="15" spans="4:4" ht="25.5">
      <c r="D15" s="15" t="s">
        <v>97</v>
      </c>
    </row>
    <row r="16" spans="1:16" ht="12.75">
      <c r="A16" s="7">
        <v>3</v>
      </c>
      <c s="7" t="s">
        <v>89</v>
      </c>
      <c s="7" t="s">
        <v>44</v>
      </c>
      <c s="7" t="s">
        <v>299</v>
      </c>
      <c s="7" t="s">
        <v>86</v>
      </c>
      <c s="10">
        <v>5</v>
      </c>
      <c s="14"/>
      <c s="13">
        <f>ROUND((G16*F16),2)</f>
      </c>
      <c r="O16">
        <f>rekapitulace!H8</f>
      </c>
      <c>
        <f>O16/100*H16</f>
      </c>
    </row>
    <row r="17" spans="4:4" ht="25.5">
      <c r="D17" s="15" t="s">
        <v>91</v>
      </c>
    </row>
    <row r="18" spans="1:16" ht="12.75">
      <c r="A18" s="7">
        <v>4</v>
      </c>
      <c s="7" t="s">
        <v>92</v>
      </c>
      <c s="7" t="s">
        <v>44</v>
      </c>
      <c s="7" t="s">
        <v>300</v>
      </c>
      <c s="7" t="s">
        <v>86</v>
      </c>
      <c s="10">
        <v>3</v>
      </c>
      <c s="14"/>
      <c s="13">
        <f>ROUND((G18*F18),2)</f>
      </c>
      <c r="O18">
        <f>rekapitulace!H8</f>
      </c>
      <c>
        <f>O18/100*H18</f>
      </c>
    </row>
    <row r="19" spans="4:4" ht="25.5">
      <c r="D19" s="15" t="s">
        <v>72</v>
      </c>
    </row>
    <row r="20" spans="1:16" ht="12.75">
      <c r="A20" s="7">
        <v>5</v>
      </c>
      <c s="7" t="s">
        <v>95</v>
      </c>
      <c s="7" t="s">
        <v>44</v>
      </c>
      <c s="7" t="s">
        <v>301</v>
      </c>
      <c s="7" t="s">
        <v>86</v>
      </c>
      <c s="10">
        <v>26</v>
      </c>
      <c s="14"/>
      <c s="13">
        <f>ROUND((G20*F20),2)</f>
      </c>
      <c r="O20">
        <f>rekapitulace!H8</f>
      </c>
      <c>
        <f>O20/100*H20</f>
      </c>
    </row>
    <row r="21" spans="4:4" ht="25.5">
      <c r="D21" s="15" t="s">
        <v>302</v>
      </c>
    </row>
    <row r="22" spans="1:16" ht="12.75">
      <c r="A22" s="7">
        <v>6</v>
      </c>
      <c s="7" t="s">
        <v>98</v>
      </c>
      <c s="7" t="s">
        <v>44</v>
      </c>
      <c s="7" t="s">
        <v>303</v>
      </c>
      <c s="7" t="s">
        <v>86</v>
      </c>
      <c s="10">
        <v>14</v>
      </c>
      <c s="14"/>
      <c s="13">
        <f>ROUND((G22*F22),2)</f>
      </c>
      <c r="O22">
        <f>rekapitulace!H8</f>
      </c>
      <c>
        <f>O22/100*H22</f>
      </c>
    </row>
    <row r="23" spans="4:4" ht="25.5">
      <c r="D23" s="15" t="s">
        <v>267</v>
      </c>
    </row>
    <row r="24" spans="1:16" ht="12.75">
      <c r="A24" s="7">
        <v>7</v>
      </c>
      <c s="7" t="s">
        <v>100</v>
      </c>
      <c s="7" t="s">
        <v>44</v>
      </c>
      <c s="7" t="s">
        <v>304</v>
      </c>
      <c s="7" t="s">
        <v>86</v>
      </c>
      <c s="10">
        <v>11</v>
      </c>
      <c s="14"/>
      <c s="13">
        <f>ROUND((G24*F24),2)</f>
      </c>
      <c r="O24">
        <f>rekapitulace!H8</f>
      </c>
      <c>
        <f>O24/100*H24</f>
      </c>
    </row>
    <row r="25" spans="4:4" ht="25.5">
      <c r="D25" s="15" t="s">
        <v>172</v>
      </c>
    </row>
    <row r="26" spans="1:16" ht="12.75">
      <c r="A26" s="7">
        <v>8</v>
      </c>
      <c s="7" t="s">
        <v>102</v>
      </c>
      <c s="7" t="s">
        <v>44</v>
      </c>
      <c s="7" t="s">
        <v>305</v>
      </c>
      <c s="7" t="s">
        <v>86</v>
      </c>
      <c s="10">
        <v>7</v>
      </c>
      <c s="14"/>
      <c s="13">
        <f>ROUND((G26*F26),2)</f>
      </c>
      <c r="O26">
        <f>rekapitulace!H8</f>
      </c>
      <c>
        <f>O26/100*H26</f>
      </c>
    </row>
    <row r="27" spans="4:4" ht="25.5">
      <c r="D27" s="15" t="s">
        <v>120</v>
      </c>
    </row>
    <row r="28" spans="1:16" ht="12.75">
      <c r="A28" s="7">
        <v>9</v>
      </c>
      <c s="7" t="s">
        <v>104</v>
      </c>
      <c s="7" t="s">
        <v>44</v>
      </c>
      <c s="7" t="s">
        <v>306</v>
      </c>
      <c s="7" t="s">
        <v>86</v>
      </c>
      <c s="10">
        <v>11</v>
      </c>
      <c s="14"/>
      <c s="13">
        <f>ROUND((G28*F28),2)</f>
      </c>
      <c r="O28">
        <f>rekapitulace!H8</f>
      </c>
      <c>
        <f>O28/100*H28</f>
      </c>
    </row>
    <row r="29" spans="4:4" ht="25.5">
      <c r="D29" s="15" t="s">
        <v>172</v>
      </c>
    </row>
    <row r="30" spans="1:16" ht="12.75">
      <c r="A30" s="7">
        <v>10</v>
      </c>
      <c s="7" t="s">
        <v>107</v>
      </c>
      <c s="7" t="s">
        <v>44</v>
      </c>
      <c s="7" t="s">
        <v>307</v>
      </c>
      <c s="7" t="s">
        <v>86</v>
      </c>
      <c s="10">
        <v>4</v>
      </c>
      <c s="14"/>
      <c s="13">
        <f>ROUND((G30*F30),2)</f>
      </c>
      <c r="O30">
        <f>rekapitulace!H8</f>
      </c>
      <c>
        <f>O30/100*H30</f>
      </c>
    </row>
    <row r="31" spans="4:4" ht="25.5">
      <c r="D31" s="15" t="s">
        <v>112</v>
      </c>
    </row>
    <row r="32" spans="1:16" ht="12.75">
      <c r="A32" s="7">
        <v>11</v>
      </c>
      <c s="7" t="s">
        <v>110</v>
      </c>
      <c s="7" t="s">
        <v>44</v>
      </c>
      <c s="7" t="s">
        <v>308</v>
      </c>
      <c s="7" t="s">
        <v>86</v>
      </c>
      <c s="10">
        <v>2</v>
      </c>
      <c s="14"/>
      <c s="13">
        <f>ROUND((G32*F32),2)</f>
      </c>
      <c r="O32">
        <f>rekapitulace!H8</f>
      </c>
      <c>
        <f>O32/100*H32</f>
      </c>
    </row>
    <row r="33" spans="4:4" ht="25.5">
      <c r="D33" s="15" t="s">
        <v>94</v>
      </c>
    </row>
    <row r="34" spans="1:16" ht="12.75">
      <c r="A34" s="7">
        <v>12</v>
      </c>
      <c s="7" t="s">
        <v>113</v>
      </c>
      <c s="7" t="s">
        <v>44</v>
      </c>
      <c s="7" t="s">
        <v>309</v>
      </c>
      <c s="7" t="s">
        <v>86</v>
      </c>
      <c s="10">
        <v>2</v>
      </c>
      <c s="14"/>
      <c s="13">
        <f>ROUND((G34*F34),2)</f>
      </c>
      <c r="O34">
        <f>rekapitulace!H8</f>
      </c>
      <c>
        <f>O34/100*H34</f>
      </c>
    </row>
    <row r="35" spans="4:4" ht="25.5">
      <c r="D35" s="15" t="s">
        <v>94</v>
      </c>
    </row>
    <row r="36" spans="1:16" ht="12.75">
      <c r="A36" s="7">
        <v>13</v>
      </c>
      <c s="7" t="s">
        <v>115</v>
      </c>
      <c s="7" t="s">
        <v>44</v>
      </c>
      <c s="7" t="s">
        <v>310</v>
      </c>
      <c s="7" t="s">
        <v>86</v>
      </c>
      <c s="10">
        <v>7</v>
      </c>
      <c s="14"/>
      <c s="13">
        <f>ROUND((G36*F36),2)</f>
      </c>
      <c r="O36">
        <f>rekapitulace!H8</f>
      </c>
      <c>
        <f>O36/100*H36</f>
      </c>
    </row>
    <row r="37" spans="4:4" ht="25.5">
      <c r="D37" s="15" t="s">
        <v>120</v>
      </c>
    </row>
    <row r="38" spans="1:16" ht="12.75">
      <c r="A38" s="7">
        <v>14</v>
      </c>
      <c s="7" t="s">
        <v>118</v>
      </c>
      <c s="7" t="s">
        <v>44</v>
      </c>
      <c s="7" t="s">
        <v>311</v>
      </c>
      <c s="7" t="s">
        <v>86</v>
      </c>
      <c s="10">
        <v>6</v>
      </c>
      <c s="14"/>
      <c s="13">
        <f>ROUND((G38*F38),2)</f>
      </c>
      <c r="O38">
        <f>rekapitulace!H8</f>
      </c>
      <c>
        <f>O38/100*H38</f>
      </c>
    </row>
    <row r="39" spans="4:4" ht="25.5">
      <c r="D39" s="15" t="s">
        <v>106</v>
      </c>
    </row>
    <row r="40" spans="1:16" ht="12.75">
      <c r="A40" s="7">
        <v>15</v>
      </c>
      <c s="7" t="s">
        <v>121</v>
      </c>
      <c s="7" t="s">
        <v>44</v>
      </c>
      <c s="7" t="s">
        <v>312</v>
      </c>
      <c s="7" t="s">
        <v>86</v>
      </c>
      <c s="10">
        <v>4</v>
      </c>
      <c s="14"/>
      <c s="13">
        <f>ROUND((G40*F40),2)</f>
      </c>
      <c r="O40">
        <f>rekapitulace!H8</f>
      </c>
      <c>
        <f>O40/100*H40</f>
      </c>
    </row>
    <row r="41" spans="4:4" ht="25.5">
      <c r="D41" s="15" t="s">
        <v>112</v>
      </c>
    </row>
    <row r="42" spans="1:16" ht="12.75">
      <c r="A42" s="7">
        <v>16</v>
      </c>
      <c s="7" t="s">
        <v>123</v>
      </c>
      <c s="7" t="s">
        <v>44</v>
      </c>
      <c s="7" t="s">
        <v>313</v>
      </c>
      <c s="7" t="s">
        <v>86</v>
      </c>
      <c s="10">
        <v>1</v>
      </c>
      <c s="14"/>
      <c s="13">
        <f>ROUND((G42*F42),2)</f>
      </c>
      <c r="O42">
        <f>rekapitulace!H8</f>
      </c>
      <c>
        <f>O42/100*H42</f>
      </c>
    </row>
    <row r="43" spans="4:4" ht="25.5">
      <c r="D43" s="15" t="s">
        <v>97</v>
      </c>
    </row>
    <row r="44" spans="1:16" ht="12.75">
      <c r="A44" s="7">
        <v>17</v>
      </c>
      <c s="7" t="s">
        <v>125</v>
      </c>
      <c s="7" t="s">
        <v>44</v>
      </c>
      <c s="7" t="s">
        <v>314</v>
      </c>
      <c s="7" t="s">
        <v>86</v>
      </c>
      <c s="10">
        <v>11</v>
      </c>
      <c s="14"/>
      <c s="13">
        <f>ROUND((G44*F44),2)</f>
      </c>
      <c r="O44">
        <f>rekapitulace!H8</f>
      </c>
      <c>
        <f>O44/100*H44</f>
      </c>
    </row>
    <row r="45" spans="4:4" ht="25.5">
      <c r="D45" s="15" t="s">
        <v>172</v>
      </c>
    </row>
    <row r="46" spans="1:16" ht="12.75">
      <c r="A46" s="7">
        <v>18</v>
      </c>
      <c s="7" t="s">
        <v>127</v>
      </c>
      <c s="7" t="s">
        <v>44</v>
      </c>
      <c s="7" t="s">
        <v>315</v>
      </c>
      <c s="7" t="s">
        <v>86</v>
      </c>
      <c s="10">
        <v>6</v>
      </c>
      <c s="14"/>
      <c s="13">
        <f>ROUND((G46*F46),2)</f>
      </c>
      <c r="O46">
        <f>rekapitulace!H8</f>
      </c>
      <c>
        <f>O46/100*H46</f>
      </c>
    </row>
    <row r="47" spans="4:4" ht="25.5">
      <c r="D47" s="15" t="s">
        <v>106</v>
      </c>
    </row>
    <row r="48" spans="1:16" ht="12.75">
      <c r="A48" s="7">
        <v>19</v>
      </c>
      <c s="7" t="s">
        <v>130</v>
      </c>
      <c s="7" t="s">
        <v>44</v>
      </c>
      <c s="7" t="s">
        <v>316</v>
      </c>
      <c s="7" t="s">
        <v>86</v>
      </c>
      <c s="10">
        <v>11</v>
      </c>
      <c s="14"/>
      <c s="13">
        <f>ROUND((G48*F48),2)</f>
      </c>
      <c r="O48">
        <f>rekapitulace!H8</f>
      </c>
      <c>
        <f>O48/100*H48</f>
      </c>
    </row>
    <row r="49" spans="4:4" ht="25.5">
      <c r="D49" s="15" t="s">
        <v>172</v>
      </c>
    </row>
    <row r="50" spans="1:16" ht="12.75">
      <c r="A50" s="7">
        <v>20</v>
      </c>
      <c s="7" t="s">
        <v>134</v>
      </c>
      <c s="7" t="s">
        <v>44</v>
      </c>
      <c s="7" t="s">
        <v>317</v>
      </c>
      <c s="7" t="s">
        <v>86</v>
      </c>
      <c s="10">
        <v>26</v>
      </c>
      <c s="14"/>
      <c s="13">
        <f>ROUND((G50*F50),2)</f>
      </c>
      <c r="O50">
        <f>rekapitulace!H8</f>
      </c>
      <c>
        <f>O50/100*H50</f>
      </c>
    </row>
    <row r="51" spans="4:4" ht="25.5">
      <c r="D51" s="15" t="s">
        <v>302</v>
      </c>
    </row>
    <row r="52" spans="1:16" ht="12.75">
      <c r="A52" s="7">
        <v>21</v>
      </c>
      <c s="7" t="s">
        <v>137</v>
      </c>
      <c s="7" t="s">
        <v>44</v>
      </c>
      <c s="7" t="s">
        <v>318</v>
      </c>
      <c s="7" t="s">
        <v>86</v>
      </c>
      <c s="10">
        <v>14</v>
      </c>
      <c s="14"/>
      <c s="13">
        <f>ROUND((G52*F52),2)</f>
      </c>
      <c r="O52">
        <f>rekapitulace!H8</f>
      </c>
      <c>
        <f>O52/100*H52</f>
      </c>
    </row>
    <row r="53" spans="4:4" ht="25.5">
      <c r="D53" s="15" t="s">
        <v>267</v>
      </c>
    </row>
    <row r="54" spans="1:16" ht="12.75">
      <c r="A54" s="7">
        <v>22</v>
      </c>
      <c s="7" t="s">
        <v>140</v>
      </c>
      <c s="7" t="s">
        <v>44</v>
      </c>
      <c s="7" t="s">
        <v>319</v>
      </c>
      <c s="7" t="s">
        <v>86</v>
      </c>
      <c s="10">
        <v>1</v>
      </c>
      <c s="14"/>
      <c s="13">
        <f>ROUND((G54*F54),2)</f>
      </c>
      <c r="O54">
        <f>rekapitulace!H8</f>
      </c>
      <c>
        <f>O54/100*H54</f>
      </c>
    </row>
    <row r="55" spans="4:4" ht="25.5">
      <c r="D55" s="15" t="s">
        <v>97</v>
      </c>
    </row>
    <row r="56" spans="1:16" ht="12.75">
      <c r="A56" s="7">
        <v>23</v>
      </c>
      <c s="7" t="s">
        <v>143</v>
      </c>
      <c s="7" t="s">
        <v>44</v>
      </c>
      <c s="7" t="s">
        <v>320</v>
      </c>
      <c s="7" t="s">
        <v>86</v>
      </c>
      <c s="10">
        <v>4</v>
      </c>
      <c s="14"/>
      <c s="13">
        <f>ROUND((G56*F56),2)</f>
      </c>
      <c r="O56">
        <f>rekapitulace!H8</f>
      </c>
      <c>
        <f>O56/100*H56</f>
      </c>
    </row>
    <row r="57" spans="4:4" ht="25.5">
      <c r="D57" s="15" t="s">
        <v>112</v>
      </c>
    </row>
    <row r="58" spans="1:16" ht="12.75">
      <c r="A58" s="7">
        <v>24</v>
      </c>
      <c s="7" t="s">
        <v>146</v>
      </c>
      <c s="7" t="s">
        <v>44</v>
      </c>
      <c s="7" t="s">
        <v>321</v>
      </c>
      <c s="7" t="s">
        <v>132</v>
      </c>
      <c s="10">
        <v>169</v>
      </c>
      <c s="14"/>
      <c s="13">
        <f>ROUND((G58*F58),2)</f>
      </c>
      <c r="O58">
        <f>rekapitulace!H8</f>
      </c>
      <c>
        <f>O58/100*H58</f>
      </c>
    </row>
    <row r="59" spans="4:4" ht="38.25">
      <c r="D59" s="15" t="s">
        <v>157</v>
      </c>
    </row>
    <row r="60" spans="1:16" ht="12.75">
      <c r="A60" s="7">
        <v>25</v>
      </c>
      <c s="7" t="s">
        <v>149</v>
      </c>
      <c s="7" t="s">
        <v>44</v>
      </c>
      <c s="7" t="s">
        <v>322</v>
      </c>
      <c s="7" t="s">
        <v>132</v>
      </c>
      <c s="10">
        <v>169</v>
      </c>
      <c s="14"/>
      <c s="13">
        <f>ROUND((G60*F60),2)</f>
      </c>
      <c r="O60">
        <f>rekapitulace!H8</f>
      </c>
      <c>
        <f>O60/100*H60</f>
      </c>
    </row>
    <row r="61" spans="4:4" ht="38.25">
      <c r="D61" s="15" t="s">
        <v>157</v>
      </c>
    </row>
    <row r="62" spans="1:16" ht="12.75">
      <c r="A62" s="7">
        <v>26</v>
      </c>
      <c s="7" t="s">
        <v>152</v>
      </c>
      <c s="7" t="s">
        <v>44</v>
      </c>
      <c s="7" t="s">
        <v>323</v>
      </c>
      <c s="7" t="s">
        <v>86</v>
      </c>
      <c s="10">
        <v>54</v>
      </c>
      <c s="14"/>
      <c s="13">
        <f>ROUND((G62*F62),2)</f>
      </c>
      <c r="O62">
        <f>rekapitulace!H8</f>
      </c>
      <c>
        <f>O62/100*H62</f>
      </c>
    </row>
    <row r="63" spans="4:4" ht="25.5">
      <c r="D63" s="15" t="s">
        <v>324</v>
      </c>
    </row>
    <row r="64" spans="1:16" ht="12.75">
      <c r="A64" s="7">
        <v>27</v>
      </c>
      <c s="7" t="s">
        <v>155</v>
      </c>
      <c s="7" t="s">
        <v>44</v>
      </c>
      <c s="7" t="s">
        <v>325</v>
      </c>
      <c s="7" t="s">
        <v>86</v>
      </c>
      <c s="10">
        <v>4</v>
      </c>
      <c s="14"/>
      <c s="13">
        <f>ROUND((G64*F64),2)</f>
      </c>
      <c r="O64">
        <f>rekapitulace!H8</f>
      </c>
      <c>
        <f>O64/100*H64</f>
      </c>
    </row>
    <row r="65" spans="4:4" ht="25.5">
      <c r="D65" s="15" t="s">
        <v>112</v>
      </c>
    </row>
    <row r="66" spans="1:16" ht="12.75">
      <c r="A66" s="7">
        <v>28</v>
      </c>
      <c s="7" t="s">
        <v>158</v>
      </c>
      <c s="7" t="s">
        <v>44</v>
      </c>
      <c s="7" t="s">
        <v>326</v>
      </c>
      <c s="7" t="s">
        <v>86</v>
      </c>
      <c s="10">
        <v>13</v>
      </c>
      <c s="14"/>
      <c s="13">
        <f>ROUND((G66*F66),2)</f>
      </c>
      <c r="O66">
        <f>rekapitulace!H8</f>
      </c>
      <c>
        <f>O66/100*H66</f>
      </c>
    </row>
    <row r="67" spans="4:4" ht="25.5">
      <c r="D67" s="15" t="s">
        <v>327</v>
      </c>
    </row>
    <row r="68" spans="1:16" ht="12.75">
      <c r="A68" s="7">
        <v>29</v>
      </c>
      <c s="7" t="s">
        <v>161</v>
      </c>
      <c s="7" t="s">
        <v>44</v>
      </c>
      <c s="7" t="s">
        <v>328</v>
      </c>
      <c s="7" t="s">
        <v>86</v>
      </c>
      <c s="10">
        <v>2</v>
      </c>
      <c s="14"/>
      <c s="13">
        <f>ROUND((G68*F68),2)</f>
      </c>
      <c r="O68">
        <f>rekapitulace!H8</f>
      </c>
      <c>
        <f>O68/100*H68</f>
      </c>
    </row>
    <row r="69" spans="4:4" ht="25.5">
      <c r="D69" s="15" t="s">
        <v>94</v>
      </c>
    </row>
    <row r="70" spans="1:16" ht="12.75">
      <c r="A70" s="7">
        <v>30</v>
      </c>
      <c s="7" t="s">
        <v>164</v>
      </c>
      <c s="7" t="s">
        <v>44</v>
      </c>
      <c s="7" t="s">
        <v>329</v>
      </c>
      <c s="7" t="s">
        <v>86</v>
      </c>
      <c s="10">
        <v>4</v>
      </c>
      <c s="14"/>
      <c s="13">
        <f>ROUND((G70*F70),2)</f>
      </c>
      <c r="O70">
        <f>rekapitulace!H8</f>
      </c>
      <c>
        <f>O70/100*H70</f>
      </c>
    </row>
    <row r="71" spans="4:4" ht="25.5">
      <c r="D71" s="15" t="s">
        <v>112</v>
      </c>
    </row>
    <row r="72" spans="1:16" ht="12.75">
      <c r="A72" s="7">
        <v>31</v>
      </c>
      <c s="7" t="s">
        <v>166</v>
      </c>
      <c s="7" t="s">
        <v>44</v>
      </c>
      <c s="7" t="s">
        <v>330</v>
      </c>
      <c s="7" t="s">
        <v>331</v>
      </c>
      <c s="10">
        <v>1</v>
      </c>
      <c s="14"/>
      <c s="13">
        <f>ROUND((G72*F72),2)</f>
      </c>
      <c r="O72">
        <f>rekapitulace!H8</f>
      </c>
      <c>
        <f>O72/100*H72</f>
      </c>
    </row>
    <row r="73" spans="4:4" ht="25.5">
      <c r="D73" s="15" t="s">
        <v>51</v>
      </c>
    </row>
    <row r="74" spans="1:16" ht="12.75">
      <c r="A74" s="7">
        <v>32</v>
      </c>
      <c s="7" t="s">
        <v>168</v>
      </c>
      <c s="7" t="s">
        <v>44</v>
      </c>
      <c s="7" t="s">
        <v>332</v>
      </c>
      <c s="7" t="s">
        <v>331</v>
      </c>
      <c s="10">
        <v>8</v>
      </c>
      <c s="14"/>
      <c s="13">
        <f>ROUND((G74*F74),2)</f>
      </c>
      <c r="O74">
        <f>rekapitulace!H8</f>
      </c>
      <c>
        <f>O74/100*H74</f>
      </c>
    </row>
    <row r="75" spans="4:4" ht="25.5">
      <c r="D75" s="15" t="s">
        <v>333</v>
      </c>
    </row>
    <row r="76" spans="1:16" ht="12.75">
      <c r="A76" s="7">
        <v>33</v>
      </c>
      <c s="7" t="s">
        <v>170</v>
      </c>
      <c s="7" t="s">
        <v>44</v>
      </c>
      <c s="7" t="s">
        <v>334</v>
      </c>
      <c s="7" t="s">
        <v>331</v>
      </c>
      <c s="10">
        <v>18</v>
      </c>
      <c s="14"/>
      <c s="13">
        <f>ROUND((G76*F76),2)</f>
      </c>
      <c r="O76">
        <f>rekapitulace!H8</f>
      </c>
      <c>
        <f>O76/100*H76</f>
      </c>
    </row>
    <row r="77" spans="4:4" ht="25.5">
      <c r="D77" s="15" t="s">
        <v>335</v>
      </c>
    </row>
    <row r="78" spans="1:16" ht="12.75">
      <c r="A78" s="7">
        <v>34</v>
      </c>
      <c s="7" t="s">
        <v>173</v>
      </c>
      <c s="7" t="s">
        <v>44</v>
      </c>
      <c s="7" t="s">
        <v>336</v>
      </c>
      <c s="7" t="s">
        <v>86</v>
      </c>
      <c s="10">
        <v>1</v>
      </c>
      <c s="14"/>
      <c s="13">
        <f>ROUND((G78*F78),2)</f>
      </c>
      <c r="O78">
        <f>rekapitulace!H8</f>
      </c>
      <c>
        <f>O78/100*H78</f>
      </c>
    </row>
    <row r="79" spans="4:4" ht="25.5">
      <c r="D79" s="15" t="s">
        <v>97</v>
      </c>
    </row>
    <row r="80" spans="1:16" ht="12.75">
      <c r="A80" s="7">
        <v>35</v>
      </c>
      <c s="7" t="s">
        <v>175</v>
      </c>
      <c s="7" t="s">
        <v>44</v>
      </c>
      <c s="7" t="s">
        <v>337</v>
      </c>
      <c s="7" t="s">
        <v>86</v>
      </c>
      <c s="10">
        <v>1</v>
      </c>
      <c s="14"/>
      <c s="13">
        <f>ROUND((G80*F80),2)</f>
      </c>
      <c r="O80">
        <f>rekapitulace!H8</f>
      </c>
      <c>
        <f>O80/100*H80</f>
      </c>
    </row>
    <row r="81" spans="4:4" ht="25.5">
      <c r="D81" s="15" t="s">
        <v>97</v>
      </c>
    </row>
    <row r="82" spans="1:16" ht="12.75">
      <c r="A82" s="7">
        <v>36</v>
      </c>
      <c s="7" t="s">
        <v>177</v>
      </c>
      <c s="7" t="s">
        <v>44</v>
      </c>
      <c s="7" t="s">
        <v>338</v>
      </c>
      <c s="7" t="s">
        <v>86</v>
      </c>
      <c s="10">
        <v>1</v>
      </c>
      <c s="14"/>
      <c s="13">
        <f>ROUND((G82*F82),2)</f>
      </c>
      <c r="O82">
        <f>rekapitulace!H8</f>
      </c>
      <c>
        <f>O82/100*H82</f>
      </c>
    </row>
    <row r="83" spans="4:4" ht="25.5">
      <c r="D83" s="15" t="s">
        <v>97</v>
      </c>
    </row>
    <row r="84" spans="1:16" ht="12.75">
      <c r="A84" s="7">
        <v>37</v>
      </c>
      <c s="7" t="s">
        <v>179</v>
      </c>
      <c s="7" t="s">
        <v>44</v>
      </c>
      <c s="7" t="s">
        <v>339</v>
      </c>
      <c s="7" t="s">
        <v>86</v>
      </c>
      <c s="10">
        <v>1</v>
      </c>
      <c s="14"/>
      <c s="13">
        <f>ROUND((G84*F84),2)</f>
      </c>
      <c r="O84">
        <f>rekapitulace!H8</f>
      </c>
      <c>
        <f>O84/100*H84</f>
      </c>
    </row>
    <row r="85" spans="4:4" ht="25.5">
      <c r="D85" s="15" t="s">
        <v>97</v>
      </c>
    </row>
    <row r="86" spans="1:16" ht="12.75">
      <c r="A86" s="7">
        <v>38</v>
      </c>
      <c s="7" t="s">
        <v>181</v>
      </c>
      <c s="7" t="s">
        <v>44</v>
      </c>
      <c s="7" t="s">
        <v>340</v>
      </c>
      <c s="7" t="s">
        <v>86</v>
      </c>
      <c s="10">
        <v>1</v>
      </c>
      <c s="14"/>
      <c s="13">
        <f>ROUND((G86*F86),2)</f>
      </c>
      <c r="O86">
        <f>rekapitulace!H8</f>
      </c>
      <c>
        <f>O86/100*H86</f>
      </c>
    </row>
    <row r="87" spans="4:4" ht="25.5">
      <c r="D87" s="15" t="s">
        <v>97</v>
      </c>
    </row>
    <row r="88" spans="1:16" ht="12.75">
      <c r="A88" s="7">
        <v>39</v>
      </c>
      <c s="7" t="s">
        <v>183</v>
      </c>
      <c s="7" t="s">
        <v>44</v>
      </c>
      <c s="7" t="s">
        <v>341</v>
      </c>
      <c s="7" t="s">
        <v>86</v>
      </c>
      <c s="10">
        <v>1</v>
      </c>
      <c s="14"/>
      <c s="13">
        <f>ROUND((G88*F88),2)</f>
      </c>
      <c r="O88">
        <f>rekapitulace!H8</f>
      </c>
      <c>
        <f>O88/100*H88</f>
      </c>
    </row>
    <row r="89" spans="4:4" ht="25.5">
      <c r="D89" s="15" t="s">
        <v>97</v>
      </c>
    </row>
    <row r="90" spans="1:16" ht="12.75">
      <c r="A90" s="7">
        <v>40</v>
      </c>
      <c s="7" t="s">
        <v>186</v>
      </c>
      <c s="7" t="s">
        <v>44</v>
      </c>
      <c s="7" t="s">
        <v>342</v>
      </c>
      <c s="7" t="s">
        <v>86</v>
      </c>
      <c s="10">
        <v>1</v>
      </c>
      <c s="14"/>
      <c s="13">
        <f>ROUND((G90*F90),2)</f>
      </c>
      <c r="O90">
        <f>rekapitulace!H8</f>
      </c>
      <c>
        <f>O90/100*H90</f>
      </c>
    </row>
    <row r="91" spans="4:4" ht="25.5">
      <c r="D91" s="15" t="s">
        <v>97</v>
      </c>
    </row>
    <row r="92" spans="1:16" ht="12.75">
      <c r="A92" s="7">
        <v>41</v>
      </c>
      <c s="7" t="s">
        <v>188</v>
      </c>
      <c s="7" t="s">
        <v>44</v>
      </c>
      <c s="7" t="s">
        <v>343</v>
      </c>
      <c s="7" t="s">
        <v>86</v>
      </c>
      <c s="10">
        <v>17</v>
      </c>
      <c s="14"/>
      <c s="13">
        <f>ROUND((G92*F92),2)</f>
      </c>
      <c r="O92">
        <f>rekapitulace!H8</f>
      </c>
      <c>
        <f>O92/100*H92</f>
      </c>
    </row>
    <row r="93" spans="4:4" ht="25.5">
      <c r="D93" s="15" t="s">
        <v>344</v>
      </c>
    </row>
    <row r="94" spans="1:16" ht="12.75">
      <c r="A94" s="7">
        <v>42</v>
      </c>
      <c s="7" t="s">
        <v>190</v>
      </c>
      <c s="7" t="s">
        <v>44</v>
      </c>
      <c s="7" t="s">
        <v>345</v>
      </c>
      <c s="7" t="s">
        <v>86</v>
      </c>
      <c s="10">
        <v>11</v>
      </c>
      <c s="14"/>
      <c s="13">
        <f>ROUND((G94*F94),2)</f>
      </c>
      <c r="O94">
        <f>rekapitulace!H8</f>
      </c>
      <c>
        <f>O94/100*H94</f>
      </c>
    </row>
    <row r="95" spans="4:4" ht="25.5">
      <c r="D95" s="15" t="s">
        <v>172</v>
      </c>
    </row>
    <row r="96" spans="1:16" ht="12.75">
      <c r="A96" s="7">
        <v>43</v>
      </c>
      <c s="7" t="s">
        <v>192</v>
      </c>
      <c s="7" t="s">
        <v>44</v>
      </c>
      <c s="7" t="s">
        <v>346</v>
      </c>
      <c s="7" t="s">
        <v>86</v>
      </c>
      <c s="10">
        <v>11</v>
      </c>
      <c s="14"/>
      <c s="13">
        <f>ROUND((G96*F96),2)</f>
      </c>
      <c r="O96">
        <f>rekapitulace!H8</f>
      </c>
      <c>
        <f>O96/100*H96</f>
      </c>
    </row>
    <row r="97" spans="4:4" ht="25.5">
      <c r="D97" s="15" t="s">
        <v>172</v>
      </c>
    </row>
    <row r="98" spans="1:16" ht="12.75">
      <c r="A98" s="7">
        <v>44</v>
      </c>
      <c s="7" t="s">
        <v>196</v>
      </c>
      <c s="7" t="s">
        <v>44</v>
      </c>
      <c s="7" t="s">
        <v>347</v>
      </c>
      <c s="7" t="s">
        <v>86</v>
      </c>
      <c s="10">
        <v>11</v>
      </c>
      <c s="14"/>
      <c s="13">
        <f>ROUND((G98*F98),2)</f>
      </c>
      <c r="O98">
        <f>rekapitulace!H8</f>
      </c>
      <c>
        <f>O98/100*H98</f>
      </c>
    </row>
    <row r="99" spans="4:4" ht="25.5">
      <c r="D99" s="15" t="s">
        <v>172</v>
      </c>
    </row>
    <row r="100" spans="1:16" ht="12.75">
      <c r="A100" s="7">
        <v>45</v>
      </c>
      <c s="7" t="s">
        <v>198</v>
      </c>
      <c s="7" t="s">
        <v>44</v>
      </c>
      <c s="7" t="s">
        <v>348</v>
      </c>
      <c s="7" t="s">
        <v>86</v>
      </c>
      <c s="10">
        <v>8</v>
      </c>
      <c s="14"/>
      <c s="13">
        <f>ROUND((G100*F100),2)</f>
      </c>
      <c r="O100">
        <f>rekapitulace!H8</f>
      </c>
      <c>
        <f>O100/100*H100</f>
      </c>
    </row>
    <row r="101" spans="4:4" ht="25.5">
      <c r="D101" s="15" t="s">
        <v>246</v>
      </c>
    </row>
    <row r="102" spans="1:16" ht="12.75">
      <c r="A102" s="7">
        <v>46</v>
      </c>
      <c s="7" t="s">
        <v>200</v>
      </c>
      <c s="7" t="s">
        <v>44</v>
      </c>
      <c s="7" t="s">
        <v>349</v>
      </c>
      <c s="7" t="s">
        <v>86</v>
      </c>
      <c s="10">
        <v>3</v>
      </c>
      <c s="14"/>
      <c s="13">
        <f>ROUND((G102*F102),2)</f>
      </c>
      <c r="O102">
        <f>rekapitulace!H8</f>
      </c>
      <c>
        <f>O102/100*H102</f>
      </c>
    </row>
    <row r="103" spans="4:4" ht="25.5">
      <c r="D103" s="15" t="s">
        <v>72</v>
      </c>
    </row>
    <row r="104" spans="1:16" ht="12.75">
      <c r="A104" s="7">
        <v>47</v>
      </c>
      <c s="7" t="s">
        <v>202</v>
      </c>
      <c s="7" t="s">
        <v>44</v>
      </c>
      <c s="7" t="s">
        <v>350</v>
      </c>
      <c s="7" t="s">
        <v>86</v>
      </c>
      <c s="10">
        <v>1</v>
      </c>
      <c s="14"/>
      <c s="13">
        <f>ROUND((G104*F104),2)</f>
      </c>
      <c r="O104">
        <f>rekapitulace!H8</f>
      </c>
      <c>
        <f>O104/100*H104</f>
      </c>
    </row>
    <row r="105" spans="4:4" ht="25.5">
      <c r="D105" s="15" t="s">
        <v>97</v>
      </c>
    </row>
    <row r="106" spans="1:16" ht="12.75" customHeight="1">
      <c r="A106" s="16"/>
      <c s="16"/>
      <c s="16" t="s">
        <v>84</v>
      </c>
      <c s="16" t="s">
        <v>296</v>
      </c>
      <c s="16"/>
      <c s="16"/>
      <c s="16"/>
      <c s="16">
        <f>SUM(H12:H105)</f>
      </c>
      <c r="P106">
        <f>ROUND(SUM(P12:P105),2)</f>
      </c>
    </row>
    <row r="108" spans="1:16" ht="12.75" customHeight="1">
      <c r="A108" s="16"/>
      <c s="16"/>
      <c s="16"/>
      <c s="16" t="s">
        <v>63</v>
      </c>
      <c s="16"/>
      <c s="16"/>
      <c s="16"/>
      <c s="16">
        <f>+H106</f>
      </c>
      <c r="P108">
        <f>+P106</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6.xml><?xml version="1.0" encoding="utf-8"?>
<worksheet xmlns="http://schemas.openxmlformats.org/spreadsheetml/2006/main" xmlns:r="http://schemas.openxmlformats.org/officeDocument/2006/relationships">
  <sheetPr>
    <pageSetUpPr fitToPage="1"/>
  </sheetPr>
  <dimension ref="A1:P86"/>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79</v>
      </c>
      <c s="5" t="s">
        <v>80</v>
      </c>
      <c s="5"/>
    </row>
    <row r="6" spans="1:5" ht="12.75" customHeight="1">
      <c r="A6" t="s">
        <v>17</v>
      </c>
      <c r="C6" s="5" t="s">
        <v>351</v>
      </c>
      <c s="5" t="s">
        <v>352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353</v>
      </c>
      <c s="7" t="s">
        <v>132</v>
      </c>
      <c s="10">
        <v>137</v>
      </c>
      <c s="14"/>
      <c s="13">
        <f>ROUND((G12*F12),2)</f>
      </c>
      <c r="O12">
        <f>rekapitulace!H8</f>
      </c>
      <c>
        <f>O12/100*H12</f>
      </c>
    </row>
    <row r="13" spans="4:4" ht="38.25">
      <c r="D13" s="15" t="s">
        <v>354</v>
      </c>
    </row>
    <row r="14" spans="1:16" ht="12.75">
      <c r="A14" s="7">
        <v>2</v>
      </c>
      <c s="7" t="s">
        <v>87</v>
      </c>
      <c s="7" t="s">
        <v>44</v>
      </c>
      <c s="7" t="s">
        <v>355</v>
      </c>
      <c s="7" t="s">
        <v>132</v>
      </c>
      <c s="10">
        <v>95</v>
      </c>
      <c s="14"/>
      <c s="13">
        <f>ROUND((G14*F14),2)</f>
      </c>
      <c r="O14">
        <f>rekapitulace!H8</f>
      </c>
      <c>
        <f>O14/100*H14</f>
      </c>
    </row>
    <row r="15" spans="4:4" ht="25.5">
      <c r="D15" s="15" t="s">
        <v>356</v>
      </c>
    </row>
    <row r="16" spans="1:16" ht="12.75">
      <c r="A16" s="7">
        <v>3</v>
      </c>
      <c s="7" t="s">
        <v>89</v>
      </c>
      <c s="7" t="s">
        <v>44</v>
      </c>
      <c s="7" t="s">
        <v>357</v>
      </c>
      <c s="7" t="s">
        <v>132</v>
      </c>
      <c s="10">
        <v>34</v>
      </c>
      <c s="14"/>
      <c s="13">
        <f>ROUND((G16*F16),2)</f>
      </c>
      <c r="O16">
        <f>rekapitulace!H8</f>
      </c>
      <c>
        <f>O16/100*H16</f>
      </c>
    </row>
    <row r="17" spans="4:4" ht="25.5">
      <c r="D17" s="15" t="s">
        <v>358</v>
      </c>
    </row>
    <row r="18" spans="1:16" ht="12.75">
      <c r="A18" s="7">
        <v>4</v>
      </c>
      <c s="7" t="s">
        <v>92</v>
      </c>
      <c s="7" t="s">
        <v>44</v>
      </c>
      <c s="7" t="s">
        <v>359</v>
      </c>
      <c s="7" t="s">
        <v>132</v>
      </c>
      <c s="10">
        <v>95</v>
      </c>
      <c s="14"/>
      <c s="13">
        <f>ROUND((G18*F18),2)</f>
      </c>
      <c r="O18">
        <f>rekapitulace!H8</f>
      </c>
      <c>
        <f>O18/100*H18</f>
      </c>
    </row>
    <row r="19" spans="4:4" ht="25.5">
      <c r="D19" s="15" t="s">
        <v>356</v>
      </c>
    </row>
    <row r="20" spans="1:16" ht="12.75">
      <c r="A20" s="7">
        <v>5</v>
      </c>
      <c s="7" t="s">
        <v>95</v>
      </c>
      <c s="7" t="s">
        <v>44</v>
      </c>
      <c s="7" t="s">
        <v>360</v>
      </c>
      <c s="7" t="s">
        <v>132</v>
      </c>
      <c s="10">
        <v>34</v>
      </c>
      <c s="14"/>
      <c s="13">
        <f>ROUND((G20*F20),2)</f>
      </c>
      <c r="O20">
        <f>rekapitulace!H8</f>
      </c>
      <c>
        <f>O20/100*H20</f>
      </c>
    </row>
    <row r="21" spans="4:4" ht="25.5">
      <c r="D21" s="15" t="s">
        <v>358</v>
      </c>
    </row>
    <row r="22" spans="1:16" ht="12.75">
      <c r="A22" s="7">
        <v>6</v>
      </c>
      <c s="7" t="s">
        <v>98</v>
      </c>
      <c s="7" t="s">
        <v>44</v>
      </c>
      <c s="7" t="s">
        <v>361</v>
      </c>
      <c s="7" t="s">
        <v>132</v>
      </c>
      <c s="10">
        <v>100</v>
      </c>
      <c s="14"/>
      <c s="13">
        <f>ROUND((G22*F22),2)</f>
      </c>
      <c r="O22">
        <f>rekapitulace!H8</f>
      </c>
      <c>
        <f>O22/100*H22</f>
      </c>
    </row>
    <row r="23" spans="4:4" ht="38.25">
      <c r="D23" s="15" t="s">
        <v>255</v>
      </c>
    </row>
    <row r="24" spans="1:16" ht="12.75">
      <c r="A24" s="7">
        <v>7</v>
      </c>
      <c s="7" t="s">
        <v>100</v>
      </c>
      <c s="7" t="s">
        <v>44</v>
      </c>
      <c s="7" t="s">
        <v>362</v>
      </c>
      <c s="7" t="s">
        <v>132</v>
      </c>
      <c s="10">
        <v>34</v>
      </c>
      <c s="14"/>
      <c s="13">
        <f>ROUND((G24*F24),2)</f>
      </c>
      <c r="O24">
        <f>rekapitulace!H8</f>
      </c>
      <c>
        <f>O24/100*H24</f>
      </c>
    </row>
    <row r="25" spans="4:4" ht="25.5">
      <c r="D25" s="15" t="s">
        <v>358</v>
      </c>
    </row>
    <row r="26" spans="1:16" ht="12.75">
      <c r="A26" s="7">
        <v>8</v>
      </c>
      <c s="7" t="s">
        <v>102</v>
      </c>
      <c s="7" t="s">
        <v>44</v>
      </c>
      <c s="7" t="s">
        <v>363</v>
      </c>
      <c s="7" t="s">
        <v>86</v>
      </c>
      <c s="10">
        <v>6</v>
      </c>
      <c s="14"/>
      <c s="13">
        <f>ROUND((G26*F26),2)</f>
      </c>
      <c r="O26">
        <f>rekapitulace!H8</f>
      </c>
      <c>
        <f>O26/100*H26</f>
      </c>
    </row>
    <row r="27" spans="4:4" ht="25.5">
      <c r="D27" s="15" t="s">
        <v>106</v>
      </c>
    </row>
    <row r="28" spans="1:16" ht="12.75">
      <c r="A28" s="7">
        <v>9</v>
      </c>
      <c s="7" t="s">
        <v>104</v>
      </c>
      <c s="7" t="s">
        <v>44</v>
      </c>
      <c s="7" t="s">
        <v>364</v>
      </c>
      <c s="7" t="s">
        <v>86</v>
      </c>
      <c s="10">
        <v>5</v>
      </c>
      <c s="14"/>
      <c s="13">
        <f>ROUND((G28*F28),2)</f>
      </c>
      <c r="O28">
        <f>rekapitulace!H8</f>
      </c>
      <c>
        <f>O28/100*H28</f>
      </c>
    </row>
    <row r="29" spans="4:4" ht="25.5">
      <c r="D29" s="15" t="s">
        <v>91</v>
      </c>
    </row>
    <row r="30" spans="1:16" ht="12.75">
      <c r="A30" s="7">
        <v>10</v>
      </c>
      <c s="7" t="s">
        <v>107</v>
      </c>
      <c s="7" t="s">
        <v>44</v>
      </c>
      <c s="7" t="s">
        <v>365</v>
      </c>
      <c s="7" t="s">
        <v>86</v>
      </c>
      <c s="10">
        <v>2</v>
      </c>
      <c s="14"/>
      <c s="13">
        <f>ROUND((G30*F30),2)</f>
      </c>
      <c r="O30">
        <f>rekapitulace!H8</f>
      </c>
      <c>
        <f>O30/100*H30</f>
      </c>
    </row>
    <row r="31" spans="4:4" ht="25.5">
      <c r="D31" s="15" t="s">
        <v>94</v>
      </c>
    </row>
    <row r="32" spans="1:16" ht="12.75">
      <c r="A32" s="7">
        <v>11</v>
      </c>
      <c s="7" t="s">
        <v>110</v>
      </c>
      <c s="7" t="s">
        <v>44</v>
      </c>
      <c s="7" t="s">
        <v>366</v>
      </c>
      <c s="7" t="s">
        <v>86</v>
      </c>
      <c s="10">
        <v>2</v>
      </c>
      <c s="14"/>
      <c s="13">
        <f>ROUND((G32*F32),2)</f>
      </c>
      <c r="O32">
        <f>rekapitulace!H8</f>
      </c>
      <c>
        <f>O32/100*H32</f>
      </c>
    </row>
    <row r="33" spans="4:4" ht="25.5">
      <c r="D33" s="15" t="s">
        <v>94</v>
      </c>
    </row>
    <row r="34" spans="1:16" ht="12.75">
      <c r="A34" s="7">
        <v>12</v>
      </c>
      <c s="7" t="s">
        <v>113</v>
      </c>
      <c s="7" t="s">
        <v>44</v>
      </c>
      <c s="7" t="s">
        <v>367</v>
      </c>
      <c s="7" t="s">
        <v>86</v>
      </c>
      <c s="10">
        <v>6</v>
      </c>
      <c s="14"/>
      <c s="13">
        <f>ROUND((G34*F34),2)</f>
      </c>
      <c r="O34">
        <f>rekapitulace!H8</f>
      </c>
      <c>
        <f>O34/100*H34</f>
      </c>
    </row>
    <row r="35" spans="4:4" ht="25.5">
      <c r="D35" s="15" t="s">
        <v>106</v>
      </c>
    </row>
    <row r="36" spans="1:16" ht="12.75">
      <c r="A36" s="7">
        <v>13</v>
      </c>
      <c s="7" t="s">
        <v>115</v>
      </c>
      <c s="7" t="s">
        <v>44</v>
      </c>
      <c s="7" t="s">
        <v>368</v>
      </c>
      <c s="7" t="s">
        <v>86</v>
      </c>
      <c s="10">
        <v>5</v>
      </c>
      <c s="14"/>
      <c s="13">
        <f>ROUND((G36*F36),2)</f>
      </c>
      <c r="O36">
        <f>rekapitulace!H8</f>
      </c>
      <c>
        <f>O36/100*H36</f>
      </c>
    </row>
    <row r="37" spans="4:4" ht="25.5">
      <c r="D37" s="15" t="s">
        <v>91</v>
      </c>
    </row>
    <row r="38" spans="1:16" ht="12.75">
      <c r="A38" s="7">
        <v>14</v>
      </c>
      <c s="7" t="s">
        <v>118</v>
      </c>
      <c s="7" t="s">
        <v>44</v>
      </c>
      <c s="7" t="s">
        <v>369</v>
      </c>
      <c s="7" t="s">
        <v>86</v>
      </c>
      <c s="10">
        <v>2</v>
      </c>
      <c s="14"/>
      <c s="13">
        <f>ROUND((G38*F38),2)</f>
      </c>
      <c r="O38">
        <f>rekapitulace!H8</f>
      </c>
      <c>
        <f>O38/100*H38</f>
      </c>
    </row>
    <row r="39" spans="4:4" ht="25.5">
      <c r="D39" s="15" t="s">
        <v>94</v>
      </c>
    </row>
    <row r="40" spans="1:16" ht="12.75">
      <c r="A40" s="7">
        <v>15</v>
      </c>
      <c s="7" t="s">
        <v>121</v>
      </c>
      <c s="7" t="s">
        <v>44</v>
      </c>
      <c s="7" t="s">
        <v>370</v>
      </c>
      <c s="7" t="s">
        <v>86</v>
      </c>
      <c s="10">
        <v>4</v>
      </c>
      <c s="14"/>
      <c s="13">
        <f>ROUND((G40*F40),2)</f>
      </c>
      <c r="O40">
        <f>rekapitulace!H8</f>
      </c>
      <c>
        <f>O40/100*H40</f>
      </c>
    </row>
    <row r="41" spans="4:4" ht="25.5">
      <c r="D41" s="15" t="s">
        <v>112</v>
      </c>
    </row>
    <row r="42" spans="1:16" ht="12.75">
      <c r="A42" s="7">
        <v>16</v>
      </c>
      <c s="7" t="s">
        <v>123</v>
      </c>
      <c s="7" t="s">
        <v>44</v>
      </c>
      <c s="7" t="s">
        <v>371</v>
      </c>
      <c s="7" t="s">
        <v>86</v>
      </c>
      <c s="10">
        <v>4</v>
      </c>
      <c s="14"/>
      <c s="13">
        <f>ROUND((G42*F42),2)</f>
      </c>
      <c r="O42">
        <f>rekapitulace!H8</f>
      </c>
      <c>
        <f>O42/100*H42</f>
      </c>
    </row>
    <row r="43" spans="4:4" ht="25.5">
      <c r="D43" s="15" t="s">
        <v>112</v>
      </c>
    </row>
    <row r="44" spans="1:16" ht="12.75">
      <c r="A44" s="7">
        <v>17</v>
      </c>
      <c s="7" t="s">
        <v>125</v>
      </c>
      <c s="7" t="s">
        <v>44</v>
      </c>
      <c s="7" t="s">
        <v>372</v>
      </c>
      <c s="7" t="s">
        <v>86</v>
      </c>
      <c s="10">
        <v>3</v>
      </c>
      <c s="14"/>
      <c s="13">
        <f>ROUND((G44*F44),2)</f>
      </c>
      <c r="O44">
        <f>rekapitulace!H8</f>
      </c>
      <c>
        <f>O44/100*H44</f>
      </c>
    </row>
    <row r="45" spans="4:4" ht="25.5">
      <c r="D45" s="15" t="s">
        <v>72</v>
      </c>
    </row>
    <row r="46" spans="1:16" ht="12.75">
      <c r="A46" s="7">
        <v>18</v>
      </c>
      <c s="7" t="s">
        <v>127</v>
      </c>
      <c s="7" t="s">
        <v>44</v>
      </c>
      <c s="7" t="s">
        <v>373</v>
      </c>
      <c s="7" t="s">
        <v>86</v>
      </c>
      <c s="10">
        <v>3</v>
      </c>
      <c s="14"/>
      <c s="13">
        <f>ROUND((G46*F46),2)</f>
      </c>
      <c r="O46">
        <f>rekapitulace!H8</f>
      </c>
      <c>
        <f>O46/100*H46</f>
      </c>
    </row>
    <row r="47" spans="4:4" ht="25.5">
      <c r="D47" s="15" t="s">
        <v>72</v>
      </c>
    </row>
    <row r="48" spans="1:16" ht="12.75">
      <c r="A48" s="7">
        <v>19</v>
      </c>
      <c s="7" t="s">
        <v>130</v>
      </c>
      <c s="7" t="s">
        <v>44</v>
      </c>
      <c s="7" t="s">
        <v>374</v>
      </c>
      <c s="7" t="s">
        <v>86</v>
      </c>
      <c s="10">
        <v>1</v>
      </c>
      <c s="14"/>
      <c s="13">
        <f>ROUND((G48*F48),2)</f>
      </c>
      <c r="O48">
        <f>rekapitulace!H8</f>
      </c>
      <c>
        <f>O48/100*H48</f>
      </c>
    </row>
    <row r="49" spans="4:4" ht="25.5">
      <c r="D49" s="15" t="s">
        <v>97</v>
      </c>
    </row>
    <row r="50" spans="1:16" ht="12.75">
      <c r="A50" s="7">
        <v>20</v>
      </c>
      <c s="7" t="s">
        <v>134</v>
      </c>
      <c s="7" t="s">
        <v>44</v>
      </c>
      <c s="7" t="s">
        <v>375</v>
      </c>
      <c s="7" t="s">
        <v>132</v>
      </c>
      <c s="10">
        <v>169</v>
      </c>
      <c s="14"/>
      <c s="13">
        <f>ROUND((G50*F50),2)</f>
      </c>
      <c r="O50">
        <f>rekapitulace!H8</f>
      </c>
      <c>
        <f>O50/100*H50</f>
      </c>
    </row>
    <row r="51" spans="4:4" ht="38.25">
      <c r="D51" s="15" t="s">
        <v>157</v>
      </c>
    </row>
    <row r="52" spans="1:16" ht="12.75">
      <c r="A52" s="7">
        <v>21</v>
      </c>
      <c s="7" t="s">
        <v>137</v>
      </c>
      <c s="7" t="s">
        <v>44</v>
      </c>
      <c s="7" t="s">
        <v>376</v>
      </c>
      <c s="7" t="s">
        <v>86</v>
      </c>
      <c s="10">
        <v>2</v>
      </c>
      <c s="14"/>
      <c s="13">
        <f>ROUND((G52*F52),2)</f>
      </c>
      <c r="O52">
        <f>rekapitulace!H8</f>
      </c>
      <c>
        <f>O52/100*H52</f>
      </c>
    </row>
    <row r="53" spans="4:4" ht="25.5">
      <c r="D53" s="15" t="s">
        <v>94</v>
      </c>
    </row>
    <row r="54" spans="1:16" ht="12.75">
      <c r="A54" s="7">
        <v>22</v>
      </c>
      <c s="7" t="s">
        <v>140</v>
      </c>
      <c s="7" t="s">
        <v>44</v>
      </c>
      <c s="7" t="s">
        <v>377</v>
      </c>
      <c s="7" t="s">
        <v>132</v>
      </c>
      <c s="10">
        <v>109</v>
      </c>
      <c s="14"/>
      <c s="13">
        <f>ROUND((G54*F54),2)</f>
      </c>
      <c r="O54">
        <f>rekapitulace!H8</f>
      </c>
      <c>
        <f>O54/100*H54</f>
      </c>
    </row>
    <row r="55" spans="4:4" ht="38.25">
      <c r="D55" s="15" t="s">
        <v>139</v>
      </c>
    </row>
    <row r="56" spans="1:16" ht="12.75">
      <c r="A56" s="7">
        <v>23</v>
      </c>
      <c s="7" t="s">
        <v>143</v>
      </c>
      <c s="7" t="s">
        <v>44</v>
      </c>
      <c s="7" t="s">
        <v>378</v>
      </c>
      <c s="7" t="s">
        <v>132</v>
      </c>
      <c s="10">
        <v>499</v>
      </c>
      <c s="14"/>
      <c s="13">
        <f>ROUND((G56*F56),2)</f>
      </c>
      <c r="O56">
        <f>rekapitulace!H8</f>
      </c>
      <c>
        <f>O56/100*H56</f>
      </c>
    </row>
    <row r="57" spans="4:4" ht="38.25">
      <c r="D57" s="15" t="s">
        <v>142</v>
      </c>
    </row>
    <row r="58" spans="1:16" ht="12.75">
      <c r="A58" s="7">
        <v>24</v>
      </c>
      <c s="7" t="s">
        <v>146</v>
      </c>
      <c s="7" t="s">
        <v>44</v>
      </c>
      <c s="7" t="s">
        <v>379</v>
      </c>
      <c s="7" t="s">
        <v>132</v>
      </c>
      <c s="10">
        <v>303</v>
      </c>
      <c s="14"/>
      <c s="13">
        <f>ROUND((G58*F58),2)</f>
      </c>
      <c r="O58">
        <f>rekapitulace!H8</f>
      </c>
      <c>
        <f>O58/100*H58</f>
      </c>
    </row>
    <row r="59" spans="4:4" ht="38.25">
      <c r="D59" s="15" t="s">
        <v>133</v>
      </c>
    </row>
    <row r="60" spans="1:16" ht="12.75">
      <c r="A60" s="7">
        <v>25</v>
      </c>
      <c s="7" t="s">
        <v>149</v>
      </c>
      <c s="7" t="s">
        <v>44</v>
      </c>
      <c s="7" t="s">
        <v>380</v>
      </c>
      <c s="7" t="s">
        <v>132</v>
      </c>
      <c s="10">
        <v>198</v>
      </c>
      <c s="14"/>
      <c s="13">
        <f>ROUND((G60*F60),2)</f>
      </c>
      <c r="O60">
        <f>rekapitulace!H8</f>
      </c>
      <c>
        <f>O60/100*H60</f>
      </c>
    </row>
    <row r="61" spans="4:4" ht="38.25">
      <c r="D61" s="15" t="s">
        <v>381</v>
      </c>
    </row>
    <row r="62" spans="1:16" ht="12.75">
      <c r="A62" s="7">
        <v>26</v>
      </c>
      <c s="7" t="s">
        <v>152</v>
      </c>
      <c s="7" t="s">
        <v>44</v>
      </c>
      <c s="7" t="s">
        <v>382</v>
      </c>
      <c s="7" t="s">
        <v>132</v>
      </c>
      <c s="10">
        <v>138</v>
      </c>
      <c s="14"/>
      <c s="13">
        <f>ROUND((G62*F62),2)</f>
      </c>
      <c r="O62">
        <f>rekapitulace!H8</f>
      </c>
      <c>
        <f>O62/100*H62</f>
      </c>
    </row>
    <row r="63" spans="4:4" ht="38.25">
      <c r="D63" s="15" t="s">
        <v>194</v>
      </c>
    </row>
    <row r="64" spans="1:16" ht="12.75">
      <c r="A64" s="7">
        <v>27</v>
      </c>
      <c s="7" t="s">
        <v>155</v>
      </c>
      <c s="7" t="s">
        <v>44</v>
      </c>
      <c s="7" t="s">
        <v>383</v>
      </c>
      <c s="7" t="s">
        <v>132</v>
      </c>
      <c s="10">
        <v>204</v>
      </c>
      <c s="14"/>
      <c s="13">
        <f>ROUND((G64*F64),2)</f>
      </c>
      <c r="O64">
        <f>rekapitulace!H8</f>
      </c>
      <c>
        <f>O64/100*H64</f>
      </c>
    </row>
    <row r="65" spans="4:4" ht="38.25">
      <c r="D65" s="15" t="s">
        <v>249</v>
      </c>
    </row>
    <row r="66" spans="1:16" ht="12.75">
      <c r="A66" s="7">
        <v>28</v>
      </c>
      <c s="7" t="s">
        <v>158</v>
      </c>
      <c s="7" t="s">
        <v>44</v>
      </c>
      <c s="7" t="s">
        <v>384</v>
      </c>
      <c s="7" t="s">
        <v>132</v>
      </c>
      <c s="10">
        <v>329</v>
      </c>
      <c s="14"/>
      <c s="13">
        <f>ROUND((G66*F66),2)</f>
      </c>
      <c r="O66">
        <f>rekapitulace!H8</f>
      </c>
      <c>
        <f>O66/100*H66</f>
      </c>
    </row>
    <row r="67" spans="4:4" ht="38.25">
      <c r="D67" s="15" t="s">
        <v>252</v>
      </c>
    </row>
    <row r="68" spans="1:16" ht="12.75">
      <c r="A68" s="7">
        <v>29</v>
      </c>
      <c s="7" t="s">
        <v>161</v>
      </c>
      <c s="7" t="s">
        <v>44</v>
      </c>
      <c s="7" t="s">
        <v>385</v>
      </c>
      <c s="7" t="s">
        <v>86</v>
      </c>
      <c s="10">
        <v>44</v>
      </c>
      <c s="14"/>
      <c s="13">
        <f>ROUND((G68*F68),2)</f>
      </c>
      <c r="O68">
        <f>rekapitulace!H8</f>
      </c>
      <c>
        <f>O68/100*H68</f>
      </c>
    </row>
    <row r="69" spans="4:4" ht="25.5">
      <c r="D69" s="15" t="s">
        <v>386</v>
      </c>
    </row>
    <row r="70" spans="1:16" ht="12.75">
      <c r="A70" s="7">
        <v>30</v>
      </c>
      <c s="7" t="s">
        <v>164</v>
      </c>
      <c s="7" t="s">
        <v>44</v>
      </c>
      <c s="7" t="s">
        <v>387</v>
      </c>
      <c s="7" t="s">
        <v>132</v>
      </c>
      <c s="10">
        <v>173</v>
      </c>
      <c s="14"/>
      <c s="13">
        <f>ROUND((G70*F70),2)</f>
      </c>
      <c r="O70">
        <f>rekapitulace!H8</f>
      </c>
      <c>
        <f>O70/100*H70</f>
      </c>
    </row>
    <row r="71" spans="4:4" ht="38.25">
      <c r="D71" s="15" t="s">
        <v>388</v>
      </c>
    </row>
    <row r="72" spans="1:16" ht="12.75">
      <c r="A72" s="7">
        <v>31</v>
      </c>
      <c s="7" t="s">
        <v>166</v>
      </c>
      <c s="7" t="s">
        <v>44</v>
      </c>
      <c s="7" t="s">
        <v>389</v>
      </c>
      <c s="7" t="s">
        <v>86</v>
      </c>
      <c s="10">
        <v>4</v>
      </c>
      <c s="14"/>
      <c s="13">
        <f>ROUND((G72*F72),2)</f>
      </c>
      <c r="O72">
        <f>rekapitulace!H8</f>
      </c>
      <c>
        <f>O72/100*H72</f>
      </c>
    </row>
    <row r="73" spans="4:4" ht="25.5">
      <c r="D73" s="15" t="s">
        <v>112</v>
      </c>
    </row>
    <row r="74" spans="1:16" ht="12.75">
      <c r="A74" s="7">
        <v>32</v>
      </c>
      <c s="7" t="s">
        <v>168</v>
      </c>
      <c s="7" t="s">
        <v>44</v>
      </c>
      <c s="7" t="s">
        <v>390</v>
      </c>
      <c s="7" t="s">
        <v>86</v>
      </c>
      <c s="10">
        <v>4</v>
      </c>
      <c s="14"/>
      <c s="13">
        <f>ROUND((G74*F74),2)</f>
      </c>
      <c r="O74">
        <f>rekapitulace!H8</f>
      </c>
      <c>
        <f>O74/100*H74</f>
      </c>
    </row>
    <row r="75" spans="4:4" ht="25.5">
      <c r="D75" s="15" t="s">
        <v>112</v>
      </c>
    </row>
    <row r="76" spans="1:16" ht="12.75">
      <c r="A76" s="7">
        <v>33</v>
      </c>
      <c s="7" t="s">
        <v>170</v>
      </c>
      <c s="7" t="s">
        <v>44</v>
      </c>
      <c s="7" t="s">
        <v>391</v>
      </c>
      <c s="7" t="s">
        <v>392</v>
      </c>
      <c s="10">
        <v>5.866</v>
      </c>
      <c s="14"/>
      <c s="13">
        <f>ROUND((G76*F76),2)</f>
      </c>
      <c r="O76">
        <f>rekapitulace!H8</f>
      </c>
      <c>
        <f>O76/100*H76</f>
      </c>
    </row>
    <row r="77" spans="4:4" ht="25.5">
      <c r="D77" s="15" t="s">
        <v>393</v>
      </c>
    </row>
    <row r="78" spans="1:16" ht="12.75">
      <c r="A78" s="7">
        <v>34</v>
      </c>
      <c s="7" t="s">
        <v>173</v>
      </c>
      <c s="7" t="s">
        <v>44</v>
      </c>
      <c s="7" t="s">
        <v>394</v>
      </c>
      <c s="7" t="s">
        <v>392</v>
      </c>
      <c s="10">
        <v>6.159</v>
      </c>
      <c s="14"/>
      <c s="13">
        <f>ROUND((G78*F78),2)</f>
      </c>
      <c r="O78">
        <f>rekapitulace!H8</f>
      </c>
      <c>
        <f>O78/100*H78</f>
      </c>
    </row>
    <row r="79" spans="4:4" ht="25.5">
      <c r="D79" s="15" t="s">
        <v>395</v>
      </c>
    </row>
    <row r="80" spans="1:16" ht="12.75">
      <c r="A80" s="7">
        <v>35</v>
      </c>
      <c s="7" t="s">
        <v>175</v>
      </c>
      <c s="7" t="s">
        <v>44</v>
      </c>
      <c s="7" t="s">
        <v>396</v>
      </c>
      <c s="7" t="s">
        <v>132</v>
      </c>
      <c s="10">
        <v>8</v>
      </c>
      <c s="14"/>
      <c s="13">
        <f>ROUND((G80*F80),2)</f>
      </c>
      <c r="O80">
        <f>rekapitulace!H8</f>
      </c>
      <c>
        <f>O80/100*H80</f>
      </c>
    </row>
    <row r="81" spans="4:4" ht="25.5">
      <c r="D81" s="15" t="s">
        <v>397</v>
      </c>
    </row>
    <row r="82" spans="1:16" ht="12.75">
      <c r="A82" s="7">
        <v>36</v>
      </c>
      <c s="7" t="s">
        <v>177</v>
      </c>
      <c s="7" t="s">
        <v>44</v>
      </c>
      <c s="7" t="s">
        <v>398</v>
      </c>
      <c s="7" t="s">
        <v>132</v>
      </c>
      <c s="10">
        <v>8</v>
      </c>
      <c s="14"/>
      <c s="13">
        <f>ROUND((G82*F82),2)</f>
      </c>
      <c r="O82">
        <f>rekapitulace!H8</f>
      </c>
      <c>
        <f>O82/100*H82</f>
      </c>
    </row>
    <row r="83" spans="4:4" ht="25.5">
      <c r="D83" s="15" t="s">
        <v>397</v>
      </c>
    </row>
    <row r="84" spans="1:16" ht="12.75" customHeight="1">
      <c r="A84" s="16"/>
      <c s="16"/>
      <c s="16" t="s">
        <v>84</v>
      </c>
      <c s="16" t="s">
        <v>296</v>
      </c>
      <c s="16"/>
      <c s="16"/>
      <c s="16"/>
      <c s="16">
        <f>SUM(H12:H83)</f>
      </c>
      <c r="P84">
        <f>ROUND(SUM(P12:P83),2)</f>
      </c>
    </row>
    <row r="86" spans="1:16" ht="12.75" customHeight="1">
      <c r="A86" s="16"/>
      <c s="16"/>
      <c s="16"/>
      <c s="16" t="s">
        <v>63</v>
      </c>
      <c s="16"/>
      <c s="16"/>
      <c s="16"/>
      <c s="16">
        <f>+H84</f>
      </c>
      <c r="P86">
        <f>+P84</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7.xml><?xml version="1.0" encoding="utf-8"?>
<worksheet xmlns="http://schemas.openxmlformats.org/spreadsheetml/2006/main" xmlns:r="http://schemas.openxmlformats.org/officeDocument/2006/relationships">
  <sheetPr>
    <pageSetUpPr fitToPage="1"/>
  </sheetPr>
  <dimension ref="A1:P143"/>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399</v>
      </c>
      <c s="5" t="s">
        <v>400</v>
      </c>
      <c s="5"/>
    </row>
    <row r="6" spans="1:5" ht="12.75" customHeight="1">
      <c r="A6" t="s">
        <v>17</v>
      </c>
      <c r="C6" s="5" t="s">
        <v>401</v>
      </c>
      <c s="5" t="s">
        <v>82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83</v>
      </c>
      <c s="9"/>
      <c s="11"/>
      <c s="9"/>
      <c s="11"/>
    </row>
    <row r="12" spans="1:16" ht="12.75">
      <c r="A12" s="7">
        <v>1</v>
      </c>
      <c s="7" t="s">
        <v>84</v>
      </c>
      <c s="7" t="s">
        <v>44</v>
      </c>
      <c s="7" t="s">
        <v>90</v>
      </c>
      <c s="7" t="s">
        <v>86</v>
      </c>
      <c s="10">
        <v>4</v>
      </c>
      <c s="14"/>
      <c s="13">
        <f>ROUND((G12*F12),2)</f>
      </c>
      <c r="O12">
        <f>rekapitulace!H8</f>
      </c>
      <c>
        <f>O12/100*H12</f>
      </c>
    </row>
    <row r="13" spans="4:4" ht="25.5">
      <c r="D13" s="15" t="s">
        <v>112</v>
      </c>
    </row>
    <row r="14" spans="1:16" ht="12.75">
      <c r="A14" s="7">
        <v>2</v>
      </c>
      <c s="7" t="s">
        <v>87</v>
      </c>
      <c s="7" t="s">
        <v>44</v>
      </c>
      <c s="7" t="s">
        <v>103</v>
      </c>
      <c s="7" t="s">
        <v>86</v>
      </c>
      <c s="10">
        <v>4</v>
      </c>
      <c s="14"/>
      <c s="13">
        <f>ROUND((G14*F14),2)</f>
      </c>
      <c r="O14">
        <f>rekapitulace!H8</f>
      </c>
      <c>
        <f>O14/100*H14</f>
      </c>
    </row>
    <row r="15" spans="4:4" ht="25.5">
      <c r="D15" s="15" t="s">
        <v>112</v>
      </c>
    </row>
    <row r="16" spans="1:16" ht="12.75">
      <c r="A16" s="7">
        <v>3</v>
      </c>
      <c s="7" t="s">
        <v>89</v>
      </c>
      <c s="7" t="s">
        <v>44</v>
      </c>
      <c s="7" t="s">
        <v>108</v>
      </c>
      <c s="7" t="s">
        <v>86</v>
      </c>
      <c s="10">
        <v>4</v>
      </c>
      <c s="14"/>
      <c s="13">
        <f>ROUND((G16*F16),2)</f>
      </c>
      <c r="O16">
        <f>rekapitulace!H8</f>
      </c>
      <c>
        <f>O16/100*H16</f>
      </c>
    </row>
    <row r="17" spans="4:4" ht="25.5">
      <c r="D17" s="15" t="s">
        <v>112</v>
      </c>
    </row>
    <row r="18" spans="1:16" ht="12.75" customHeight="1">
      <c r="A18" s="16"/>
      <c s="16"/>
      <c s="16" t="s">
        <v>84</v>
      </c>
      <c s="16" t="s">
        <v>83</v>
      </c>
      <c s="16"/>
      <c s="16"/>
      <c s="16"/>
      <c s="16">
        <f>SUM(H12:H17)</f>
      </c>
      <c r="P18">
        <f>ROUND(SUM(P12:P17),2)</f>
      </c>
    </row>
    <row r="20" spans="1:8" ht="12.75" customHeight="1">
      <c r="A20" s="9"/>
      <c s="9"/>
      <c s="9" t="s">
        <v>87</v>
      </c>
      <c s="9" t="s">
        <v>109</v>
      </c>
      <c s="9"/>
      <c s="11"/>
      <c s="9"/>
      <c s="11"/>
    </row>
    <row r="21" spans="1:16" ht="12.75">
      <c r="A21" s="7">
        <v>4</v>
      </c>
      <c s="7" t="s">
        <v>92</v>
      </c>
      <c s="7" t="s">
        <v>44</v>
      </c>
      <c s="7" t="s">
        <v>114</v>
      </c>
      <c s="7" t="s">
        <v>86</v>
      </c>
      <c s="10">
        <v>1</v>
      </c>
      <c s="14"/>
      <c s="13">
        <f>ROUND((G21*F21),2)</f>
      </c>
      <c r="O21">
        <f>rekapitulace!H8</f>
      </c>
      <c>
        <f>O21/100*H21</f>
      </c>
    </row>
    <row r="22" spans="4:4" ht="25.5">
      <c r="D22" s="15" t="s">
        <v>97</v>
      </c>
    </row>
    <row r="23" spans="1:16" ht="12.75">
      <c r="A23" s="7">
        <v>5</v>
      </c>
      <c s="7" t="s">
        <v>95</v>
      </c>
      <c s="7" t="s">
        <v>44</v>
      </c>
      <c s="7" t="s">
        <v>116</v>
      </c>
      <c s="7" t="s">
        <v>86</v>
      </c>
      <c s="10">
        <v>5</v>
      </c>
      <c s="14"/>
      <c s="13">
        <f>ROUND((G23*F23),2)</f>
      </c>
      <c r="O23">
        <f>rekapitulace!H8</f>
      </c>
      <c>
        <f>O23/100*H23</f>
      </c>
    </row>
    <row r="24" spans="4:4" ht="25.5">
      <c r="D24" s="15" t="s">
        <v>91</v>
      </c>
    </row>
    <row r="25" spans="1:16" ht="12.75">
      <c r="A25" s="7">
        <v>6</v>
      </c>
      <c s="7" t="s">
        <v>98</v>
      </c>
      <c s="7" t="s">
        <v>44</v>
      </c>
      <c s="7" t="s">
        <v>119</v>
      </c>
      <c s="7" t="s">
        <v>86</v>
      </c>
      <c s="10">
        <v>1</v>
      </c>
      <c s="14"/>
      <c s="13">
        <f>ROUND((G25*F25),2)</f>
      </c>
      <c r="O25">
        <f>rekapitulace!H8</f>
      </c>
      <c>
        <f>O25/100*H25</f>
      </c>
    </row>
    <row r="26" spans="4:4" ht="25.5">
      <c r="D26" s="15" t="s">
        <v>97</v>
      </c>
    </row>
    <row r="27" spans="1:16" ht="12.75">
      <c r="A27" s="7">
        <v>7</v>
      </c>
      <c s="7" t="s">
        <v>100</v>
      </c>
      <c s="7" t="s">
        <v>44</v>
      </c>
      <c s="7" t="s">
        <v>402</v>
      </c>
      <c s="7" t="s">
        <v>86</v>
      </c>
      <c s="10">
        <v>3</v>
      </c>
      <c s="14"/>
      <c s="13">
        <f>ROUND((G27*F27),2)</f>
      </c>
      <c r="O27">
        <f>rekapitulace!H8</f>
      </c>
      <c>
        <f>O27/100*H27</f>
      </c>
    </row>
    <row r="28" spans="4:4" ht="25.5">
      <c r="D28" s="15" t="s">
        <v>72</v>
      </c>
    </row>
    <row r="29" spans="1:16" ht="12.75" customHeight="1">
      <c r="A29" s="16"/>
      <c s="16"/>
      <c s="16" t="s">
        <v>87</v>
      </c>
      <c s="16" t="s">
        <v>109</v>
      </c>
      <c s="16"/>
      <c s="16"/>
      <c s="16"/>
      <c s="16">
        <f>SUM(H21:H28)</f>
      </c>
      <c r="P29">
        <f>ROUND(SUM(P21:P28),2)</f>
      </c>
    </row>
    <row r="31" spans="1:8" ht="12.75" customHeight="1">
      <c r="A31" s="9"/>
      <c s="9"/>
      <c s="9" t="s">
        <v>89</v>
      </c>
      <c s="9" t="s">
        <v>129</v>
      </c>
      <c s="9"/>
      <c s="11"/>
      <c s="9"/>
      <c s="11"/>
    </row>
    <row r="32" spans="1:16" ht="12.75">
      <c r="A32" s="7">
        <v>8</v>
      </c>
      <c s="7" t="s">
        <v>102</v>
      </c>
      <c s="7" t="s">
        <v>44</v>
      </c>
      <c s="7" t="s">
        <v>131</v>
      </c>
      <c s="7" t="s">
        <v>132</v>
      </c>
      <c s="10">
        <v>12</v>
      </c>
      <c s="14"/>
      <c s="13">
        <f>ROUND((G32*F32),2)</f>
      </c>
      <c r="O32">
        <f>rekapitulace!H8</f>
      </c>
      <c>
        <f>O32/100*H32</f>
      </c>
    </row>
    <row r="33" spans="4:4" ht="25.5">
      <c r="D33" s="15" t="s">
        <v>403</v>
      </c>
    </row>
    <row r="34" spans="1:16" ht="12.75">
      <c r="A34" s="7">
        <v>9</v>
      </c>
      <c s="7" t="s">
        <v>104</v>
      </c>
      <c s="7" t="s">
        <v>44</v>
      </c>
      <c s="7" t="s">
        <v>135</v>
      </c>
      <c s="7" t="s">
        <v>132</v>
      </c>
      <c s="10">
        <v>6</v>
      </c>
      <c s="14"/>
      <c s="13">
        <f>ROUND((G34*F34),2)</f>
      </c>
      <c r="O34">
        <f>rekapitulace!H8</f>
      </c>
      <c>
        <f>O34/100*H34</f>
      </c>
    </row>
    <row r="35" spans="4:4" ht="25.5">
      <c r="D35" s="15" t="s">
        <v>136</v>
      </c>
    </row>
    <row r="36" spans="1:16" ht="12.75">
      <c r="A36" s="7">
        <v>10</v>
      </c>
      <c s="7" t="s">
        <v>107</v>
      </c>
      <c s="7" t="s">
        <v>44</v>
      </c>
      <c s="7" t="s">
        <v>138</v>
      </c>
      <c s="7" t="s">
        <v>132</v>
      </c>
      <c s="10">
        <v>97</v>
      </c>
      <c s="14"/>
      <c s="13">
        <f>ROUND((G36*F36),2)</f>
      </c>
      <c r="O36">
        <f>rekapitulace!H8</f>
      </c>
      <c>
        <f>O36/100*H36</f>
      </c>
    </row>
    <row r="37" spans="4:4" ht="25.5">
      <c r="D37" s="15" t="s">
        <v>404</v>
      </c>
    </row>
    <row r="38" spans="1:16" ht="12.75">
      <c r="A38" s="7">
        <v>11</v>
      </c>
      <c s="7" t="s">
        <v>110</v>
      </c>
      <c s="7" t="s">
        <v>44</v>
      </c>
      <c s="7" t="s">
        <v>141</v>
      </c>
      <c s="7" t="s">
        <v>132</v>
      </c>
      <c s="10">
        <v>6</v>
      </c>
      <c s="14"/>
      <c s="13">
        <f>ROUND((G38*F38),2)</f>
      </c>
      <c r="O38">
        <f>rekapitulace!H8</f>
      </c>
      <c>
        <f>O38/100*H38</f>
      </c>
    </row>
    <row r="39" spans="4:4" ht="25.5">
      <c r="D39" s="15" t="s">
        <v>136</v>
      </c>
    </row>
    <row r="40" spans="1:16" ht="12.75">
      <c r="A40" s="7">
        <v>12</v>
      </c>
      <c s="7" t="s">
        <v>113</v>
      </c>
      <c s="7" t="s">
        <v>44</v>
      </c>
      <c s="7" t="s">
        <v>147</v>
      </c>
      <c s="7" t="s">
        <v>132</v>
      </c>
      <c s="10">
        <v>20</v>
      </c>
      <c s="14"/>
      <c s="13">
        <f>ROUND((G40*F40),2)</f>
      </c>
      <c r="O40">
        <f>rekapitulace!H8</f>
      </c>
      <c>
        <f>O40/100*H40</f>
      </c>
    </row>
    <row r="41" spans="4:4" ht="25.5">
      <c r="D41" s="15" t="s">
        <v>405</v>
      </c>
    </row>
    <row r="42" spans="1:16" ht="12.75">
      <c r="A42" s="7">
        <v>13</v>
      </c>
      <c s="7" t="s">
        <v>115</v>
      </c>
      <c s="7" t="s">
        <v>44</v>
      </c>
      <c s="7" t="s">
        <v>150</v>
      </c>
      <c s="7" t="s">
        <v>132</v>
      </c>
      <c s="10">
        <v>26</v>
      </c>
      <c s="14"/>
      <c s="13">
        <f>ROUND((G42*F42),2)</f>
      </c>
      <c r="O42">
        <f>rekapitulace!H8</f>
      </c>
      <c>
        <f>O42/100*H42</f>
      </c>
    </row>
    <row r="43" spans="4:4" ht="25.5">
      <c r="D43" s="15" t="s">
        <v>406</v>
      </c>
    </row>
    <row r="44" spans="1:16" ht="12.75">
      <c r="A44" s="7">
        <v>14</v>
      </c>
      <c s="7" t="s">
        <v>118</v>
      </c>
      <c s="7" t="s">
        <v>44</v>
      </c>
      <c s="7" t="s">
        <v>153</v>
      </c>
      <c s="7" t="s">
        <v>132</v>
      </c>
      <c s="10">
        <v>6</v>
      </c>
      <c s="14"/>
      <c s="13">
        <f>ROUND((G44*F44),2)</f>
      </c>
      <c r="O44">
        <f>rekapitulace!H8</f>
      </c>
      <c>
        <f>O44/100*H44</f>
      </c>
    </row>
    <row r="45" spans="4:4" ht="25.5">
      <c r="D45" s="15" t="s">
        <v>136</v>
      </c>
    </row>
    <row r="46" spans="1:16" ht="12.75">
      <c r="A46" s="7">
        <v>15</v>
      </c>
      <c s="7" t="s">
        <v>121</v>
      </c>
      <c s="7" t="s">
        <v>44</v>
      </c>
      <c s="7" t="s">
        <v>156</v>
      </c>
      <c s="7" t="s">
        <v>132</v>
      </c>
      <c s="10">
        <v>233</v>
      </c>
      <c s="14"/>
      <c s="13">
        <f>ROUND((G46*F46),2)</f>
      </c>
      <c r="O46">
        <f>rekapitulace!H8</f>
      </c>
      <c>
        <f>O46/100*H46</f>
      </c>
    </row>
    <row r="47" spans="4:4" ht="38.25">
      <c r="D47" s="15" t="s">
        <v>407</v>
      </c>
    </row>
    <row r="48" spans="1:16" ht="12.75">
      <c r="A48" s="7">
        <v>16</v>
      </c>
      <c s="7" t="s">
        <v>123</v>
      </c>
      <c s="7" t="s">
        <v>44</v>
      </c>
      <c s="7" t="s">
        <v>408</v>
      </c>
      <c s="7" t="s">
        <v>86</v>
      </c>
      <c s="10">
        <v>32</v>
      </c>
      <c s="14"/>
      <c s="13">
        <f>ROUND((G48*F48),2)</f>
      </c>
      <c r="O48">
        <f>rekapitulace!H8</f>
      </c>
      <c>
        <f>O48/100*H48</f>
      </c>
    </row>
    <row r="49" spans="4:4" ht="25.5">
      <c r="D49" s="15" t="s">
        <v>409</v>
      </c>
    </row>
    <row r="50" spans="1:16" ht="12.75" customHeight="1">
      <c r="A50" s="16"/>
      <c s="16"/>
      <c s="16" t="s">
        <v>89</v>
      </c>
      <c s="16" t="s">
        <v>129</v>
      </c>
      <c s="16"/>
      <c s="16"/>
      <c s="16"/>
      <c s="16">
        <f>SUM(H32:H49)</f>
      </c>
      <c r="P50">
        <f>ROUND(SUM(P32:P49),2)</f>
      </c>
    </row>
    <row r="52" spans="1:8" ht="12.75" customHeight="1">
      <c r="A52" s="9"/>
      <c s="9"/>
      <c s="9" t="s">
        <v>92</v>
      </c>
      <c s="9" t="s">
        <v>163</v>
      </c>
      <c s="9"/>
      <c s="11"/>
      <c s="9"/>
      <c s="11"/>
    </row>
    <row r="53" spans="1:16" ht="12.75">
      <c r="A53" s="7">
        <v>17</v>
      </c>
      <c s="7" t="s">
        <v>125</v>
      </c>
      <c s="7" t="s">
        <v>44</v>
      </c>
      <c s="7" t="s">
        <v>165</v>
      </c>
      <c s="7" t="s">
        <v>86</v>
      </c>
      <c s="10">
        <v>1</v>
      </c>
      <c s="14"/>
      <c s="13">
        <f>ROUND((G53*F53),2)</f>
      </c>
      <c r="O53">
        <f>rekapitulace!H8</f>
      </c>
      <c>
        <f>O53/100*H53</f>
      </c>
    </row>
    <row r="54" spans="4:4" ht="25.5">
      <c r="D54" s="15" t="s">
        <v>97</v>
      </c>
    </row>
    <row r="55" spans="1:16" ht="12.75">
      <c r="A55" s="7">
        <v>18</v>
      </c>
      <c s="7" t="s">
        <v>127</v>
      </c>
      <c s="7" t="s">
        <v>44</v>
      </c>
      <c s="7" t="s">
        <v>167</v>
      </c>
      <c s="7" t="s">
        <v>86</v>
      </c>
      <c s="10">
        <v>1</v>
      </c>
      <c s="14"/>
      <c s="13">
        <f>ROUND((G55*F55),2)</f>
      </c>
      <c r="O55">
        <f>rekapitulace!H8</f>
      </c>
      <c>
        <f>O55/100*H55</f>
      </c>
    </row>
    <row r="56" spans="4:4" ht="25.5">
      <c r="D56" s="15" t="s">
        <v>97</v>
      </c>
    </row>
    <row r="57" spans="1:16" ht="12.75">
      <c r="A57" s="7">
        <v>19</v>
      </c>
      <c s="7" t="s">
        <v>130</v>
      </c>
      <c s="7" t="s">
        <v>44</v>
      </c>
      <c s="7" t="s">
        <v>171</v>
      </c>
      <c s="7" t="s">
        <v>86</v>
      </c>
      <c s="10">
        <v>4</v>
      </c>
      <c s="14"/>
      <c s="13">
        <f>ROUND((G57*F57),2)</f>
      </c>
      <c r="O57">
        <f>rekapitulace!H8</f>
      </c>
      <c>
        <f>O57/100*H57</f>
      </c>
    </row>
    <row r="58" spans="4:4" ht="25.5">
      <c r="D58" s="15" t="s">
        <v>112</v>
      </c>
    </row>
    <row r="59" spans="1:16" ht="12.75">
      <c r="A59" s="7">
        <v>20</v>
      </c>
      <c s="7" t="s">
        <v>134</v>
      </c>
      <c s="7" t="s">
        <v>44</v>
      </c>
      <c s="7" t="s">
        <v>180</v>
      </c>
      <c s="7" t="s">
        <v>86</v>
      </c>
      <c s="10">
        <v>1</v>
      </c>
      <c s="14"/>
      <c s="13">
        <f>ROUND((G59*F59),2)</f>
      </c>
      <c r="O59">
        <f>rekapitulace!H8</f>
      </c>
      <c>
        <f>O59/100*H59</f>
      </c>
    </row>
    <row r="60" spans="4:4" ht="25.5">
      <c r="D60" s="15" t="s">
        <v>97</v>
      </c>
    </row>
    <row r="61" spans="1:16" ht="12.75">
      <c r="A61" s="7">
        <v>21</v>
      </c>
      <c s="7" t="s">
        <v>137</v>
      </c>
      <c s="7" t="s">
        <v>44</v>
      </c>
      <c s="7" t="s">
        <v>182</v>
      </c>
      <c s="7" t="s">
        <v>86</v>
      </c>
      <c s="10">
        <v>1</v>
      </c>
      <c s="14"/>
      <c s="13">
        <f>ROUND((G61*F61),2)</f>
      </c>
      <c r="O61">
        <f>rekapitulace!H8</f>
      </c>
      <c>
        <f>O61/100*H61</f>
      </c>
    </row>
    <row r="62" spans="4:4" ht="25.5">
      <c r="D62" s="15" t="s">
        <v>97</v>
      </c>
    </row>
    <row r="63" spans="1:16" ht="12.75">
      <c r="A63" s="7">
        <v>22</v>
      </c>
      <c s="7" t="s">
        <v>140</v>
      </c>
      <c s="7" t="s">
        <v>44</v>
      </c>
      <c s="7" t="s">
        <v>184</v>
      </c>
      <c s="7" t="s">
        <v>46</v>
      </c>
      <c s="10">
        <v>1</v>
      </c>
      <c s="14"/>
      <c s="13">
        <f>ROUND((G63*F63),2)</f>
      </c>
      <c r="O63">
        <f>rekapitulace!H8</f>
      </c>
      <c>
        <f>O63/100*H63</f>
      </c>
    </row>
    <row r="64" spans="4:4" ht="25.5">
      <c r="D64" s="15" t="s">
        <v>47</v>
      </c>
    </row>
    <row r="65" spans="1:16" ht="12.75" customHeight="1">
      <c r="A65" s="16"/>
      <c s="16"/>
      <c s="16" t="s">
        <v>92</v>
      </c>
      <c s="16" t="s">
        <v>163</v>
      </c>
      <c s="16"/>
      <c s="16"/>
      <c s="16"/>
      <c s="16">
        <f>SUM(H53:H64)</f>
      </c>
      <c r="P65">
        <f>ROUND(SUM(P53:P64),2)</f>
      </c>
    </row>
    <row r="67" spans="1:8" ht="12.75" customHeight="1">
      <c r="A67" s="9"/>
      <c s="9"/>
      <c s="9" t="s">
        <v>95</v>
      </c>
      <c s="9" t="s">
        <v>185</v>
      </c>
      <c s="9"/>
      <c s="11"/>
      <c s="9"/>
      <c s="11"/>
    </row>
    <row r="68" spans="1:16" ht="12.75">
      <c r="A68" s="7">
        <v>23</v>
      </c>
      <c s="7" t="s">
        <v>143</v>
      </c>
      <c s="7" t="s">
        <v>44</v>
      </c>
      <c s="7" t="s">
        <v>187</v>
      </c>
      <c s="7" t="s">
        <v>86</v>
      </c>
      <c s="10">
        <v>7</v>
      </c>
      <c s="14"/>
      <c s="13">
        <f>ROUND((G68*F68),2)</f>
      </c>
      <c r="O68">
        <f>rekapitulace!H8</f>
      </c>
      <c>
        <f>O68/100*H68</f>
      </c>
    </row>
    <row r="69" spans="4:4" ht="25.5">
      <c r="D69" s="15" t="s">
        <v>120</v>
      </c>
    </row>
    <row r="70" spans="1:16" ht="12.75">
      <c r="A70" s="7">
        <v>24</v>
      </c>
      <c s="7" t="s">
        <v>146</v>
      </c>
      <c s="7" t="s">
        <v>44</v>
      </c>
      <c s="7" t="s">
        <v>189</v>
      </c>
      <c s="7" t="s">
        <v>86</v>
      </c>
      <c s="10">
        <v>7</v>
      </c>
      <c s="14"/>
      <c s="13">
        <f>ROUND((G70*F70),2)</f>
      </c>
      <c r="O70">
        <f>rekapitulace!H8</f>
      </c>
      <c>
        <f>O70/100*H70</f>
      </c>
    </row>
    <row r="71" spans="4:4" ht="25.5">
      <c r="D71" s="15" t="s">
        <v>120</v>
      </c>
    </row>
    <row r="72" spans="1:16" ht="12.75">
      <c r="A72" s="7">
        <v>25</v>
      </c>
      <c s="7" t="s">
        <v>149</v>
      </c>
      <c s="7" t="s">
        <v>44</v>
      </c>
      <c s="7" t="s">
        <v>191</v>
      </c>
      <c s="7" t="s">
        <v>86</v>
      </c>
      <c s="10">
        <v>7</v>
      </c>
      <c s="14"/>
      <c s="13">
        <f>ROUND((G72*F72),2)</f>
      </c>
      <c r="O72">
        <f>rekapitulace!H8</f>
      </c>
      <c>
        <f>O72/100*H72</f>
      </c>
    </row>
    <row r="73" spans="4:4" ht="25.5">
      <c r="D73" s="15" t="s">
        <v>120</v>
      </c>
    </row>
    <row r="74" spans="1:16" ht="12.75">
      <c r="A74" s="7">
        <v>26</v>
      </c>
      <c s="7" t="s">
        <v>152</v>
      </c>
      <c s="7" t="s">
        <v>44</v>
      </c>
      <c s="7" t="s">
        <v>193</v>
      </c>
      <c s="7" t="s">
        <v>132</v>
      </c>
      <c s="10">
        <v>305</v>
      </c>
      <c s="14"/>
      <c s="13">
        <f>ROUND((G74*F74),2)</f>
      </c>
      <c r="O74">
        <f>rekapitulace!H8</f>
      </c>
      <c>
        <f>O74/100*H74</f>
      </c>
    </row>
    <row r="75" spans="4:4" ht="38.25">
      <c r="D75" s="15" t="s">
        <v>410</v>
      </c>
    </row>
    <row r="76" spans="1:16" ht="12.75" customHeight="1">
      <c r="A76" s="16"/>
      <c s="16"/>
      <c s="16" t="s">
        <v>95</v>
      </c>
      <c s="16" t="s">
        <v>185</v>
      </c>
      <c s="16"/>
      <c s="16"/>
      <c s="16"/>
      <c s="16">
        <f>SUM(H68:H75)</f>
      </c>
      <c r="P76">
        <f>ROUND(SUM(P68:P75),2)</f>
      </c>
    </row>
    <row r="78" spans="1:8" ht="12.75" customHeight="1">
      <c r="A78" s="9"/>
      <c s="9"/>
      <c s="9" t="s">
        <v>98</v>
      </c>
      <c s="9" t="s">
        <v>195</v>
      </c>
      <c s="9"/>
      <c s="11"/>
      <c s="9"/>
      <c s="11"/>
    </row>
    <row r="79" spans="1:16" ht="12.75">
      <c r="A79" s="7">
        <v>27</v>
      </c>
      <c s="7" t="s">
        <v>155</v>
      </c>
      <c s="7" t="s">
        <v>44</v>
      </c>
      <c s="7" t="s">
        <v>201</v>
      </c>
      <c s="7" t="s">
        <v>86</v>
      </c>
      <c s="10">
        <v>3</v>
      </c>
      <c s="14"/>
      <c s="13">
        <f>ROUND((G79*F79),2)</f>
      </c>
      <c r="O79">
        <f>rekapitulace!H8</f>
      </c>
      <c>
        <f>O79/100*H79</f>
      </c>
    </row>
    <row r="80" spans="4:4" ht="25.5">
      <c r="D80" s="15" t="s">
        <v>72</v>
      </c>
    </row>
    <row r="81" spans="1:16" ht="12.75">
      <c r="A81" s="7">
        <v>28</v>
      </c>
      <c s="7" t="s">
        <v>158</v>
      </c>
      <c s="7" t="s">
        <v>44</v>
      </c>
      <c s="7" t="s">
        <v>219</v>
      </c>
      <c s="7" t="s">
        <v>86</v>
      </c>
      <c s="10">
        <v>8</v>
      </c>
      <c s="14"/>
      <c s="13">
        <f>ROUND((G81*F81),2)</f>
      </c>
      <c r="O81">
        <f>rekapitulace!H8</f>
      </c>
      <c>
        <f>O81/100*H81</f>
      </c>
    </row>
    <row r="82" spans="4:4" ht="25.5">
      <c r="D82" s="15" t="s">
        <v>246</v>
      </c>
    </row>
    <row r="83" spans="1:16" ht="12.75">
      <c r="A83" s="7">
        <v>29</v>
      </c>
      <c s="7" t="s">
        <v>161</v>
      </c>
      <c s="7" t="s">
        <v>44</v>
      </c>
      <c s="7" t="s">
        <v>411</v>
      </c>
      <c s="7" t="s">
        <v>86</v>
      </c>
      <c s="10">
        <v>2</v>
      </c>
      <c s="14"/>
      <c s="13">
        <f>ROUND((G83*F83),2)</f>
      </c>
      <c r="O83">
        <f>rekapitulace!H8</f>
      </c>
      <c>
        <f>O83/100*H83</f>
      </c>
    </row>
    <row r="84" spans="4:4" ht="25.5">
      <c r="D84" s="15" t="s">
        <v>94</v>
      </c>
    </row>
    <row r="85" spans="1:16" ht="12.75">
      <c r="A85" s="7">
        <v>30</v>
      </c>
      <c s="7" t="s">
        <v>164</v>
      </c>
      <c s="7" t="s">
        <v>44</v>
      </c>
      <c s="7" t="s">
        <v>412</v>
      </c>
      <c s="7" t="s">
        <v>86</v>
      </c>
      <c s="10">
        <v>2</v>
      </c>
      <c s="14"/>
      <c s="13">
        <f>ROUND((G85*F85),2)</f>
      </c>
      <c r="O85">
        <f>rekapitulace!H8</f>
      </c>
      <c>
        <f>O85/100*H85</f>
      </c>
    </row>
    <row r="86" spans="4:4" ht="25.5">
      <c r="D86" s="15" t="s">
        <v>94</v>
      </c>
    </row>
    <row r="87" spans="1:16" ht="12.75" customHeight="1">
      <c r="A87" s="16"/>
      <c s="16"/>
      <c s="16" t="s">
        <v>98</v>
      </c>
      <c s="16" t="s">
        <v>195</v>
      </c>
      <c s="16"/>
      <c s="16"/>
      <c s="16"/>
      <c s="16">
        <f>SUM(H79:H86)</f>
      </c>
      <c r="P87">
        <f>ROUND(SUM(P79:P86),2)</f>
      </c>
    </row>
    <row r="89" spans="1:8" ht="12.75" customHeight="1">
      <c r="A89" s="9"/>
      <c s="9"/>
      <c s="9" t="s">
        <v>100</v>
      </c>
      <c s="9" t="s">
        <v>224</v>
      </c>
      <c s="9"/>
      <c s="11"/>
      <c s="9"/>
      <c s="11"/>
    </row>
    <row r="90" spans="1:16" ht="12.75">
      <c r="A90" s="7">
        <v>31</v>
      </c>
      <c s="7" t="s">
        <v>166</v>
      </c>
      <c s="7" t="s">
        <v>44</v>
      </c>
      <c s="7" t="s">
        <v>226</v>
      </c>
      <c s="7" t="s">
        <v>86</v>
      </c>
      <c s="10">
        <v>6</v>
      </c>
      <c s="14"/>
      <c s="13">
        <f>ROUND((G90*F90),2)</f>
      </c>
      <c r="O90">
        <f>rekapitulace!H8</f>
      </c>
      <c>
        <f>O90/100*H90</f>
      </c>
    </row>
    <row r="91" spans="4:4" ht="25.5">
      <c r="D91" s="15" t="s">
        <v>106</v>
      </c>
    </row>
    <row r="92" spans="1:16" ht="12.75">
      <c r="A92" s="7">
        <v>32</v>
      </c>
      <c s="7" t="s">
        <v>168</v>
      </c>
      <c s="7" t="s">
        <v>44</v>
      </c>
      <c s="7" t="s">
        <v>229</v>
      </c>
      <c s="7" t="s">
        <v>86</v>
      </c>
      <c s="10">
        <v>6</v>
      </c>
      <c s="14"/>
      <c s="13">
        <f>ROUND((G92*F92),2)</f>
      </c>
      <c r="O92">
        <f>rekapitulace!H8</f>
      </c>
      <c>
        <f>O92/100*H92</f>
      </c>
    </row>
    <row r="93" spans="4:4" ht="25.5">
      <c r="D93" s="15" t="s">
        <v>106</v>
      </c>
    </row>
    <row r="94" spans="1:16" ht="12.75">
      <c r="A94" s="7">
        <v>33</v>
      </c>
      <c s="7" t="s">
        <v>170</v>
      </c>
      <c s="7" t="s">
        <v>44</v>
      </c>
      <c s="7" t="s">
        <v>232</v>
      </c>
      <c s="7" t="s">
        <v>132</v>
      </c>
      <c s="10">
        <v>4.5</v>
      </c>
      <c s="14"/>
      <c s="13">
        <f>ROUND((G94*F94),2)</f>
      </c>
      <c r="O94">
        <f>rekapitulace!H8</f>
      </c>
      <c>
        <f>O94/100*H94</f>
      </c>
    </row>
    <row r="95" spans="4:4" ht="25.5">
      <c r="D95" s="15" t="s">
        <v>413</v>
      </c>
    </row>
    <row r="96" spans="1:16" ht="12.75">
      <c r="A96" s="7">
        <v>34</v>
      </c>
      <c s="7" t="s">
        <v>173</v>
      </c>
      <c s="7" t="s">
        <v>44</v>
      </c>
      <c s="7" t="s">
        <v>235</v>
      </c>
      <c s="7" t="s">
        <v>86</v>
      </c>
      <c s="10">
        <v>9</v>
      </c>
      <c s="14"/>
      <c s="13">
        <f>ROUND((G96*F96),2)</f>
      </c>
      <c r="O96">
        <f>rekapitulace!H8</f>
      </c>
      <c>
        <f>O96/100*H96</f>
      </c>
    </row>
    <row r="97" spans="4:4" ht="25.5">
      <c r="D97" s="15" t="s">
        <v>414</v>
      </c>
    </row>
    <row r="98" spans="1:16" ht="12.75">
      <c r="A98" s="7">
        <v>35</v>
      </c>
      <c s="7" t="s">
        <v>175</v>
      </c>
      <c s="7" t="s">
        <v>44</v>
      </c>
      <c s="7" t="s">
        <v>238</v>
      </c>
      <c s="7" t="s">
        <v>132</v>
      </c>
      <c s="10">
        <v>35</v>
      </c>
      <c s="14"/>
      <c s="13">
        <f>ROUND((G98*F98),2)</f>
      </c>
      <c r="O98">
        <f>rekapitulace!H8</f>
      </c>
      <c>
        <f>O98/100*H98</f>
      </c>
    </row>
    <row r="99" spans="4:4" ht="25.5">
      <c r="D99" s="15" t="s">
        <v>415</v>
      </c>
    </row>
    <row r="100" spans="1:16" ht="12.75">
      <c r="A100" s="7">
        <v>36</v>
      </c>
      <c s="7" t="s">
        <v>177</v>
      </c>
      <c s="7" t="s">
        <v>44</v>
      </c>
      <c s="7" t="s">
        <v>241</v>
      </c>
      <c s="7" t="s">
        <v>242</v>
      </c>
      <c s="10">
        <v>48</v>
      </c>
      <c s="14"/>
      <c s="13">
        <f>ROUND((G100*F100),2)</f>
      </c>
      <c r="O100">
        <f>rekapitulace!H8</f>
      </c>
      <c>
        <f>O100/100*H100</f>
      </c>
    </row>
    <row r="101" spans="4:4" ht="25.5">
      <c r="D101" s="15" t="s">
        <v>416</v>
      </c>
    </row>
    <row r="102" spans="1:16" ht="12.75">
      <c r="A102" s="7">
        <v>37</v>
      </c>
      <c s="7" t="s">
        <v>179</v>
      </c>
      <c s="7" t="s">
        <v>44</v>
      </c>
      <c s="7" t="s">
        <v>245</v>
      </c>
      <c s="7" t="s">
        <v>86</v>
      </c>
      <c s="10">
        <v>4</v>
      </c>
      <c s="14"/>
      <c s="13">
        <f>ROUND((G102*F102),2)</f>
      </c>
      <c r="O102">
        <f>rekapitulace!H8</f>
      </c>
      <c>
        <f>O102/100*H102</f>
      </c>
    </row>
    <row r="103" spans="4:4" ht="25.5">
      <c r="D103" s="15" t="s">
        <v>112</v>
      </c>
    </row>
    <row r="104" spans="1:16" ht="12.75">
      <c r="A104" s="7">
        <v>38</v>
      </c>
      <c s="7" t="s">
        <v>181</v>
      </c>
      <c s="7" t="s">
        <v>44</v>
      </c>
      <c s="7" t="s">
        <v>248</v>
      </c>
      <c s="7" t="s">
        <v>132</v>
      </c>
      <c s="10">
        <v>35</v>
      </c>
      <c s="14"/>
      <c s="13">
        <f>ROUND((G104*F104),2)</f>
      </c>
      <c r="O104">
        <f>rekapitulace!H8</f>
      </c>
      <c>
        <f>O104/100*H104</f>
      </c>
    </row>
    <row r="105" spans="4:4" ht="25.5">
      <c r="D105" s="15" t="s">
        <v>415</v>
      </c>
    </row>
    <row r="106" spans="1:16" ht="12.75">
      <c r="A106" s="7">
        <v>39</v>
      </c>
      <c s="7" t="s">
        <v>183</v>
      </c>
      <c s="7" t="s">
        <v>44</v>
      </c>
      <c s="7" t="s">
        <v>251</v>
      </c>
      <c s="7" t="s">
        <v>132</v>
      </c>
      <c s="10">
        <v>240</v>
      </c>
      <c s="14"/>
      <c s="13">
        <f>ROUND((G106*F106),2)</f>
      </c>
      <c r="O106">
        <f>rekapitulace!H8</f>
      </c>
      <c>
        <f>O106/100*H106</f>
      </c>
    </row>
    <row r="107" spans="4:4" ht="38.25">
      <c r="D107" s="15" t="s">
        <v>417</v>
      </c>
    </row>
    <row r="108" spans="1:16" ht="12.75">
      <c r="A108" s="7">
        <v>40</v>
      </c>
      <c s="7" t="s">
        <v>186</v>
      </c>
      <c s="7" t="s">
        <v>44</v>
      </c>
      <c s="7" t="s">
        <v>254</v>
      </c>
      <c s="7" t="s">
        <v>132</v>
      </c>
      <c s="10">
        <v>66</v>
      </c>
      <c s="14"/>
      <c s="13">
        <f>ROUND((G108*F108),2)</f>
      </c>
      <c r="O108">
        <f>rekapitulace!H8</f>
      </c>
      <c>
        <f>O108/100*H108</f>
      </c>
    </row>
    <row r="109" spans="4:4" ht="25.5">
      <c r="D109" s="15" t="s">
        <v>418</v>
      </c>
    </row>
    <row r="110" spans="1:16" ht="12.75">
      <c r="A110" s="7">
        <v>41</v>
      </c>
      <c s="7" t="s">
        <v>188</v>
      </c>
      <c s="7" t="s">
        <v>44</v>
      </c>
      <c s="7" t="s">
        <v>257</v>
      </c>
      <c s="7" t="s">
        <v>132</v>
      </c>
      <c s="10">
        <v>233</v>
      </c>
      <c s="14"/>
      <c s="13">
        <f>ROUND((G110*F110),2)</f>
      </c>
      <c r="O110">
        <f>rekapitulace!H8</f>
      </c>
      <c>
        <f>O110/100*H110</f>
      </c>
    </row>
    <row r="111" spans="4:4" ht="38.25">
      <c r="D111" s="15" t="s">
        <v>407</v>
      </c>
    </row>
    <row r="112" spans="1:16" ht="12.75">
      <c r="A112" s="7">
        <v>42</v>
      </c>
      <c s="7" t="s">
        <v>190</v>
      </c>
      <c s="7" t="s">
        <v>44</v>
      </c>
      <c s="7" t="s">
        <v>259</v>
      </c>
      <c s="7" t="s">
        <v>86</v>
      </c>
      <c s="10">
        <v>1</v>
      </c>
      <c s="14"/>
      <c s="13">
        <f>ROUND((G112*F112),2)</f>
      </c>
      <c r="O112">
        <f>rekapitulace!H8</f>
      </c>
      <c>
        <f>O112/100*H112</f>
      </c>
    </row>
    <row r="113" spans="4:4" ht="25.5">
      <c r="D113" s="15" t="s">
        <v>97</v>
      </c>
    </row>
    <row r="114" spans="1:16" ht="12.75">
      <c r="A114" s="7">
        <v>43</v>
      </c>
      <c s="7" t="s">
        <v>192</v>
      </c>
      <c s="7" t="s">
        <v>44</v>
      </c>
      <c s="7" t="s">
        <v>261</v>
      </c>
      <c s="7" t="s">
        <v>86</v>
      </c>
      <c s="10">
        <v>1</v>
      </c>
      <c s="14"/>
      <c s="13">
        <f>ROUND((G114*F114),2)</f>
      </c>
      <c r="O114">
        <f>rekapitulace!H8</f>
      </c>
      <c>
        <f>O114/100*H114</f>
      </c>
    </row>
    <row r="115" spans="4:4" ht="25.5">
      <c r="D115" s="15" t="s">
        <v>97</v>
      </c>
    </row>
    <row r="116" spans="1:16" ht="12.75">
      <c r="A116" s="7">
        <v>44</v>
      </c>
      <c s="7" t="s">
        <v>196</v>
      </c>
      <c s="7" t="s">
        <v>44</v>
      </c>
      <c s="7" t="s">
        <v>419</v>
      </c>
      <c s="7" t="s">
        <v>86</v>
      </c>
      <c s="10">
        <v>4</v>
      </c>
      <c s="14"/>
      <c s="13">
        <f>ROUND((G116*F116),2)</f>
      </c>
      <c r="O116">
        <f>rekapitulace!H8</f>
      </c>
      <c>
        <f>O116/100*H116</f>
      </c>
    </row>
    <row r="117" spans="4:4" ht="25.5">
      <c r="D117" s="15" t="s">
        <v>112</v>
      </c>
    </row>
    <row r="118" spans="1:16" ht="12.75">
      <c r="A118" s="7">
        <v>45</v>
      </c>
      <c s="7" t="s">
        <v>198</v>
      </c>
      <c s="7" t="s">
        <v>44</v>
      </c>
      <c s="7" t="s">
        <v>263</v>
      </c>
      <c s="7" t="s">
        <v>86</v>
      </c>
      <c s="10">
        <v>6</v>
      </c>
      <c s="14"/>
      <c s="13">
        <f>ROUND((G118*F118),2)</f>
      </c>
      <c r="O118">
        <f>rekapitulace!H8</f>
      </c>
      <c>
        <f>O118/100*H118</f>
      </c>
    </row>
    <row r="119" spans="4:4" ht="25.5">
      <c r="D119" s="15" t="s">
        <v>106</v>
      </c>
    </row>
    <row r="120" spans="1:16" ht="12.75">
      <c r="A120" s="7">
        <v>46</v>
      </c>
      <c s="7" t="s">
        <v>200</v>
      </c>
      <c s="7" t="s">
        <v>44</v>
      </c>
      <c s="7" t="s">
        <v>266</v>
      </c>
      <c s="7" t="s">
        <v>86</v>
      </c>
      <c s="10">
        <v>7</v>
      </c>
      <c s="14"/>
      <c s="13">
        <f>ROUND((G120*F120),2)</f>
      </c>
      <c r="O120">
        <f>rekapitulace!H8</f>
      </c>
      <c>
        <f>O120/100*H120</f>
      </c>
    </row>
    <row r="121" spans="4:4" ht="25.5">
      <c r="D121" s="15" t="s">
        <v>120</v>
      </c>
    </row>
    <row r="122" spans="1:16" ht="12.75">
      <c r="A122" s="7">
        <v>47</v>
      </c>
      <c s="7" t="s">
        <v>202</v>
      </c>
      <c s="7" t="s">
        <v>44</v>
      </c>
      <c s="7" t="s">
        <v>269</v>
      </c>
      <c s="7" t="s">
        <v>86</v>
      </c>
      <c s="10">
        <v>3</v>
      </c>
      <c s="14"/>
      <c s="13">
        <f>ROUND((G122*F122),2)</f>
      </c>
      <c r="O122">
        <f>rekapitulace!H8</f>
      </c>
      <c>
        <f>O122/100*H122</f>
      </c>
    </row>
    <row r="123" spans="4:4" ht="25.5">
      <c r="D123" s="15" t="s">
        <v>72</v>
      </c>
    </row>
    <row r="124" spans="1:16" ht="12.75">
      <c r="A124" s="7">
        <v>48</v>
      </c>
      <c s="7" t="s">
        <v>204</v>
      </c>
      <c s="7" t="s">
        <v>44</v>
      </c>
      <c s="7" t="s">
        <v>271</v>
      </c>
      <c s="7" t="s">
        <v>86</v>
      </c>
      <c s="10">
        <v>12</v>
      </c>
      <c s="14"/>
      <c s="13">
        <f>ROUND((G124*F124),2)</f>
      </c>
      <c r="O124">
        <f>rekapitulace!H8</f>
      </c>
      <c>
        <f>O124/100*H124</f>
      </c>
    </row>
    <row r="125" spans="4:4" ht="25.5">
      <c r="D125" s="15" t="s">
        <v>230</v>
      </c>
    </row>
    <row r="126" spans="1:16" ht="12.75">
      <c r="A126" s="7">
        <v>49</v>
      </c>
      <c s="7" t="s">
        <v>206</v>
      </c>
      <c s="7" t="s">
        <v>44</v>
      </c>
      <c s="7" t="s">
        <v>274</v>
      </c>
      <c s="7" t="s">
        <v>86</v>
      </c>
      <c s="10">
        <v>5</v>
      </c>
      <c s="14"/>
      <c s="13">
        <f>ROUND((G126*F126),2)</f>
      </c>
      <c r="O126">
        <f>rekapitulace!H8</f>
      </c>
      <c>
        <f>O126/100*H126</f>
      </c>
    </row>
    <row r="127" spans="4:4" ht="25.5">
      <c r="D127" s="15" t="s">
        <v>91</v>
      </c>
    </row>
    <row r="128" spans="1:16" ht="12.75" customHeight="1">
      <c r="A128" s="16"/>
      <c s="16"/>
      <c s="16" t="s">
        <v>100</v>
      </c>
      <c s="16" t="s">
        <v>224</v>
      </c>
      <c s="16"/>
      <c s="16"/>
      <c s="16"/>
      <c s="16">
        <f>SUM(H90:H127)</f>
      </c>
      <c r="P128">
        <f>ROUND(SUM(P90:P127),2)</f>
      </c>
    </row>
    <row r="130" spans="1:8" ht="12.75" customHeight="1">
      <c r="A130" s="9"/>
      <c s="9"/>
      <c s="9" t="s">
        <v>102</v>
      </c>
      <c s="9" t="s">
        <v>275</v>
      </c>
      <c s="9"/>
      <c s="11"/>
      <c s="9"/>
      <c s="11"/>
    </row>
    <row r="131" spans="1:16" ht="12.75">
      <c r="A131" s="7">
        <v>50</v>
      </c>
      <c s="7" t="s">
        <v>208</v>
      </c>
      <c s="7" t="s">
        <v>44</v>
      </c>
      <c s="7" t="s">
        <v>277</v>
      </c>
      <c s="7" t="s">
        <v>86</v>
      </c>
      <c s="10">
        <v>1</v>
      </c>
      <c s="14"/>
      <c s="13">
        <f>ROUND((G131*F131),2)</f>
      </c>
      <c r="O131">
        <f>rekapitulace!H8</f>
      </c>
      <c>
        <f>O131/100*H131</f>
      </c>
    </row>
    <row r="132" spans="4:4" ht="25.5">
      <c r="D132" s="15" t="s">
        <v>97</v>
      </c>
    </row>
    <row r="133" spans="1:16" ht="12.75">
      <c r="A133" s="7">
        <v>51</v>
      </c>
      <c s="7" t="s">
        <v>210</v>
      </c>
      <c s="7" t="s">
        <v>44</v>
      </c>
      <c s="7" t="s">
        <v>279</v>
      </c>
      <c s="7" t="s">
        <v>86</v>
      </c>
      <c s="10">
        <v>1</v>
      </c>
      <c s="14"/>
      <c s="13">
        <f>ROUND((G133*F133),2)</f>
      </c>
      <c r="O133">
        <f>rekapitulace!H8</f>
      </c>
      <c>
        <f>O133/100*H133</f>
      </c>
    </row>
    <row r="134" spans="4:4" ht="25.5">
      <c r="D134" s="15" t="s">
        <v>97</v>
      </c>
    </row>
    <row r="135" spans="1:16" ht="12.75">
      <c r="A135" s="7">
        <v>52</v>
      </c>
      <c s="7" t="s">
        <v>212</v>
      </c>
      <c s="7" t="s">
        <v>44</v>
      </c>
      <c s="7" t="s">
        <v>281</v>
      </c>
      <c s="7" t="s">
        <v>46</v>
      </c>
      <c s="10">
        <v>1</v>
      </c>
      <c s="14"/>
      <c s="13">
        <f>ROUND((G135*F135),2)</f>
      </c>
      <c r="O135">
        <f>rekapitulace!H8</f>
      </c>
      <c>
        <f>O135/100*H135</f>
      </c>
    </row>
    <row r="136" spans="4:4" ht="25.5">
      <c r="D136" s="15" t="s">
        <v>47</v>
      </c>
    </row>
    <row r="137" spans="1:16" ht="12.75">
      <c r="A137" s="7">
        <v>53</v>
      </c>
      <c s="7" t="s">
        <v>214</v>
      </c>
      <c s="7" t="s">
        <v>44</v>
      </c>
      <c s="7" t="s">
        <v>283</v>
      </c>
      <c s="7" t="s">
        <v>86</v>
      </c>
      <c s="10">
        <v>1</v>
      </c>
      <c s="14"/>
      <c s="13">
        <f>ROUND((G137*F137),2)</f>
      </c>
      <c r="O137">
        <f>rekapitulace!H8</f>
      </c>
      <c>
        <f>O137/100*H137</f>
      </c>
    </row>
    <row r="138" spans="4:4" ht="25.5">
      <c r="D138" s="15" t="s">
        <v>97</v>
      </c>
    </row>
    <row r="139" spans="1:16" ht="12.75">
      <c r="A139" s="7">
        <v>54</v>
      </c>
      <c s="7" t="s">
        <v>216</v>
      </c>
      <c s="7" t="s">
        <v>44</v>
      </c>
      <c s="7" t="s">
        <v>285</v>
      </c>
      <c s="7" t="s">
        <v>86</v>
      </c>
      <c s="10">
        <v>1</v>
      </c>
      <c s="14"/>
      <c s="13">
        <f>ROUND((G139*F139),2)</f>
      </c>
      <c r="O139">
        <f>rekapitulace!H8</f>
      </c>
      <c>
        <f>O139/100*H139</f>
      </c>
    </row>
    <row r="140" spans="4:4" ht="25.5">
      <c r="D140" s="15" t="s">
        <v>97</v>
      </c>
    </row>
    <row r="141" spans="1:16" ht="12.75" customHeight="1">
      <c r="A141" s="16"/>
      <c s="16"/>
      <c s="16" t="s">
        <v>102</v>
      </c>
      <c s="16" t="s">
        <v>275</v>
      </c>
      <c s="16"/>
      <c s="16"/>
      <c s="16"/>
      <c s="16">
        <f>SUM(H131:H140)</f>
      </c>
      <c r="P141">
        <f>ROUND(SUM(P131:P140),2)</f>
      </c>
    </row>
    <row r="143" spans="1:16" ht="12.75" customHeight="1">
      <c r="A143" s="16"/>
      <c s="16"/>
      <c s="16"/>
      <c s="16" t="s">
        <v>63</v>
      </c>
      <c s="16"/>
      <c s="16"/>
      <c s="16"/>
      <c s="16">
        <f>+H18+H29+H50+H65+H76+H87+H128+H141</f>
      </c>
      <c r="P143">
        <f>+P18+P29+P50+P65+P76+P87+P128+P141</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8.xml><?xml version="1.0" encoding="utf-8"?>
<worksheet xmlns="http://schemas.openxmlformats.org/spreadsheetml/2006/main" xmlns:r="http://schemas.openxmlformats.org/officeDocument/2006/relationships">
  <sheetPr>
    <pageSetUpPr fitToPage="1"/>
  </sheetPr>
  <dimension ref="A1:P70"/>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399</v>
      </c>
      <c s="5" t="s">
        <v>400</v>
      </c>
      <c s="5"/>
    </row>
    <row r="6" spans="1:5" ht="12.75" customHeight="1">
      <c r="A6" t="s">
        <v>17</v>
      </c>
      <c r="C6" s="5" t="s">
        <v>420</v>
      </c>
      <c s="5" t="s">
        <v>295</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297</v>
      </c>
      <c s="7" t="s">
        <v>86</v>
      </c>
      <c s="10">
        <v>1</v>
      </c>
      <c s="14"/>
      <c s="13">
        <f>ROUND((G12*F12),2)</f>
      </c>
      <c r="O12">
        <f>rekapitulace!H8</f>
      </c>
      <c>
        <f>O12/100*H12</f>
      </c>
    </row>
    <row r="13" spans="4:4" ht="25.5">
      <c r="D13" s="15" t="s">
        <v>97</v>
      </c>
    </row>
    <row r="14" spans="1:16" ht="12.75">
      <c r="A14" s="7">
        <v>2</v>
      </c>
      <c s="7" t="s">
        <v>87</v>
      </c>
      <c s="7" t="s">
        <v>44</v>
      </c>
      <c s="7" t="s">
        <v>298</v>
      </c>
      <c s="7" t="s">
        <v>86</v>
      </c>
      <c s="10">
        <v>1</v>
      </c>
      <c s="14"/>
      <c s="13">
        <f>ROUND((G14*F14),2)</f>
      </c>
      <c r="O14">
        <f>rekapitulace!H8</f>
      </c>
      <c>
        <f>O14/100*H14</f>
      </c>
    </row>
    <row r="15" spans="4:4" ht="25.5">
      <c r="D15" s="15" t="s">
        <v>97</v>
      </c>
    </row>
    <row r="16" spans="1:16" ht="12.75">
      <c r="A16" s="7">
        <v>3</v>
      </c>
      <c s="7" t="s">
        <v>89</v>
      </c>
      <c s="7" t="s">
        <v>44</v>
      </c>
      <c s="7" t="s">
        <v>301</v>
      </c>
      <c s="7" t="s">
        <v>86</v>
      </c>
      <c s="10">
        <v>7</v>
      </c>
      <c s="14"/>
      <c s="13">
        <f>ROUND((G16*F16),2)</f>
      </c>
      <c r="O16">
        <f>rekapitulace!H8</f>
      </c>
      <c>
        <f>O16/100*H16</f>
      </c>
    </row>
    <row r="17" spans="4:4" ht="25.5">
      <c r="D17" s="15" t="s">
        <v>120</v>
      </c>
    </row>
    <row r="18" spans="1:16" ht="12.75">
      <c r="A18" s="7">
        <v>4</v>
      </c>
      <c s="7" t="s">
        <v>92</v>
      </c>
      <c s="7" t="s">
        <v>44</v>
      </c>
      <c s="7" t="s">
        <v>307</v>
      </c>
      <c s="7" t="s">
        <v>86</v>
      </c>
      <c s="10">
        <v>3</v>
      </c>
      <c s="14"/>
      <c s="13">
        <f>ROUND((G18*F18),2)</f>
      </c>
      <c r="O18">
        <f>rekapitulace!H8</f>
      </c>
      <c>
        <f>O18/100*H18</f>
      </c>
    </row>
    <row r="19" spans="4:4" ht="25.5">
      <c r="D19" s="15" t="s">
        <v>72</v>
      </c>
    </row>
    <row r="20" spans="1:16" ht="12.75">
      <c r="A20" s="7">
        <v>5</v>
      </c>
      <c s="7" t="s">
        <v>95</v>
      </c>
      <c s="7" t="s">
        <v>44</v>
      </c>
      <c s="7" t="s">
        <v>312</v>
      </c>
      <c s="7" t="s">
        <v>86</v>
      </c>
      <c s="10">
        <v>7</v>
      </c>
      <c s="14"/>
      <c s="13">
        <f>ROUND((G20*F20),2)</f>
      </c>
      <c r="O20">
        <f>rekapitulace!H8</f>
      </c>
      <c>
        <f>O20/100*H20</f>
      </c>
    </row>
    <row r="21" spans="4:4" ht="25.5">
      <c r="D21" s="15" t="s">
        <v>120</v>
      </c>
    </row>
    <row r="22" spans="1:16" ht="12.75">
      <c r="A22" s="7">
        <v>6</v>
      </c>
      <c s="7" t="s">
        <v>98</v>
      </c>
      <c s="7" t="s">
        <v>44</v>
      </c>
      <c s="7" t="s">
        <v>313</v>
      </c>
      <c s="7" t="s">
        <v>86</v>
      </c>
      <c s="10">
        <v>1</v>
      </c>
      <c s="14"/>
      <c s="13">
        <f>ROUND((G22*F22),2)</f>
      </c>
      <c r="O22">
        <f>rekapitulace!H8</f>
      </c>
      <c>
        <f>O22/100*H22</f>
      </c>
    </row>
    <row r="23" spans="4:4" ht="25.5">
      <c r="D23" s="15" t="s">
        <v>97</v>
      </c>
    </row>
    <row r="24" spans="1:16" ht="12.75">
      <c r="A24" s="7">
        <v>7</v>
      </c>
      <c s="7" t="s">
        <v>100</v>
      </c>
      <c s="7" t="s">
        <v>44</v>
      </c>
      <c s="7" t="s">
        <v>314</v>
      </c>
      <c s="7" t="s">
        <v>86</v>
      </c>
      <c s="10">
        <v>4</v>
      </c>
      <c s="14"/>
      <c s="13">
        <f>ROUND((G24*F24),2)</f>
      </c>
      <c r="O24">
        <f>rekapitulace!H8</f>
      </c>
      <c>
        <f>O24/100*H24</f>
      </c>
    </row>
    <row r="25" spans="4:4" ht="25.5">
      <c r="D25" s="15" t="s">
        <v>112</v>
      </c>
    </row>
    <row r="26" spans="1:16" ht="12.75">
      <c r="A26" s="7">
        <v>8</v>
      </c>
      <c s="7" t="s">
        <v>102</v>
      </c>
      <c s="7" t="s">
        <v>44</v>
      </c>
      <c s="7" t="s">
        <v>316</v>
      </c>
      <c s="7" t="s">
        <v>86</v>
      </c>
      <c s="10">
        <v>4</v>
      </c>
      <c s="14"/>
      <c s="13">
        <f>ROUND((G26*F26),2)</f>
      </c>
      <c r="O26">
        <f>rekapitulace!H8</f>
      </c>
      <c>
        <f>O26/100*H26</f>
      </c>
    </row>
    <row r="27" spans="4:4" ht="25.5">
      <c r="D27" s="15" t="s">
        <v>112</v>
      </c>
    </row>
    <row r="28" spans="1:16" ht="12.75">
      <c r="A28" s="7">
        <v>9</v>
      </c>
      <c s="7" t="s">
        <v>104</v>
      </c>
      <c s="7" t="s">
        <v>44</v>
      </c>
      <c s="7" t="s">
        <v>317</v>
      </c>
      <c s="7" t="s">
        <v>86</v>
      </c>
      <c s="10">
        <v>10</v>
      </c>
      <c s="14"/>
      <c s="13">
        <f>ROUND((G28*F28),2)</f>
      </c>
      <c r="O28">
        <f>rekapitulace!H8</f>
      </c>
      <c>
        <f>O28/100*H28</f>
      </c>
    </row>
    <row r="29" spans="4:4" ht="25.5">
      <c r="D29" s="15" t="s">
        <v>264</v>
      </c>
    </row>
    <row r="30" spans="1:16" ht="12.75">
      <c r="A30" s="7">
        <v>10</v>
      </c>
      <c s="7" t="s">
        <v>107</v>
      </c>
      <c s="7" t="s">
        <v>44</v>
      </c>
      <c s="7" t="s">
        <v>318</v>
      </c>
      <c s="7" t="s">
        <v>86</v>
      </c>
      <c s="10">
        <v>2</v>
      </c>
      <c s="14"/>
      <c s="13">
        <f>ROUND((G30*F30),2)</f>
      </c>
      <c r="O30">
        <f>rekapitulace!H8</f>
      </c>
      <c>
        <f>O30/100*H30</f>
      </c>
    </row>
    <row r="31" spans="4:4" ht="25.5">
      <c r="D31" s="15" t="s">
        <v>94</v>
      </c>
    </row>
    <row r="32" spans="1:16" ht="12.75">
      <c r="A32" s="7">
        <v>11</v>
      </c>
      <c s="7" t="s">
        <v>110</v>
      </c>
      <c s="7" t="s">
        <v>44</v>
      </c>
      <c s="7" t="s">
        <v>319</v>
      </c>
      <c s="7" t="s">
        <v>86</v>
      </c>
      <c s="10">
        <v>1</v>
      </c>
      <c s="14"/>
      <c s="13">
        <f>ROUND((G32*F32),2)</f>
      </c>
      <c r="O32">
        <f>rekapitulace!H8</f>
      </c>
      <c>
        <f>O32/100*H32</f>
      </c>
    </row>
    <row r="33" spans="4:4" ht="25.5">
      <c r="D33" s="15" t="s">
        <v>97</v>
      </c>
    </row>
    <row r="34" spans="1:16" ht="12.75">
      <c r="A34" s="7">
        <v>12</v>
      </c>
      <c s="7" t="s">
        <v>113</v>
      </c>
      <c s="7" t="s">
        <v>44</v>
      </c>
      <c s="7" t="s">
        <v>320</v>
      </c>
      <c s="7" t="s">
        <v>86</v>
      </c>
      <c s="10">
        <v>4</v>
      </c>
      <c s="14"/>
      <c s="13">
        <f>ROUND((G34*F34),2)</f>
      </c>
      <c r="O34">
        <f>rekapitulace!H8</f>
      </c>
      <c>
        <f>O34/100*H34</f>
      </c>
    </row>
    <row r="35" spans="4:4" ht="25.5">
      <c r="D35" s="15" t="s">
        <v>112</v>
      </c>
    </row>
    <row r="36" spans="1:16" ht="12.75">
      <c r="A36" s="7">
        <v>13</v>
      </c>
      <c s="7" t="s">
        <v>115</v>
      </c>
      <c s="7" t="s">
        <v>44</v>
      </c>
      <c s="7" t="s">
        <v>321</v>
      </c>
      <c s="7" t="s">
        <v>132</v>
      </c>
      <c s="10">
        <v>233</v>
      </c>
      <c s="14"/>
      <c s="13">
        <f>ROUND((G36*F36),2)</f>
      </c>
      <c r="O36">
        <f>rekapitulace!H8</f>
      </c>
      <c>
        <f>O36/100*H36</f>
      </c>
    </row>
    <row r="37" spans="4:4" ht="38.25">
      <c r="D37" s="15" t="s">
        <v>407</v>
      </c>
    </row>
    <row r="38" spans="1:16" ht="12.75">
      <c r="A38" s="7">
        <v>14</v>
      </c>
      <c s="7" t="s">
        <v>118</v>
      </c>
      <c s="7" t="s">
        <v>44</v>
      </c>
      <c s="7" t="s">
        <v>322</v>
      </c>
      <c s="7" t="s">
        <v>132</v>
      </c>
      <c s="10">
        <v>233</v>
      </c>
      <c s="14"/>
      <c s="13">
        <f>ROUND((G38*F38),2)</f>
      </c>
      <c r="O38">
        <f>rekapitulace!H8</f>
      </c>
      <c>
        <f>O38/100*H38</f>
      </c>
    </row>
    <row r="39" spans="4:4" ht="38.25">
      <c r="D39" s="15" t="s">
        <v>407</v>
      </c>
    </row>
    <row r="40" spans="1:16" ht="12.75">
      <c r="A40" s="7">
        <v>15</v>
      </c>
      <c s="7" t="s">
        <v>121</v>
      </c>
      <c s="7" t="s">
        <v>44</v>
      </c>
      <c s="7" t="s">
        <v>323</v>
      </c>
      <c s="7" t="s">
        <v>86</v>
      </c>
      <c s="10">
        <v>54</v>
      </c>
      <c s="14"/>
      <c s="13">
        <f>ROUND((G40*F40),2)</f>
      </c>
      <c r="O40">
        <f>rekapitulace!H8</f>
      </c>
      <c>
        <f>O40/100*H40</f>
      </c>
    </row>
    <row r="41" spans="4:4" ht="25.5">
      <c r="D41" s="15" t="s">
        <v>324</v>
      </c>
    </row>
    <row r="42" spans="1:16" ht="12.75">
      <c r="A42" s="7">
        <v>16</v>
      </c>
      <c s="7" t="s">
        <v>123</v>
      </c>
      <c s="7" t="s">
        <v>44</v>
      </c>
      <c s="7" t="s">
        <v>326</v>
      </c>
      <c s="7" t="s">
        <v>86</v>
      </c>
      <c s="10">
        <v>6</v>
      </c>
      <c s="14"/>
      <c s="13">
        <f>ROUND((G42*F42),2)</f>
      </c>
      <c r="O42">
        <f>rekapitulace!H8</f>
      </c>
      <c>
        <f>O42/100*H42</f>
      </c>
    </row>
    <row r="43" spans="4:4" ht="25.5">
      <c r="D43" s="15" t="s">
        <v>106</v>
      </c>
    </row>
    <row r="44" spans="1:16" ht="12.75">
      <c r="A44" s="7">
        <v>17</v>
      </c>
      <c s="7" t="s">
        <v>125</v>
      </c>
      <c s="7" t="s">
        <v>44</v>
      </c>
      <c s="7" t="s">
        <v>334</v>
      </c>
      <c s="7" t="s">
        <v>331</v>
      </c>
      <c s="10">
        <v>6</v>
      </c>
      <c s="14"/>
      <c s="13">
        <f>ROUND((G44*F44),2)</f>
      </c>
      <c r="O44">
        <f>rekapitulace!H8</f>
      </c>
      <c>
        <f>O44/100*H44</f>
      </c>
    </row>
    <row r="45" spans="4:4" ht="25.5">
      <c r="D45" s="15" t="s">
        <v>421</v>
      </c>
    </row>
    <row r="46" spans="1:16" ht="12.75">
      <c r="A46" s="7">
        <v>18</v>
      </c>
      <c s="7" t="s">
        <v>127</v>
      </c>
      <c s="7" t="s">
        <v>44</v>
      </c>
      <c s="7" t="s">
        <v>336</v>
      </c>
      <c s="7" t="s">
        <v>86</v>
      </c>
      <c s="10">
        <v>1</v>
      </c>
      <c s="14"/>
      <c s="13">
        <f>ROUND((G46*F46),2)</f>
      </c>
      <c r="O46">
        <f>rekapitulace!H8</f>
      </c>
      <c>
        <f>O46/100*H46</f>
      </c>
    </row>
    <row r="47" spans="4:4" ht="25.5">
      <c r="D47" s="15" t="s">
        <v>97</v>
      </c>
    </row>
    <row r="48" spans="1:16" ht="12.75">
      <c r="A48" s="7">
        <v>19</v>
      </c>
      <c s="7" t="s">
        <v>130</v>
      </c>
      <c s="7" t="s">
        <v>44</v>
      </c>
      <c s="7" t="s">
        <v>337</v>
      </c>
      <c s="7" t="s">
        <v>86</v>
      </c>
      <c s="10">
        <v>1</v>
      </c>
      <c s="14"/>
      <c s="13">
        <f>ROUND((G48*F48),2)</f>
      </c>
      <c r="O48">
        <f>rekapitulace!H8</f>
      </c>
      <c>
        <f>O48/100*H48</f>
      </c>
    </row>
    <row r="49" spans="4:4" ht="25.5">
      <c r="D49" s="15" t="s">
        <v>97</v>
      </c>
    </row>
    <row r="50" spans="1:16" ht="12.75">
      <c r="A50" s="7">
        <v>20</v>
      </c>
      <c s="7" t="s">
        <v>134</v>
      </c>
      <c s="7" t="s">
        <v>44</v>
      </c>
      <c s="7" t="s">
        <v>338</v>
      </c>
      <c s="7" t="s">
        <v>86</v>
      </c>
      <c s="10">
        <v>1</v>
      </c>
      <c s="14"/>
      <c s="13">
        <f>ROUND((G50*F50),2)</f>
      </c>
      <c r="O50">
        <f>rekapitulace!H8</f>
      </c>
      <c>
        <f>O50/100*H50</f>
      </c>
    </row>
    <row r="51" spans="4:4" ht="25.5">
      <c r="D51" s="15" t="s">
        <v>97</v>
      </c>
    </row>
    <row r="52" spans="1:16" ht="12.75">
      <c r="A52" s="7">
        <v>21</v>
      </c>
      <c s="7" t="s">
        <v>137</v>
      </c>
      <c s="7" t="s">
        <v>44</v>
      </c>
      <c s="7" t="s">
        <v>339</v>
      </c>
      <c s="7" t="s">
        <v>86</v>
      </c>
      <c s="10">
        <v>1</v>
      </c>
      <c s="14"/>
      <c s="13">
        <f>ROUND((G52*F52),2)</f>
      </c>
      <c r="O52">
        <f>rekapitulace!H8</f>
      </c>
      <c>
        <f>O52/100*H52</f>
      </c>
    </row>
    <row r="53" spans="4:4" ht="25.5">
      <c r="D53" s="15" t="s">
        <v>97</v>
      </c>
    </row>
    <row r="54" spans="1:16" ht="12.75">
      <c r="A54" s="7">
        <v>22</v>
      </c>
      <c s="7" t="s">
        <v>140</v>
      </c>
      <c s="7" t="s">
        <v>44</v>
      </c>
      <c s="7" t="s">
        <v>340</v>
      </c>
      <c s="7" t="s">
        <v>86</v>
      </c>
      <c s="10">
        <v>1</v>
      </c>
      <c s="14"/>
      <c s="13">
        <f>ROUND((G54*F54),2)</f>
      </c>
      <c r="O54">
        <f>rekapitulace!H8</f>
      </c>
      <c>
        <f>O54/100*H54</f>
      </c>
    </row>
    <row r="55" spans="4:4" ht="25.5">
      <c r="D55" s="15" t="s">
        <v>97</v>
      </c>
    </row>
    <row r="56" spans="1:16" ht="12.75">
      <c r="A56" s="7">
        <v>23</v>
      </c>
      <c s="7" t="s">
        <v>143</v>
      </c>
      <c s="7" t="s">
        <v>44</v>
      </c>
      <c s="7" t="s">
        <v>341</v>
      </c>
      <c s="7" t="s">
        <v>86</v>
      </c>
      <c s="10">
        <v>1</v>
      </c>
      <c s="14"/>
      <c s="13">
        <f>ROUND((G56*F56),2)</f>
      </c>
      <c r="O56">
        <f>rekapitulace!H8</f>
      </c>
      <c>
        <f>O56/100*H56</f>
      </c>
    </row>
    <row r="57" spans="4:4" ht="25.5">
      <c r="D57" s="15" t="s">
        <v>97</v>
      </c>
    </row>
    <row r="58" spans="1:16" ht="12.75">
      <c r="A58" s="7">
        <v>24</v>
      </c>
      <c s="7" t="s">
        <v>146</v>
      </c>
      <c s="7" t="s">
        <v>44</v>
      </c>
      <c s="7" t="s">
        <v>342</v>
      </c>
      <c s="7" t="s">
        <v>86</v>
      </c>
      <c s="10">
        <v>1</v>
      </c>
      <c s="14"/>
      <c s="13">
        <f>ROUND((G58*F58),2)</f>
      </c>
      <c r="O58">
        <f>rekapitulace!H8</f>
      </c>
      <c>
        <f>O58/100*H58</f>
      </c>
    </row>
    <row r="59" spans="4:4" ht="25.5">
      <c r="D59" s="15" t="s">
        <v>97</v>
      </c>
    </row>
    <row r="60" spans="1:16" ht="12.75">
      <c r="A60" s="7">
        <v>25</v>
      </c>
      <c s="7" t="s">
        <v>149</v>
      </c>
      <c s="7" t="s">
        <v>44</v>
      </c>
      <c s="7" t="s">
        <v>422</v>
      </c>
      <c s="7" t="s">
        <v>86</v>
      </c>
      <c s="10">
        <v>5</v>
      </c>
      <c s="14"/>
      <c s="13">
        <f>ROUND((G60*F60),2)</f>
      </c>
      <c r="O60">
        <f>rekapitulace!H8</f>
      </c>
      <c>
        <f>O60/100*H60</f>
      </c>
    </row>
    <row r="61" spans="4:4" ht="25.5">
      <c r="D61" s="15" t="s">
        <v>91</v>
      </c>
    </row>
    <row r="62" spans="1:16" ht="12.75">
      <c r="A62" s="7">
        <v>26</v>
      </c>
      <c s="7" t="s">
        <v>152</v>
      </c>
      <c s="7" t="s">
        <v>44</v>
      </c>
      <c s="7" t="s">
        <v>346</v>
      </c>
      <c s="7" t="s">
        <v>86</v>
      </c>
      <c s="10">
        <v>4</v>
      </c>
      <c s="14"/>
      <c s="13">
        <f>ROUND((G62*F62),2)</f>
      </c>
      <c r="O62">
        <f>rekapitulace!H8</f>
      </c>
      <c>
        <f>O62/100*H62</f>
      </c>
    </row>
    <row r="63" spans="4:4" ht="25.5">
      <c r="D63" s="15" t="s">
        <v>112</v>
      </c>
    </row>
    <row r="64" spans="1:16" ht="12.75">
      <c r="A64" s="7">
        <v>27</v>
      </c>
      <c s="7" t="s">
        <v>155</v>
      </c>
      <c s="7" t="s">
        <v>44</v>
      </c>
      <c s="7" t="s">
        <v>347</v>
      </c>
      <c s="7" t="s">
        <v>86</v>
      </c>
      <c s="10">
        <v>4</v>
      </c>
      <c s="14"/>
      <c s="13">
        <f>ROUND((G64*F64),2)</f>
      </c>
      <c r="O64">
        <f>rekapitulace!H8</f>
      </c>
      <c>
        <f>O64/100*H64</f>
      </c>
    </row>
    <row r="65" spans="4:4" ht="25.5">
      <c r="D65" s="15" t="s">
        <v>112</v>
      </c>
    </row>
    <row r="66" spans="1:16" ht="12.75">
      <c r="A66" s="7">
        <v>28</v>
      </c>
      <c s="7" t="s">
        <v>158</v>
      </c>
      <c s="7" t="s">
        <v>44</v>
      </c>
      <c s="7" t="s">
        <v>348</v>
      </c>
      <c s="7" t="s">
        <v>86</v>
      </c>
      <c s="10">
        <v>14</v>
      </c>
      <c s="14"/>
      <c s="13">
        <f>ROUND((G66*F66),2)</f>
      </c>
      <c r="O66">
        <f>rekapitulace!H8</f>
      </c>
      <c>
        <f>O66/100*H66</f>
      </c>
    </row>
    <row r="67" spans="4:4" ht="25.5">
      <c r="D67" s="15" t="s">
        <v>267</v>
      </c>
    </row>
    <row r="68" spans="1:16" ht="12.75" customHeight="1">
      <c r="A68" s="16"/>
      <c s="16"/>
      <c s="16" t="s">
        <v>84</v>
      </c>
      <c s="16" t="s">
        <v>296</v>
      </c>
      <c s="16"/>
      <c s="16"/>
      <c s="16"/>
      <c s="16">
        <f>SUM(H12:H67)</f>
      </c>
      <c r="P68">
        <f>ROUND(SUM(P12:P67),2)</f>
      </c>
    </row>
    <row r="70" spans="1:16" ht="12.75" customHeight="1">
      <c r="A70" s="16"/>
      <c s="16"/>
      <c s="16"/>
      <c s="16" t="s">
        <v>63</v>
      </c>
      <c s="16"/>
      <c s="16"/>
      <c s="16"/>
      <c s="16">
        <f>+H68</f>
      </c>
      <c r="P70">
        <f>+P68</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xl/worksheets/sheet9.xml><?xml version="1.0" encoding="utf-8"?>
<worksheet xmlns="http://schemas.openxmlformats.org/spreadsheetml/2006/main" xmlns:r="http://schemas.openxmlformats.org/officeDocument/2006/relationships">
  <sheetPr>
    <pageSetUpPr fitToPage="1"/>
  </sheetPr>
  <dimension ref="A1:P74"/>
  <sheetViews>
    <sheetView workbookViewId="0" topLeftCell="A1">
      <pane ySplit="10" topLeftCell="A11" activePane="bottomLeft" state="frozen"/>
      <selection pane="topLeft" activeCell="A1" sqref="A1"/>
      <selection pane="bottomLeft" activeCell="A11" sqref="A11"/>
    </sheetView>
  </sheetViews>
  <sheetFormatPr defaultColWidth="9.14285714285714" defaultRowHeight="12.75" customHeight="1"/>
  <cols>
    <col min="1" max="1" width="6.71428571428571" customWidth="1"/>
    <col min="2" max="2" width="15.7142857142857" customWidth="1"/>
    <col min="3" max="3" width="18.7142857142857" customWidth="1"/>
    <col min="4" max="4" width="75.7142857142857" customWidth="1"/>
    <col min="5" max="5" width="9.71428571428571" customWidth="1"/>
    <col min="6" max="6" width="12.7142857142857" customWidth="1"/>
    <col min="7" max="8" width="14.7142857142857" customWidth="1"/>
    <col min="15" max="16" width="9.14285714285714" hidden="1" customWidth="1"/>
  </cols>
  <sheetData>
    <row r="1" spans="1:16" ht="12.75" customHeight="1">
      <c r="A1" s="5" t="s">
        <v>13</v>
      </c>
    </row>
    <row r="2" spans="3:3" ht="12.75" customHeight="1">
      <c r="C2" s="1" t="s">
        <v>14</v>
      </c>
    </row>
    <row r="4" spans="1:5" ht="12.75" customHeight="1">
      <c r="A4" t="s">
        <v>15</v>
      </c>
      <c r="C4" s="5" t="s">
        <v>18</v>
      </c>
      <c s="5" t="s">
        <v>19</v>
      </c>
      <c s="5"/>
    </row>
    <row r="5" spans="1:5" ht="12.75" customHeight="1">
      <c r="A5" t="s">
        <v>16</v>
      </c>
      <c r="C5" s="5" t="s">
        <v>399</v>
      </c>
      <c s="5" t="s">
        <v>400</v>
      </c>
      <c s="5"/>
    </row>
    <row r="6" spans="1:5" ht="12.75" customHeight="1">
      <c r="A6" t="s">
        <v>17</v>
      </c>
      <c r="C6" s="5" t="s">
        <v>423</v>
      </c>
      <c s="5" t="s">
        <v>352</v>
      </c>
      <c s="5"/>
    </row>
    <row r="7" spans="3:5" ht="12.75" customHeight="1">
      <c r="C7" s="5"/>
      <c s="5"/>
      <c s="5"/>
    </row>
    <row r="8" spans="1:16" ht="12.75" customHeight="1">
      <c r="A8" s="4" t="s">
        <v>23</v>
      </c>
      <c s="4" t="s">
        <v>25</v>
      </c>
      <c s="4" t="s">
        <v>26</v>
      </c>
      <c s="4" t="s">
        <v>27</v>
      </c>
      <c s="4" t="s">
        <v>28</v>
      </c>
      <c s="4" t="s">
        <v>29</v>
      </c>
      <c s="4" t="s">
        <v>30</v>
      </c>
      <c s="4"/>
      <c r="O8" t="s">
        <v>33</v>
      </c>
      <c t="s">
        <v>11</v>
      </c>
    </row>
    <row r="9" spans="1:15" ht="28.5">
      <c r="A9" s="4"/>
      <c s="4"/>
      <c s="4"/>
      <c s="4"/>
      <c s="4"/>
      <c s="4"/>
      <c s="4" t="s">
        <v>31</v>
      </c>
      <c s="4" t="s">
        <v>32</v>
      </c>
      <c r="O9" t="s">
        <v>11</v>
      </c>
    </row>
    <row r="10" spans="1:8" ht="14.25">
      <c r="A10" s="4" t="s">
        <v>24</v>
      </c>
      <c s="4" t="s">
        <v>34</v>
      </c>
      <c s="4" t="s">
        <v>35</v>
      </c>
      <c s="4" t="s">
        <v>36</v>
      </c>
      <c s="4" t="s">
        <v>37</v>
      </c>
      <c s="4" t="s">
        <v>38</v>
      </c>
      <c s="4" t="s">
        <v>39</v>
      </c>
      <c s="4" t="s">
        <v>40</v>
      </c>
    </row>
    <row r="11" spans="1:8" ht="12.75" customHeight="1">
      <c r="A11" s="9"/>
      <c s="9"/>
      <c s="9" t="s">
        <v>84</v>
      </c>
      <c s="9" t="s">
        <v>296</v>
      </c>
      <c s="9"/>
      <c s="11"/>
      <c s="9"/>
      <c s="11"/>
    </row>
    <row r="12" spans="1:16" ht="12.75">
      <c r="A12" s="7">
        <v>1</v>
      </c>
      <c s="7" t="s">
        <v>84</v>
      </c>
      <c s="7" t="s">
        <v>44</v>
      </c>
      <c s="7" t="s">
        <v>353</v>
      </c>
      <c s="7" t="s">
        <v>132</v>
      </c>
      <c s="10">
        <v>48</v>
      </c>
      <c s="14"/>
      <c s="13">
        <f>ROUND((G12*F12),2)</f>
      </c>
      <c r="O12">
        <f>rekapitulace!H8</f>
      </c>
      <c>
        <f>O12/100*H12</f>
      </c>
    </row>
    <row r="13" spans="4:4" ht="25.5">
      <c r="D13" s="15" t="s">
        <v>424</v>
      </c>
    </row>
    <row r="14" spans="1:16" ht="12.75">
      <c r="A14" s="7">
        <v>2</v>
      </c>
      <c s="7" t="s">
        <v>87</v>
      </c>
      <c s="7" t="s">
        <v>44</v>
      </c>
      <c s="7" t="s">
        <v>355</v>
      </c>
      <c s="7" t="s">
        <v>132</v>
      </c>
      <c s="10">
        <v>20</v>
      </c>
      <c s="14"/>
      <c s="13">
        <f>ROUND((G14*F14),2)</f>
      </c>
      <c r="O14">
        <f>rekapitulace!H8</f>
      </c>
      <c>
        <f>O14/100*H14</f>
      </c>
    </row>
    <row r="15" spans="4:4" ht="25.5">
      <c r="D15" s="15" t="s">
        <v>405</v>
      </c>
    </row>
    <row r="16" spans="1:16" ht="12.75">
      <c r="A16" s="7">
        <v>3</v>
      </c>
      <c s="7" t="s">
        <v>89</v>
      </c>
      <c s="7" t="s">
        <v>44</v>
      </c>
      <c s="7" t="s">
        <v>357</v>
      </c>
      <c s="7" t="s">
        <v>132</v>
      </c>
      <c s="10">
        <v>18</v>
      </c>
      <c s="14"/>
      <c s="13">
        <f>ROUND((G16*F16),2)</f>
      </c>
      <c r="O16">
        <f>rekapitulace!H8</f>
      </c>
      <c>
        <f>O16/100*H16</f>
      </c>
    </row>
    <row r="17" spans="4:4" ht="25.5">
      <c r="D17" s="15" t="s">
        <v>425</v>
      </c>
    </row>
    <row r="18" spans="1:16" ht="12.75">
      <c r="A18" s="7">
        <v>4</v>
      </c>
      <c s="7" t="s">
        <v>92</v>
      </c>
      <c s="7" t="s">
        <v>44</v>
      </c>
      <c s="7" t="s">
        <v>359</v>
      </c>
      <c s="7" t="s">
        <v>132</v>
      </c>
      <c s="10">
        <v>20</v>
      </c>
      <c s="14"/>
      <c s="13">
        <f>ROUND((G18*F18),2)</f>
      </c>
      <c r="O18">
        <f>rekapitulace!H8</f>
      </c>
      <c>
        <f>O18/100*H18</f>
      </c>
    </row>
    <row r="19" spans="4:4" ht="25.5">
      <c r="D19" s="15" t="s">
        <v>405</v>
      </c>
    </row>
    <row r="20" spans="1:16" ht="12.75">
      <c r="A20" s="7">
        <v>5</v>
      </c>
      <c s="7" t="s">
        <v>95</v>
      </c>
      <c s="7" t="s">
        <v>44</v>
      </c>
      <c s="7" t="s">
        <v>360</v>
      </c>
      <c s="7" t="s">
        <v>132</v>
      </c>
      <c s="10">
        <v>18</v>
      </c>
      <c s="14"/>
      <c s="13">
        <f>ROUND((G20*F20),2)</f>
      </c>
      <c r="O20">
        <f>rekapitulace!H8</f>
      </c>
      <c>
        <f>O20/100*H20</f>
      </c>
    </row>
    <row r="21" spans="4:4" ht="25.5">
      <c r="D21" s="15" t="s">
        <v>425</v>
      </c>
    </row>
    <row r="22" spans="1:16" ht="12.75">
      <c r="A22" s="7">
        <v>6</v>
      </c>
      <c s="7" t="s">
        <v>98</v>
      </c>
      <c s="7" t="s">
        <v>44</v>
      </c>
      <c s="7" t="s">
        <v>361</v>
      </c>
      <c s="7" t="s">
        <v>132</v>
      </c>
      <c s="10">
        <v>66</v>
      </c>
      <c s="14"/>
      <c s="13">
        <f>ROUND((G22*F22),2)</f>
      </c>
      <c r="O22">
        <f>rekapitulace!H8</f>
      </c>
      <c>
        <f>O22/100*H22</f>
      </c>
    </row>
    <row r="23" spans="4:4" ht="25.5">
      <c r="D23" s="15" t="s">
        <v>418</v>
      </c>
    </row>
    <row r="24" spans="1:16" ht="12.75">
      <c r="A24" s="7">
        <v>7</v>
      </c>
      <c s="7" t="s">
        <v>100</v>
      </c>
      <c s="7" t="s">
        <v>44</v>
      </c>
      <c s="7" t="s">
        <v>362</v>
      </c>
      <c s="7" t="s">
        <v>132</v>
      </c>
      <c s="10">
        <v>18</v>
      </c>
      <c s="14"/>
      <c s="13">
        <f>ROUND((G24*F24),2)</f>
      </c>
      <c r="O24">
        <f>rekapitulace!H8</f>
      </c>
      <c>
        <f>O24/100*H24</f>
      </c>
    </row>
    <row r="25" spans="4:4" ht="25.5">
      <c r="D25" s="15" t="s">
        <v>425</v>
      </c>
    </row>
    <row r="26" spans="1:16" ht="12.75">
      <c r="A26" s="7">
        <v>8</v>
      </c>
      <c s="7" t="s">
        <v>102</v>
      </c>
      <c s="7" t="s">
        <v>44</v>
      </c>
      <c s="7" t="s">
        <v>364</v>
      </c>
      <c s="7" t="s">
        <v>86</v>
      </c>
      <c s="10">
        <v>4</v>
      </c>
      <c s="14"/>
      <c s="13">
        <f>ROUND((G26*F26),2)</f>
      </c>
      <c r="O26">
        <f>rekapitulace!H8</f>
      </c>
      <c>
        <f>O26/100*H26</f>
      </c>
    </row>
    <row r="27" spans="4:4" ht="25.5">
      <c r="D27" s="15" t="s">
        <v>112</v>
      </c>
    </row>
    <row r="28" spans="1:16" ht="12.75">
      <c r="A28" s="7">
        <v>9</v>
      </c>
      <c s="7" t="s">
        <v>104</v>
      </c>
      <c s="7" t="s">
        <v>44</v>
      </c>
      <c s="7" t="s">
        <v>365</v>
      </c>
      <c s="7" t="s">
        <v>86</v>
      </c>
      <c s="10">
        <v>2</v>
      </c>
      <c s="14"/>
      <c s="13">
        <f>ROUND((G28*F28),2)</f>
      </c>
      <c r="O28">
        <f>rekapitulace!H8</f>
      </c>
      <c>
        <f>O28/100*H28</f>
      </c>
    </row>
    <row r="29" spans="4:4" ht="25.5">
      <c r="D29" s="15" t="s">
        <v>94</v>
      </c>
    </row>
    <row r="30" spans="1:16" ht="12.75">
      <c r="A30" s="7">
        <v>10</v>
      </c>
      <c s="7" t="s">
        <v>107</v>
      </c>
      <c s="7" t="s">
        <v>44</v>
      </c>
      <c s="7" t="s">
        <v>368</v>
      </c>
      <c s="7" t="s">
        <v>86</v>
      </c>
      <c s="10">
        <v>4</v>
      </c>
      <c s="14"/>
      <c s="13">
        <f>ROUND((G30*F30),2)</f>
      </c>
      <c r="O30">
        <f>rekapitulace!H8</f>
      </c>
      <c>
        <f>O30/100*H30</f>
      </c>
    </row>
    <row r="31" spans="4:4" ht="25.5">
      <c r="D31" s="15" t="s">
        <v>112</v>
      </c>
    </row>
    <row r="32" spans="1:16" ht="12.75">
      <c r="A32" s="7">
        <v>11</v>
      </c>
      <c s="7" t="s">
        <v>110</v>
      </c>
      <c s="7" t="s">
        <v>44</v>
      </c>
      <c s="7" t="s">
        <v>369</v>
      </c>
      <c s="7" t="s">
        <v>86</v>
      </c>
      <c s="10">
        <v>2</v>
      </c>
      <c s="14"/>
      <c s="13">
        <f>ROUND((G32*F32),2)</f>
      </c>
      <c r="O32">
        <f>rekapitulace!H8</f>
      </c>
      <c>
        <f>O32/100*H32</f>
      </c>
    </row>
    <row r="33" spans="4:4" ht="25.5">
      <c r="D33" s="15" t="s">
        <v>94</v>
      </c>
    </row>
    <row r="34" spans="1:16" ht="12.75">
      <c r="A34" s="7">
        <v>12</v>
      </c>
      <c s="7" t="s">
        <v>113</v>
      </c>
      <c s="7" t="s">
        <v>44</v>
      </c>
      <c s="7" t="s">
        <v>370</v>
      </c>
      <c s="7" t="s">
        <v>86</v>
      </c>
      <c s="10">
        <v>7</v>
      </c>
      <c s="14"/>
      <c s="13">
        <f>ROUND((G34*F34),2)</f>
      </c>
      <c r="O34">
        <f>rekapitulace!H8</f>
      </c>
      <c>
        <f>O34/100*H34</f>
      </c>
    </row>
    <row r="35" spans="4:4" ht="25.5">
      <c r="D35" s="15" t="s">
        <v>120</v>
      </c>
    </row>
    <row r="36" spans="1:16" ht="12.75">
      <c r="A36" s="7">
        <v>13</v>
      </c>
      <c s="7" t="s">
        <v>115</v>
      </c>
      <c s="7" t="s">
        <v>44</v>
      </c>
      <c s="7" t="s">
        <v>371</v>
      </c>
      <c s="7" t="s">
        <v>86</v>
      </c>
      <c s="10">
        <v>7</v>
      </c>
      <c s="14"/>
      <c s="13">
        <f>ROUND((G36*F36),2)</f>
      </c>
      <c r="O36">
        <f>rekapitulace!H8</f>
      </c>
      <c>
        <f>O36/100*H36</f>
      </c>
    </row>
    <row r="37" spans="4:4" ht="25.5">
      <c r="D37" s="15" t="s">
        <v>120</v>
      </c>
    </row>
    <row r="38" spans="1:16" ht="12.75">
      <c r="A38" s="7">
        <v>14</v>
      </c>
      <c s="7" t="s">
        <v>118</v>
      </c>
      <c s="7" t="s">
        <v>44</v>
      </c>
      <c s="7" t="s">
        <v>375</v>
      </c>
      <c s="7" t="s">
        <v>132</v>
      </c>
      <c s="10">
        <v>233</v>
      </c>
      <c s="14"/>
      <c s="13">
        <f>ROUND((G38*F38),2)</f>
      </c>
      <c r="O38">
        <f>rekapitulace!H8</f>
      </c>
      <c>
        <f>O38/100*H38</f>
      </c>
    </row>
    <row r="39" spans="4:4" ht="38.25">
      <c r="D39" s="15" t="s">
        <v>407</v>
      </c>
    </row>
    <row r="40" spans="1:16" ht="12.75">
      <c r="A40" s="7">
        <v>15</v>
      </c>
      <c s="7" t="s">
        <v>121</v>
      </c>
      <c s="7" t="s">
        <v>44</v>
      </c>
      <c s="7" t="s">
        <v>376</v>
      </c>
      <c s="7" t="s">
        <v>86</v>
      </c>
      <c s="10">
        <v>2</v>
      </c>
      <c s="14"/>
      <c s="13">
        <f>ROUND((G40*F40),2)</f>
      </c>
      <c r="O40">
        <f>rekapitulace!H8</f>
      </c>
      <c>
        <f>O40/100*H40</f>
      </c>
    </row>
    <row r="41" spans="4:4" ht="25.5">
      <c r="D41" s="15" t="s">
        <v>94</v>
      </c>
    </row>
    <row r="42" spans="1:16" ht="12.75">
      <c r="A42" s="7">
        <v>16</v>
      </c>
      <c s="7" t="s">
        <v>123</v>
      </c>
      <c s="7" t="s">
        <v>44</v>
      </c>
      <c s="7" t="s">
        <v>426</v>
      </c>
      <c s="7" t="s">
        <v>132</v>
      </c>
      <c s="10">
        <v>6</v>
      </c>
      <c s="14"/>
      <c s="13">
        <f>ROUND((G42*F42),2)</f>
      </c>
      <c r="O42">
        <f>rekapitulace!H8</f>
      </c>
      <c>
        <f>O42/100*H42</f>
      </c>
    </row>
    <row r="43" spans="4:4" ht="25.5">
      <c r="D43" s="15" t="s">
        <v>136</v>
      </c>
    </row>
    <row r="44" spans="1:16" ht="12.75">
      <c r="A44" s="7">
        <v>17</v>
      </c>
      <c s="7" t="s">
        <v>125</v>
      </c>
      <c s="7" t="s">
        <v>44</v>
      </c>
      <c s="7" t="s">
        <v>377</v>
      </c>
      <c s="7" t="s">
        <v>132</v>
      </c>
      <c s="10">
        <v>97</v>
      </c>
      <c s="14"/>
      <c s="13">
        <f>ROUND((G44*F44),2)</f>
      </c>
      <c r="O44">
        <f>rekapitulace!H8</f>
      </c>
      <c>
        <f>O44/100*H44</f>
      </c>
    </row>
    <row r="45" spans="4:4" ht="25.5">
      <c r="D45" s="15" t="s">
        <v>404</v>
      </c>
    </row>
    <row r="46" spans="1:16" ht="12.75">
      <c r="A46" s="7">
        <v>18</v>
      </c>
      <c s="7" t="s">
        <v>127</v>
      </c>
      <c s="7" t="s">
        <v>44</v>
      </c>
      <c s="7" t="s">
        <v>378</v>
      </c>
      <c s="7" t="s">
        <v>132</v>
      </c>
      <c s="10">
        <v>6</v>
      </c>
      <c s="14"/>
      <c s="13">
        <f>ROUND((G46*F46),2)</f>
      </c>
      <c r="O46">
        <f>rekapitulace!H8</f>
      </c>
      <c>
        <f>O46/100*H46</f>
      </c>
    </row>
    <row r="47" spans="4:4" ht="25.5">
      <c r="D47" s="15" t="s">
        <v>136</v>
      </c>
    </row>
    <row r="48" spans="1:16" ht="12.75">
      <c r="A48" s="7">
        <v>19</v>
      </c>
      <c s="7" t="s">
        <v>130</v>
      </c>
      <c s="7" t="s">
        <v>44</v>
      </c>
      <c s="7" t="s">
        <v>379</v>
      </c>
      <c s="7" t="s">
        <v>132</v>
      </c>
      <c s="10">
        <v>12</v>
      </c>
      <c s="14"/>
      <c s="13">
        <f>ROUND((G48*F48),2)</f>
      </c>
      <c r="O48">
        <f>rekapitulace!H8</f>
      </c>
      <c>
        <f>O48/100*H48</f>
      </c>
    </row>
    <row r="49" spans="4:4" ht="25.5">
      <c r="D49" s="15" t="s">
        <v>403</v>
      </c>
    </row>
    <row r="50" spans="1:16" ht="12.75">
      <c r="A50" s="7">
        <v>20</v>
      </c>
      <c s="7" t="s">
        <v>134</v>
      </c>
      <c s="7" t="s">
        <v>44</v>
      </c>
      <c s="7" t="s">
        <v>380</v>
      </c>
      <c s="7" t="s">
        <v>132</v>
      </c>
      <c s="10">
        <v>239</v>
      </c>
      <c s="14"/>
      <c s="13">
        <f>ROUND((G50*F50),2)</f>
      </c>
      <c r="O50">
        <f>rekapitulace!H8</f>
      </c>
      <c>
        <f>O50/100*H50</f>
      </c>
    </row>
    <row r="51" spans="4:4" ht="38.25">
      <c r="D51" s="15" t="s">
        <v>427</v>
      </c>
    </row>
    <row r="52" spans="1:16" ht="12.75">
      <c r="A52" s="7">
        <v>21</v>
      </c>
      <c s="7" t="s">
        <v>137</v>
      </c>
      <c s="7" t="s">
        <v>44</v>
      </c>
      <c s="7" t="s">
        <v>382</v>
      </c>
      <c s="7" t="s">
        <v>132</v>
      </c>
      <c s="10">
        <v>305</v>
      </c>
      <c s="14"/>
      <c s="13">
        <f>ROUND((G52*F52),2)</f>
      </c>
      <c r="O52">
        <f>rekapitulace!H8</f>
      </c>
      <c>
        <f>O52/100*H52</f>
      </c>
    </row>
    <row r="53" spans="4:4" ht="38.25">
      <c r="D53" s="15" t="s">
        <v>410</v>
      </c>
    </row>
    <row r="54" spans="1:16" ht="12.75">
      <c r="A54" s="7">
        <v>22</v>
      </c>
      <c s="7" t="s">
        <v>140</v>
      </c>
      <c s="7" t="s">
        <v>44</v>
      </c>
      <c s="7" t="s">
        <v>383</v>
      </c>
      <c s="7" t="s">
        <v>132</v>
      </c>
      <c s="10">
        <v>35</v>
      </c>
      <c s="14"/>
      <c s="13">
        <f>ROUND((G54*F54),2)</f>
      </c>
      <c r="O54">
        <f>rekapitulace!H8</f>
      </c>
      <c>
        <f>O54/100*H54</f>
      </c>
    </row>
    <row r="55" spans="4:4" ht="25.5">
      <c r="D55" s="15" t="s">
        <v>415</v>
      </c>
    </row>
    <row r="56" spans="1:16" ht="12.75">
      <c r="A56" s="7">
        <v>23</v>
      </c>
      <c s="7" t="s">
        <v>143</v>
      </c>
      <c s="7" t="s">
        <v>44</v>
      </c>
      <c s="7" t="s">
        <v>384</v>
      </c>
      <c s="7" t="s">
        <v>132</v>
      </c>
      <c s="10">
        <v>240</v>
      </c>
      <c s="14"/>
      <c s="13">
        <f>ROUND((G56*F56),2)</f>
      </c>
      <c r="O56">
        <f>rekapitulace!H8</f>
      </c>
      <c>
        <f>O56/100*H56</f>
      </c>
    </row>
    <row r="57" spans="4:4" ht="38.25">
      <c r="D57" s="15" t="s">
        <v>417</v>
      </c>
    </row>
    <row r="58" spans="1:16" ht="12.75">
      <c r="A58" s="7">
        <v>24</v>
      </c>
      <c s="7" t="s">
        <v>146</v>
      </c>
      <c s="7" t="s">
        <v>44</v>
      </c>
      <c s="7" t="s">
        <v>385</v>
      </c>
      <c s="7" t="s">
        <v>86</v>
      </c>
      <c s="10">
        <v>21</v>
      </c>
      <c s="14"/>
      <c s="13">
        <f>ROUND((G58*F58),2)</f>
      </c>
      <c r="O58">
        <f>rekapitulace!H8</f>
      </c>
      <c>
        <f>O58/100*H58</f>
      </c>
    </row>
    <row r="59" spans="4:4" ht="25.5">
      <c r="D59" s="15" t="s">
        <v>428</v>
      </c>
    </row>
    <row r="60" spans="1:16" ht="12.75">
      <c r="A60" s="7">
        <v>25</v>
      </c>
      <c s="7" t="s">
        <v>149</v>
      </c>
      <c s="7" t="s">
        <v>44</v>
      </c>
      <c s="7" t="s">
        <v>387</v>
      </c>
      <c s="7" t="s">
        <v>132</v>
      </c>
      <c s="10">
        <v>83</v>
      </c>
      <c s="14"/>
      <c s="13">
        <f>ROUND((G60*F60),2)</f>
      </c>
      <c r="O60">
        <f>rekapitulace!H8</f>
      </c>
      <c>
        <f>O60/100*H60</f>
      </c>
    </row>
    <row r="61" spans="4:4" ht="25.5">
      <c r="D61" s="15" t="s">
        <v>429</v>
      </c>
    </row>
    <row r="62" spans="1:16" ht="12.75">
      <c r="A62" s="7">
        <v>26</v>
      </c>
      <c s="7" t="s">
        <v>152</v>
      </c>
      <c s="7" t="s">
        <v>44</v>
      </c>
      <c s="7" t="s">
        <v>389</v>
      </c>
      <c s="7" t="s">
        <v>86</v>
      </c>
      <c s="10">
        <v>2</v>
      </c>
      <c s="14"/>
      <c s="13">
        <f>ROUND((G62*F62),2)</f>
      </c>
      <c r="O62">
        <f>rekapitulace!H8</f>
      </c>
      <c>
        <f>O62/100*H62</f>
      </c>
    </row>
    <row r="63" spans="4:4" ht="25.5">
      <c r="D63" s="15" t="s">
        <v>94</v>
      </c>
    </row>
    <row r="64" spans="1:16" ht="12.75">
      <c r="A64" s="7">
        <v>27</v>
      </c>
      <c s="7" t="s">
        <v>155</v>
      </c>
      <c s="7" t="s">
        <v>44</v>
      </c>
      <c s="7" t="s">
        <v>391</v>
      </c>
      <c s="7" t="s">
        <v>392</v>
      </c>
      <c s="10">
        <v>2.194</v>
      </c>
      <c s="14"/>
      <c s="13">
        <f>ROUND((G64*F64),2)</f>
      </c>
      <c r="O64">
        <f>rekapitulace!H8</f>
      </c>
      <c>
        <f>O64/100*H64</f>
      </c>
    </row>
    <row r="65" spans="4:4" ht="25.5">
      <c r="D65" s="15" t="s">
        <v>430</v>
      </c>
    </row>
    <row r="66" spans="1:16" ht="12.75">
      <c r="A66" s="7">
        <v>28</v>
      </c>
      <c s="7" t="s">
        <v>158</v>
      </c>
      <c s="7" t="s">
        <v>44</v>
      </c>
      <c s="7" t="s">
        <v>394</v>
      </c>
      <c s="7" t="s">
        <v>392</v>
      </c>
      <c s="10">
        <v>2.304</v>
      </c>
      <c s="14"/>
      <c s="13">
        <f>ROUND((G66*F66),2)</f>
      </c>
      <c r="O66">
        <f>rekapitulace!H8</f>
      </c>
      <c>
        <f>O66/100*H66</f>
      </c>
    </row>
    <row r="67" spans="4:4" ht="25.5">
      <c r="D67" s="15" t="s">
        <v>431</v>
      </c>
    </row>
    <row r="68" spans="1:16" ht="12.75">
      <c r="A68" s="7">
        <v>29</v>
      </c>
      <c s="7" t="s">
        <v>161</v>
      </c>
      <c s="7" t="s">
        <v>44</v>
      </c>
      <c s="7" t="s">
        <v>396</v>
      </c>
      <c s="7" t="s">
        <v>132</v>
      </c>
      <c s="10">
        <v>10</v>
      </c>
      <c s="14"/>
      <c s="13">
        <f>ROUND((G68*F68),2)</f>
      </c>
      <c r="O68">
        <f>rekapitulace!H8</f>
      </c>
      <c>
        <f>O68/100*H68</f>
      </c>
    </row>
    <row r="69" spans="4:4" ht="25.5">
      <c r="D69" s="15" t="s">
        <v>432</v>
      </c>
    </row>
    <row r="70" spans="1:16" ht="12.75">
      <c r="A70" s="7">
        <v>30</v>
      </c>
      <c s="7" t="s">
        <v>164</v>
      </c>
      <c s="7" t="s">
        <v>44</v>
      </c>
      <c s="7" t="s">
        <v>398</v>
      </c>
      <c s="7" t="s">
        <v>132</v>
      </c>
      <c s="10">
        <v>10</v>
      </c>
      <c s="14"/>
      <c s="13">
        <f>ROUND((G70*F70),2)</f>
      </c>
      <c r="O70">
        <f>rekapitulace!H8</f>
      </c>
      <c>
        <f>O70/100*H70</f>
      </c>
    </row>
    <row r="71" spans="4:4" ht="25.5">
      <c r="D71" s="15" t="s">
        <v>432</v>
      </c>
    </row>
    <row r="72" spans="1:16" ht="12.75" customHeight="1">
      <c r="A72" s="16"/>
      <c s="16"/>
      <c s="16" t="s">
        <v>84</v>
      </c>
      <c s="16" t="s">
        <v>296</v>
      </c>
      <c s="16"/>
      <c s="16"/>
      <c s="16"/>
      <c s="16">
        <f>SUM(H12:H71)</f>
      </c>
      <c r="P72">
        <f>ROUND(SUM(P12:P71),2)</f>
      </c>
    </row>
    <row r="74" spans="1:16" ht="12.75" customHeight="1">
      <c r="A74" s="16"/>
      <c s="16"/>
      <c s="16"/>
      <c s="16" t="s">
        <v>63</v>
      </c>
      <c s="16"/>
      <c s="16"/>
      <c s="16"/>
      <c s="16">
        <f>+H72</f>
      </c>
      <c r="P74">
        <f>+P72</f>
      </c>
    </row>
  </sheetData>
  <sheetProtection formatColumns="0"/>
  <mergeCells count="7">
    <mergeCell ref="A8:A9"/>
    <mergeCell ref="B8:B9"/>
    <mergeCell ref="C8:C9"/>
    <mergeCell ref="D8:D9"/>
    <mergeCell ref="E8:E9"/>
    <mergeCell ref="F8:F9"/>
    <mergeCell ref="G8:H8"/>
  </mergeCells>
  <printOptions/>
  <pageMargins left="0.75" right="0.75" top="1" bottom="1" header="0.5" footer="0.5"/>
  <pageSetup horizontalDpi="300" verticalDpi="300"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