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310.1 - splaškové..." sheetId="2" r:id="rId2"/>
    <sheet name="02 - SO 310.2 - splaškové..." sheetId="3" r:id="rId3"/>
    <sheet name="03 - VRN - Vedlejší rozpo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 310.1 - splaškové...'!$C$88:$K$529</definedName>
    <definedName name="_xlnm.Print_Area" localSheetId="1">'01 - SO 310.1 - splaškové...'!$C$4:$J$39,'01 - SO 310.1 - splaškové...'!$C$45:$J$70,'01 - SO 310.1 - splaškové...'!$C$76:$K$529</definedName>
    <definedName name="_xlnm.Print_Titles" localSheetId="1">'01 - SO 310.1 - splaškové...'!$88:$88</definedName>
    <definedName name="_xlnm._FilterDatabase" localSheetId="2" hidden="1">'02 - SO 310.2 - splaškové...'!$C$88:$K$565</definedName>
    <definedName name="_xlnm.Print_Area" localSheetId="2">'02 - SO 310.2 - splaškové...'!$C$4:$J$39,'02 - SO 310.2 - splaškové...'!$C$45:$J$70,'02 - SO 310.2 - splaškové...'!$C$76:$K$565</definedName>
    <definedName name="_xlnm.Print_Titles" localSheetId="2">'02 - SO 310.2 - splaškové...'!$88:$88</definedName>
    <definedName name="_xlnm._FilterDatabase" localSheetId="3" hidden="1">'03 - VRN - Vedlejší rozpo...'!$C$85:$K$123</definedName>
    <definedName name="_xlnm.Print_Area" localSheetId="3">'03 - VRN - Vedlejší rozpo...'!$C$4:$J$39,'03 - VRN - Vedlejší rozpo...'!$C$45:$J$67,'03 - VRN - Vedlejší rozpo...'!$C$73:$K$123</definedName>
    <definedName name="_xlnm.Print_Titles" localSheetId="3">'03 - VRN - Vedlejší rozpo...'!$85:$85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0"/>
  <c r="BH120"/>
  <c r="BG120"/>
  <c r="BF120"/>
  <c r="T120"/>
  <c r="T119"/>
  <c r="R120"/>
  <c r="R119"/>
  <c r="P120"/>
  <c r="P119"/>
  <c r="BI116"/>
  <c r="BH116"/>
  <c r="BG116"/>
  <c r="BF116"/>
  <c r="T116"/>
  <c r="T115"/>
  <c r="R116"/>
  <c r="R115"/>
  <c r="P116"/>
  <c r="P115"/>
  <c r="BI112"/>
  <c r="BH112"/>
  <c r="BG112"/>
  <c r="BF112"/>
  <c r="T112"/>
  <c r="T111"/>
  <c r="R112"/>
  <c r="R111"/>
  <c r="P112"/>
  <c r="P111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3" r="J37"/>
  <c r="J36"/>
  <c i="1" r="AY56"/>
  <c i="3" r="J35"/>
  <c i="1" r="AX56"/>
  <c i="3" r="BI562"/>
  <c r="BH562"/>
  <c r="BG562"/>
  <c r="BF562"/>
  <c r="T562"/>
  <c r="T561"/>
  <c r="R562"/>
  <c r="R561"/>
  <c r="P562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1"/>
  <c r="BH521"/>
  <c r="BG521"/>
  <c r="BF521"/>
  <c r="T521"/>
  <c r="R521"/>
  <c r="P521"/>
  <c r="BI515"/>
  <c r="BH515"/>
  <c r="BG515"/>
  <c r="BF515"/>
  <c r="T515"/>
  <c r="R515"/>
  <c r="P515"/>
  <c r="BI512"/>
  <c r="BH512"/>
  <c r="BG512"/>
  <c r="BF512"/>
  <c r="T512"/>
  <c r="R512"/>
  <c r="P512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0"/>
  <c r="BH400"/>
  <c r="BG400"/>
  <c r="BF400"/>
  <c r="T400"/>
  <c r="R400"/>
  <c r="P400"/>
  <c r="BI394"/>
  <c r="BH394"/>
  <c r="BG394"/>
  <c r="BF394"/>
  <c r="T394"/>
  <c r="R394"/>
  <c r="P394"/>
  <c r="BI385"/>
  <c r="BH385"/>
  <c r="BG385"/>
  <c r="BF385"/>
  <c r="T385"/>
  <c r="R385"/>
  <c r="P385"/>
  <c r="BI379"/>
  <c r="BH379"/>
  <c r="BG379"/>
  <c r="BF379"/>
  <c r="T379"/>
  <c r="R379"/>
  <c r="P379"/>
  <c r="BI371"/>
  <c r="BH371"/>
  <c r="BG371"/>
  <c r="BF371"/>
  <c r="T371"/>
  <c r="T370"/>
  <c r="R371"/>
  <c r="R370"/>
  <c r="P371"/>
  <c r="P370"/>
  <c r="BI363"/>
  <c r="BH363"/>
  <c r="BG363"/>
  <c r="BF363"/>
  <c r="T363"/>
  <c r="T362"/>
  <c r="R363"/>
  <c r="R362"/>
  <c r="P363"/>
  <c r="P362"/>
  <c r="BI360"/>
  <c r="BH360"/>
  <c r="BG360"/>
  <c r="BF360"/>
  <c r="T360"/>
  <c r="R360"/>
  <c r="P360"/>
  <c r="BI356"/>
  <c r="BH356"/>
  <c r="BG356"/>
  <c r="BF356"/>
  <c r="T356"/>
  <c r="R356"/>
  <c r="P356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286"/>
  <c r="BH286"/>
  <c r="BG286"/>
  <c r="BF286"/>
  <c r="T286"/>
  <c r="R286"/>
  <c r="P286"/>
  <c r="BI270"/>
  <c r="BH270"/>
  <c r="BG270"/>
  <c r="BF270"/>
  <c r="T270"/>
  <c r="R270"/>
  <c r="P270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38"/>
  <c r="BH238"/>
  <c r="BG238"/>
  <c r="BF238"/>
  <c r="T238"/>
  <c r="R238"/>
  <c r="P238"/>
  <c r="BI227"/>
  <c r="BH227"/>
  <c r="BG227"/>
  <c r="BF227"/>
  <c r="T227"/>
  <c r="R227"/>
  <c r="P227"/>
  <c r="BI218"/>
  <c r="BH218"/>
  <c r="BG218"/>
  <c r="BF218"/>
  <c r="T218"/>
  <c r="R218"/>
  <c r="P218"/>
  <c r="BI207"/>
  <c r="BH207"/>
  <c r="BG207"/>
  <c r="BF207"/>
  <c r="T207"/>
  <c r="R207"/>
  <c r="P207"/>
  <c r="BI198"/>
  <c r="BH198"/>
  <c r="BG198"/>
  <c r="BF198"/>
  <c r="T198"/>
  <c r="R198"/>
  <c r="P198"/>
  <c r="BI187"/>
  <c r="BH187"/>
  <c r="BG187"/>
  <c r="BF187"/>
  <c r="T187"/>
  <c r="R187"/>
  <c r="P187"/>
  <c r="BI178"/>
  <c r="BH178"/>
  <c r="BG178"/>
  <c r="BF178"/>
  <c r="T178"/>
  <c r="R178"/>
  <c r="P178"/>
  <c r="BI167"/>
  <c r="BH167"/>
  <c r="BG167"/>
  <c r="BF167"/>
  <c r="T167"/>
  <c r="R167"/>
  <c r="P167"/>
  <c r="BI158"/>
  <c r="BH158"/>
  <c r="BG158"/>
  <c r="BF158"/>
  <c r="T158"/>
  <c r="R158"/>
  <c r="P158"/>
  <c r="BI147"/>
  <c r="BH147"/>
  <c r="BG147"/>
  <c r="BF147"/>
  <c r="T147"/>
  <c r="R147"/>
  <c r="P147"/>
  <c r="BI138"/>
  <c r="BH138"/>
  <c r="BG138"/>
  <c r="BF138"/>
  <c r="T138"/>
  <c r="R138"/>
  <c r="P138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2" r="J37"/>
  <c r="J36"/>
  <c i="1" r="AY55"/>
  <c i="2" r="J35"/>
  <c i="1" r="AX55"/>
  <c i="2" r="BI526"/>
  <c r="BH526"/>
  <c r="BG526"/>
  <c r="BF526"/>
  <c r="T526"/>
  <c r="T525"/>
  <c r="R526"/>
  <c r="R525"/>
  <c r="P526"/>
  <c r="P525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6"/>
  <c r="BH506"/>
  <c r="BG506"/>
  <c r="BF506"/>
  <c r="T506"/>
  <c r="R506"/>
  <c r="P506"/>
  <c r="BI499"/>
  <c r="BH499"/>
  <c r="BG499"/>
  <c r="BF499"/>
  <c r="T499"/>
  <c r="R499"/>
  <c r="P499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88"/>
  <c r="BH388"/>
  <c r="BG388"/>
  <c r="BF388"/>
  <c r="T388"/>
  <c r="R388"/>
  <c r="P388"/>
  <c r="BI383"/>
  <c r="BH383"/>
  <c r="BG383"/>
  <c r="BF383"/>
  <c r="T383"/>
  <c r="R383"/>
  <c r="P383"/>
  <c r="BI376"/>
  <c r="BH376"/>
  <c r="BG376"/>
  <c r="BF376"/>
  <c r="T376"/>
  <c r="R376"/>
  <c r="P376"/>
  <c r="BI370"/>
  <c r="BH370"/>
  <c r="BG370"/>
  <c r="BF370"/>
  <c r="T370"/>
  <c r="R370"/>
  <c r="P370"/>
  <c r="BI361"/>
  <c r="BH361"/>
  <c r="BG361"/>
  <c r="BF361"/>
  <c r="T361"/>
  <c r="R361"/>
  <c r="P361"/>
  <c r="BI355"/>
  <c r="BH355"/>
  <c r="BG355"/>
  <c r="BF355"/>
  <c r="T355"/>
  <c r="R355"/>
  <c r="P355"/>
  <c r="BI347"/>
  <c r="BH347"/>
  <c r="BG347"/>
  <c r="BF347"/>
  <c r="T347"/>
  <c r="T346"/>
  <c r="R347"/>
  <c r="R346"/>
  <c r="P347"/>
  <c r="P346"/>
  <c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2"/>
  <c r="BH332"/>
  <c r="BG332"/>
  <c r="BF332"/>
  <c r="T332"/>
  <c r="R332"/>
  <c r="P332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66"/>
  <c r="BH266"/>
  <c r="BG266"/>
  <c r="BF266"/>
  <c r="T266"/>
  <c r="R266"/>
  <c r="P266"/>
  <c r="BI252"/>
  <c r="BH252"/>
  <c r="BG252"/>
  <c r="BF252"/>
  <c r="T252"/>
  <c r="R252"/>
  <c r="P252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6"/>
  <c r="BH226"/>
  <c r="BG226"/>
  <c r="BF226"/>
  <c r="T226"/>
  <c r="R226"/>
  <c r="P226"/>
  <c r="BI217"/>
  <c r="BH217"/>
  <c r="BG217"/>
  <c r="BF217"/>
  <c r="T217"/>
  <c r="R217"/>
  <c r="P217"/>
  <c r="BI208"/>
  <c r="BH208"/>
  <c r="BG208"/>
  <c r="BF208"/>
  <c r="T208"/>
  <c r="R208"/>
  <c r="P208"/>
  <c r="BI199"/>
  <c r="BH199"/>
  <c r="BG199"/>
  <c r="BF199"/>
  <c r="T199"/>
  <c r="R199"/>
  <c r="P199"/>
  <c r="BI190"/>
  <c r="BH190"/>
  <c r="BG190"/>
  <c r="BF190"/>
  <c r="T190"/>
  <c r="R190"/>
  <c r="P190"/>
  <c r="BI180"/>
  <c r="BH180"/>
  <c r="BG180"/>
  <c r="BF180"/>
  <c r="T180"/>
  <c r="R180"/>
  <c r="P180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43"/>
  <c r="BH143"/>
  <c r="BG143"/>
  <c r="BF143"/>
  <c r="T143"/>
  <c r="R143"/>
  <c r="P143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BK199"/>
  <c i="3" r="BK453"/>
  <c r="J178"/>
  <c i="4" r="BK110"/>
  <c i="2" r="J466"/>
  <c r="J419"/>
  <c r="BK355"/>
  <c r="BK162"/>
  <c i="3" r="J526"/>
  <c r="BK127"/>
  <c r="BK394"/>
  <c r="BK503"/>
  <c r="BK348"/>
  <c r="J512"/>
  <c r="J356"/>
  <c r="J412"/>
  <c r="J462"/>
  <c i="4" r="J92"/>
  <c i="2" r="J394"/>
  <c r="BK235"/>
  <c r="J92"/>
  <c i="3" r="BK407"/>
  <c r="BK124"/>
  <c i="2" r="BK521"/>
  <c r="BK480"/>
  <c r="J441"/>
  <c r="J383"/>
  <c r="BK252"/>
  <c i="3" r="BK469"/>
  <c r="BK345"/>
  <c i="4" r="J89"/>
  <c i="2" r="BK466"/>
  <c r="J444"/>
  <c r="J406"/>
  <c r="BK299"/>
  <c r="BK226"/>
  <c r="J190"/>
  <c i="3" r="J426"/>
  <c r="BK549"/>
  <c i="4" r="J103"/>
  <c i="3" r="J407"/>
  <c r="BK312"/>
  <c r="J430"/>
  <c r="J187"/>
  <c r="BK494"/>
  <c r="J371"/>
  <c r="J251"/>
  <c r="J521"/>
  <c r="J124"/>
  <c r="J348"/>
  <c r="BK512"/>
  <c r="BK138"/>
  <c r="J108"/>
  <c i="2" r="J226"/>
  <c i="3" r="J422"/>
  <c r="BK457"/>
  <c i="2" r="J521"/>
  <c r="BK460"/>
  <c r="J431"/>
  <c r="J388"/>
  <c r="J281"/>
  <c r="J98"/>
  <c i="3" r="J113"/>
  <c r="BK416"/>
  <c r="BK102"/>
  <c r="J465"/>
  <c r="BK497"/>
  <c r="BK360"/>
  <c r="J515"/>
  <c r="J317"/>
  <c i="2" r="J526"/>
  <c r="BK295"/>
  <c r="J110"/>
  <c i="3" r="BK515"/>
  <c r="BK256"/>
  <c i="4" r="BK116"/>
  <c i="2" r="BK472"/>
  <c r="BK431"/>
  <c r="BK388"/>
  <c r="J299"/>
  <c r="BK217"/>
  <c r="J115"/>
  <c i="3" r="BK491"/>
  <c r="BK198"/>
  <c i="2" r="J517"/>
  <c r="J472"/>
  <c r="BK447"/>
  <c r="BK412"/>
  <c r="J324"/>
  <c r="BK241"/>
  <c r="J119"/>
  <c i="3" r="J345"/>
  <c r="J286"/>
  <c i="4" r="BK94"/>
  <c i="2" r="BK119"/>
  <c i="3" r="BK167"/>
  <c r="BK108"/>
  <c r="J475"/>
  <c r="BK251"/>
  <c r="BK317"/>
  <c r="J553"/>
  <c r="J434"/>
  <c r="BK557"/>
  <c r="BK444"/>
  <c r="BK426"/>
  <c r="J503"/>
  <c i="4" r="J106"/>
  <c i="2" r="BK317"/>
  <c r="BK171"/>
  <c i="3" r="J542"/>
  <c r="BK92"/>
  <c i="2" r="J477"/>
  <c r="BK444"/>
  <c r="BK406"/>
  <c r="J339"/>
  <c r="BK321"/>
  <c r="J125"/>
  <c i="3" r="J506"/>
  <c r="J497"/>
  <c r="J158"/>
  <c r="J363"/>
  <c r="BK247"/>
  <c r="BK412"/>
  <c r="BK187"/>
  <c r="J416"/>
  <c r="J102"/>
  <c i="2" r="BK499"/>
  <c r="BK361"/>
  <c r="J217"/>
  <c i="3" r="BK218"/>
  <c r="J500"/>
  <c i="4" r="J120"/>
  <c i="2" r="BK463"/>
  <c r="BK454"/>
  <c r="BK400"/>
  <c r="J321"/>
  <c r="J180"/>
  <c i="3" r="J117"/>
  <c r="J379"/>
  <c i="4" r="J116"/>
  <c i="2" r="J480"/>
  <c r="J454"/>
  <c r="BK428"/>
  <c r="BK394"/>
  <c r="J347"/>
  <c r="BK125"/>
  <c i="3" r="BK207"/>
  <c r="BK488"/>
  <c r="J472"/>
  <c i="4" r="J97"/>
  <c i="3" r="J494"/>
  <c r="BK121"/>
  <c r="J535"/>
  <c r="BK303"/>
  <c r="BK147"/>
  <c r="J469"/>
  <c r="BK356"/>
  <c r="J198"/>
  <c r="BK485"/>
  <c r="BK478"/>
  <c r="BK371"/>
  <c r="BK472"/>
  <c r="J167"/>
  <c r="BK117"/>
  <c i="4" r="BK120"/>
  <c r="BK106"/>
  <c i="2" r="BK110"/>
  <c i="3" r="BK307"/>
  <c r="BK521"/>
  <c i="4" r="BK100"/>
  <c i="2" r="BK485"/>
  <c r="BK451"/>
  <c r="BK244"/>
  <c r="BK115"/>
  <c i="3" r="BK462"/>
  <c r="J557"/>
  <c r="J341"/>
  <c r="J488"/>
  <c r="BK178"/>
  <c r="BK227"/>
  <c r="J262"/>
  <c r="BK430"/>
  <c i="2" r="BK513"/>
  <c r="BK376"/>
  <c r="BK285"/>
  <c r="J134"/>
  <c i="3" r="BK341"/>
  <c r="BK400"/>
  <c r="J138"/>
  <c i="2" r="J506"/>
  <c r="J438"/>
  <c r="J370"/>
  <c r="J285"/>
  <c r="J199"/>
  <c r="J34"/>
  <c r="J244"/>
  <c i="3" r="BK238"/>
  <c r="J385"/>
  <c r="J303"/>
  <c i="2" r="J513"/>
  <c r="BK469"/>
  <c r="J435"/>
  <c r="J235"/>
  <c r="BK143"/>
  <c i="3" r="J562"/>
  <c r="BK379"/>
  <c r="BK448"/>
  <c r="BK270"/>
  <c r="J394"/>
  <c r="BK262"/>
  <c r="J121"/>
  <c r="BK465"/>
  <c r="BK113"/>
  <c r="J481"/>
  <c i="4" r="J112"/>
  <c i="2" r="BK477"/>
  <c r="BK336"/>
  <c r="J317"/>
  <c r="J252"/>
  <c r="BK98"/>
  <c i="3" r="J218"/>
  <c r="J453"/>
  <c i="4" r="BK92"/>
  <c i="2" r="BK490"/>
  <c r="J460"/>
  <c r="J451"/>
  <c r="J428"/>
  <c r="J332"/>
  <c r="BK153"/>
  <c i="3" r="J98"/>
  <c r="BK259"/>
  <c i="4" r="J100"/>
  <c i="2" r="BK506"/>
  <c r="BK438"/>
  <c r="BK370"/>
  <c r="BK290"/>
  <c r="J208"/>
  <c r="J153"/>
  <c i="3" r="J457"/>
  <c i="4" r="J94"/>
  <c i="2" r="F37"/>
  <c r="J104"/>
  <c i="3" r="J127"/>
  <c r="BK363"/>
  <c i="2" r="J499"/>
  <c r="BK441"/>
  <c r="J400"/>
  <c r="J295"/>
  <c r="BK190"/>
  <c i="3" r="BK542"/>
  <c r="BK286"/>
  <c r="J438"/>
  <c r="J549"/>
  <c r="BK158"/>
  <c r="BK422"/>
  <c r="J321"/>
  <c r="BK321"/>
  <c i="4" r="BK97"/>
  <c i="2" r="J495"/>
  <c r="J162"/>
  <c i="3" r="BK506"/>
  <c r="J485"/>
  <c i="4" r="BK89"/>
  <c i="2" r="BK517"/>
  <c r="J469"/>
  <c r="BK419"/>
  <c r="J355"/>
  <c r="J241"/>
  <c r="BK122"/>
  <c i="3" r="J478"/>
  <c r="BK475"/>
  <c i="2" r="BK495"/>
  <c r="BK457"/>
  <c r="BK435"/>
  <c r="BK383"/>
  <c r="J336"/>
  <c r="J266"/>
  <c r="BK92"/>
  <c i="3" r="BK553"/>
  <c r="J147"/>
  <c i="4" r="J110"/>
  <c i="1" r="AS54"/>
  <c i="3" r="J400"/>
  <c r="BK562"/>
  <c r="BK438"/>
  <c r="J270"/>
  <c r="J227"/>
  <c r="J491"/>
  <c r="J238"/>
  <c r="J256"/>
  <c r="J259"/>
  <c r="J360"/>
  <c r="J247"/>
  <c r="J448"/>
  <c i="2" r="BK266"/>
  <c r="J122"/>
  <c i="3" r="BK98"/>
  <c r="BK500"/>
  <c i="4" r="BK103"/>
  <c i="2" r="J457"/>
  <c r="BK423"/>
  <c r="J376"/>
  <c r="BK332"/>
  <c r="BK208"/>
  <c r="BK104"/>
  <c i="3" r="BK481"/>
  <c r="J207"/>
  <c r="BK434"/>
  <c r="J307"/>
  <c r="BK535"/>
  <c r="J444"/>
  <c r="J531"/>
  <c r="BK526"/>
  <c i="4" r="BK112"/>
  <c i="2" r="J485"/>
  <c r="BK347"/>
  <c r="BK324"/>
  <c r="BK180"/>
  <c r="F35"/>
  <c i="3" r="BK385"/>
  <c r="BK531"/>
  <c i="2" r="J290"/>
  <c r="J143"/>
  <c r="F36"/>
  <c r="J447"/>
  <c r="J412"/>
  <c r="BK339"/>
  <c r="BK134"/>
  <c i="3" r="J312"/>
  <c r="J92"/>
  <c i="2" r="BK526"/>
  <c r="J490"/>
  <c r="J463"/>
  <c r="J423"/>
  <c r="J361"/>
  <c r="BK281"/>
  <c r="J171"/>
  <c r="F34"/>
  <c l="1" r="P91"/>
  <c r="BK91"/>
  <c r="J91"/>
  <c r="J61"/>
  <c r="BK354"/>
  <c r="J354"/>
  <c r="J64"/>
  <c r="T418"/>
  <c r="R489"/>
  <c i="3" r="R91"/>
  <c r="BK378"/>
  <c r="J378"/>
  <c r="J64"/>
  <c r="R452"/>
  <c r="R505"/>
  <c r="BK91"/>
  <c r="J91"/>
  <c r="J61"/>
  <c r="P452"/>
  <c r="T525"/>
  <c i="2" r="P387"/>
  <c r="T387"/>
  <c r="P471"/>
  <c r="R471"/>
  <c i="3" r="T378"/>
  <c r="R411"/>
  <c r="P525"/>
  <c i="4" r="P93"/>
  <c i="2" r="P354"/>
  <c r="BK418"/>
  <c r="J418"/>
  <c r="J66"/>
  <c r="BK489"/>
  <c r="J489"/>
  <c r="J68"/>
  <c i="3" r="P91"/>
  <c r="P378"/>
  <c r="T452"/>
  <c r="P505"/>
  <c i="4" r="R88"/>
  <c r="T88"/>
  <c i="2" r="R91"/>
  <c r="T354"/>
  <c r="R418"/>
  <c r="P489"/>
  <c i="3" r="BK411"/>
  <c r="J411"/>
  <c r="J65"/>
  <c r="T411"/>
  <c r="BK525"/>
  <c r="J525"/>
  <c r="J68"/>
  <c i="4" r="P88"/>
  <c r="P87"/>
  <c r="P86"/>
  <c i="1" r="AU57"/>
  <c i="4" r="R93"/>
  <c i="2" r="T91"/>
  <c i="3" r="T91"/>
  <c r="BK452"/>
  <c r="J452"/>
  <c r="J66"/>
  <c r="R525"/>
  <c i="4" r="BK88"/>
  <c r="J88"/>
  <c r="J61"/>
  <c r="T93"/>
  <c i="2" r="BK387"/>
  <c r="J387"/>
  <c r="J65"/>
  <c r="R387"/>
  <c r="BK471"/>
  <c r="J471"/>
  <c r="J67"/>
  <c r="T471"/>
  <c r="R354"/>
  <c r="P418"/>
  <c r="T489"/>
  <c i="3" r="R378"/>
  <c r="P411"/>
  <c r="BK505"/>
  <c r="J505"/>
  <c r="J67"/>
  <c r="T505"/>
  <c i="4" r="BK93"/>
  <c r="J93"/>
  <c r="J62"/>
  <c i="2" r="P90"/>
  <c r="P89"/>
  <c i="1" r="AU55"/>
  <c i="2" r="BK346"/>
  <c r="J346"/>
  <c r="J63"/>
  <c i="3" r="BK561"/>
  <c r="J561"/>
  <c r="J69"/>
  <c i="4" r="BK111"/>
  <c r="J111"/>
  <c r="J64"/>
  <c r="BK109"/>
  <c r="J109"/>
  <c r="J63"/>
  <c i="3" r="BK370"/>
  <c r="J370"/>
  <c r="J63"/>
  <c i="2" r="BK338"/>
  <c r="J338"/>
  <c r="J62"/>
  <c r="BK525"/>
  <c r="J525"/>
  <c r="J69"/>
  <c i="3" r="BK362"/>
  <c r="J362"/>
  <c r="J62"/>
  <c i="4" r="BK115"/>
  <c r="J115"/>
  <c r="J65"/>
  <c r="BK119"/>
  <c r="J119"/>
  <c r="J66"/>
  <c r="F55"/>
  <c r="J80"/>
  <c r="BE116"/>
  <c r="BE89"/>
  <c r="BE92"/>
  <c r="BE94"/>
  <c r="BE103"/>
  <c r="BE106"/>
  <c r="BE110"/>
  <c r="BE120"/>
  <c r="E76"/>
  <c r="BE97"/>
  <c r="BE100"/>
  <c i="3" r="BK90"/>
  <c r="J90"/>
  <c r="J60"/>
  <c i="4" r="BE112"/>
  <c i="3" r="J52"/>
  <c r="BE113"/>
  <c r="BE167"/>
  <c r="BE262"/>
  <c r="BE394"/>
  <c r="BE422"/>
  <c r="BE469"/>
  <c r="BE531"/>
  <c r="BE218"/>
  <c r="BE307"/>
  <c r="BE444"/>
  <c r="BE198"/>
  <c r="BE207"/>
  <c r="BE286"/>
  <c r="BE321"/>
  <c r="BE363"/>
  <c r="BE434"/>
  <c r="BE448"/>
  <c r="BE453"/>
  <c r="BE465"/>
  <c r="BE472"/>
  <c r="BE481"/>
  <c r="BE485"/>
  <c r="BE488"/>
  <c r="BE494"/>
  <c r="BE497"/>
  <c r="BE500"/>
  <c r="BE506"/>
  <c r="BE98"/>
  <c r="BE108"/>
  <c r="BE138"/>
  <c r="BE147"/>
  <c r="BE270"/>
  <c r="BE356"/>
  <c r="BE385"/>
  <c r="BE430"/>
  <c r="BE491"/>
  <c r="BE503"/>
  <c r="BE535"/>
  <c i="2" r="BK90"/>
  <c r="J90"/>
  <c r="J60"/>
  <c i="3" r="E79"/>
  <c r="BE158"/>
  <c r="BE178"/>
  <c r="BE187"/>
  <c r="BE251"/>
  <c r="BE303"/>
  <c r="BE317"/>
  <c r="BE341"/>
  <c r="BE379"/>
  <c r="BE426"/>
  <c r="BE562"/>
  <c r="F55"/>
  <c r="BE102"/>
  <c r="BE127"/>
  <c r="BE256"/>
  <c r="BE312"/>
  <c r="BE360"/>
  <c r="BE400"/>
  <c r="BE412"/>
  <c r="BE416"/>
  <c r="BE478"/>
  <c r="BE521"/>
  <c r="BE526"/>
  <c r="BE117"/>
  <c r="BE121"/>
  <c r="BE238"/>
  <c r="BE259"/>
  <c r="BE348"/>
  <c r="BE371"/>
  <c r="BE407"/>
  <c r="BE457"/>
  <c r="BE462"/>
  <c r="BE512"/>
  <c r="BE515"/>
  <c r="BE542"/>
  <c r="BE92"/>
  <c r="BE124"/>
  <c r="BE227"/>
  <c r="BE247"/>
  <c r="BE345"/>
  <c r="BE438"/>
  <c r="BE475"/>
  <c r="BE549"/>
  <c r="BE553"/>
  <c r="BE557"/>
  <c i="1" r="BC55"/>
  <c r="BA55"/>
  <c r="BB55"/>
  <c i="2" r="E48"/>
  <c r="J52"/>
  <c r="F55"/>
  <c r="BE92"/>
  <c r="BE98"/>
  <c r="BE104"/>
  <c r="BE110"/>
  <c r="BE115"/>
  <c r="BE119"/>
  <c r="BE122"/>
  <c r="BE125"/>
  <c r="BE134"/>
  <c r="BE143"/>
  <c r="BE153"/>
  <c r="BE162"/>
  <c r="BE171"/>
  <c r="BE180"/>
  <c r="BE190"/>
  <c r="BE199"/>
  <c r="BE208"/>
  <c r="BE217"/>
  <c r="BE226"/>
  <c r="BE235"/>
  <c r="BE241"/>
  <c r="BE244"/>
  <c r="BE252"/>
  <c r="BE266"/>
  <c r="BE281"/>
  <c r="BE285"/>
  <c r="BE290"/>
  <c r="BE295"/>
  <c r="BE299"/>
  <c r="BE317"/>
  <c r="BE321"/>
  <c r="BE324"/>
  <c r="BE332"/>
  <c r="BE336"/>
  <c r="BE339"/>
  <c r="BE347"/>
  <c r="BE355"/>
  <c r="BE361"/>
  <c r="BE370"/>
  <c r="BE376"/>
  <c r="BE383"/>
  <c r="BE388"/>
  <c r="BE394"/>
  <c r="BE400"/>
  <c r="BE406"/>
  <c r="BE412"/>
  <c r="BE419"/>
  <c r="BE423"/>
  <c r="BE428"/>
  <c r="BE431"/>
  <c r="BE435"/>
  <c r="BE438"/>
  <c r="BE441"/>
  <c r="BE444"/>
  <c r="BE447"/>
  <c r="BE451"/>
  <c r="BE454"/>
  <c r="BE457"/>
  <c r="BE460"/>
  <c r="BE463"/>
  <c r="BE466"/>
  <c r="BE469"/>
  <c r="BE472"/>
  <c r="BE477"/>
  <c r="BE480"/>
  <c r="BE485"/>
  <c r="BE490"/>
  <c r="BE495"/>
  <c r="BE499"/>
  <c r="BE506"/>
  <c r="BE513"/>
  <c r="BE517"/>
  <c r="BE521"/>
  <c r="BE526"/>
  <c i="1" r="AW55"/>
  <c r="BD55"/>
  <c i="3" r="F37"/>
  <c i="1" r="BD56"/>
  <c i="4" r="F34"/>
  <c i="1" r="BA57"/>
  <c i="3" r="F36"/>
  <c i="1" r="BC56"/>
  <c i="4" r="F36"/>
  <c i="1" r="BC57"/>
  <c i="4" r="F37"/>
  <c i="1" r="BD57"/>
  <c i="4" r="J34"/>
  <c i="1" r="AW57"/>
  <c i="4" r="F35"/>
  <c i="1" r="BB57"/>
  <c i="3" r="J34"/>
  <c i="1" r="AW56"/>
  <c i="3" r="F35"/>
  <c i="1" r="BB56"/>
  <c i="3" r="F34"/>
  <c i="1" r="BA56"/>
  <c i="3" l="1" r="T90"/>
  <c r="T89"/>
  <c i="2" r="T90"/>
  <c r="T89"/>
  <c r="R90"/>
  <c r="R89"/>
  <c i="4" r="T87"/>
  <c r="T86"/>
  <c i="3" r="P90"/>
  <c r="P89"/>
  <c i="1" r="AU56"/>
  <c i="3" r="R90"/>
  <c r="R89"/>
  <c i="4" r="R87"/>
  <c r="R86"/>
  <c r="BK87"/>
  <c r="J87"/>
  <c r="J60"/>
  <c i="3" r="BK89"/>
  <c r="J89"/>
  <c r="J59"/>
  <c i="2" r="BK89"/>
  <c r="J89"/>
  <c r="J59"/>
  <c r="J33"/>
  <c i="1" r="AV55"/>
  <c r="AT55"/>
  <c r="BB54"/>
  <c r="W31"/>
  <c r="BC54"/>
  <c r="W32"/>
  <c i="4" r="J33"/>
  <c i="1" r="AV57"/>
  <c r="AT57"/>
  <c r="BD54"/>
  <c r="W33"/>
  <c i="3" r="F33"/>
  <c i="1" r="AZ56"/>
  <c r="AU54"/>
  <c i="3" r="J33"/>
  <c i="1" r="AV56"/>
  <c r="AT56"/>
  <c i="4" r="F33"/>
  <c i="1" r="AZ57"/>
  <c i="2" r="F33"/>
  <c i="1" r="AZ55"/>
  <c r="BA54"/>
  <c r="W30"/>
  <c i="4" l="1" r="BK86"/>
  <c r="J86"/>
  <c r="J59"/>
  <c i="1" r="AZ54"/>
  <c r="W29"/>
  <c r="AW54"/>
  <c r="AK30"/>
  <c i="3" r="J30"/>
  <c i="1" r="AG56"/>
  <c r="AN56"/>
  <c r="AX54"/>
  <c r="AY54"/>
  <c i="2" r="J30"/>
  <c i="1" r="AG55"/>
  <c i="3" l="1" r="J39"/>
  <c i="2" r="J39"/>
  <c i="1" r="AN55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<sst xmlns="http://schemas.openxmlformats.org/spreadsheetml/2006/main">
  <si>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</si>
  <si>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</si>
  <si>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</si>
  <si>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</si>
  <si>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</si>
  <si>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{fc70b602-72aa-43f1-9597-057b0b4e38be}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</si>
  <si>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</si>
  <si>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</si>
  <si>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</si>
  <si>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</si>
  <si>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</si>
  <si>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</si>
  <si>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</si>
  <si>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</si>
  <si>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201710520-VOLG-prip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</si>
  <si>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</si>
  <si>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</si>
  <si>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Volgogradská ulice, Liberec, Prodloužení splaškové kanalizace</t>
  </si>
  <si>
    <t>KSO:</t>
  </si>
  <si>
    <t>827 21 51</t>
  </si>
  <si>
    <t>CC-CZ:</t>
  </si>
  <si>
    <t>22231</t>
  </si>
  <si>
    <t>Místo:</t>
  </si>
  <si>
    <t>Liberec</t>
  </si>
  <si>
    <t>Datum:</t>
  </si>
  <si>
    <t>21. 10. 2021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</si>
  <si>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</si>
  <si>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</si>
  <si>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</si>
  <si>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</si>
  <si>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</si>
  <si>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</si>
  <si>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</si>
  <si>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</si>
  <si>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</si>
  <si>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</si>
  <si>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</si>
  <si>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</si>
  <si>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</si>
  <si>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</si>
  <si>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</si>
  <si>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</si>
  <si>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</si>
  <si>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</si>
  <si>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</si>
  <si>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</si>
  <si>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</si>
  <si>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</si>
  <si>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</si>
  <si>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</si>
  <si>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</si>
  <si>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</si>
  <si>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</si>
  <si>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</si>
  <si>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</si>
  <si>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</si>
  <si>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</si>
  <si>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</si>
  <si>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</si>
  <si>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</si>
  <si>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</si>
  <si>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</si>
  <si>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</si>
  <si>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</si>
  <si>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</si>
  <si>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</si>
  <si>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</si>
  <si>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</si>
  <si>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</si>
  <si>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</si>
  <si>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</si>
  <si>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</si>
  <si>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</si>
  <si>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</si>
  <si>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</si>
  <si>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</si>
  <si>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</si>
  <si>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</si>
  <si>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</si>
  <si>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</si>
  <si>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</si>
  <si>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</si>
  <si>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</si>
  <si>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310.1 - splaškové kanalizační přípojky - I.etapa</t>
  </si>
  <si>
    <t>STA</t>
  </si>
  <si>
    <t>1</t>
  </si>
  <si>
    <t>{d39da582-8881-4bec-8915-2c1572211ff3}</t>
  </si>
  <si>
    <t>2</t>
  </si>
  <si>
    <t>02</t>
  </si>
  <si>
    <t>SO 310.2 - splaškové kanalizační přípojky - II.etapa</t>
  </si>
  <si>
    <t>{5c3848b3-8d1a-4cd0-aed7-073bf1563f95}</t>
  </si>
  <si>
    <t>03</t>
  </si>
  <si>
    <t>VRN - Vedlejší rozpočtové náklady</t>
  </si>
  <si>
    <t>{5e960c6f-f05d-490b-a2fe-3ffedc858ba9}</t>
  </si>
  <si>
    <t>KRYCÍ LIST SOUPISU PRACÍ</t>
  </si>
  <si>
    <t>Objekt:</t>
  </si>
  <si>
    <t>01 - SO 310.1 - splaškové kanalizační přípojky - I.etapa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</si>
  <si>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</si>
  <si>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</si>
  <si>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</si>
  <si>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</si>
  <si>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</si>
  <si>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</si>
  <si>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</si>
  <si>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</si>
  <si>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</si>
  <si>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</si>
  <si>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</si>
  <si>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</si>
  <si>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</si>
  <si>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</si>
  <si>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</si>
  <si>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</si>
  <si>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</si>
  <si>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</si>
  <si>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</si>
  <si>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</si>
  <si>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</si>
  <si>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</si>
  <si>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</si>
  <si>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</si>
  <si>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</si>
  <si>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</si>
  <si>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</si>
  <si>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</si>
  <si>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</si>
  <si>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</si>
  <si>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</si>
  <si>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</si>
  <si>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</si>
  <si>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</si>
  <si>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</si>
  <si>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CS ÚRS 2021 02</t>
  </si>
  <si>
    <t>4</t>
  </si>
  <si>
    <t>1769765499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</si>
  <si>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</si>
  <si>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</si>
  <si>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Online PSC</t>
  </si>
  <si>
    <t>https://podminky.urs.cz/item/CS_URS_2021_02/113107322</t>
  </si>
  <si>
    <t>VV</t>
  </si>
  <si>
    <t>"DN150" 36,1*0,8</t>
  </si>
  <si>
    <t>"DN200" 4,4*0,9</t>
  </si>
  <si>
    <t>Součet</t>
  </si>
  <si>
    <t>113107341</t>
  </si>
  <si>
    <t>Odstranění podkladu živičného tl 50 mm strojně pl do 50 m2</t>
  </si>
  <si>
    <t>-269957780</t>
  </si>
  <si>
    <t>Odstranění podkladů nebo krytů strojně plochy jednotlivě do 50 m2 s přemístěním hmot na skládku na vzdálenost do 3 m nebo s naložením na dopravní prostředek živičných, o tl. vrstvy do 50 mm</t>
  </si>
  <si>
    <t>https://podminky.urs.cz/item/CS_URS_2021_02/113107341</t>
  </si>
  <si>
    <t>"DN150" 36,1*1,8</t>
  </si>
  <si>
    <t>"DN200" 4,4*1,9</t>
  </si>
  <si>
    <t>3</t>
  </si>
  <si>
    <t>113107342</t>
  </si>
  <si>
    <t>Odstranění podkladu živičného tl přes 50 do 100 mm strojně pl do 50 m2</t>
  </si>
  <si>
    <t>-833258764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</si>
  <si>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</si>
  <si>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https://podminky.urs.cz/item/CS_URS_2021_02/113107342</t>
  </si>
  <si>
    <t>"DN150" 36,1*1,3</t>
  </si>
  <si>
    <t>"DN200" 4,4*1,4</t>
  </si>
  <si>
    <t>113153111-R</t>
  </si>
  <si>
    <t>Odstranění podkladů zpevněných ploch z kameniva stabilizovaného cementem</t>
  </si>
  <si>
    <t>1323391731</t>
  </si>
  <si>
    <t>Odstranění podkladů zpevněných ploch s přemístěním na skládku na vzdálenost do 20 m nebo s naložením na dopravní prostředek ze štěrkopísku stabilizovaného cementem</t>
  </si>
  <si>
    <t>5</t>
  </si>
  <si>
    <t>119001401</t>
  </si>
  <si>
    <t>Dočasné zajištění potrubí ocelového nebo litinového DN do 200 mm</t>
  </si>
  <si>
    <t>m</t>
  </si>
  <si>
    <t>1566113655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</si>
  <si>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</si>
  <si>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https://podminky.urs.cz/item/CS_URS_2021_02/119001401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</si>
  <si>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</si>
  <si>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</si>
  <si>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6</t>
  </si>
  <si>
    <t>119001405</t>
  </si>
  <si>
    <t>Dočasné zajištění potrubí z PE DN do 200 mm</t>
  </si>
  <si>
    <t>829622739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</si>
  <si>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</si>
  <si>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https://podminky.urs.cz/item/CS_URS_2021_02/119001405</t>
  </si>
  <si>
    <t>7</t>
  </si>
  <si>
    <t>119001421</t>
  </si>
  <si>
    <t>Dočasné zajištění kabelů a kabelových tratí ze 3 volně ložených kabelů</t>
  </si>
  <si>
    <t>971550822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</si>
  <si>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</si>
  <si>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</si>
  <si>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>8</t>
  </si>
  <si>
    <t>132212111</t>
  </si>
  <si>
    <t>Hloubení rýh š do 800 mm v soudržných horninách třídy těžitelnosti I skupiny 3 ručně</t>
  </si>
  <si>
    <t>m3</t>
  </si>
  <si>
    <t>-2025722623</t>
  </si>
  <si>
    <t>Hloubení rýh šířky do 800 mm ručně zapažených i nezapažených, s urovnáním dna do předepsaného profilu a spádu v hornině třídy těžitelnosti I skupiny 3 soudržných</t>
  </si>
  <si>
    <t>https://podminky.urs.cz/item/CS_URS_2021_02/132212111</t>
  </si>
  <si>
    <t>"pr.hl.DN150" 2,235</t>
  </si>
  <si>
    <t>Mezisoučet</t>
  </si>
  <si>
    <t>"DN150" 36,1*0,8*2,235</t>
  </si>
  <si>
    <t>"kom" -(36,1*0,8*0,44)</t>
  </si>
  <si>
    <t>"hloubení rýh do 800 mm 23,75%" 51,84*0,2375</t>
  </si>
  <si>
    <t>9</t>
  </si>
  <si>
    <t>132212211</t>
  </si>
  <si>
    <t>Hloubení rýh š do 2000 mm v soudržných horninách třídy těžitelnosti I skupiny 3 ručně</t>
  </si>
  <si>
    <t>-411740604</t>
  </si>
  <si>
    <t>Hloubení rýh šířky přes 800 do 2 000 mm ručně zapažených i nezapažených, s urovnáním dna do předepsaného profilu a spádu v hornině třídy těžitelnosti I skupiny 3 soudržných</t>
  </si>
  <si>
    <t>https://podminky.urs.cz/item/CS_URS_2021_02/132212211</t>
  </si>
  <si>
    <t xml:space="preserve">"pr.hl.DN200"  2,38</t>
  </si>
  <si>
    <t>"DN200" 4,4*0,9*2,38</t>
  </si>
  <si>
    <t>"kom" -(4,4*0,9*0,44)</t>
  </si>
  <si>
    <t>"hloubení rýh do 2000 mm 23,75%" 7,683*0,2375</t>
  </si>
  <si>
    <t>10</t>
  </si>
  <si>
    <t>132254101</t>
  </si>
  <si>
    <t>Hloubení rýh zapažených š do 800 mm v hornině třídy těžitelnosti I, skupiny 3 objem do 20 m3 strojně</t>
  </si>
  <si>
    <t>CS ÚRS 2021 01</t>
  </si>
  <si>
    <t>-545391099</t>
  </si>
  <si>
    <t>Hloubení zapažených rýh šířky do 800 mm strojně s urovnáním dna do předepsaného profilu a spádu v hornině třídy těžitelnosti I skupiny 3 do 20 m3</t>
  </si>
  <si>
    <t>https://podminky.urs.cz/item/CS_URS_2021_01/132254101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</si>
  <si>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</si>
  <si>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11</t>
  </si>
  <si>
    <t>132254201</t>
  </si>
  <si>
    <t>Hloubení zapažených rýh š do 2000 mm v hornině třídy těžitelnosti I skupiny 3 objem do 20 m3</t>
  </si>
  <si>
    <t>-1547647271</t>
  </si>
  <si>
    <t>Hloubení zapažených rýh šířky přes 800 do 2 000 mm strojně s urovnáním dna do předepsaného profilu a spádu v hornině třídy těžitelnosti I skupiny 3 do 20 m3</t>
  </si>
  <si>
    <t>https://podminky.urs.cz/item/CS_URS_2021_02/132254201</t>
  </si>
  <si>
    <t>12</t>
  </si>
  <si>
    <t>132312111</t>
  </si>
  <si>
    <t>Hloubení rýh š do 800 mm v soudržných horninách třídy těžitelnosti II skupiny 4 ručně</t>
  </si>
  <si>
    <t>567502886</t>
  </si>
  <si>
    <t>Hloubení rýh šířky do 800 mm ručně zapažených i nezapažených, s urovnáním dna do předepsaného profilu a spádu v hornině třídy těžitelnosti II skupiny 4 soudržných</t>
  </si>
  <si>
    <t>https://podminky.urs.cz/item/CS_URS_2021_02/132312111</t>
  </si>
  <si>
    <t>13</t>
  </si>
  <si>
    <t>132312211</t>
  </si>
  <si>
    <t>Hloubení rýh š do 2000 mm v soudržných horninách třídy těžitelnosti II skupiny 4 ručně</t>
  </si>
  <si>
    <t>1048847487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</si>
  <si>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</si>
  <si>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https://podminky.urs.cz/item/CS_URS_2021_02/132312211</t>
  </si>
  <si>
    <t>14</t>
  </si>
  <si>
    <t>132354101</t>
  </si>
  <si>
    <t>Hloubení rýh zapažených š do 800 mm v hornině třídy těžitelnosti II, skupiny 4 objem do 20 m3 strojně</t>
  </si>
  <si>
    <t>-750445832</t>
  </si>
  <si>
    <t>Hloubení zapažených rýh šířky do 800 mm strojně s urovnáním dna do předepsaného profilu a spádu v hornině třídy těžitelnosti II skupiny 4 do 20 m3</t>
  </si>
  <si>
    <t>https://podminky.urs.cz/item/CS_URS_2021_01/132354101</t>
  </si>
  <si>
    <t>132354201</t>
  </si>
  <si>
    <t>Hloubení zapažených rýh š do 2000 mm v hornině třídy těžitelnosti II skupiny 4 objem do 20 m3</t>
  </si>
  <si>
    <t>195146581</t>
  </si>
  <si>
    <t>Hloubení zapažených rýh šířky přes 800 do 2 000 mm strojně s urovnáním dna do předepsaného profilu a spádu v hornině třídy těžitelnosti II skupiny 4 do 20 m3</t>
  </si>
  <si>
    <t>https://podminky.urs.cz/item/CS_URS_2021_02/132354201</t>
  </si>
  <si>
    <t>16</t>
  </si>
  <si>
    <t>132412111</t>
  </si>
  <si>
    <t>Hloubení rýh š do 800 mm v soudržných horninách třídy těžitelnosti II skupiny 5 ručně</t>
  </si>
  <si>
    <t>1776356242</t>
  </si>
  <si>
    <t>Hloubení rýh šířky do 800 mm ručně zapažených i nezapažených, s urovnáním dna do předepsaného profilu a spádu v hornině třídy těžitelnosti II skupiny 5 soudržných</t>
  </si>
  <si>
    <t>https://podminky.urs.cz/item/CS_URS_2021_02/132412111</t>
  </si>
  <si>
    <t>"hloubení rýh do 800 mm 2,5%" 51,84*0,025</t>
  </si>
  <si>
    <t>17</t>
  </si>
  <si>
    <t>132412211</t>
  </si>
  <si>
    <t>Hloubení rýh š do 2000 mm v soudržných horninách třídy těžitelnosti II skupiny 5 ručně</t>
  </si>
  <si>
    <t>-94590667</t>
  </si>
  <si>
    <t>Hloubení rýh šířky přes 800 do 2 000 mm ručně zapažených i nezapažených, s urovnáním dna do předepsaného profilu a spádu v hornině třídy těžitelnosti II skupiny 5 soudržných</t>
  </si>
  <si>
    <t>https://podminky.urs.cz/item/CS_URS_2021_02/132412211</t>
  </si>
  <si>
    <t>"hloubení rýh do 2000 mm 2,5%" 7,683*0,025</t>
  </si>
  <si>
    <t>18</t>
  </si>
  <si>
    <t>132454101</t>
  </si>
  <si>
    <t>Hloubení rýh zapažených š do 800 mm v hornině třídy těžitelnosti II skupiny 5 objem do 20 m3 strojně</t>
  </si>
  <si>
    <t>-550089955</t>
  </si>
  <si>
    <t>Hloubení zapažených rýh šířky do 800 mm strojně s urovnáním dna do předepsaného profilu a spádu v hornině třídy těžitelnosti II skupiny 5 do 20 m3</t>
  </si>
  <si>
    <t>https://podminky.urs.cz/item/CS_URS_2021_02/132454101</t>
  </si>
  <si>
    <t>19</t>
  </si>
  <si>
    <t>132454201</t>
  </si>
  <si>
    <t>Hloubení zapažených rýh š do 2000 mm v hornině třídy těžitelnosti II skupiny 5 objem do 20 m3</t>
  </si>
  <si>
    <t>84835242</t>
  </si>
  <si>
    <t>Hloubení zapažených rýh šířky přes 800 do 2 000 mm strojně s urovnáním dna do předepsaného profilu a spádu v hornině třídy těžitelnosti II skupiny 5 do 20 m3</t>
  </si>
  <si>
    <t>https://podminky.urs.cz/item/CS_URS_2021_02/132454201</t>
  </si>
  <si>
    <t>20</t>
  </si>
  <si>
    <t>151101102</t>
  </si>
  <si>
    <t>Zřízení příložného pažení a rozepření stěn rýh hl přes 2 do 4 m</t>
  </si>
  <si>
    <t>1311916046</t>
  </si>
  <si>
    <t>Zřízení pažení a rozepření stěn rýh pro podzemní vedení příložné pro jakoukoliv mezerovitost, hloubky přes 2 do 4 m</t>
  </si>
  <si>
    <t>https://podminky.urs.cz/item/CS_URS_2021_02/151101102</t>
  </si>
  <si>
    <t>"DN150" 36,1*2,0*2,235</t>
  </si>
  <si>
    <t>"DN200" 4,4*2,0*2,38</t>
  </si>
  <si>
    <t>151101112</t>
  </si>
  <si>
    <t>Odstranění příložného pažení a rozepření stěn rýh hl přes 2 do 4 m</t>
  </si>
  <si>
    <t>-751271159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</si>
  <si>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</si>
  <si>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</si>
  <si>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22</t>
  </si>
  <si>
    <t>162351123</t>
  </si>
  <si>
    <t>Vodorovné přemístění přes 50 do 500 m výkopku/sypaniny z hornin třídy těžitelnosti II skupiny 4 a 5</t>
  </si>
  <si>
    <t>881418385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</si>
  <si>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</si>
  <si>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https://podminky.urs.cz/item/CS_URS_2021_02/162351123</t>
  </si>
  <si>
    <t>"odvoz na mezideponii"</t>
  </si>
  <si>
    <t>"zpětný zásyp" 13,964</t>
  </si>
  <si>
    <t>"odvoz z mezideponie"</t>
  </si>
  <si>
    <t>23</t>
  </si>
  <si>
    <t>162751115</t>
  </si>
  <si>
    <t>Vodorovné přemístění přes 7 000 do 8000 m výkopku/sypaniny z horniny třídy těžitelnosti I skupiny 1 až 3</t>
  </si>
  <si>
    <t>786567510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</si>
  <si>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</si>
  <si>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https://podminky.urs.cz/item/CS_URS_2021_02/162751115</t>
  </si>
  <si>
    <t>"hloubení rýh do 800 mm"</t>
  </si>
  <si>
    <t>"hloubení rýh do 2000 mm"</t>
  </si>
  <si>
    <t>"hloubení rýh do 800 mm - 47,5%" 51,84*0,475</t>
  </si>
  <si>
    <t>"hloubení rýh do 2000 mm - 47,5%" 7,683*0,475</t>
  </si>
  <si>
    <t>24</t>
  </si>
  <si>
    <t>162751135</t>
  </si>
  <si>
    <t>Vodorovné přemístění přes 7 000 do 8000 m výkopku/sypaniny z horniny třídy těžitelnosti II skupiny 4 a 5</t>
  </si>
  <si>
    <t>-1386011164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</si>
  <si>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</si>
  <si>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https://podminky.urs.cz/item/CS_URS_2021_02/162751135</t>
  </si>
  <si>
    <t>"hloubení rýh do 800 mm - 52,5%" 51,84*0,525</t>
  </si>
  <si>
    <t>"hloubení rýh do 2000 mm - 52,5%" 7,683*0,525</t>
  </si>
  <si>
    <t>"zpětný zásyp" -13,964</t>
  </si>
  <si>
    <t>25</t>
  </si>
  <si>
    <t>167151102</t>
  </si>
  <si>
    <t>Nakládání výkopku z hornin třídy těžitelnosti II skupiny 4 a 5 do 100 m3</t>
  </si>
  <si>
    <t>2039869898</t>
  </si>
  <si>
    <t>Nakládání, skládání a překládání neulehlého výkopku nebo sypaniny strojně nakládání, množství do 100 m3, z horniny třídy těžitelnosti II, skupiny 4 a 5</t>
  </si>
  <si>
    <t>https://podminky.urs.cz/item/CS_URS_2021_02/167151102</t>
  </si>
  <si>
    <t>26</t>
  </si>
  <si>
    <t>171151103</t>
  </si>
  <si>
    <t>Uložení sypaniny z hornin soudržných do násypů zhutněných strojně</t>
  </si>
  <si>
    <t>-1796309615</t>
  </si>
  <si>
    <t>Uložení sypanin do násypů strojně s rozprostřením sypaniny ve vrstvách a s hrubým urovnáním zhutněných z hornin soudržných jakékoliv třídy těžitelnosti</t>
  </si>
  <si>
    <t>https://podminky.urs.cz/item/CS_URS_2021_02/171151103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</si>
  <si>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4. V cenách není započteno hutnění boků násypů. Toto hutnění se oceňuje cenami souboru cen 171 15-11 Hutnění boků násypů z hornin soudržných a sypkých._x000d_
</t>
  </si>
  <si>
    <t>"přebytečný výkopek" 28,273+17,286</t>
  </si>
  <si>
    <t>27</t>
  </si>
  <si>
    <t>1712012-kam</t>
  </si>
  <si>
    <t>Poplatek za uložení na skládce (skládkovné) zeminy a kamení kód odpadu 17 05 04</t>
  </si>
  <si>
    <t>t</t>
  </si>
  <si>
    <t>-365355145</t>
  </si>
  <si>
    <t>Poplatek za uložení stavebního odpadu na skládce (skládkovné) zeminy a kamení zatříděného do Katalogu odpadů pod kódem 17 05 04</t>
  </si>
  <si>
    <t>https://podminky.urs.cz/item/CS_URS_2021_02/1712012-kam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</si>
  <si>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</si>
  <si>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"měrná hmotnost 1,8 CÚ2021" 45,559*1,8</t>
  </si>
  <si>
    <t>28</t>
  </si>
  <si>
    <t>171251201</t>
  </si>
  <si>
    <t>Uložení sypaniny na skládky nebo meziskládky</t>
  </si>
  <si>
    <t>-28294810</t>
  </si>
  <si>
    <t>Uložení sypaniny na skládky nebo meziskládky bez hutnění s upravením uložené sypaniny do předepsaného tvaru</t>
  </si>
  <si>
    <t>https://podminky.urs.cz/item/CS_URS_2021_02/171251201</t>
  </si>
  <si>
    <t>29</t>
  </si>
  <si>
    <t>174101101</t>
  </si>
  <si>
    <t>Zásyp jam, šachet rýh nebo kolem objektů sypaninou se zhutněním</t>
  </si>
  <si>
    <t>-1879496989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</si>
  <si>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</si>
  <si>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</si>
  <si>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</si>
  <si>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"lože šachta" -0,691</t>
  </si>
  <si>
    <t>"podkl.bet" -0,486</t>
  </si>
  <si>
    <t>"sedlo" -14,373</t>
  </si>
  <si>
    <t>"obsyp" -16,046</t>
  </si>
  <si>
    <t>30</t>
  </si>
  <si>
    <t>M</t>
  </si>
  <si>
    <t>58344171</t>
  </si>
  <si>
    <t>štěrkodrť frakce 0/32</t>
  </si>
  <si>
    <t>-1778039172</t>
  </si>
  <si>
    <t>https://podminky.urs.cz/item/CS_URS_2021_02/58344171</t>
  </si>
  <si>
    <t>"měrná hmotnost 2,0, zásyp 50%" 13,963*2,0</t>
  </si>
  <si>
    <t>31</t>
  </si>
  <si>
    <t>174151101</t>
  </si>
  <si>
    <t>949156925</t>
  </si>
  <si>
    <t>https://podminky.urs.cz/item/CS_URS_2021_02/174151101</t>
  </si>
  <si>
    <t>32</t>
  </si>
  <si>
    <t>175151101</t>
  </si>
  <si>
    <t>Obsypání potrubí strojně sypaninou bez prohození, uloženou do 3 m</t>
  </si>
  <si>
    <t>-1823279925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</si>
  <si>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</si>
  <si>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</si>
  <si>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</si>
  <si>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"DN150" 36,1*0,8*0,486</t>
  </si>
  <si>
    <t>"DN200" 4,4*0,9*0,554</t>
  </si>
  <si>
    <t>"odečet potrubí DN200" -(0,0419*4,4)</t>
  </si>
  <si>
    <t>33</t>
  </si>
  <si>
    <t>583373030</t>
  </si>
  <si>
    <t>štěrkopísek frakce 0/8</t>
  </si>
  <si>
    <t>-1992274997</t>
  </si>
  <si>
    <t>https://podminky.urs.cz/item/CS_URS_2021_02/583373030</t>
  </si>
  <si>
    <t>"měr. hmotnost 2,0" 16,046*2,0</t>
  </si>
  <si>
    <t>34</t>
  </si>
  <si>
    <t>pol1</t>
  </si>
  <si>
    <t>Dočasné zajištění inženýrských sítí</t>
  </si>
  <si>
    <t>-253660630</t>
  </si>
  <si>
    <t>Zakládání</t>
  </si>
  <si>
    <t>35</t>
  </si>
  <si>
    <t>212751101</t>
  </si>
  <si>
    <t>Trativod z drenážních trubek flexibilních PVC-U SN 4 perforace 360° včetně lože otevřený výkop DN 50 pro meliorace</t>
  </si>
  <si>
    <t>-858130902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</si>
  <si>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</si>
  <si>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https://podminky.urs.cz/item/CS_URS_2021_02/212751101</t>
  </si>
  <si>
    <t xml:space="preserve">Poznámka k souboru cen:_x000d_
1. V cenách souboru cen jsou započteny náklady na:_x000d_
a) podsyp ze štěrkopísku tl. 100 mm,_x000d_
b) obsyp DN +150 mm nad potrubí a do stran._x000d_
2.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</si>
  <si>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"DN150" 36,1</t>
  </si>
  <si>
    <t>"DN200" 4,4</t>
  </si>
  <si>
    <t>Svislé a kompletní konstrukce</t>
  </si>
  <si>
    <t>36</t>
  </si>
  <si>
    <t>359901111</t>
  </si>
  <si>
    <t>Vyčištění stok</t>
  </si>
  <si>
    <t>1498615568</t>
  </si>
  <si>
    <t>Vyčištění stok jakékoliv výšky</t>
  </si>
  <si>
    <t>https://podminky.urs.cz/item/CS_URS_2021_02/359901111</t>
  </si>
  <si>
    <t xml:space="preserve">Poznámka k souboru cen:_x000d_
1. Cena je určena pro konečné vyčištění stok před předáním a převzetím._x000d_
</t>
  </si>
  <si>
    <t>Vodorovné konstrukce</t>
  </si>
  <si>
    <t>37</t>
  </si>
  <si>
    <t>451541111</t>
  </si>
  <si>
    <t>Lože pod potrubí otevřený výkop ze štěrkodrtě</t>
  </si>
  <si>
    <t>901194294</t>
  </si>
  <si>
    <t>Lože pod potrubí, stoky a drobné objekty v otevřeném výkopu ze štěrkodrtě 0-63 mm</t>
  </si>
  <si>
    <t>https://podminky.urs.cz/item/CS_URS_2021_02/451541111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</si>
  <si>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</si>
  <si>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"šachta DN400" (0,8*0,8*0,12)*9,0</t>
  </si>
  <si>
    <t>38</t>
  </si>
  <si>
    <t>452312131</t>
  </si>
  <si>
    <t>Sedlové lože z betonu prostého tř. C 12/15 otevřený výkop</t>
  </si>
  <si>
    <t>-1530884610</t>
  </si>
  <si>
    <t>Podkladní a zajišťovací konstrukce z betonu prostého v otevřeném výkopu sedlové lože pod potrubí z betonu tř. C 12/15</t>
  </si>
  <si>
    <t>https://podminky.urs.cz/item/CS_URS_2021_02/452312131</t>
  </si>
  <si>
    <t xml:space="preserve">Poznámka k souboru cen:_x000d_
1. Ceny -1131 až -1181 a -1192 lze použít i pro ochrannou vrstvu pod železobetonové konstrukce._x000d_
2. Ceny -2131 až -2181 a -2192 jsou určeny pro jakékoliv úkosy sedel._x000d_
</t>
  </si>
  <si>
    <t>"DN150" 36,1*0,8*0,441</t>
  </si>
  <si>
    <t>"DN200" 4,4*0,9*0,473</t>
  </si>
  <si>
    <t>"objem potrubí DN150" -(0,00531*36,1)</t>
  </si>
  <si>
    <t>"objem potrubí DN200" -(0,00997*4,4)</t>
  </si>
  <si>
    <t>39</t>
  </si>
  <si>
    <t>452321131</t>
  </si>
  <si>
    <t>Podkladní desky ze ŽB tř. C 12/15 otevřený výkop</t>
  </si>
  <si>
    <t>-106216428</t>
  </si>
  <si>
    <t>Podkladní a zajišťovací konstrukce z betonu železového v otevřeném výkopu desky pod potrubí, stoky a drobné objekty z betonu tř. C 12/15</t>
  </si>
  <si>
    <t>https://podminky.urs.cz/item/CS_URS_2021_02/452321131</t>
  </si>
  <si>
    <t>"šachta DN400" (0,6*0,6*0,15)*9,0</t>
  </si>
  <si>
    <t>40</t>
  </si>
  <si>
    <t>452351101.1</t>
  </si>
  <si>
    <t>Bednění podkladních desek nebo bloků nebo sedlového lože otevřený výkop</t>
  </si>
  <si>
    <t>1537941191</t>
  </si>
  <si>
    <t>Bednění podkladních a zajišťovacích konstrukcí v otevřeném výkopu desek nebo sedlových loží pod potrubí, stoky a drobné objekty</t>
  </si>
  <si>
    <t>https://podminky.urs.cz/item/CS_URS_2021_02/452351101.1</t>
  </si>
  <si>
    <t>"DN150" 36,1*2,0*0,441</t>
  </si>
  <si>
    <t>"DN200" 4,4*2,0*0,473</t>
  </si>
  <si>
    <t>"šachty DN400" ((0,6*0,15)*4)*9,0</t>
  </si>
  <si>
    <t>41</t>
  </si>
  <si>
    <t>452368211</t>
  </si>
  <si>
    <t>Výztuž podkladních desek nebo bloků nebo pražců otevřený výkop ze svařovaných sítí Kari</t>
  </si>
  <si>
    <t>-825794562</t>
  </si>
  <si>
    <t>Výztuž podkladních desek, bloků nebo pražců v otevřeném výkopu ze svařovaných sítí typu Kari</t>
  </si>
  <si>
    <t>https://podminky.urs.cz/item/CS_URS_2021_02/452368211</t>
  </si>
  <si>
    <t>"měrná hmotnost 3,03 kg/m2" 6,48*0,00303</t>
  </si>
  <si>
    <t>Komunikace pozemní</t>
  </si>
  <si>
    <t>42</t>
  </si>
  <si>
    <t>564861111</t>
  </si>
  <si>
    <t>Podklad ze štěrkodrtě ŠD tl 200 mm</t>
  </si>
  <si>
    <t>-1892355999</t>
  </si>
  <si>
    <t>Podklad ze štěrkodrti ŠD s rozprostřením a zhutněním, po zhutnění tl. 200 mm</t>
  </si>
  <si>
    <t>https://podminky.urs.cz/item/CS_URS_2021_02/564861111</t>
  </si>
  <si>
    <t>43</t>
  </si>
  <si>
    <t>565155111</t>
  </si>
  <si>
    <t>Asfaltový beton vrstva podkladní ACP 16 (obalované kamenivo OKS) tl 70 mm š do 3 m</t>
  </si>
  <si>
    <t>-1546935485</t>
  </si>
  <si>
    <t>Asfaltový beton vrstva podkladní ACP 16 (obalované kamenivo střednězrnné - OKS) s rozprostřením a zhutněním v pruhu šířky přes 1,5 do 3 m, po zhutnění tl. 70 mm</t>
  </si>
  <si>
    <t>https://podminky.urs.cz/item/CS_URS_2021_02/565155111</t>
  </si>
  <si>
    <t>44</t>
  </si>
  <si>
    <t>567122112</t>
  </si>
  <si>
    <t>Podklad ze směsi stmelené cementem SC C 8/10 (KSC I) tl 130 mm</t>
  </si>
  <si>
    <t>52146693</t>
  </si>
  <si>
    <t>Podklad ze směsi stmelené cementem SC bez dilatačních spár, s rozprostřením a zhutněním SC C 8/10 (KSC I), po zhutnění tl. 130 mm</t>
  </si>
  <si>
    <t>https://podminky.urs.cz/item/CS_URS_2021_02/567122112</t>
  </si>
  <si>
    <t>45</t>
  </si>
  <si>
    <t>573211112</t>
  </si>
  <si>
    <t>Postřik živičný spojovací z asfaltu v množství 0,70 kg/m2</t>
  </si>
  <si>
    <t>-424334813</t>
  </si>
  <si>
    <t>Postřik spojovací PS bez posypu kamenivem z asfaltu silničního, v množství 0,70 kg/m2</t>
  </si>
  <si>
    <t>https://podminky.urs.cz/item/CS_URS_2021_02/573211112</t>
  </si>
  <si>
    <t>46</t>
  </si>
  <si>
    <t>577134131</t>
  </si>
  <si>
    <t>Asfaltový beton vrstva obrusná ACO 11 (ABS) tř. I tl 40 mm š do 3 m z modifikovaného asfaltu</t>
  </si>
  <si>
    <t>738868140</t>
  </si>
  <si>
    <t>Asfaltový beton vrstva obrusná ACO 11 (ABS) s rozprostřením a se zhutněním z modifikovaného asfaltu v pruhu šířky přes do 1,5 do 3 m, po zhutnění tl. 40 mm</t>
  </si>
  <si>
    <t>https://podminky.urs.cz/item/CS_URS_2021_02/577134131</t>
  </si>
  <si>
    <t>Trubní vedení</t>
  </si>
  <si>
    <t>47</t>
  </si>
  <si>
    <t>831312121</t>
  </si>
  <si>
    <t>Montáž potrubí z trub kameninových hrdlových s integrovaným těsněním výkop sklon do 20 % DN 150</t>
  </si>
  <si>
    <t>1553929997</t>
  </si>
  <si>
    <t>Montáž potrubí z trub kameninových hrdlových s integrovaným těsněním v otevřeném výkopu ve sklonu do 20 % DN 150</t>
  </si>
  <si>
    <t>https://podminky.urs.cz/item/CS_URS_2021_02/831312121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</si>
  <si>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</si>
  <si>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48</t>
  </si>
  <si>
    <t>59710675</t>
  </si>
  <si>
    <t>trouba kameninová glazovaná DN 150 dl 1,50m spojovací systém F</t>
  </si>
  <si>
    <t>1762319794</t>
  </si>
  <si>
    <t>https://podminky.urs.cz/item/CS_URS_2021_02/59710675</t>
  </si>
  <si>
    <t>36,1*1,015 'Přepočtené koeficientem množství</t>
  </si>
  <si>
    <t>49</t>
  </si>
  <si>
    <t>831352121</t>
  </si>
  <si>
    <t>Montáž potrubí z trub kameninových hrdlových s integrovaným těsněním výkop sklon do 20 % DN 200</t>
  </si>
  <si>
    <t>212275850</t>
  </si>
  <si>
    <t>Montáž potrubí z trub kameninových hrdlových s integrovaným těsněním v otevřeném výkopu ve sklonu do 20 % DN 200</t>
  </si>
  <si>
    <t>https://podminky.urs.cz/item/CS_URS_2021_02/831352121</t>
  </si>
  <si>
    <t>50</t>
  </si>
  <si>
    <t>59710703</t>
  </si>
  <si>
    <t>trouba kameninová glazovaná DN 200 dl 2,50m spojovací systém F,C Třida 160</t>
  </si>
  <si>
    <t>357306829</t>
  </si>
  <si>
    <t>https://podminky.urs.cz/item/CS_URS_2021_02/59710703</t>
  </si>
  <si>
    <t>4,4*1,015 'Přepočtené koeficientem množství</t>
  </si>
  <si>
    <t>51</t>
  </si>
  <si>
    <t>877315211</t>
  </si>
  <si>
    <t>Montáž tvarovek z tvrdého PVC-systém KG nebo z polypropylenu-systém KG 2000 jednoosé DN 160</t>
  </si>
  <si>
    <t>kus</t>
  </si>
  <si>
    <t>-830223163</t>
  </si>
  <si>
    <t>Montáž tvarovek na kanalizačním potrubí z trub z plastu z tvrdého PVC nebo z polypropylenu v otevřeném výkopu jednoosých DN 160</t>
  </si>
  <si>
    <t>https://podminky.urs.cz/item/CS_URS_2021_02/877315211</t>
  </si>
  <si>
    <t>52</t>
  </si>
  <si>
    <t>28611528</t>
  </si>
  <si>
    <t>přechod kanalizační KG kamenina-plast DN 160</t>
  </si>
  <si>
    <t>832381046</t>
  </si>
  <si>
    <t>https://podminky.urs.cz/item/CS_URS_2021_02/28611528</t>
  </si>
  <si>
    <t>53</t>
  </si>
  <si>
    <t>877355211</t>
  </si>
  <si>
    <t>Montáž tvarovek z tvrdého PVC-systém KG nebo z polypropylenu-systém KG 2000 jednoosé DN 200</t>
  </si>
  <si>
    <t>-172867168</t>
  </si>
  <si>
    <t>Montáž tvarovek na kanalizačním potrubí z trub z plastu z tvrdého PVC nebo z polypropylenu v otevřeném výkopu jednoosých DN 200</t>
  </si>
  <si>
    <t>https://podminky.urs.cz/item/CS_URS_2021_02/877355211</t>
  </si>
  <si>
    <t>54</t>
  </si>
  <si>
    <t>28611530</t>
  </si>
  <si>
    <t>přechod kanalizační KG kamenina-plast DN 200</t>
  </si>
  <si>
    <t>553745756</t>
  </si>
  <si>
    <t>https://podminky.urs.cz/item/CS_URS_2021_02/28611530</t>
  </si>
  <si>
    <t>55</t>
  </si>
  <si>
    <t>892312121</t>
  </si>
  <si>
    <t>Tlaková zkouška vzduchem potrubí DN 150 těsnícím vakem ucpávkovým</t>
  </si>
  <si>
    <t>úsek</t>
  </si>
  <si>
    <t>1419382650</t>
  </si>
  <si>
    <t>Tlakové zkoušky vzduchem těsnícími vaky ucpávkovými DN 150</t>
  </si>
  <si>
    <t>https://podminky.urs.cz/item/CS_URS_2021_02/892312121</t>
  </si>
  <si>
    <t xml:space="preserve">Poznámka k souboru cen:_x000d_
1. Ceny zkoušek jsou vztaženy na úsek stoky mezi dvěma šachtami bez ohledu na druh potrubí._x000d_
2. V cenách jsou započteny i náklady na:_x000d_
a) montáž a demontáž těsnících vaků pro zabezpečení konců zkoušeného úseku potrubí, naplnění a vypuštění vzduchu zkoušeného úseku stoky,_x000d_
b) vystavení zkušebního protokolu._x000d_
3. V cenách nejsou započteny náklady na:_x000d_
a) utěsnění kanalizačních přípojek._x000d_
b) zkoušky vstupních a revizních šachet._x000d_
</t>
  </si>
  <si>
    <t>56</t>
  </si>
  <si>
    <t>892352121</t>
  </si>
  <si>
    <t>Tlaková zkouška vzduchem potrubí DN 200 těsnícím vakem ucpávkovým</t>
  </si>
  <si>
    <t>-1819052351</t>
  </si>
  <si>
    <t>Tlakové zkoušky vzduchem těsnícími vaky ucpávkovými DN 200</t>
  </si>
  <si>
    <t>https://podminky.urs.cz/item/CS_URS_2021_02/892352121</t>
  </si>
  <si>
    <t>57</t>
  </si>
  <si>
    <t>894812001</t>
  </si>
  <si>
    <t>Revizní a čistící šachta z PP šachtové dno DN 400/150 přímý tok</t>
  </si>
  <si>
    <t>2138583560</t>
  </si>
  <si>
    <t>Revizní a čistící šachta z polypropylenu PP pro hladké trouby DN 400 šachtové dno (DN šachty / DN trubního vedení) DN 400/150 přímý tok</t>
  </si>
  <si>
    <t>https://podminky.urs.cz/item/CS_URS_2021_02/894812001</t>
  </si>
  <si>
    <t>58</t>
  </si>
  <si>
    <t>894812006</t>
  </si>
  <si>
    <t>Revizní a čistící šachta z PP šachtové dno DN 400/200 přímý tok</t>
  </si>
  <si>
    <t>1379412270</t>
  </si>
  <si>
    <t>Revizní a čistící šachta z polypropylenu PP pro hladké trouby DN 400 šachtové dno (DN šachty / DN trubního vedení) DN 400/200 přímý tok</t>
  </si>
  <si>
    <t>https://podminky.urs.cz/item/CS_URS_2021_02/894812006</t>
  </si>
  <si>
    <t>59</t>
  </si>
  <si>
    <t>894812033</t>
  </si>
  <si>
    <t>Revizní a čistící šachta z PP DN 400 šachtová roura korugovaná bez hrdla světlé hloubky 2000 mm</t>
  </si>
  <si>
    <t>1869131865</t>
  </si>
  <si>
    <t>Revizní a čistící šachta z polypropylenu PP pro hladké trouby DN 400 roura šachtová korugovaná bez hrdla, světlé hloubky 2000 mm</t>
  </si>
  <si>
    <t>https://podminky.urs.cz/item/CS_URS_2021_02/894812033</t>
  </si>
  <si>
    <t>60</t>
  </si>
  <si>
    <t>894812041</t>
  </si>
  <si>
    <t>Příplatek k rourám revizní a čistící šachty z PP DN 400 za uříznutí šachtové roury</t>
  </si>
  <si>
    <t>-580897266</t>
  </si>
  <si>
    <t>Revizní a čistící šachta z polypropylenu PP pro hladké trouby DN 400 roura šachtová korugovaná Příplatek k cenám 2031 - 2035 za uříznutí šachtové roury</t>
  </si>
  <si>
    <t>https://podminky.urs.cz/item/CS_URS_2021_02/894812041</t>
  </si>
  <si>
    <t>61</t>
  </si>
  <si>
    <t>894812063</t>
  </si>
  <si>
    <t>Revizní a čistící šachta z PP DN 400 poklop litinový plný do teleskopické trubky pro třídu zatížení D400</t>
  </si>
  <si>
    <t>-1403838126</t>
  </si>
  <si>
    <t>Revizní a čistící šachta z polypropylenu PP pro hladké trouby DN 400 poklop litinový (pro třídu zatížení) plný do teleskopické trubky (D400)</t>
  </si>
  <si>
    <t>https://podminky.urs.cz/item/CS_URS_2021_02/894812063</t>
  </si>
  <si>
    <t>62</t>
  </si>
  <si>
    <t>899-R1</t>
  </si>
  <si>
    <t>napojení na stávající kanalizaci přes stávající vysazenou odbočku</t>
  </si>
  <si>
    <t>-269014958</t>
  </si>
  <si>
    <t>napojení na stávající kanalizaci přes stávající revizní šachtu, vč. odvíčkování odbočky</t>
  </si>
  <si>
    <t>Ostatní konstrukce a práce, bourání</t>
  </si>
  <si>
    <t>63</t>
  </si>
  <si>
    <t>919112232</t>
  </si>
  <si>
    <t>Řezání spár pro vytvoření komůrky š 20 mm hl 30 mm pro těsnící zálivku v živičném krytu</t>
  </si>
  <si>
    <t>2003438316</t>
  </si>
  <si>
    <t>Řezání dilatačních spár v živičném krytu vytvoření komůrky pro těsnící zálivku šířky 20 mm, hloubky 30 mm</t>
  </si>
  <si>
    <t>https://podminky.urs.cz/item/CS_URS_2021_02/919112232</t>
  </si>
  <si>
    <t>"kom" 40,5*2,0</t>
  </si>
  <si>
    <t>64</t>
  </si>
  <si>
    <t>919121131</t>
  </si>
  <si>
    <t>Těsnění spár zálivkou za studena pro komůrky š 20 mm hl 30 mm s těsnicím profilem</t>
  </si>
  <si>
    <t>-2041607536</t>
  </si>
  <si>
    <t>Utěsnění dilatačních spár zálivkou za studena v cementobetonovém nebo živičném krytu včetně adhezního nátěru s těsnicím profilem pod zálivkou, pro komůrky šířky 20 mm, hloubky 30 mm</t>
  </si>
  <si>
    <t>https://podminky.urs.cz/item/CS_URS_2021_02/919121131</t>
  </si>
  <si>
    <t>65</t>
  </si>
  <si>
    <t>919735111</t>
  </si>
  <si>
    <t>Řezání stávajícího živičného krytu hl do 50 mm</t>
  </si>
  <si>
    <t>478238732</t>
  </si>
  <si>
    <t>Řezání stávajícího živičného krytu nebo podkladu hloubky do 50 mm</t>
  </si>
  <si>
    <t>https://podminky.urs.cz/item/CS_URS_2021_02/919735111</t>
  </si>
  <si>
    <t>66</t>
  </si>
  <si>
    <t>919735112</t>
  </si>
  <si>
    <t>Řezání stávajícího živičného krytu hl přes 50 do 100 mm</t>
  </si>
  <si>
    <t>1616267649</t>
  </si>
  <si>
    <t>Řezání stávajícího živičného krytu nebo podkladu hloubky přes 50 do 100 mm</t>
  </si>
  <si>
    <t>https://podminky.urs.cz/item/CS_URS_2021_02/919735112</t>
  </si>
  <si>
    <t>997</t>
  </si>
  <si>
    <t>Přesun sutě</t>
  </si>
  <si>
    <t>67</t>
  </si>
  <si>
    <t>997221551</t>
  </si>
  <si>
    <t>Vodorovná doprava suti ze sypkých materiálů do 1 km</t>
  </si>
  <si>
    <t>341529357</t>
  </si>
  <si>
    <t>Vodorovná doprava suti bez naložení, ale se složením a s hrubým urovnáním ze sypkých materiálů, na vzdálenost do 1 km</t>
  </si>
  <si>
    <t>https://podminky.urs.cz/item/CS_URS_2021_02/997221551</t>
  </si>
  <si>
    <t xml:space="preserve">"odvoz na skládku 8 km" </t>
  </si>
  <si>
    <t>"kamenivo" 9,524</t>
  </si>
  <si>
    <t>68</t>
  </si>
  <si>
    <t>997221559</t>
  </si>
  <si>
    <t>Příplatek ZKD 1 km u vodorovné dopravy suti ze sypkých materiálů</t>
  </si>
  <si>
    <t>-972510901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</si>
  <si>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</si>
  <si>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</si>
  <si>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"odvoz na skládku 8 km" 9,524*7,0</t>
  </si>
  <si>
    <t>69</t>
  </si>
  <si>
    <t>997221561</t>
  </si>
  <si>
    <t>Vodorovná doprava suti z kusových materiálů do 1 km</t>
  </si>
  <si>
    <t>1978224546</t>
  </si>
  <si>
    <t>Vodorovná doprava suti bez naložení, ale se složením a s hrubým urovnáním z kusových materiálů, na vzdálenost do 1 km</t>
  </si>
  <si>
    <t>https://podminky.urs.cz/item/CS_URS_2021_02/997221561</t>
  </si>
  <si>
    <t>"bet" 7,514</t>
  </si>
  <si>
    <t>"asfalt" 7,187+11,68</t>
  </si>
  <si>
    <t>70</t>
  </si>
  <si>
    <t>997221569</t>
  </si>
  <si>
    <t>Příplatek ZKD 1 km u vodorovné dopravy suti z kusových materiálů</t>
  </si>
  <si>
    <t>62778801</t>
  </si>
  <si>
    <t>https://podminky.urs.cz/item/CS_URS_2021_02/997221569</t>
  </si>
  <si>
    <t>"odvoz na skládku 8 km"</t>
  </si>
  <si>
    <t>"bet" 9,524*7,0</t>
  </si>
  <si>
    <t>"asfalt" (7,187+11,68)*7,0</t>
  </si>
  <si>
    <t>71</t>
  </si>
  <si>
    <t>9972216-bet</t>
  </si>
  <si>
    <t>Poplatek za uložení na skládce (skládkovné) stavebního odpadu betonového kód odpadu 17 01 01</t>
  </si>
  <si>
    <t>1578879632</t>
  </si>
  <si>
    <t>Poplatek za uložení stavebního odpadu (skládkovné) na skládce z prostého betonu zatříděného do Katalogu odpadů pod kódem 17 01 01</t>
  </si>
  <si>
    <t>https://podminky.urs.cz/item/CS_URS_2021_02/9972216-bet</t>
  </si>
  <si>
    <t>72</t>
  </si>
  <si>
    <t>9972216-asf</t>
  </si>
  <si>
    <t>Poplatek za uložení na skládce (skládkovné) odpadu asfaltového bez dehtu kód odpadu 17 03 02</t>
  </si>
  <si>
    <t>-1132835774</t>
  </si>
  <si>
    <t>Poplatek za uložení stavebního odpadu (skládkovné) na skládce asfaltového bez obsahu dehtu zatříděného do Katalogu odpadů pod kódem 17 03 02</t>
  </si>
  <si>
    <t>https://podminky.urs.cz/item/CS_URS_2021_02/9972216-asf</t>
  </si>
  <si>
    <t>73</t>
  </si>
  <si>
    <t>9972216-kam</t>
  </si>
  <si>
    <t>-1894973501</t>
  </si>
  <si>
    <t>https://podminky.urs.cz/item/CS_URS_2021_02/9972216-kam</t>
  </si>
  <si>
    <t>998</t>
  </si>
  <si>
    <t>Přesun hmot</t>
  </si>
  <si>
    <t>74</t>
  </si>
  <si>
    <t>998275101</t>
  </si>
  <si>
    <t>Přesun hmot pro trubní vedení z trub kameninových otevřený výkop</t>
  </si>
  <si>
    <t>-1818053633</t>
  </si>
  <si>
    <t>Přesun hmot pro trubní vedení hloubené z trub kameninových pro kanalizace v otevřeném výkopu dopravní vzdálenost do 15 m</t>
  </si>
  <si>
    <t>https://podminky.urs.cz/item/CS_URS_2021_02/998275101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</si>
  <si>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</si>
  <si>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02 - SO 310.2 - splaškové kanalizační přípojky - II.etapa</t>
  </si>
  <si>
    <t>-708267565</t>
  </si>
  <si>
    <t>"kom" 87,8*0,8+3,0*0,9</t>
  </si>
  <si>
    <t>"chodník" 30,3*0,8</t>
  </si>
  <si>
    <t>113107323</t>
  </si>
  <si>
    <t>Odstranění podkladu z kameniva drceného tl přes 200 do 300 mm strojně pl do 50 m2</t>
  </si>
  <si>
    <t>1880728815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</si>
  <si>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</si>
  <si>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https://podminky.urs.cz/item/CS_URS_2021_02/113107323</t>
  </si>
  <si>
    <t>"štěrk" 1,0*0,8+1,0*1,8</t>
  </si>
  <si>
    <t>-1534378102</t>
  </si>
  <si>
    <t>"kom" 87,8*1,8+3,0*1,9</t>
  </si>
  <si>
    <t>"chodník" 30,3*1,8+30,3*1,3</t>
  </si>
  <si>
    <t>91062819</t>
  </si>
  <si>
    <t>"kom" 87,8*1,3+3,0*1,4</t>
  </si>
  <si>
    <t>364967964</t>
  </si>
  <si>
    <t>-542050633</t>
  </si>
  <si>
    <t>-782262903</t>
  </si>
  <si>
    <t>633841926</t>
  </si>
  <si>
    <t>1464414898</t>
  </si>
  <si>
    <t>"pr.hl.DN150" 2,195</t>
  </si>
  <si>
    <t>"DN150" 118,9*0,8*2,195</t>
  </si>
  <si>
    <t>"kom" -(87,8*0,8*0,44)</t>
  </si>
  <si>
    <t>"chodník" -(30,3*0,8*0,3)</t>
  </si>
  <si>
    <t>"štěrk" -(1,0*0,8*0,6)</t>
  </si>
  <si>
    <t>"hloubení rýh do 800 mm 23,75%" 170,13*0,2375</t>
  </si>
  <si>
    <t>-1768850434</t>
  </si>
  <si>
    <t xml:space="preserve">"pr.hl.DN200"  1,855</t>
  </si>
  <si>
    <t>"DN200" 3,2*0,9*1,855</t>
  </si>
  <si>
    <t>"kom" -(3,0*0,9*0,44)</t>
  </si>
  <si>
    <t>"hloubení rýh do 2000 mm 23,75%" 4,154*0,2375</t>
  </si>
  <si>
    <t>132254102</t>
  </si>
  <si>
    <t>Hloubení rýh zapažených š do 800 mm v hornině třídy těžitelnosti I skupiny 3 objem do 50 m3 strojně</t>
  </si>
  <si>
    <t>806919370</t>
  </si>
  <si>
    <t>Hloubení zapažených rýh šířky do 800 mm strojně s urovnáním dna do předepsaného profilu a spádu v hornině třídy těžitelnosti I skupiny 3 přes 20 do 50 m3</t>
  </si>
  <si>
    <t>https://podminky.urs.cz/item/CS_URS_2021_02/132254102</t>
  </si>
  <si>
    <t>-1975040899</t>
  </si>
  <si>
    <t>2083943017</t>
  </si>
  <si>
    <t>81834095</t>
  </si>
  <si>
    <t>132354102</t>
  </si>
  <si>
    <t>Hloubení rýh zapažených š do 800 mm v hornině třídy těžitelnosti II skupiny 4 objem do 50 m3 strojně</t>
  </si>
  <si>
    <t>-1072364297</t>
  </si>
  <si>
    <t>Hloubení zapažených rýh šířky do 800 mm strojně s urovnáním dna do předepsaného profilu a spádu v hornině třídy těžitelnosti II skupiny 4 přes 20 do 50 m3</t>
  </si>
  <si>
    <t>https://podminky.urs.cz/item/CS_URS_2021_02/132354102</t>
  </si>
  <si>
    <t>716473087</t>
  </si>
  <si>
    <t>-1768295293</t>
  </si>
  <si>
    <t>"hloubení rýh do 800 mm 2,5%" 170,13*0,025</t>
  </si>
  <si>
    <t>1976024431</t>
  </si>
  <si>
    <t>"hloubení rýh do 2000 mm 2,5%" 4,154*0,025</t>
  </si>
  <si>
    <t>-1780559830</t>
  </si>
  <si>
    <t>-697612049</t>
  </si>
  <si>
    <t>151101101</t>
  </si>
  <si>
    <t>Zřízení příložného pažení a rozepření stěn rýh hl do 2 m</t>
  </si>
  <si>
    <t>299813448</t>
  </si>
  <si>
    <t>Zřízení pažení a rozepření stěn rýh pro podzemní vedení příložné pro jakoukoliv mezerovitost, hloubky do 2 m</t>
  </si>
  <si>
    <t>https://podminky.urs.cz/item/CS_URS_2021_02/151101101</t>
  </si>
  <si>
    <t>"DN200" 3,2*2,0*1,855</t>
  </si>
  <si>
    <t>651429333</t>
  </si>
  <si>
    <t>"DN150" 118,9*2,0*2,195</t>
  </si>
  <si>
    <t>151101111</t>
  </si>
  <si>
    <t>Odstranění příložného pažení a rozepření stěn rýh hl do 2 m</t>
  </si>
  <si>
    <t>-476670509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</si>
  <si>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</si>
  <si>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</si>
  <si>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671220425</t>
  </si>
  <si>
    <t>781590047</t>
  </si>
  <si>
    <t>"zpětný zásyp" 40,339</t>
  </si>
  <si>
    <t>386870342</t>
  </si>
  <si>
    <t>"hloubení rýh do 800 mm - 47,5%" 170,13*0,475</t>
  </si>
  <si>
    <t>"hloubení rýh do 2000 mm - 47,5%" 4,154*0,475</t>
  </si>
  <si>
    <t>877113793</t>
  </si>
  <si>
    <t>"hloubení rýh do 800 mm - 52,5%" 170,13*0,525</t>
  </si>
  <si>
    <t>"hloubení rýh do 2000 mm - 52,5%" 4,154*0,525</t>
  </si>
  <si>
    <t>"zpětný zásyp" -40,339</t>
  </si>
  <si>
    <t>1119531536</t>
  </si>
  <si>
    <t>-2127877595</t>
  </si>
  <si>
    <t>"přebytečný výkopek" 82,785+51,16</t>
  </si>
  <si>
    <t>1757828396</t>
  </si>
  <si>
    <t>"měrná hmotnost 1,8 CÚ2021" 133,945*1,8</t>
  </si>
  <si>
    <t>-1847317399</t>
  </si>
  <si>
    <t>-2024430063</t>
  </si>
  <si>
    <t>"lože šachta" -1,92</t>
  </si>
  <si>
    <t>"podkl.bet" -1,35</t>
  </si>
  <si>
    <t>"sedlo" -42,647</t>
  </si>
  <si>
    <t>"obsyp" -47,69</t>
  </si>
  <si>
    <t>-128598557</t>
  </si>
  <si>
    <t>"měrná hmotnost 2,0, zásyp 50%" 40,338*2,0</t>
  </si>
  <si>
    <t>-1386528580</t>
  </si>
  <si>
    <t>1490283140</t>
  </si>
  <si>
    <t>"DN150" 118,9*0,8*0,486</t>
  </si>
  <si>
    <t>"DN200" 3,2*0,9*0,554</t>
  </si>
  <si>
    <t>"odečet potrubí DN200" -(0,0419*3,2)</t>
  </si>
  <si>
    <t>348405239</t>
  </si>
  <si>
    <t>"měr. hmotnost 2,0" 47,69*2,0</t>
  </si>
  <si>
    <t>-1642629731</t>
  </si>
  <si>
    <t>-695283064</t>
  </si>
  <si>
    <t>"DN150" 118,9</t>
  </si>
  <si>
    <t>"DN200" 3,2</t>
  </si>
  <si>
    <t>259972075</t>
  </si>
  <si>
    <t>1767508348</t>
  </si>
  <si>
    <t>"šachta DN400" (0,8*0,8*0,12)*25,0</t>
  </si>
  <si>
    <t>338380120</t>
  </si>
  <si>
    <t>"DN150" 118,9*0,8*0,441</t>
  </si>
  <si>
    <t>"DN200" 3,2*0,9*0,473</t>
  </si>
  <si>
    <t>"objem potrubí DN150" -(0,00531*118,9)</t>
  </si>
  <si>
    <t>"objem potrubí DN200" -(0,00997*3,2)</t>
  </si>
  <si>
    <t>1187771799</t>
  </si>
  <si>
    <t>"šachta DN400" (0,6*0,6*0,15)*25,0</t>
  </si>
  <si>
    <t>-408982481</t>
  </si>
  <si>
    <t>"DN200" 3,2*2,0*0,473</t>
  </si>
  <si>
    <t>"šachty DN400" ((0,6*0,15)*4)*25,0</t>
  </si>
  <si>
    <t>-692136350</t>
  </si>
  <si>
    <t>"měrná hmotnost 3,03 kg/m2" 18,0*0,00303</t>
  </si>
  <si>
    <t>564782111</t>
  </si>
  <si>
    <t>Podklad z vibrovaného štěrku VŠ tl 300 mm</t>
  </si>
  <si>
    <t>1910260783</t>
  </si>
  <si>
    <t>Podklad nebo kryt z vibrovaného štěrku VŠ s rozprostřením, vlhčením a zhutněním, po zhutnění tl. 300 mm</t>
  </si>
  <si>
    <t>https://podminky.urs.cz/item/CS_URS_2021_02/564782111</t>
  </si>
  <si>
    <t>"štěrk" 1,0*1,8</t>
  </si>
  <si>
    <t>-2108080431</t>
  </si>
  <si>
    <t>564871116</t>
  </si>
  <si>
    <t>Podklad ze štěrkodrtě ŠD tl. 300 mm</t>
  </si>
  <si>
    <t>1422669815</t>
  </si>
  <si>
    <t>Podklad ze štěrkodrti ŠD s rozprostřením a zhutněním, po zhutnění tl. 300 mm</t>
  </si>
  <si>
    <t>https://podminky.urs.cz/item/CS_URS_2021_02/564871116</t>
  </si>
  <si>
    <t>"štěrk" 1,0*0,8</t>
  </si>
  <si>
    <t>564911511</t>
  </si>
  <si>
    <t>Podklad z R-materiálu tl 50 mm</t>
  </si>
  <si>
    <t>1958243395</t>
  </si>
  <si>
    <t>Podklad nebo podsyp z R-materiálu s rozprostřením a zhutněním, po zhutnění tl. 50 mm</t>
  </si>
  <si>
    <t>https://podminky.urs.cz/item/CS_URS_2021_02/564911511</t>
  </si>
  <si>
    <t>"chodník" 30,3*1,3</t>
  </si>
  <si>
    <t>-1854159215</t>
  </si>
  <si>
    <t>-1734405383</t>
  </si>
  <si>
    <t>1200031459</t>
  </si>
  <si>
    <t>"chodník" 30,3*1,8</t>
  </si>
  <si>
    <t>1487799359</t>
  </si>
  <si>
    <t>577143121</t>
  </si>
  <si>
    <t>Asfaltový beton vrstva obrusná ACO 8 (ABJ) tl 50 mm š přes 3 m z nemodifikovaného asfaltu</t>
  </si>
  <si>
    <t>122773750</t>
  </si>
  <si>
    <t>Asfaltový beton vrstva obrusná ACO 8 (ABJ) s rozprostřením a se zhutněním z nemodifikovaného asfaltu v pruhu šířky přes 3 m, po zhutnění tl. 50 mm</t>
  </si>
  <si>
    <t>https://podminky.urs.cz/item/CS_URS_2021_02/577143121</t>
  </si>
  <si>
    <t>1917652056</t>
  </si>
  <si>
    <t>-88142543</t>
  </si>
  <si>
    <t>118,9*1,015 'Přepočtené koeficientem množství</t>
  </si>
  <si>
    <t>-2001835406</t>
  </si>
  <si>
    <t>-1319741295</t>
  </si>
  <si>
    <t>3,2*1,015 'Přepočtené koeficientem množství</t>
  </si>
  <si>
    <t>-1703674740</t>
  </si>
  <si>
    <t>-1205596361</t>
  </si>
  <si>
    <t>-1112341135</t>
  </si>
  <si>
    <t>-1398180815</t>
  </si>
  <si>
    <t>422311676</t>
  </si>
  <si>
    <t>-1091478914</t>
  </si>
  <si>
    <t>1892715175</t>
  </si>
  <si>
    <t>1572336529</t>
  </si>
  <si>
    <t>230941729</t>
  </si>
  <si>
    <t>-669623876</t>
  </si>
  <si>
    <t>1900136881</t>
  </si>
  <si>
    <t>1271097322</t>
  </si>
  <si>
    <t>82048660</t>
  </si>
  <si>
    <t>"kom" 90,8*2,0</t>
  </si>
  <si>
    <t>"chodník" 30,3*2,0</t>
  </si>
  <si>
    <t>-1520470161</t>
  </si>
  <si>
    <t>-1744614058</t>
  </si>
  <si>
    <t>"chodník" 2,0*(30,3*2,0)</t>
  </si>
  <si>
    <t>929139875</t>
  </si>
  <si>
    <t>1842454095</t>
  </si>
  <si>
    <t>"kamenivo" 28,182+1,144</t>
  </si>
  <si>
    <t>75</t>
  </si>
  <si>
    <t>-1585655542</t>
  </si>
  <si>
    <t>"odvoz na skládku 8 km" 29,326*7,0</t>
  </si>
  <si>
    <t>76</t>
  </si>
  <si>
    <t>1560749994</t>
  </si>
  <si>
    <t>"bet" 16,689</t>
  </si>
  <si>
    <t>"asfalt" 25,252+26,035</t>
  </si>
  <si>
    <t>77</t>
  </si>
  <si>
    <t>-2028327899</t>
  </si>
  <si>
    <t>"bet" 16,689*7,0</t>
  </si>
  <si>
    <t>"asfalt" (25,252+26,035)*7,0</t>
  </si>
  <si>
    <t>78</t>
  </si>
  <si>
    <t>-595266095</t>
  </si>
  <si>
    <t>79</t>
  </si>
  <si>
    <t>874334176</t>
  </si>
  <si>
    <t>80</t>
  </si>
  <si>
    <t>128893168</t>
  </si>
  <si>
    <t>81</t>
  </si>
  <si>
    <t>-433910784</t>
  </si>
  <si>
    <t>03 - 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</si>
  <si>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</si>
  <si>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</si>
  <si>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</si>
  <si>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</si>
  <si>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</si>
  <si>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</si>
  <si>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</si>
  <si>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</si>
  <si>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030001000</t>
  </si>
  <si>
    <t>Zařízení staveniště</t>
  </si>
  <si>
    <t>Kč</t>
  </si>
  <si>
    <t>1024</t>
  </si>
  <si>
    <t>-458994169</t>
  </si>
  <si>
    <t>https://podminky.urs.cz/item/CS_URS_2021_02/030001000</t>
  </si>
  <si>
    <t>Vytyčení inženýrských sítí před zahájením výstavby</t>
  </si>
  <si>
    <t>-137504398</t>
  </si>
  <si>
    <t>VRN1</t>
  </si>
  <si>
    <t>Průzkumné, geodetické a projektové práce</t>
  </si>
  <si>
    <t>012103000</t>
  </si>
  <si>
    <t>Geodetické práce před výstavbou</t>
  </si>
  <si>
    <t>1379790901</t>
  </si>
  <si>
    <t>https://podminky.urs.cz/item/CS_URS_2021_02/012103000</t>
  </si>
  <si>
    <t>012203000</t>
  </si>
  <si>
    <t>Geodetické práce při provádění stavby</t>
  </si>
  <si>
    <t>-1263069067</t>
  </si>
  <si>
    <t>https://podminky.urs.cz/item/CS_URS_2021_02/012203000</t>
  </si>
  <si>
    <t>012303000</t>
  </si>
  <si>
    <t>Geodetické práce po výstavbě</t>
  </si>
  <si>
    <t>-1980769563</t>
  </si>
  <si>
    <t>https://podminky.urs.cz/item/CS_URS_2021_02/012303000</t>
  </si>
  <si>
    <t>013244000</t>
  </si>
  <si>
    <t>Dokumentace pro provádění stavby</t>
  </si>
  <si>
    <t>-602911034</t>
  </si>
  <si>
    <t>https://podminky.urs.cz/item/CS_URS_2021_02/013244000</t>
  </si>
  <si>
    <t>013254000</t>
  </si>
  <si>
    <t>Dokumentace skutečného provedení stavby</t>
  </si>
  <si>
    <t>-1538184436</t>
  </si>
  <si>
    <t>https://podminky.urs.cz/item/CS_URS_2021_02/013254000</t>
  </si>
  <si>
    <t>VRN3</t>
  </si>
  <si>
    <t>Dopravně inženýrské opatření</t>
  </si>
  <si>
    <t>-1304269100</t>
  </si>
  <si>
    <t>VRN4</t>
  </si>
  <si>
    <t>Inženýrská činnost</t>
  </si>
  <si>
    <t>043134000</t>
  </si>
  <si>
    <t>Zkoušky zatěžovací</t>
  </si>
  <si>
    <t>-632863735</t>
  </si>
  <si>
    <t>https://podminky.urs.cz/item/CS_URS_2021_02/043134000</t>
  </si>
  <si>
    <t>VRN7</t>
  </si>
  <si>
    <t>Provozní vlivy</t>
  </si>
  <si>
    <t>073002000</t>
  </si>
  <si>
    <t>Ztížený pohyb vozidel v centrech měst</t>
  </si>
  <si>
    <t>1687402909</t>
  </si>
  <si>
    <t>https://podminky.urs.cz/item/CS_URS_2021_02/073002000</t>
  </si>
  <si>
    <t>VRN9</t>
  </si>
  <si>
    <t>Ostatní náklady</t>
  </si>
  <si>
    <t>090001000</t>
  </si>
  <si>
    <t>Ostatní náklady - fotodokumentace</t>
  </si>
  <si>
    <t>-1421267497</t>
  </si>
  <si>
    <t>https://podminky.urs.cz/item/CS_URS_2021_02/090001000</t>
  </si>
  <si>
    <t>P</t>
  </si>
  <si>
    <t>Poznámka k položce:_x000d_
fotodokumentace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</si>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</sst>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322" TargetMode="External" /><Relationship Id="rId2" Type="http://schemas.openxmlformats.org/officeDocument/2006/relationships/hyperlink" Target="https://podminky.urs.cz/item/CS_URS_2021_02/113107341" TargetMode="External" /><Relationship Id="rId3" Type="http://schemas.openxmlformats.org/officeDocument/2006/relationships/hyperlink" Target="https://podminky.urs.cz/item/CS_URS_2021_02/113107342" TargetMode="External" /><Relationship Id="rId4" Type="http://schemas.openxmlformats.org/officeDocument/2006/relationships/hyperlink" Target="https://podminky.urs.cz/item/CS_URS_2021_02/119001401" TargetMode="External" /><Relationship Id="rId5" Type="http://schemas.openxmlformats.org/officeDocument/2006/relationships/hyperlink" Target="https://podminky.urs.cz/item/CS_URS_2021_02/119001405" TargetMode="External" /><Relationship Id="rId6" Type="http://schemas.openxmlformats.org/officeDocument/2006/relationships/hyperlink" Target="https://podminky.urs.cz/item/CS_URS_2021_02/119001421" TargetMode="External" /><Relationship Id="rId7" Type="http://schemas.openxmlformats.org/officeDocument/2006/relationships/hyperlink" Target="https://podminky.urs.cz/item/CS_URS_2021_02/132212111" TargetMode="External" /><Relationship Id="rId8" Type="http://schemas.openxmlformats.org/officeDocument/2006/relationships/hyperlink" Target="https://podminky.urs.cz/item/CS_URS_2021_02/132212211" TargetMode="External" /><Relationship Id="rId9" Type="http://schemas.openxmlformats.org/officeDocument/2006/relationships/hyperlink" Target="https://podminky.urs.cz/item/CS_URS_2021_01/132254101" TargetMode="External" /><Relationship Id="rId10" Type="http://schemas.openxmlformats.org/officeDocument/2006/relationships/hyperlink" Target="https://podminky.urs.cz/item/CS_URS_2021_02/132254201" TargetMode="External" /><Relationship Id="rId11" Type="http://schemas.openxmlformats.org/officeDocument/2006/relationships/hyperlink" Target="https://podminky.urs.cz/item/CS_URS_2021_02/132312111" TargetMode="External" /><Relationship Id="rId12" Type="http://schemas.openxmlformats.org/officeDocument/2006/relationships/hyperlink" Target="https://podminky.urs.cz/item/CS_URS_2021_02/132312211" TargetMode="External" /><Relationship Id="rId13" Type="http://schemas.openxmlformats.org/officeDocument/2006/relationships/hyperlink" Target="https://podminky.urs.cz/item/CS_URS_2021_01/132354101" TargetMode="External" /><Relationship Id="rId14" Type="http://schemas.openxmlformats.org/officeDocument/2006/relationships/hyperlink" Target="https://podminky.urs.cz/item/CS_URS_2021_02/132354201" TargetMode="External" /><Relationship Id="rId15" Type="http://schemas.openxmlformats.org/officeDocument/2006/relationships/hyperlink" Target="https://podminky.urs.cz/item/CS_URS_2021_02/132412111" TargetMode="External" /><Relationship Id="rId16" Type="http://schemas.openxmlformats.org/officeDocument/2006/relationships/hyperlink" Target="https://podminky.urs.cz/item/CS_URS_2021_02/132412211" TargetMode="External" /><Relationship Id="rId17" Type="http://schemas.openxmlformats.org/officeDocument/2006/relationships/hyperlink" Target="https://podminky.urs.cz/item/CS_URS_2021_02/132454101" TargetMode="External" /><Relationship Id="rId18" Type="http://schemas.openxmlformats.org/officeDocument/2006/relationships/hyperlink" Target="https://podminky.urs.cz/item/CS_URS_2021_02/132454201" TargetMode="External" /><Relationship Id="rId19" Type="http://schemas.openxmlformats.org/officeDocument/2006/relationships/hyperlink" Target="https://podminky.urs.cz/item/CS_URS_2021_02/151101102" TargetMode="External" /><Relationship Id="rId20" Type="http://schemas.openxmlformats.org/officeDocument/2006/relationships/hyperlink" Target="https://podminky.urs.cz/item/CS_URS_2021_02/151101112" TargetMode="External" /><Relationship Id="rId21" Type="http://schemas.openxmlformats.org/officeDocument/2006/relationships/hyperlink" Target="https://podminky.urs.cz/item/CS_URS_2021_02/162351123" TargetMode="External" /><Relationship Id="rId22" Type="http://schemas.openxmlformats.org/officeDocument/2006/relationships/hyperlink" Target="https://podminky.urs.cz/item/CS_URS_2021_02/162751115" TargetMode="External" /><Relationship Id="rId23" Type="http://schemas.openxmlformats.org/officeDocument/2006/relationships/hyperlink" Target="https://podminky.urs.cz/item/CS_URS_2021_02/162751135" TargetMode="External" /><Relationship Id="rId24" Type="http://schemas.openxmlformats.org/officeDocument/2006/relationships/hyperlink" Target="https://podminky.urs.cz/item/CS_URS_2021_02/167151102" TargetMode="External" /><Relationship Id="rId25" Type="http://schemas.openxmlformats.org/officeDocument/2006/relationships/hyperlink" Target="https://podminky.urs.cz/item/CS_URS_2021_02/171151103" TargetMode="External" /><Relationship Id="rId26" Type="http://schemas.openxmlformats.org/officeDocument/2006/relationships/hyperlink" Target="https://podminky.urs.cz/item/CS_URS_2021_02/1712012-kam" TargetMode="External" /><Relationship Id="rId27" Type="http://schemas.openxmlformats.org/officeDocument/2006/relationships/hyperlink" Target="https://podminky.urs.cz/item/CS_URS_2021_02/171251201" TargetMode="External" /><Relationship Id="rId28" Type="http://schemas.openxmlformats.org/officeDocument/2006/relationships/hyperlink" Target="https://podminky.urs.cz/item/CS_URS_2021_02/174101101" TargetMode="External" /><Relationship Id="rId29" Type="http://schemas.openxmlformats.org/officeDocument/2006/relationships/hyperlink" Target="https://podminky.urs.cz/item/CS_URS_2021_02/58344171" TargetMode="External" /><Relationship Id="rId30" Type="http://schemas.openxmlformats.org/officeDocument/2006/relationships/hyperlink" Target="https://podminky.urs.cz/item/CS_URS_2021_02/174151101" TargetMode="External" /><Relationship Id="rId31" Type="http://schemas.openxmlformats.org/officeDocument/2006/relationships/hyperlink" Target="https://podminky.urs.cz/item/CS_URS_2021_02/175151101" TargetMode="External" /><Relationship Id="rId32" Type="http://schemas.openxmlformats.org/officeDocument/2006/relationships/hyperlink" Target="https://podminky.urs.cz/item/CS_URS_2021_02/583373030" TargetMode="External" /><Relationship Id="rId33" Type="http://schemas.openxmlformats.org/officeDocument/2006/relationships/hyperlink" Target="https://podminky.urs.cz/item/CS_URS_2021_02/212751101" TargetMode="External" /><Relationship Id="rId34" Type="http://schemas.openxmlformats.org/officeDocument/2006/relationships/hyperlink" Target="https://podminky.urs.cz/item/CS_URS_2021_02/359901111" TargetMode="External" /><Relationship Id="rId35" Type="http://schemas.openxmlformats.org/officeDocument/2006/relationships/hyperlink" Target="https://podminky.urs.cz/item/CS_URS_2021_02/451541111" TargetMode="External" /><Relationship Id="rId36" Type="http://schemas.openxmlformats.org/officeDocument/2006/relationships/hyperlink" Target="https://podminky.urs.cz/item/CS_URS_2021_02/452312131" TargetMode="External" /><Relationship Id="rId37" Type="http://schemas.openxmlformats.org/officeDocument/2006/relationships/hyperlink" Target="https://podminky.urs.cz/item/CS_URS_2021_02/452321131" TargetMode="External" /><Relationship Id="rId38" Type="http://schemas.openxmlformats.org/officeDocument/2006/relationships/hyperlink" Target="https://podminky.urs.cz/item/CS_URS_2021_02/452351101.1" TargetMode="External" /><Relationship Id="rId39" Type="http://schemas.openxmlformats.org/officeDocument/2006/relationships/hyperlink" Target="https://podminky.urs.cz/item/CS_URS_2021_02/452368211" TargetMode="External" /><Relationship Id="rId40" Type="http://schemas.openxmlformats.org/officeDocument/2006/relationships/hyperlink" Target="https://podminky.urs.cz/item/CS_URS_2021_02/564861111" TargetMode="External" /><Relationship Id="rId41" Type="http://schemas.openxmlformats.org/officeDocument/2006/relationships/hyperlink" Target="https://podminky.urs.cz/item/CS_URS_2021_02/565155111" TargetMode="External" /><Relationship Id="rId42" Type="http://schemas.openxmlformats.org/officeDocument/2006/relationships/hyperlink" Target="https://podminky.urs.cz/item/CS_URS_2021_02/567122112" TargetMode="External" /><Relationship Id="rId43" Type="http://schemas.openxmlformats.org/officeDocument/2006/relationships/hyperlink" Target="https://podminky.urs.cz/item/CS_URS_2021_02/573211112" TargetMode="External" /><Relationship Id="rId44" Type="http://schemas.openxmlformats.org/officeDocument/2006/relationships/hyperlink" Target="https://podminky.urs.cz/item/CS_URS_2021_02/577134131" TargetMode="External" /><Relationship Id="rId45" Type="http://schemas.openxmlformats.org/officeDocument/2006/relationships/hyperlink" Target="https://podminky.urs.cz/item/CS_URS_2021_02/831312121" TargetMode="External" /><Relationship Id="rId46" Type="http://schemas.openxmlformats.org/officeDocument/2006/relationships/hyperlink" Target="https://podminky.urs.cz/item/CS_URS_2021_02/59710675" TargetMode="External" /><Relationship Id="rId47" Type="http://schemas.openxmlformats.org/officeDocument/2006/relationships/hyperlink" Target="https://podminky.urs.cz/item/CS_URS_2021_02/831352121" TargetMode="External" /><Relationship Id="rId48" Type="http://schemas.openxmlformats.org/officeDocument/2006/relationships/hyperlink" Target="https://podminky.urs.cz/item/CS_URS_2021_02/59710703" TargetMode="External" /><Relationship Id="rId49" Type="http://schemas.openxmlformats.org/officeDocument/2006/relationships/hyperlink" Target="https://podminky.urs.cz/item/CS_URS_2021_02/877315211" TargetMode="External" /><Relationship Id="rId50" Type="http://schemas.openxmlformats.org/officeDocument/2006/relationships/hyperlink" Target="https://podminky.urs.cz/item/CS_URS_2021_02/28611528" TargetMode="External" /><Relationship Id="rId51" Type="http://schemas.openxmlformats.org/officeDocument/2006/relationships/hyperlink" Target="https://podminky.urs.cz/item/CS_URS_2021_02/877355211" TargetMode="External" /><Relationship Id="rId52" Type="http://schemas.openxmlformats.org/officeDocument/2006/relationships/hyperlink" Target="https://podminky.urs.cz/item/CS_URS_2021_02/28611530" TargetMode="External" /><Relationship Id="rId53" Type="http://schemas.openxmlformats.org/officeDocument/2006/relationships/hyperlink" Target="https://podminky.urs.cz/item/CS_URS_2021_02/892312121" TargetMode="External" /><Relationship Id="rId54" Type="http://schemas.openxmlformats.org/officeDocument/2006/relationships/hyperlink" Target="https://podminky.urs.cz/item/CS_URS_2021_02/892352121" TargetMode="External" /><Relationship Id="rId55" Type="http://schemas.openxmlformats.org/officeDocument/2006/relationships/hyperlink" Target="https://podminky.urs.cz/item/CS_URS_2021_02/894812001" TargetMode="External" /><Relationship Id="rId56" Type="http://schemas.openxmlformats.org/officeDocument/2006/relationships/hyperlink" Target="https://podminky.urs.cz/item/CS_URS_2021_02/894812006" TargetMode="External" /><Relationship Id="rId57" Type="http://schemas.openxmlformats.org/officeDocument/2006/relationships/hyperlink" Target="https://podminky.urs.cz/item/CS_URS_2021_02/894812033" TargetMode="External" /><Relationship Id="rId58" Type="http://schemas.openxmlformats.org/officeDocument/2006/relationships/hyperlink" Target="https://podminky.urs.cz/item/CS_URS_2021_02/894812041" TargetMode="External" /><Relationship Id="rId59" Type="http://schemas.openxmlformats.org/officeDocument/2006/relationships/hyperlink" Target="https://podminky.urs.cz/item/CS_URS_2021_02/894812063" TargetMode="External" /><Relationship Id="rId60" Type="http://schemas.openxmlformats.org/officeDocument/2006/relationships/hyperlink" Target="https://podminky.urs.cz/item/CS_URS_2021_02/919112232" TargetMode="External" /><Relationship Id="rId61" Type="http://schemas.openxmlformats.org/officeDocument/2006/relationships/hyperlink" Target="https://podminky.urs.cz/item/CS_URS_2021_02/919121131" TargetMode="External" /><Relationship Id="rId62" Type="http://schemas.openxmlformats.org/officeDocument/2006/relationships/hyperlink" Target="https://podminky.urs.cz/item/CS_URS_2021_02/919735111" TargetMode="External" /><Relationship Id="rId63" Type="http://schemas.openxmlformats.org/officeDocument/2006/relationships/hyperlink" Target="https://podminky.urs.cz/item/CS_URS_2021_02/919735112" TargetMode="External" /><Relationship Id="rId64" Type="http://schemas.openxmlformats.org/officeDocument/2006/relationships/hyperlink" Target="https://podminky.urs.cz/item/CS_URS_2021_02/997221551" TargetMode="External" /><Relationship Id="rId65" Type="http://schemas.openxmlformats.org/officeDocument/2006/relationships/hyperlink" Target="https://podminky.urs.cz/item/CS_URS_2021_02/997221559" TargetMode="External" /><Relationship Id="rId66" Type="http://schemas.openxmlformats.org/officeDocument/2006/relationships/hyperlink" Target="https://podminky.urs.cz/item/CS_URS_2021_02/997221561" TargetMode="External" /><Relationship Id="rId67" Type="http://schemas.openxmlformats.org/officeDocument/2006/relationships/hyperlink" Target="https://podminky.urs.cz/item/CS_URS_2021_02/997221569" TargetMode="External" /><Relationship Id="rId68" Type="http://schemas.openxmlformats.org/officeDocument/2006/relationships/hyperlink" Target="https://podminky.urs.cz/item/CS_URS_2021_02/9972216-bet" TargetMode="External" /><Relationship Id="rId69" Type="http://schemas.openxmlformats.org/officeDocument/2006/relationships/hyperlink" Target="https://podminky.urs.cz/item/CS_URS_2021_02/9972216-asf" TargetMode="External" /><Relationship Id="rId70" Type="http://schemas.openxmlformats.org/officeDocument/2006/relationships/hyperlink" Target="https://podminky.urs.cz/item/CS_URS_2021_02/9972216-kam" TargetMode="External" /><Relationship Id="rId71" Type="http://schemas.openxmlformats.org/officeDocument/2006/relationships/hyperlink" Target="https://podminky.urs.cz/item/CS_URS_2021_02/998275101" TargetMode="External" /><Relationship Id="rId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322" TargetMode="External" /><Relationship Id="rId2" Type="http://schemas.openxmlformats.org/officeDocument/2006/relationships/hyperlink" Target="https://podminky.urs.cz/item/CS_URS_2021_02/113107323" TargetMode="External" /><Relationship Id="rId3" Type="http://schemas.openxmlformats.org/officeDocument/2006/relationships/hyperlink" Target="https://podminky.urs.cz/item/CS_URS_2021_02/113107341" TargetMode="External" /><Relationship Id="rId4" Type="http://schemas.openxmlformats.org/officeDocument/2006/relationships/hyperlink" Target="https://podminky.urs.cz/item/CS_URS_2021_02/113107342" TargetMode="External" /><Relationship Id="rId5" Type="http://schemas.openxmlformats.org/officeDocument/2006/relationships/hyperlink" Target="https://podminky.urs.cz/item/CS_URS_2021_02/119001401" TargetMode="External" /><Relationship Id="rId6" Type="http://schemas.openxmlformats.org/officeDocument/2006/relationships/hyperlink" Target="https://podminky.urs.cz/item/CS_URS_2021_02/119001405" TargetMode="External" /><Relationship Id="rId7" Type="http://schemas.openxmlformats.org/officeDocument/2006/relationships/hyperlink" Target="https://podminky.urs.cz/item/CS_URS_2021_02/119001421" TargetMode="External" /><Relationship Id="rId8" Type="http://schemas.openxmlformats.org/officeDocument/2006/relationships/hyperlink" Target="https://podminky.urs.cz/item/CS_URS_2021_02/132212111" TargetMode="External" /><Relationship Id="rId9" Type="http://schemas.openxmlformats.org/officeDocument/2006/relationships/hyperlink" Target="https://podminky.urs.cz/item/CS_URS_2021_02/132212211" TargetMode="External" /><Relationship Id="rId10" Type="http://schemas.openxmlformats.org/officeDocument/2006/relationships/hyperlink" Target="https://podminky.urs.cz/item/CS_URS_2021_02/132254102" TargetMode="External" /><Relationship Id="rId11" Type="http://schemas.openxmlformats.org/officeDocument/2006/relationships/hyperlink" Target="https://podminky.urs.cz/item/CS_URS_2021_02/132254201" TargetMode="External" /><Relationship Id="rId12" Type="http://schemas.openxmlformats.org/officeDocument/2006/relationships/hyperlink" Target="https://podminky.urs.cz/item/CS_URS_2021_02/132312111" TargetMode="External" /><Relationship Id="rId13" Type="http://schemas.openxmlformats.org/officeDocument/2006/relationships/hyperlink" Target="https://podminky.urs.cz/item/CS_URS_2021_02/132312211" TargetMode="External" /><Relationship Id="rId14" Type="http://schemas.openxmlformats.org/officeDocument/2006/relationships/hyperlink" Target="https://podminky.urs.cz/item/CS_URS_2021_02/132354102" TargetMode="External" /><Relationship Id="rId15" Type="http://schemas.openxmlformats.org/officeDocument/2006/relationships/hyperlink" Target="https://podminky.urs.cz/item/CS_URS_2021_02/132354201" TargetMode="External" /><Relationship Id="rId16" Type="http://schemas.openxmlformats.org/officeDocument/2006/relationships/hyperlink" Target="https://podminky.urs.cz/item/CS_URS_2021_02/132412111" TargetMode="External" /><Relationship Id="rId17" Type="http://schemas.openxmlformats.org/officeDocument/2006/relationships/hyperlink" Target="https://podminky.urs.cz/item/CS_URS_2021_02/132412211" TargetMode="External" /><Relationship Id="rId18" Type="http://schemas.openxmlformats.org/officeDocument/2006/relationships/hyperlink" Target="https://podminky.urs.cz/item/CS_URS_2021_02/132454101" TargetMode="External" /><Relationship Id="rId19" Type="http://schemas.openxmlformats.org/officeDocument/2006/relationships/hyperlink" Target="https://podminky.urs.cz/item/CS_URS_2021_02/132454201" TargetMode="External" /><Relationship Id="rId20" Type="http://schemas.openxmlformats.org/officeDocument/2006/relationships/hyperlink" Target="https://podminky.urs.cz/item/CS_URS_2021_02/151101101" TargetMode="External" /><Relationship Id="rId21" Type="http://schemas.openxmlformats.org/officeDocument/2006/relationships/hyperlink" Target="https://podminky.urs.cz/item/CS_URS_2021_02/151101102" TargetMode="External" /><Relationship Id="rId22" Type="http://schemas.openxmlformats.org/officeDocument/2006/relationships/hyperlink" Target="https://podminky.urs.cz/item/CS_URS_2021_02/151101111" TargetMode="External" /><Relationship Id="rId23" Type="http://schemas.openxmlformats.org/officeDocument/2006/relationships/hyperlink" Target="https://podminky.urs.cz/item/CS_URS_2021_02/151101112" TargetMode="External" /><Relationship Id="rId24" Type="http://schemas.openxmlformats.org/officeDocument/2006/relationships/hyperlink" Target="https://podminky.urs.cz/item/CS_URS_2021_02/162351123" TargetMode="External" /><Relationship Id="rId25" Type="http://schemas.openxmlformats.org/officeDocument/2006/relationships/hyperlink" Target="https://podminky.urs.cz/item/CS_URS_2021_02/162751115" TargetMode="External" /><Relationship Id="rId26" Type="http://schemas.openxmlformats.org/officeDocument/2006/relationships/hyperlink" Target="https://podminky.urs.cz/item/CS_URS_2021_02/162751135" TargetMode="External" /><Relationship Id="rId27" Type="http://schemas.openxmlformats.org/officeDocument/2006/relationships/hyperlink" Target="https://podminky.urs.cz/item/CS_URS_2021_02/167151102" TargetMode="External" /><Relationship Id="rId28" Type="http://schemas.openxmlformats.org/officeDocument/2006/relationships/hyperlink" Target="https://podminky.urs.cz/item/CS_URS_2021_02/171151103" TargetMode="External" /><Relationship Id="rId29" Type="http://schemas.openxmlformats.org/officeDocument/2006/relationships/hyperlink" Target="https://podminky.urs.cz/item/CS_URS_2021_02/1712012-kam" TargetMode="External" /><Relationship Id="rId30" Type="http://schemas.openxmlformats.org/officeDocument/2006/relationships/hyperlink" Target="https://podminky.urs.cz/item/CS_URS_2021_02/171251201" TargetMode="External" /><Relationship Id="rId31" Type="http://schemas.openxmlformats.org/officeDocument/2006/relationships/hyperlink" Target="https://podminky.urs.cz/item/CS_URS_2021_02/174101101" TargetMode="External" /><Relationship Id="rId32" Type="http://schemas.openxmlformats.org/officeDocument/2006/relationships/hyperlink" Target="https://podminky.urs.cz/item/CS_URS_2021_02/58344171" TargetMode="External" /><Relationship Id="rId33" Type="http://schemas.openxmlformats.org/officeDocument/2006/relationships/hyperlink" Target="https://podminky.urs.cz/item/CS_URS_2021_02/174151101" TargetMode="External" /><Relationship Id="rId34" Type="http://schemas.openxmlformats.org/officeDocument/2006/relationships/hyperlink" Target="https://podminky.urs.cz/item/CS_URS_2021_02/175151101" TargetMode="External" /><Relationship Id="rId35" Type="http://schemas.openxmlformats.org/officeDocument/2006/relationships/hyperlink" Target="https://podminky.urs.cz/item/CS_URS_2021_02/583373030" TargetMode="External" /><Relationship Id="rId36" Type="http://schemas.openxmlformats.org/officeDocument/2006/relationships/hyperlink" Target="https://podminky.urs.cz/item/CS_URS_2021_02/212751101" TargetMode="External" /><Relationship Id="rId37" Type="http://schemas.openxmlformats.org/officeDocument/2006/relationships/hyperlink" Target="https://podminky.urs.cz/item/CS_URS_2021_02/359901111" TargetMode="External" /><Relationship Id="rId38" Type="http://schemas.openxmlformats.org/officeDocument/2006/relationships/hyperlink" Target="https://podminky.urs.cz/item/CS_URS_2021_02/451541111" TargetMode="External" /><Relationship Id="rId39" Type="http://schemas.openxmlformats.org/officeDocument/2006/relationships/hyperlink" Target="https://podminky.urs.cz/item/CS_URS_2021_02/452312131" TargetMode="External" /><Relationship Id="rId40" Type="http://schemas.openxmlformats.org/officeDocument/2006/relationships/hyperlink" Target="https://podminky.urs.cz/item/CS_URS_2021_02/452321131" TargetMode="External" /><Relationship Id="rId41" Type="http://schemas.openxmlformats.org/officeDocument/2006/relationships/hyperlink" Target="https://podminky.urs.cz/item/CS_URS_2021_02/452351101.1" TargetMode="External" /><Relationship Id="rId42" Type="http://schemas.openxmlformats.org/officeDocument/2006/relationships/hyperlink" Target="https://podminky.urs.cz/item/CS_URS_2021_02/452368211" TargetMode="External" /><Relationship Id="rId43" Type="http://schemas.openxmlformats.org/officeDocument/2006/relationships/hyperlink" Target="https://podminky.urs.cz/item/CS_URS_2021_02/564782111" TargetMode="External" /><Relationship Id="rId44" Type="http://schemas.openxmlformats.org/officeDocument/2006/relationships/hyperlink" Target="https://podminky.urs.cz/item/CS_URS_2021_02/564861111" TargetMode="External" /><Relationship Id="rId45" Type="http://schemas.openxmlformats.org/officeDocument/2006/relationships/hyperlink" Target="https://podminky.urs.cz/item/CS_URS_2021_02/564871116" TargetMode="External" /><Relationship Id="rId46" Type="http://schemas.openxmlformats.org/officeDocument/2006/relationships/hyperlink" Target="https://podminky.urs.cz/item/CS_URS_2021_02/564911511" TargetMode="External" /><Relationship Id="rId47" Type="http://schemas.openxmlformats.org/officeDocument/2006/relationships/hyperlink" Target="https://podminky.urs.cz/item/CS_URS_2021_02/565155111" TargetMode="External" /><Relationship Id="rId48" Type="http://schemas.openxmlformats.org/officeDocument/2006/relationships/hyperlink" Target="https://podminky.urs.cz/item/CS_URS_2021_02/567122112" TargetMode="External" /><Relationship Id="rId49" Type="http://schemas.openxmlformats.org/officeDocument/2006/relationships/hyperlink" Target="https://podminky.urs.cz/item/CS_URS_2021_02/573211112" TargetMode="External" /><Relationship Id="rId50" Type="http://schemas.openxmlformats.org/officeDocument/2006/relationships/hyperlink" Target="https://podminky.urs.cz/item/CS_URS_2021_02/577134131" TargetMode="External" /><Relationship Id="rId51" Type="http://schemas.openxmlformats.org/officeDocument/2006/relationships/hyperlink" Target="https://podminky.urs.cz/item/CS_URS_2021_02/577143121" TargetMode="External" /><Relationship Id="rId52" Type="http://schemas.openxmlformats.org/officeDocument/2006/relationships/hyperlink" Target="https://podminky.urs.cz/item/CS_URS_2021_02/831312121" TargetMode="External" /><Relationship Id="rId53" Type="http://schemas.openxmlformats.org/officeDocument/2006/relationships/hyperlink" Target="https://podminky.urs.cz/item/CS_URS_2021_02/59710675" TargetMode="External" /><Relationship Id="rId54" Type="http://schemas.openxmlformats.org/officeDocument/2006/relationships/hyperlink" Target="https://podminky.urs.cz/item/CS_URS_2021_02/831352121" TargetMode="External" /><Relationship Id="rId55" Type="http://schemas.openxmlformats.org/officeDocument/2006/relationships/hyperlink" Target="https://podminky.urs.cz/item/CS_URS_2021_02/59710703" TargetMode="External" /><Relationship Id="rId56" Type="http://schemas.openxmlformats.org/officeDocument/2006/relationships/hyperlink" Target="https://podminky.urs.cz/item/CS_URS_2021_02/877315211" TargetMode="External" /><Relationship Id="rId57" Type="http://schemas.openxmlformats.org/officeDocument/2006/relationships/hyperlink" Target="https://podminky.urs.cz/item/CS_URS_2021_02/28611528" TargetMode="External" /><Relationship Id="rId58" Type="http://schemas.openxmlformats.org/officeDocument/2006/relationships/hyperlink" Target="https://podminky.urs.cz/item/CS_URS_2021_02/877355211" TargetMode="External" /><Relationship Id="rId59" Type="http://schemas.openxmlformats.org/officeDocument/2006/relationships/hyperlink" Target="https://podminky.urs.cz/item/CS_URS_2021_02/28611530" TargetMode="External" /><Relationship Id="rId60" Type="http://schemas.openxmlformats.org/officeDocument/2006/relationships/hyperlink" Target="https://podminky.urs.cz/item/CS_URS_2021_02/892312121" TargetMode="External" /><Relationship Id="rId61" Type="http://schemas.openxmlformats.org/officeDocument/2006/relationships/hyperlink" Target="https://podminky.urs.cz/item/CS_URS_2021_02/892352121" TargetMode="External" /><Relationship Id="rId62" Type="http://schemas.openxmlformats.org/officeDocument/2006/relationships/hyperlink" Target="https://podminky.urs.cz/item/CS_URS_2021_02/894812001" TargetMode="External" /><Relationship Id="rId63" Type="http://schemas.openxmlformats.org/officeDocument/2006/relationships/hyperlink" Target="https://podminky.urs.cz/item/CS_URS_2021_02/894812006" TargetMode="External" /><Relationship Id="rId64" Type="http://schemas.openxmlformats.org/officeDocument/2006/relationships/hyperlink" Target="https://podminky.urs.cz/item/CS_URS_2021_02/894812033" TargetMode="External" /><Relationship Id="rId65" Type="http://schemas.openxmlformats.org/officeDocument/2006/relationships/hyperlink" Target="https://podminky.urs.cz/item/CS_URS_2021_02/894812041" TargetMode="External" /><Relationship Id="rId66" Type="http://schemas.openxmlformats.org/officeDocument/2006/relationships/hyperlink" Target="https://podminky.urs.cz/item/CS_URS_2021_02/894812063" TargetMode="External" /><Relationship Id="rId67" Type="http://schemas.openxmlformats.org/officeDocument/2006/relationships/hyperlink" Target="https://podminky.urs.cz/item/CS_URS_2021_02/919112232" TargetMode="External" /><Relationship Id="rId68" Type="http://schemas.openxmlformats.org/officeDocument/2006/relationships/hyperlink" Target="https://podminky.urs.cz/item/CS_URS_2021_02/919121131" TargetMode="External" /><Relationship Id="rId69" Type="http://schemas.openxmlformats.org/officeDocument/2006/relationships/hyperlink" Target="https://podminky.urs.cz/item/CS_URS_2021_02/919735111" TargetMode="External" /><Relationship Id="rId70" Type="http://schemas.openxmlformats.org/officeDocument/2006/relationships/hyperlink" Target="https://podminky.urs.cz/item/CS_URS_2021_02/919735112" TargetMode="External" /><Relationship Id="rId71" Type="http://schemas.openxmlformats.org/officeDocument/2006/relationships/hyperlink" Target="https://podminky.urs.cz/item/CS_URS_2021_02/997221551" TargetMode="External" /><Relationship Id="rId72" Type="http://schemas.openxmlformats.org/officeDocument/2006/relationships/hyperlink" Target="https://podminky.urs.cz/item/CS_URS_2021_02/997221559" TargetMode="External" /><Relationship Id="rId73" Type="http://schemas.openxmlformats.org/officeDocument/2006/relationships/hyperlink" Target="https://podminky.urs.cz/item/CS_URS_2021_02/997221561" TargetMode="External" /><Relationship Id="rId74" Type="http://schemas.openxmlformats.org/officeDocument/2006/relationships/hyperlink" Target="https://podminky.urs.cz/item/CS_URS_2021_02/997221569" TargetMode="External" /><Relationship Id="rId75" Type="http://schemas.openxmlformats.org/officeDocument/2006/relationships/hyperlink" Target="https://podminky.urs.cz/item/CS_URS_2021_02/9972216-asf" TargetMode="External" /><Relationship Id="rId76" Type="http://schemas.openxmlformats.org/officeDocument/2006/relationships/hyperlink" Target="https://podminky.urs.cz/item/CS_URS_2021_02/9972216-bet" TargetMode="External" /><Relationship Id="rId77" Type="http://schemas.openxmlformats.org/officeDocument/2006/relationships/hyperlink" Target="https://podminky.urs.cz/item/CS_URS_2021_02/9972216-kam" TargetMode="External" /><Relationship Id="rId78" Type="http://schemas.openxmlformats.org/officeDocument/2006/relationships/hyperlink" Target="https://podminky.urs.cz/item/CS_URS_2021_02/998275101" TargetMode="External" /><Relationship Id="rId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44000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43134000" TargetMode="External" /><Relationship Id="rId8" Type="http://schemas.openxmlformats.org/officeDocument/2006/relationships/hyperlink" Target="https://podminky.urs.cz/item/CS_URS_2021_02/073002000" TargetMode="External" /><Relationship Id="rId9" Type="http://schemas.openxmlformats.org/officeDocument/2006/relationships/hyperlink" Target="https://podminky.urs.cz/item/CS_URS_2021_02/090001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37</v>
      </c>
      <c r="AO20" s="24"/>
      <c r="AP20" s="24"/>
      <c r="AQ20" s="24"/>
      <c r="AR20" s="22"/>
      <c r="BE20" s="33"/>
      <c r="BS20" s="19" t="s">
        <v>38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201710520-VOLG-prip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Volgogradská ulice, Liberec, Prodloužení splaškové kanalizace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21. 10. 2021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SNOWPLAN,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>SNOWPLAN,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75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24.7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SO 310.1 - splaškové...'!J30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SO 310.1 - splaškové...'!P89</f>
        <v>0</v>
      </c>
      <c r="AV55" s="122">
        <f>'01 - SO 310.1 - splaškové...'!J33</f>
        <v>0</v>
      </c>
      <c r="AW55" s="122">
        <f>'01 - SO 310.1 - splaškové...'!J34</f>
        <v>0</v>
      </c>
      <c r="AX55" s="122">
        <f>'01 - SO 310.1 - splaškové...'!J35</f>
        <v>0</v>
      </c>
      <c r="AY55" s="122">
        <f>'01 - SO 310.1 - splaškové...'!J36</f>
        <v>0</v>
      </c>
      <c r="AZ55" s="122">
        <f>'01 - SO 310.1 - splaškové...'!F33</f>
        <v>0</v>
      </c>
      <c r="BA55" s="122">
        <f>'01 - SO 310.1 - splaškové...'!F34</f>
        <v>0</v>
      </c>
      <c r="BB55" s="122">
        <f>'01 - SO 310.1 - splaškové...'!F35</f>
        <v>0</v>
      </c>
      <c r="BC55" s="122">
        <f>'01 - SO 310.1 - splaškové...'!F36</f>
        <v>0</v>
      </c>
      <c r="BD55" s="124">
        <f>'01 - SO 310.1 - splaškové...'!F37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24.7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SO 310.2 - splaškové...'!J30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SO 310.2 - splaškové...'!P89</f>
        <v>0</v>
      </c>
      <c r="AV56" s="122">
        <f>'02 - SO 310.2 - splaškové...'!J33</f>
        <v>0</v>
      </c>
      <c r="AW56" s="122">
        <f>'02 - SO 310.2 - splaškové...'!J34</f>
        <v>0</v>
      </c>
      <c r="AX56" s="122">
        <f>'02 - SO 310.2 - splaškové...'!J35</f>
        <v>0</v>
      </c>
      <c r="AY56" s="122">
        <f>'02 - SO 310.2 - splaškové...'!J36</f>
        <v>0</v>
      </c>
      <c r="AZ56" s="122">
        <f>'02 - SO 310.2 - splaškové...'!F33</f>
        <v>0</v>
      </c>
      <c r="BA56" s="122">
        <f>'02 - SO 310.2 - splaškové...'!F34</f>
        <v>0</v>
      </c>
      <c r="BB56" s="122">
        <f>'02 - SO 310.2 - splaškové...'!F35</f>
        <v>0</v>
      </c>
      <c r="BC56" s="122">
        <f>'02 - SO 310.2 - splaškové...'!F36</f>
        <v>0</v>
      </c>
      <c r="BD56" s="124">
        <f>'02 - SO 310.2 - splaškové...'!F37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19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VRN - Vedlejší rozpo...'!J30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6">
        <v>0</v>
      </c>
      <c r="AT57" s="127">
        <f>ROUND(SUM(AV57:AW57),2)</f>
        <v>0</v>
      </c>
      <c r="AU57" s="128">
        <f>'03 - VRN - Vedlejší rozpo...'!P86</f>
        <v>0</v>
      </c>
      <c r="AV57" s="127">
        <f>'03 - VRN - Vedlejší rozpo...'!J33</f>
        <v>0</v>
      </c>
      <c r="AW57" s="127">
        <f>'03 - VRN - Vedlejší rozpo...'!J34</f>
        <v>0</v>
      </c>
      <c r="AX57" s="127">
        <f>'03 - VRN - Vedlejší rozpo...'!J35</f>
        <v>0</v>
      </c>
      <c r="AY57" s="127">
        <f>'03 - VRN - Vedlejší rozpo...'!J36</f>
        <v>0</v>
      </c>
      <c r="AZ57" s="127">
        <f>'03 - VRN - Vedlejší rozpo...'!F33</f>
        <v>0</v>
      </c>
      <c r="BA57" s="127">
        <f>'03 - VRN - Vedlejší rozpo...'!F34</f>
        <v>0</v>
      </c>
      <c r="BB57" s="127">
        <f>'03 - VRN - Vedlejší rozpo...'!F35</f>
        <v>0</v>
      </c>
      <c r="BC57" s="127">
        <f>'03 - VRN - Vedlejší rozpo...'!F36</f>
        <v>0</v>
      </c>
      <c r="BD57" s="129">
        <f>'03 - VRN - Vedlejší rozpo...'!F37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19</v>
      </c>
      <c r="CM57" s="125" t="s">
        <v>87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8VgBnMURjXvHVC7f+tW7KSF9XhX1PlL59Q1Zbwf+STxG4J1rK9o+wnLato5H8wioI7IvqtR1bqF5wQenokdqrQ==" hashValue="nKwSVMSAByluvhNPk8oC0ZfGWxqNT7vdn1vxbfofQYRw73m0cR4cMkVYvhZXtasnEyKzjOgeHvSbQ/rILQN84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O 310.1 - splaškové...'!C2" display="/"/>
    <hyperlink ref="A56" location="'02 - SO 310.2 - splaškové...'!C2" display="/"/>
    <hyperlink ref="A57" location="'03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ROUND((SUM(BE89:BE529)),  2)</f>
        <v>0</v>
      </c>
      <c r="G33" s="40"/>
      <c r="H33" s="40"/>
      <c r="I33" s="150">
        <v>0.20999999999999999</v>
      </c>
      <c r="J33" s="149">
        <f>ROUND(((SUM(BE89:BE529))*I33),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ROUND((SUM(BF89:BF529)),  2)</f>
        <v>0</v>
      </c>
      <c r="G34" s="40"/>
      <c r="H34" s="40"/>
      <c r="I34" s="150">
        <v>0.14999999999999999</v>
      </c>
      <c r="J34" s="149">
        <f>ROUND(((SUM(BF89:BF529))*I34),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ROUND((SUM(BG89:BG529)),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ROUND((SUM(BH89:BH529)),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ROUND((SUM(BI89:BI529)),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 310.1 - splaškové kanalizační přípojky - I.etapa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J338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J346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J354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J387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J418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</v>
      </c>
      <c r="E67" s="176"/>
      <c r="F67" s="176"/>
      <c r="G67" s="176"/>
      <c r="H67" s="176"/>
      <c r="I67" s="176"/>
      <c r="J67" s="177">
        <f>J471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J489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110</v>
      </c>
      <c r="E69" s="176"/>
      <c r="F69" s="176"/>
      <c r="G69" s="176"/>
      <c r="H69" s="176"/>
      <c r="I69" s="176"/>
      <c r="J69" s="177">
        <f>J525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Volgogradská ulice, Liberec, Prodloužení splaškové kanalizace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SO 310.1 - splaškové kanalizační přípojky - I.etapa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Liberec</v>
      </c>
      <c r="G83" s="42"/>
      <c r="H83" s="42"/>
      <c r="I83" s="34" t="s">
        <v>24</v>
      </c>
      <c r="J83" s="74" t="str">
        <f>IF(J12="","",J12)</f>
        <v>21. 10. 2021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Statutární město Liberec</v>
      </c>
      <c r="G85" s="42"/>
      <c r="H85" s="42"/>
      <c r="I85" s="34" t="s">
        <v>34</v>
      </c>
      <c r="J85" s="38" t="str">
        <f>E21</f>
        <v>SNOWPLAN,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SNOWPLAN, spol. s 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112</v>
      </c>
      <c r="D88" s="182" t="s">
        <v>61</v>
      </c>
      <c r="E88" s="182" t="s">
        <v>57</v>
      </c>
      <c r="F88" s="182" t="s">
        <v>58</v>
      </c>
      <c r="G88" s="182" t="s">
        <v>113</v>
      </c>
      <c r="H88" s="182" t="s">
        <v>114</v>
      </c>
      <c r="I88" s="182" t="s">
        <v>115</v>
      </c>
      <c r="J88" s="182" t="s">
        <v>99</v>
      </c>
      <c r="K88" s="183" t="s">
        <v>116</v>
      </c>
      <c r="L88" s="184"/>
      <c r="M88" s="94" t="s">
        <v>75</v>
      </c>
      <c r="N88" s="95" t="s">
        <v>46</v>
      </c>
      <c r="O88" s="95" t="s">
        <v>117</v>
      </c>
      <c r="P88" s="95" t="s">
        <v>118</v>
      </c>
      <c r="Q88" s="95" t="s">
        <v>119</v>
      </c>
      <c r="R88" s="95" t="s">
        <v>120</v>
      </c>
      <c r="S88" s="95" t="s">
        <v>121</v>
      </c>
      <c r="T88" s="96" t="s">
        <v>122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123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9.9384807899999998</v>
      </c>
      <c r="S89" s="98"/>
      <c r="T89" s="188">
        <f>T90</f>
        <v>35.904512000000004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100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124</v>
      </c>
      <c r="F90" s="193" t="s">
        <v>125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P91+P338+P346+P354+P387+P418+P471+P489+P525</f>
        <v>0</v>
      </c>
      <c r="Q90" s="198"/>
      <c r="R90" s="199">
        <f>R91+R338+R346+R354+R387+R418+R471+R489+R525</f>
        <v>9.9384807899999998</v>
      </c>
      <c r="S90" s="198"/>
      <c r="T90" s="200">
        <f>T91+T338+T346+T354+T387+T418+T471+T489+T525</f>
        <v>35.904512000000004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85</v>
      </c>
      <c r="AT90" s="202" t="s">
        <v>76</v>
      </c>
      <c r="AU90" s="202" t="s">
        <v>77</v>
      </c>
      <c r="AY90" s="201" t="s">
        <v>126</v>
      </c>
      <c r="BK90" s="203">
        <f>BK91+BK338+BK346+BK354+BK387+BK418+BK471+BK489+BK525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85</v>
      </c>
      <c r="F91" s="204" t="s">
        <v>127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SUM(P92:P337)</f>
        <v>0</v>
      </c>
      <c r="Q91" s="198"/>
      <c r="R91" s="199">
        <f>SUM(R92:R337)</f>
        <v>1.97170435</v>
      </c>
      <c r="S91" s="198"/>
      <c r="T91" s="200">
        <f>SUM(T92:T337)</f>
        <v>35.904512000000004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85</v>
      </c>
      <c r="AT91" s="202" t="s">
        <v>76</v>
      </c>
      <c r="AU91" s="202" t="s">
        <v>85</v>
      </c>
      <c r="AY91" s="201" t="s">
        <v>126</v>
      </c>
      <c r="BK91" s="203">
        <f>SUM(BK92:BK337)</f>
        <v>0</v>
      </c>
    </row>
    <row r="92" s="2" customFormat="1" ht="16.5" customHeight="1">
      <c r="A92" s="40"/>
      <c r="B92" s="41"/>
      <c r="C92" s="206" t="s">
        <v>85</v>
      </c>
      <c r="D92" s="206" t="s">
        <v>128</v>
      </c>
      <c r="E92" s="207" t="s">
        <v>129</v>
      </c>
      <c r="F92" s="208" t="s">
        <v>130</v>
      </c>
      <c r="G92" s="209" t="s">
        <v>131</v>
      </c>
      <c r="H92" s="210">
        <v>32.840000000000003</v>
      </c>
      <c r="I92" s="211"/>
      <c r="J92" s="212">
        <f>ROUND(I92*H92,2)</f>
        <v>0</v>
      </c>
      <c r="K92" s="208" t="s">
        <v>132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9.5236000000000001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87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133</v>
      </c>
      <c r="BM92" s="217" t="s">
        <v>134</v>
      </c>
    </row>
    <row r="93" s="2" customFormat="1">
      <c r="A93" s="40"/>
      <c r="B93" s="41"/>
      <c r="C93" s="42"/>
      <c r="D93" s="219" t="s">
        <v>135</v>
      </c>
      <c r="E93" s="42"/>
      <c r="F93" s="220" t="s">
        <v>136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87</v>
      </c>
    </row>
    <row r="94" s="2" customFormat="1">
      <c r="A94" s="40"/>
      <c r="B94" s="41"/>
      <c r="C94" s="42"/>
      <c r="D94" s="224" t="s">
        <v>137</v>
      </c>
      <c r="E94" s="42"/>
      <c r="F94" s="225" t="s">
        <v>138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87</v>
      </c>
    </row>
    <row r="95" s="13" customFormat="1">
      <c r="A95" s="13"/>
      <c r="B95" s="226"/>
      <c r="C95" s="227"/>
      <c r="D95" s="219" t="s">
        <v>139</v>
      </c>
      <c r="E95" s="228" t="s">
        <v>75</v>
      </c>
      <c r="F95" s="229" t="s">
        <v>140</v>
      </c>
      <c r="G95" s="227"/>
      <c r="H95" s="230">
        <v>28.879999999999999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139</v>
      </c>
      <c r="AU95" s="236" t="s">
        <v>87</v>
      </c>
      <c r="AV95" s="13" t="s">
        <v>87</v>
      </c>
      <c r="AW95" s="13" t="s">
        <v>38</v>
      </c>
      <c r="AX95" s="13" t="s">
        <v>77</v>
      </c>
      <c r="AY95" s="236" t="s">
        <v>126</v>
      </c>
    </row>
    <row r="96" s="13" customFormat="1">
      <c r="A96" s="13"/>
      <c r="B96" s="226"/>
      <c r="C96" s="227"/>
      <c r="D96" s="219" t="s">
        <v>139</v>
      </c>
      <c r="E96" s="228" t="s">
        <v>75</v>
      </c>
      <c r="F96" s="229" t="s">
        <v>141</v>
      </c>
      <c r="G96" s="227"/>
      <c r="H96" s="230">
        <v>3.96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87</v>
      </c>
      <c r="AV96" s="13" t="s">
        <v>87</v>
      </c>
      <c r="AW96" s="13" t="s">
        <v>38</v>
      </c>
      <c r="AX96" s="13" t="s">
        <v>77</v>
      </c>
      <c r="AY96" s="236" t="s">
        <v>126</v>
      </c>
    </row>
    <row r="97" s="14" customFormat="1">
      <c r="A97" s="14"/>
      <c r="B97" s="237"/>
      <c r="C97" s="238"/>
      <c r="D97" s="219" t="s">
        <v>139</v>
      </c>
      <c r="E97" s="239" t="s">
        <v>75</v>
      </c>
      <c r="F97" s="240" t="s">
        <v>142</v>
      </c>
      <c r="G97" s="238"/>
      <c r="H97" s="241">
        <v>32.839999999999996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139</v>
      </c>
      <c r="AU97" s="247" t="s">
        <v>87</v>
      </c>
      <c r="AV97" s="14" t="s">
        <v>133</v>
      </c>
      <c r="AW97" s="14" t="s">
        <v>38</v>
      </c>
      <c r="AX97" s="14" t="s">
        <v>85</v>
      </c>
      <c r="AY97" s="247" t="s">
        <v>126</v>
      </c>
    </row>
    <row r="98" s="2" customFormat="1" ht="16.5" customHeight="1">
      <c r="A98" s="40"/>
      <c r="B98" s="41"/>
      <c r="C98" s="206" t="s">
        <v>87</v>
      </c>
      <c r="D98" s="206" t="s">
        <v>128</v>
      </c>
      <c r="E98" s="207" t="s">
        <v>143</v>
      </c>
      <c r="F98" s="208" t="s">
        <v>144</v>
      </c>
      <c r="G98" s="209" t="s">
        <v>131</v>
      </c>
      <c r="H98" s="210">
        <v>73.340000000000003</v>
      </c>
      <c r="I98" s="211"/>
      <c r="J98" s="212">
        <f>ROUND(I98*H98,2)</f>
        <v>0</v>
      </c>
      <c r="K98" s="208" t="s">
        <v>132</v>
      </c>
      <c r="L98" s="46"/>
      <c r="M98" s="213" t="s">
        <v>75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0.098000000000000004</v>
      </c>
      <c r="T98" s="216">
        <f>S98*H98</f>
        <v>7.1873200000000006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128</v>
      </c>
      <c r="AU98" s="217" t="s">
        <v>87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133</v>
      </c>
      <c r="BM98" s="217" t="s">
        <v>145</v>
      </c>
    </row>
    <row r="99" s="2" customFormat="1">
      <c r="A99" s="40"/>
      <c r="B99" s="41"/>
      <c r="C99" s="42"/>
      <c r="D99" s="219" t="s">
        <v>135</v>
      </c>
      <c r="E99" s="42"/>
      <c r="F99" s="220" t="s">
        <v>146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87</v>
      </c>
    </row>
    <row r="100" s="2" customFormat="1">
      <c r="A100" s="40"/>
      <c r="B100" s="41"/>
      <c r="C100" s="42"/>
      <c r="D100" s="224" t="s">
        <v>137</v>
      </c>
      <c r="E100" s="42"/>
      <c r="F100" s="225" t="s">
        <v>147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87</v>
      </c>
    </row>
    <row r="101" s="13" customFormat="1">
      <c r="A101" s="13"/>
      <c r="B101" s="226"/>
      <c r="C101" s="227"/>
      <c r="D101" s="219" t="s">
        <v>139</v>
      </c>
      <c r="E101" s="228" t="s">
        <v>75</v>
      </c>
      <c r="F101" s="229" t="s">
        <v>148</v>
      </c>
      <c r="G101" s="227"/>
      <c r="H101" s="230">
        <v>64.980000000000004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139</v>
      </c>
      <c r="AU101" s="236" t="s">
        <v>87</v>
      </c>
      <c r="AV101" s="13" t="s">
        <v>87</v>
      </c>
      <c r="AW101" s="13" t="s">
        <v>38</v>
      </c>
      <c r="AX101" s="13" t="s">
        <v>77</v>
      </c>
      <c r="AY101" s="236" t="s">
        <v>126</v>
      </c>
    </row>
    <row r="102" s="13" customFormat="1">
      <c r="A102" s="13"/>
      <c r="B102" s="226"/>
      <c r="C102" s="227"/>
      <c r="D102" s="219" t="s">
        <v>139</v>
      </c>
      <c r="E102" s="228" t="s">
        <v>75</v>
      </c>
      <c r="F102" s="229" t="s">
        <v>149</v>
      </c>
      <c r="G102" s="227"/>
      <c r="H102" s="230">
        <v>8.3599999999999994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139</v>
      </c>
      <c r="AU102" s="236" t="s">
        <v>87</v>
      </c>
      <c r="AV102" s="13" t="s">
        <v>87</v>
      </c>
      <c r="AW102" s="13" t="s">
        <v>38</v>
      </c>
      <c r="AX102" s="13" t="s">
        <v>77</v>
      </c>
      <c r="AY102" s="236" t="s">
        <v>126</v>
      </c>
    </row>
    <row r="103" s="14" customFormat="1">
      <c r="A103" s="14"/>
      <c r="B103" s="237"/>
      <c r="C103" s="238"/>
      <c r="D103" s="219" t="s">
        <v>139</v>
      </c>
      <c r="E103" s="239" t="s">
        <v>75</v>
      </c>
      <c r="F103" s="240" t="s">
        <v>142</v>
      </c>
      <c r="G103" s="238"/>
      <c r="H103" s="241">
        <v>73.340000000000003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139</v>
      </c>
      <c r="AU103" s="247" t="s">
        <v>87</v>
      </c>
      <c r="AV103" s="14" t="s">
        <v>133</v>
      </c>
      <c r="AW103" s="14" t="s">
        <v>38</v>
      </c>
      <c r="AX103" s="14" t="s">
        <v>85</v>
      </c>
      <c r="AY103" s="247" t="s">
        <v>126</v>
      </c>
    </row>
    <row r="104" s="2" customFormat="1" ht="16.5" customHeight="1">
      <c r="A104" s="40"/>
      <c r="B104" s="41"/>
      <c r="C104" s="206" t="s">
        <v>150</v>
      </c>
      <c r="D104" s="206" t="s">
        <v>128</v>
      </c>
      <c r="E104" s="207" t="s">
        <v>151</v>
      </c>
      <c r="F104" s="208" t="s">
        <v>152</v>
      </c>
      <c r="G104" s="209" t="s">
        <v>131</v>
      </c>
      <c r="H104" s="210">
        <v>53.090000000000003</v>
      </c>
      <c r="I104" s="211"/>
      <c r="J104" s="212">
        <f>ROUND(I104*H104,2)</f>
        <v>0</v>
      </c>
      <c r="K104" s="208" t="s">
        <v>132</v>
      </c>
      <c r="L104" s="46"/>
      <c r="M104" s="213" t="s">
        <v>75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0.22</v>
      </c>
      <c r="T104" s="216">
        <f>S104*H104</f>
        <v>11.6798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87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85</v>
      </c>
      <c r="BK104" s="218">
        <f>ROUND(I104*H104,2)</f>
        <v>0</v>
      </c>
      <c r="BL104" s="19" t="s">
        <v>133</v>
      </c>
      <c r="BM104" s="217" t="s">
        <v>153</v>
      </c>
    </row>
    <row r="105" s="2" customFormat="1">
      <c r="A105" s="40"/>
      <c r="B105" s="41"/>
      <c r="C105" s="42"/>
      <c r="D105" s="219" t="s">
        <v>135</v>
      </c>
      <c r="E105" s="42"/>
      <c r="F105" s="220" t="s">
        <v>154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135</v>
      </c>
      <c r="AU105" s="19" t="s">
        <v>87</v>
      </c>
    </row>
    <row r="106" s="2" customFormat="1">
      <c r="A106" s="40"/>
      <c r="B106" s="41"/>
      <c r="C106" s="42"/>
      <c r="D106" s="224" t="s">
        <v>137</v>
      </c>
      <c r="E106" s="42"/>
      <c r="F106" s="225" t="s">
        <v>155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137</v>
      </c>
      <c r="AU106" s="19" t="s">
        <v>87</v>
      </c>
    </row>
    <row r="107" s="13" customFormat="1">
      <c r="A107" s="13"/>
      <c r="B107" s="226"/>
      <c r="C107" s="227"/>
      <c r="D107" s="219" t="s">
        <v>139</v>
      </c>
      <c r="E107" s="228" t="s">
        <v>75</v>
      </c>
      <c r="F107" s="229" t="s">
        <v>156</v>
      </c>
      <c r="G107" s="227"/>
      <c r="H107" s="230">
        <v>46.93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139</v>
      </c>
      <c r="AU107" s="236" t="s">
        <v>87</v>
      </c>
      <c r="AV107" s="13" t="s">
        <v>87</v>
      </c>
      <c r="AW107" s="13" t="s">
        <v>38</v>
      </c>
      <c r="AX107" s="13" t="s">
        <v>77</v>
      </c>
      <c r="AY107" s="236" t="s">
        <v>126</v>
      </c>
    </row>
    <row r="108" s="13" customFormat="1">
      <c r="A108" s="13"/>
      <c r="B108" s="226"/>
      <c r="C108" s="227"/>
      <c r="D108" s="219" t="s">
        <v>139</v>
      </c>
      <c r="E108" s="228" t="s">
        <v>75</v>
      </c>
      <c r="F108" s="229" t="s">
        <v>157</v>
      </c>
      <c r="G108" s="227"/>
      <c r="H108" s="230">
        <v>6.1600000000000001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139</v>
      </c>
      <c r="AU108" s="236" t="s">
        <v>87</v>
      </c>
      <c r="AV108" s="13" t="s">
        <v>87</v>
      </c>
      <c r="AW108" s="13" t="s">
        <v>38</v>
      </c>
      <c r="AX108" s="13" t="s">
        <v>77</v>
      </c>
      <c r="AY108" s="236" t="s">
        <v>126</v>
      </c>
    </row>
    <row r="109" s="14" customFormat="1">
      <c r="A109" s="14"/>
      <c r="B109" s="237"/>
      <c r="C109" s="238"/>
      <c r="D109" s="219" t="s">
        <v>139</v>
      </c>
      <c r="E109" s="239" t="s">
        <v>75</v>
      </c>
      <c r="F109" s="240" t="s">
        <v>142</v>
      </c>
      <c r="G109" s="238"/>
      <c r="H109" s="241">
        <v>53.090000000000003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139</v>
      </c>
      <c r="AU109" s="247" t="s">
        <v>87</v>
      </c>
      <c r="AV109" s="14" t="s">
        <v>133</v>
      </c>
      <c r="AW109" s="14" t="s">
        <v>38</v>
      </c>
      <c r="AX109" s="14" t="s">
        <v>85</v>
      </c>
      <c r="AY109" s="247" t="s">
        <v>126</v>
      </c>
    </row>
    <row r="110" s="2" customFormat="1" ht="16.5" customHeight="1">
      <c r="A110" s="40"/>
      <c r="B110" s="41"/>
      <c r="C110" s="206" t="s">
        <v>133</v>
      </c>
      <c r="D110" s="206" t="s">
        <v>128</v>
      </c>
      <c r="E110" s="207" t="s">
        <v>158</v>
      </c>
      <c r="F110" s="208" t="s">
        <v>159</v>
      </c>
      <c r="G110" s="209" t="s">
        <v>131</v>
      </c>
      <c r="H110" s="210">
        <v>32.840000000000003</v>
      </c>
      <c r="I110" s="211"/>
      <c r="J110" s="212">
        <f>ROUND(I110*H110,2)</f>
        <v>0</v>
      </c>
      <c r="K110" s="208" t="s">
        <v>75</v>
      </c>
      <c r="L110" s="46"/>
      <c r="M110" s="213" t="s">
        <v>75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0.2288</v>
      </c>
      <c r="T110" s="216">
        <f>S110*H110</f>
        <v>7.5137920000000005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87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85</v>
      </c>
      <c r="BK110" s="218">
        <f>ROUND(I110*H110,2)</f>
        <v>0</v>
      </c>
      <c r="BL110" s="19" t="s">
        <v>133</v>
      </c>
      <c r="BM110" s="217" t="s">
        <v>160</v>
      </c>
    </row>
    <row r="111" s="2" customFormat="1">
      <c r="A111" s="40"/>
      <c r="B111" s="41"/>
      <c r="C111" s="42"/>
      <c r="D111" s="219" t="s">
        <v>135</v>
      </c>
      <c r="E111" s="42"/>
      <c r="F111" s="220" t="s">
        <v>161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135</v>
      </c>
      <c r="AU111" s="19" t="s">
        <v>87</v>
      </c>
    </row>
    <row r="112" s="13" customFormat="1">
      <c r="A112" s="13"/>
      <c r="B112" s="226"/>
      <c r="C112" s="227"/>
      <c r="D112" s="219" t="s">
        <v>139</v>
      </c>
      <c r="E112" s="228" t="s">
        <v>75</v>
      </c>
      <c r="F112" s="229" t="s">
        <v>140</v>
      </c>
      <c r="G112" s="227"/>
      <c r="H112" s="230">
        <v>28.879999999999999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87</v>
      </c>
      <c r="AV112" s="13" t="s">
        <v>87</v>
      </c>
      <c r="AW112" s="13" t="s">
        <v>38</v>
      </c>
      <c r="AX112" s="13" t="s">
        <v>77</v>
      </c>
      <c r="AY112" s="236" t="s">
        <v>126</v>
      </c>
    </row>
    <row r="113" s="13" customFormat="1">
      <c r="A113" s="13"/>
      <c r="B113" s="226"/>
      <c r="C113" s="227"/>
      <c r="D113" s="219" t="s">
        <v>139</v>
      </c>
      <c r="E113" s="228" t="s">
        <v>75</v>
      </c>
      <c r="F113" s="229" t="s">
        <v>141</v>
      </c>
      <c r="G113" s="227"/>
      <c r="H113" s="230">
        <v>3.96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139</v>
      </c>
      <c r="AU113" s="236" t="s">
        <v>87</v>
      </c>
      <c r="AV113" s="13" t="s">
        <v>87</v>
      </c>
      <c r="AW113" s="13" t="s">
        <v>38</v>
      </c>
      <c r="AX113" s="13" t="s">
        <v>77</v>
      </c>
      <c r="AY113" s="236" t="s">
        <v>126</v>
      </c>
    </row>
    <row r="114" s="14" customFormat="1">
      <c r="A114" s="14"/>
      <c r="B114" s="237"/>
      <c r="C114" s="238"/>
      <c r="D114" s="219" t="s">
        <v>139</v>
      </c>
      <c r="E114" s="239" t="s">
        <v>75</v>
      </c>
      <c r="F114" s="240" t="s">
        <v>142</v>
      </c>
      <c r="G114" s="238"/>
      <c r="H114" s="241">
        <v>32.839999999999996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139</v>
      </c>
      <c r="AU114" s="247" t="s">
        <v>87</v>
      </c>
      <c r="AV114" s="14" t="s">
        <v>133</v>
      </c>
      <c r="AW114" s="14" t="s">
        <v>38</v>
      </c>
      <c r="AX114" s="14" t="s">
        <v>85</v>
      </c>
      <c r="AY114" s="247" t="s">
        <v>126</v>
      </c>
    </row>
    <row r="115" s="2" customFormat="1" ht="16.5" customHeight="1">
      <c r="A115" s="40"/>
      <c r="B115" s="41"/>
      <c r="C115" s="206" t="s">
        <v>162</v>
      </c>
      <c r="D115" s="206" t="s">
        <v>128</v>
      </c>
      <c r="E115" s="207" t="s">
        <v>163</v>
      </c>
      <c r="F115" s="208" t="s">
        <v>164</v>
      </c>
      <c r="G115" s="209" t="s">
        <v>165</v>
      </c>
      <c r="H115" s="210">
        <v>18</v>
      </c>
      <c r="I115" s="211"/>
      <c r="J115" s="212">
        <f>ROUND(I115*H115,2)</f>
        <v>0</v>
      </c>
      <c r="K115" s="208" t="s">
        <v>132</v>
      </c>
      <c r="L115" s="46"/>
      <c r="M115" s="213" t="s">
        <v>75</v>
      </c>
      <c r="N115" s="214" t="s">
        <v>47</v>
      </c>
      <c r="O115" s="86"/>
      <c r="P115" s="215">
        <f>O115*H115</f>
        <v>0</v>
      </c>
      <c r="Q115" s="215">
        <v>0.0086800000000000002</v>
      </c>
      <c r="R115" s="215">
        <f>Q115*H115</f>
        <v>0.15623999999999999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133</v>
      </c>
      <c r="AT115" s="217" t="s">
        <v>128</v>
      </c>
      <c r="AU115" s="217" t="s">
        <v>87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85</v>
      </c>
      <c r="BK115" s="218">
        <f>ROUND(I115*H115,2)</f>
        <v>0</v>
      </c>
      <c r="BL115" s="19" t="s">
        <v>133</v>
      </c>
      <c r="BM115" s="217" t="s">
        <v>166</v>
      </c>
    </row>
    <row r="116" s="2" customFormat="1">
      <c r="A116" s="40"/>
      <c r="B116" s="41"/>
      <c r="C116" s="42"/>
      <c r="D116" s="219" t="s">
        <v>135</v>
      </c>
      <c r="E116" s="42"/>
      <c r="F116" s="220" t="s">
        <v>167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135</v>
      </c>
      <c r="AU116" s="19" t="s">
        <v>87</v>
      </c>
    </row>
    <row r="117" s="2" customFormat="1">
      <c r="A117" s="40"/>
      <c r="B117" s="41"/>
      <c r="C117" s="42"/>
      <c r="D117" s="224" t="s">
        <v>137</v>
      </c>
      <c r="E117" s="42"/>
      <c r="F117" s="225" t="s">
        <v>168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137</v>
      </c>
      <c r="AU117" s="19" t="s">
        <v>87</v>
      </c>
    </row>
    <row r="118" s="2" customFormat="1">
      <c r="A118" s="40"/>
      <c r="B118" s="41"/>
      <c r="C118" s="42"/>
      <c r="D118" s="219" t="s">
        <v>169</v>
      </c>
      <c r="E118" s="42"/>
      <c r="F118" s="248" t="s">
        <v>170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169</v>
      </c>
      <c r="AU118" s="19" t="s">
        <v>87</v>
      </c>
    </row>
    <row r="119" s="2" customFormat="1" ht="16.5" customHeight="1">
      <c r="A119" s="40"/>
      <c r="B119" s="41"/>
      <c r="C119" s="206" t="s">
        <v>171</v>
      </c>
      <c r="D119" s="206" t="s">
        <v>128</v>
      </c>
      <c r="E119" s="207" t="s">
        <v>172</v>
      </c>
      <c r="F119" s="208" t="s">
        <v>173</v>
      </c>
      <c r="G119" s="209" t="s">
        <v>165</v>
      </c>
      <c r="H119" s="210">
        <v>20</v>
      </c>
      <c r="I119" s="211"/>
      <c r="J119" s="212">
        <f>ROUND(I119*H119,2)</f>
        <v>0</v>
      </c>
      <c r="K119" s="208" t="s">
        <v>132</v>
      </c>
      <c r="L119" s="46"/>
      <c r="M119" s="213" t="s">
        <v>75</v>
      </c>
      <c r="N119" s="214" t="s">
        <v>47</v>
      </c>
      <c r="O119" s="86"/>
      <c r="P119" s="215">
        <f>O119*H119</f>
        <v>0</v>
      </c>
      <c r="Q119" s="215">
        <v>0.036900000000000002</v>
      </c>
      <c r="R119" s="215">
        <f>Q119*H119</f>
        <v>0.73799999999999999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133</v>
      </c>
      <c r="AT119" s="217" t="s">
        <v>128</v>
      </c>
      <c r="AU119" s="217" t="s">
        <v>87</v>
      </c>
      <c r="AY119" s="19" t="s">
        <v>126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85</v>
      </c>
      <c r="BK119" s="218">
        <f>ROUND(I119*H119,2)</f>
        <v>0</v>
      </c>
      <c r="BL119" s="19" t="s">
        <v>133</v>
      </c>
      <c r="BM119" s="217" t="s">
        <v>174</v>
      </c>
    </row>
    <row r="120" s="2" customFormat="1">
      <c r="A120" s="40"/>
      <c r="B120" s="41"/>
      <c r="C120" s="42"/>
      <c r="D120" s="219" t="s">
        <v>135</v>
      </c>
      <c r="E120" s="42"/>
      <c r="F120" s="220" t="s">
        <v>175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135</v>
      </c>
      <c r="AU120" s="19" t="s">
        <v>87</v>
      </c>
    </row>
    <row r="121" s="2" customFormat="1">
      <c r="A121" s="40"/>
      <c r="B121" s="41"/>
      <c r="C121" s="42"/>
      <c r="D121" s="224" t="s">
        <v>137</v>
      </c>
      <c r="E121" s="42"/>
      <c r="F121" s="225" t="s">
        <v>176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87</v>
      </c>
    </row>
    <row r="122" s="2" customFormat="1" ht="16.5" customHeight="1">
      <c r="A122" s="40"/>
      <c r="B122" s="41"/>
      <c r="C122" s="206" t="s">
        <v>177</v>
      </c>
      <c r="D122" s="206" t="s">
        <v>128</v>
      </c>
      <c r="E122" s="207" t="s">
        <v>178</v>
      </c>
      <c r="F122" s="208" t="s">
        <v>179</v>
      </c>
      <c r="G122" s="209" t="s">
        <v>165</v>
      </c>
      <c r="H122" s="210">
        <v>25</v>
      </c>
      <c r="I122" s="211"/>
      <c r="J122" s="212">
        <f>ROUND(I122*H122,2)</f>
        <v>0</v>
      </c>
      <c r="K122" s="208" t="s">
        <v>132</v>
      </c>
      <c r="L122" s="46"/>
      <c r="M122" s="213" t="s">
        <v>75</v>
      </c>
      <c r="N122" s="214" t="s">
        <v>47</v>
      </c>
      <c r="O122" s="86"/>
      <c r="P122" s="215">
        <f>O122*H122</f>
        <v>0</v>
      </c>
      <c r="Q122" s="215">
        <v>0.036900000000000002</v>
      </c>
      <c r="R122" s="215">
        <f>Q122*H122</f>
        <v>0.9225000000000001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133</v>
      </c>
      <c r="AT122" s="217" t="s">
        <v>128</v>
      </c>
      <c r="AU122" s="217" t="s">
        <v>87</v>
      </c>
      <c r="AY122" s="19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85</v>
      </c>
      <c r="BK122" s="218">
        <f>ROUND(I122*H122,2)</f>
        <v>0</v>
      </c>
      <c r="BL122" s="19" t="s">
        <v>133</v>
      </c>
      <c r="BM122" s="217" t="s">
        <v>180</v>
      </c>
    </row>
    <row r="123" s="2" customFormat="1">
      <c r="A123" s="40"/>
      <c r="B123" s="41"/>
      <c r="C123" s="42"/>
      <c r="D123" s="219" t="s">
        <v>135</v>
      </c>
      <c r="E123" s="42"/>
      <c r="F123" s="220" t="s">
        <v>181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135</v>
      </c>
      <c r="AU123" s="19" t="s">
        <v>87</v>
      </c>
    </row>
    <row r="124" s="2" customFormat="1">
      <c r="A124" s="40"/>
      <c r="B124" s="41"/>
      <c r="C124" s="42"/>
      <c r="D124" s="224" t="s">
        <v>137</v>
      </c>
      <c r="E124" s="42"/>
      <c r="F124" s="225" t="s">
        <v>182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137</v>
      </c>
      <c r="AU124" s="19" t="s">
        <v>87</v>
      </c>
    </row>
    <row r="125" s="2" customFormat="1" ht="16.5" customHeight="1">
      <c r="A125" s="40"/>
      <c r="B125" s="41"/>
      <c r="C125" s="206" t="s">
        <v>183</v>
      </c>
      <c r="D125" s="206" t="s">
        <v>128</v>
      </c>
      <c r="E125" s="207" t="s">
        <v>184</v>
      </c>
      <c r="F125" s="208" t="s">
        <v>185</v>
      </c>
      <c r="G125" s="209" t="s">
        <v>186</v>
      </c>
      <c r="H125" s="210">
        <v>12.311999999999999</v>
      </c>
      <c r="I125" s="211"/>
      <c r="J125" s="212">
        <f>ROUND(I125*H125,2)</f>
        <v>0</v>
      </c>
      <c r="K125" s="208" t="s">
        <v>132</v>
      </c>
      <c r="L125" s="46"/>
      <c r="M125" s="213" t="s">
        <v>75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133</v>
      </c>
      <c r="AT125" s="217" t="s">
        <v>128</v>
      </c>
      <c r="AU125" s="217" t="s">
        <v>87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85</v>
      </c>
      <c r="BK125" s="218">
        <f>ROUND(I125*H125,2)</f>
        <v>0</v>
      </c>
      <c r="BL125" s="19" t="s">
        <v>133</v>
      </c>
      <c r="BM125" s="217" t="s">
        <v>187</v>
      </c>
    </row>
    <row r="126" s="2" customFormat="1">
      <c r="A126" s="40"/>
      <c r="B126" s="41"/>
      <c r="C126" s="42"/>
      <c r="D126" s="219" t="s">
        <v>135</v>
      </c>
      <c r="E126" s="42"/>
      <c r="F126" s="220" t="s">
        <v>188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135</v>
      </c>
      <c r="AU126" s="19" t="s">
        <v>87</v>
      </c>
    </row>
    <row r="127" s="2" customFormat="1">
      <c r="A127" s="40"/>
      <c r="B127" s="41"/>
      <c r="C127" s="42"/>
      <c r="D127" s="224" t="s">
        <v>137</v>
      </c>
      <c r="E127" s="42"/>
      <c r="F127" s="225" t="s">
        <v>189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</v>
      </c>
      <c r="AU127" s="19" t="s">
        <v>87</v>
      </c>
    </row>
    <row r="128" s="13" customFormat="1">
      <c r="A128" s="13"/>
      <c r="B128" s="226"/>
      <c r="C128" s="227"/>
      <c r="D128" s="219" t="s">
        <v>139</v>
      </c>
      <c r="E128" s="228" t="s">
        <v>75</v>
      </c>
      <c r="F128" s="229" t="s">
        <v>190</v>
      </c>
      <c r="G128" s="227"/>
      <c r="H128" s="230">
        <v>2.2349999999999999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139</v>
      </c>
      <c r="AU128" s="236" t="s">
        <v>87</v>
      </c>
      <c r="AV128" s="13" t="s">
        <v>87</v>
      </c>
      <c r="AW128" s="13" t="s">
        <v>38</v>
      </c>
      <c r="AX128" s="13" t="s">
        <v>77</v>
      </c>
      <c r="AY128" s="236" t="s">
        <v>126</v>
      </c>
    </row>
    <row r="129" s="15" customFormat="1">
      <c r="A129" s="15"/>
      <c r="B129" s="249"/>
      <c r="C129" s="250"/>
      <c r="D129" s="219" t="s">
        <v>139</v>
      </c>
      <c r="E129" s="251" t="s">
        <v>75</v>
      </c>
      <c r="F129" s="252" t="s">
        <v>191</v>
      </c>
      <c r="G129" s="250"/>
      <c r="H129" s="253">
        <v>2.2349999999999999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139</v>
      </c>
      <c r="AU129" s="259" t="s">
        <v>87</v>
      </c>
      <c r="AV129" s="15" t="s">
        <v>150</v>
      </c>
      <c r="AW129" s="15" t="s">
        <v>38</v>
      </c>
      <c r="AX129" s="15" t="s">
        <v>77</v>
      </c>
      <c r="AY129" s="259" t="s">
        <v>126</v>
      </c>
    </row>
    <row r="130" s="13" customFormat="1">
      <c r="A130" s="13"/>
      <c r="B130" s="226"/>
      <c r="C130" s="227"/>
      <c r="D130" s="219" t="s">
        <v>139</v>
      </c>
      <c r="E130" s="228" t="s">
        <v>75</v>
      </c>
      <c r="F130" s="229" t="s">
        <v>192</v>
      </c>
      <c r="G130" s="227"/>
      <c r="H130" s="230">
        <v>64.546999999999997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139</v>
      </c>
      <c r="AU130" s="236" t="s">
        <v>87</v>
      </c>
      <c r="AV130" s="13" t="s">
        <v>87</v>
      </c>
      <c r="AW130" s="13" t="s">
        <v>38</v>
      </c>
      <c r="AX130" s="13" t="s">
        <v>77</v>
      </c>
      <c r="AY130" s="236" t="s">
        <v>126</v>
      </c>
    </row>
    <row r="131" s="13" customFormat="1">
      <c r="A131" s="13"/>
      <c r="B131" s="226"/>
      <c r="C131" s="227"/>
      <c r="D131" s="219" t="s">
        <v>139</v>
      </c>
      <c r="E131" s="228" t="s">
        <v>75</v>
      </c>
      <c r="F131" s="229" t="s">
        <v>193</v>
      </c>
      <c r="G131" s="227"/>
      <c r="H131" s="230">
        <v>-12.707000000000001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139</v>
      </c>
      <c r="AU131" s="236" t="s">
        <v>87</v>
      </c>
      <c r="AV131" s="13" t="s">
        <v>87</v>
      </c>
      <c r="AW131" s="13" t="s">
        <v>38</v>
      </c>
      <c r="AX131" s="13" t="s">
        <v>77</v>
      </c>
      <c r="AY131" s="236" t="s">
        <v>126</v>
      </c>
    </row>
    <row r="132" s="15" customFormat="1">
      <c r="A132" s="15"/>
      <c r="B132" s="249"/>
      <c r="C132" s="250"/>
      <c r="D132" s="219" t="s">
        <v>139</v>
      </c>
      <c r="E132" s="251" t="s">
        <v>75</v>
      </c>
      <c r="F132" s="252" t="s">
        <v>191</v>
      </c>
      <c r="G132" s="250"/>
      <c r="H132" s="253">
        <v>51.839999999999996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9" t="s">
        <v>139</v>
      </c>
      <c r="AU132" s="259" t="s">
        <v>87</v>
      </c>
      <c r="AV132" s="15" t="s">
        <v>150</v>
      </c>
      <c r="AW132" s="15" t="s">
        <v>38</v>
      </c>
      <c r="AX132" s="15" t="s">
        <v>77</v>
      </c>
      <c r="AY132" s="259" t="s">
        <v>126</v>
      </c>
    </row>
    <row r="133" s="13" customFormat="1">
      <c r="A133" s="13"/>
      <c r="B133" s="226"/>
      <c r="C133" s="227"/>
      <c r="D133" s="219" t="s">
        <v>139</v>
      </c>
      <c r="E133" s="228" t="s">
        <v>75</v>
      </c>
      <c r="F133" s="229" t="s">
        <v>194</v>
      </c>
      <c r="G133" s="227"/>
      <c r="H133" s="230">
        <v>12.311999999999999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139</v>
      </c>
      <c r="AU133" s="236" t="s">
        <v>87</v>
      </c>
      <c r="AV133" s="13" t="s">
        <v>87</v>
      </c>
      <c r="AW133" s="13" t="s">
        <v>38</v>
      </c>
      <c r="AX133" s="13" t="s">
        <v>85</v>
      </c>
      <c r="AY133" s="236" t="s">
        <v>126</v>
      </c>
    </row>
    <row r="134" s="2" customFormat="1" ht="16.5" customHeight="1">
      <c r="A134" s="40"/>
      <c r="B134" s="41"/>
      <c r="C134" s="206" t="s">
        <v>195</v>
      </c>
      <c r="D134" s="206" t="s">
        <v>128</v>
      </c>
      <c r="E134" s="207" t="s">
        <v>196</v>
      </c>
      <c r="F134" s="208" t="s">
        <v>197</v>
      </c>
      <c r="G134" s="209" t="s">
        <v>186</v>
      </c>
      <c r="H134" s="210">
        <v>1.825</v>
      </c>
      <c r="I134" s="211"/>
      <c r="J134" s="212">
        <f>ROUND(I134*H134,2)</f>
        <v>0</v>
      </c>
      <c r="K134" s="208" t="s">
        <v>132</v>
      </c>
      <c r="L134" s="46"/>
      <c r="M134" s="213" t="s">
        <v>75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133</v>
      </c>
      <c r="AT134" s="217" t="s">
        <v>128</v>
      </c>
      <c r="AU134" s="217" t="s">
        <v>87</v>
      </c>
      <c r="AY134" s="19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85</v>
      </c>
      <c r="BK134" s="218">
        <f>ROUND(I134*H134,2)</f>
        <v>0</v>
      </c>
      <c r="BL134" s="19" t="s">
        <v>133</v>
      </c>
      <c r="BM134" s="217" t="s">
        <v>198</v>
      </c>
    </row>
    <row r="135" s="2" customFormat="1">
      <c r="A135" s="40"/>
      <c r="B135" s="41"/>
      <c r="C135" s="42"/>
      <c r="D135" s="219" t="s">
        <v>135</v>
      </c>
      <c r="E135" s="42"/>
      <c r="F135" s="220" t="s">
        <v>199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135</v>
      </c>
      <c r="AU135" s="19" t="s">
        <v>87</v>
      </c>
    </row>
    <row r="136" s="2" customFormat="1">
      <c r="A136" s="40"/>
      <c r="B136" s="41"/>
      <c r="C136" s="42"/>
      <c r="D136" s="224" t="s">
        <v>137</v>
      </c>
      <c r="E136" s="42"/>
      <c r="F136" s="225" t="s">
        <v>200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137</v>
      </c>
      <c r="AU136" s="19" t="s">
        <v>87</v>
      </c>
    </row>
    <row r="137" s="13" customFormat="1">
      <c r="A137" s="13"/>
      <c r="B137" s="226"/>
      <c r="C137" s="227"/>
      <c r="D137" s="219" t="s">
        <v>139</v>
      </c>
      <c r="E137" s="228" t="s">
        <v>75</v>
      </c>
      <c r="F137" s="229" t="s">
        <v>201</v>
      </c>
      <c r="G137" s="227"/>
      <c r="H137" s="230">
        <v>2.3799999999999999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139</v>
      </c>
      <c r="AU137" s="236" t="s">
        <v>87</v>
      </c>
      <c r="AV137" s="13" t="s">
        <v>87</v>
      </c>
      <c r="AW137" s="13" t="s">
        <v>38</v>
      </c>
      <c r="AX137" s="13" t="s">
        <v>77</v>
      </c>
      <c r="AY137" s="236" t="s">
        <v>126</v>
      </c>
    </row>
    <row r="138" s="15" customFormat="1">
      <c r="A138" s="15"/>
      <c r="B138" s="249"/>
      <c r="C138" s="250"/>
      <c r="D138" s="219" t="s">
        <v>139</v>
      </c>
      <c r="E138" s="251" t="s">
        <v>75</v>
      </c>
      <c r="F138" s="252" t="s">
        <v>191</v>
      </c>
      <c r="G138" s="250"/>
      <c r="H138" s="253">
        <v>2.3799999999999999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139</v>
      </c>
      <c r="AU138" s="259" t="s">
        <v>87</v>
      </c>
      <c r="AV138" s="15" t="s">
        <v>150</v>
      </c>
      <c r="AW138" s="15" t="s">
        <v>38</v>
      </c>
      <c r="AX138" s="15" t="s">
        <v>77</v>
      </c>
      <c r="AY138" s="259" t="s">
        <v>126</v>
      </c>
    </row>
    <row r="139" s="13" customFormat="1">
      <c r="A139" s="13"/>
      <c r="B139" s="226"/>
      <c r="C139" s="227"/>
      <c r="D139" s="219" t="s">
        <v>139</v>
      </c>
      <c r="E139" s="228" t="s">
        <v>75</v>
      </c>
      <c r="F139" s="229" t="s">
        <v>202</v>
      </c>
      <c r="G139" s="227"/>
      <c r="H139" s="230">
        <v>9.4250000000000007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139</v>
      </c>
      <c r="AU139" s="236" t="s">
        <v>87</v>
      </c>
      <c r="AV139" s="13" t="s">
        <v>87</v>
      </c>
      <c r="AW139" s="13" t="s">
        <v>38</v>
      </c>
      <c r="AX139" s="13" t="s">
        <v>77</v>
      </c>
      <c r="AY139" s="236" t="s">
        <v>126</v>
      </c>
    </row>
    <row r="140" s="13" customFormat="1">
      <c r="A140" s="13"/>
      <c r="B140" s="226"/>
      <c r="C140" s="227"/>
      <c r="D140" s="219" t="s">
        <v>139</v>
      </c>
      <c r="E140" s="228" t="s">
        <v>75</v>
      </c>
      <c r="F140" s="229" t="s">
        <v>203</v>
      </c>
      <c r="G140" s="227"/>
      <c r="H140" s="230">
        <v>-1.742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139</v>
      </c>
      <c r="AU140" s="236" t="s">
        <v>87</v>
      </c>
      <c r="AV140" s="13" t="s">
        <v>87</v>
      </c>
      <c r="AW140" s="13" t="s">
        <v>38</v>
      </c>
      <c r="AX140" s="13" t="s">
        <v>77</v>
      </c>
      <c r="AY140" s="236" t="s">
        <v>126</v>
      </c>
    </row>
    <row r="141" s="15" customFormat="1">
      <c r="A141" s="15"/>
      <c r="B141" s="249"/>
      <c r="C141" s="250"/>
      <c r="D141" s="219" t="s">
        <v>139</v>
      </c>
      <c r="E141" s="251" t="s">
        <v>75</v>
      </c>
      <c r="F141" s="252" t="s">
        <v>191</v>
      </c>
      <c r="G141" s="250"/>
      <c r="H141" s="253">
        <v>7.6830000000000007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139</v>
      </c>
      <c r="AU141" s="259" t="s">
        <v>87</v>
      </c>
      <c r="AV141" s="15" t="s">
        <v>150</v>
      </c>
      <c r="AW141" s="15" t="s">
        <v>38</v>
      </c>
      <c r="AX141" s="15" t="s">
        <v>77</v>
      </c>
      <c r="AY141" s="259" t="s">
        <v>126</v>
      </c>
    </row>
    <row r="142" s="13" customFormat="1">
      <c r="A142" s="13"/>
      <c r="B142" s="226"/>
      <c r="C142" s="227"/>
      <c r="D142" s="219" t="s">
        <v>139</v>
      </c>
      <c r="E142" s="228" t="s">
        <v>75</v>
      </c>
      <c r="F142" s="229" t="s">
        <v>204</v>
      </c>
      <c r="G142" s="227"/>
      <c r="H142" s="230">
        <v>1.825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139</v>
      </c>
      <c r="AU142" s="236" t="s">
        <v>87</v>
      </c>
      <c r="AV142" s="13" t="s">
        <v>87</v>
      </c>
      <c r="AW142" s="13" t="s">
        <v>38</v>
      </c>
      <c r="AX142" s="13" t="s">
        <v>85</v>
      </c>
      <c r="AY142" s="236" t="s">
        <v>126</v>
      </c>
    </row>
    <row r="143" s="2" customFormat="1" ht="21.75" customHeight="1">
      <c r="A143" s="40"/>
      <c r="B143" s="41"/>
      <c r="C143" s="206" t="s">
        <v>205</v>
      </c>
      <c r="D143" s="206" t="s">
        <v>128</v>
      </c>
      <c r="E143" s="207" t="s">
        <v>206</v>
      </c>
      <c r="F143" s="208" t="s">
        <v>207</v>
      </c>
      <c r="G143" s="209" t="s">
        <v>186</v>
      </c>
      <c r="H143" s="210">
        <v>12.311999999999999</v>
      </c>
      <c r="I143" s="211"/>
      <c r="J143" s="212">
        <f>ROUND(I143*H143,2)</f>
        <v>0</v>
      </c>
      <c r="K143" s="208" t="s">
        <v>208</v>
      </c>
      <c r="L143" s="46"/>
      <c r="M143" s="213" t="s">
        <v>75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133</v>
      </c>
      <c r="AT143" s="217" t="s">
        <v>128</v>
      </c>
      <c r="AU143" s="217" t="s">
        <v>87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85</v>
      </c>
      <c r="BK143" s="218">
        <f>ROUND(I143*H143,2)</f>
        <v>0</v>
      </c>
      <c r="BL143" s="19" t="s">
        <v>133</v>
      </c>
      <c r="BM143" s="217" t="s">
        <v>209</v>
      </c>
    </row>
    <row r="144" s="2" customFormat="1">
      <c r="A144" s="40"/>
      <c r="B144" s="41"/>
      <c r="C144" s="42"/>
      <c r="D144" s="219" t="s">
        <v>135</v>
      </c>
      <c r="E144" s="42"/>
      <c r="F144" s="220" t="s">
        <v>210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135</v>
      </c>
      <c r="AU144" s="19" t="s">
        <v>87</v>
      </c>
    </row>
    <row r="145" s="2" customFormat="1">
      <c r="A145" s="40"/>
      <c r="B145" s="41"/>
      <c r="C145" s="42"/>
      <c r="D145" s="224" t="s">
        <v>137</v>
      </c>
      <c r="E145" s="42"/>
      <c r="F145" s="225" t="s">
        <v>211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137</v>
      </c>
      <c r="AU145" s="19" t="s">
        <v>87</v>
      </c>
    </row>
    <row r="146" s="2" customFormat="1">
      <c r="A146" s="40"/>
      <c r="B146" s="41"/>
      <c r="C146" s="42"/>
      <c r="D146" s="219" t="s">
        <v>169</v>
      </c>
      <c r="E146" s="42"/>
      <c r="F146" s="248" t="s">
        <v>212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169</v>
      </c>
      <c r="AU146" s="19" t="s">
        <v>87</v>
      </c>
    </row>
    <row r="147" s="13" customFormat="1">
      <c r="A147" s="13"/>
      <c r="B147" s="226"/>
      <c r="C147" s="227"/>
      <c r="D147" s="219" t="s">
        <v>139</v>
      </c>
      <c r="E147" s="228" t="s">
        <v>75</v>
      </c>
      <c r="F147" s="229" t="s">
        <v>190</v>
      </c>
      <c r="G147" s="227"/>
      <c r="H147" s="230">
        <v>2.2349999999999999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139</v>
      </c>
      <c r="AU147" s="236" t="s">
        <v>87</v>
      </c>
      <c r="AV147" s="13" t="s">
        <v>87</v>
      </c>
      <c r="AW147" s="13" t="s">
        <v>38</v>
      </c>
      <c r="AX147" s="13" t="s">
        <v>77</v>
      </c>
      <c r="AY147" s="236" t="s">
        <v>126</v>
      </c>
    </row>
    <row r="148" s="15" customFormat="1">
      <c r="A148" s="15"/>
      <c r="B148" s="249"/>
      <c r="C148" s="250"/>
      <c r="D148" s="219" t="s">
        <v>139</v>
      </c>
      <c r="E148" s="251" t="s">
        <v>75</v>
      </c>
      <c r="F148" s="252" t="s">
        <v>191</v>
      </c>
      <c r="G148" s="250"/>
      <c r="H148" s="253">
        <v>2.2349999999999999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139</v>
      </c>
      <c r="AU148" s="259" t="s">
        <v>87</v>
      </c>
      <c r="AV148" s="15" t="s">
        <v>150</v>
      </c>
      <c r="AW148" s="15" t="s">
        <v>38</v>
      </c>
      <c r="AX148" s="15" t="s">
        <v>77</v>
      </c>
      <c r="AY148" s="259" t="s">
        <v>126</v>
      </c>
    </row>
    <row r="149" s="13" customFormat="1">
      <c r="A149" s="13"/>
      <c r="B149" s="226"/>
      <c r="C149" s="227"/>
      <c r="D149" s="219" t="s">
        <v>139</v>
      </c>
      <c r="E149" s="228" t="s">
        <v>75</v>
      </c>
      <c r="F149" s="229" t="s">
        <v>192</v>
      </c>
      <c r="G149" s="227"/>
      <c r="H149" s="230">
        <v>64.546999999999997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139</v>
      </c>
      <c r="AU149" s="236" t="s">
        <v>87</v>
      </c>
      <c r="AV149" s="13" t="s">
        <v>87</v>
      </c>
      <c r="AW149" s="13" t="s">
        <v>38</v>
      </c>
      <c r="AX149" s="13" t="s">
        <v>77</v>
      </c>
      <c r="AY149" s="236" t="s">
        <v>126</v>
      </c>
    </row>
    <row r="150" s="13" customFormat="1">
      <c r="A150" s="13"/>
      <c r="B150" s="226"/>
      <c r="C150" s="227"/>
      <c r="D150" s="219" t="s">
        <v>139</v>
      </c>
      <c r="E150" s="228" t="s">
        <v>75</v>
      </c>
      <c r="F150" s="229" t="s">
        <v>193</v>
      </c>
      <c r="G150" s="227"/>
      <c r="H150" s="230">
        <v>-12.707000000000001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139</v>
      </c>
      <c r="AU150" s="236" t="s">
        <v>87</v>
      </c>
      <c r="AV150" s="13" t="s">
        <v>87</v>
      </c>
      <c r="AW150" s="13" t="s">
        <v>38</v>
      </c>
      <c r="AX150" s="13" t="s">
        <v>77</v>
      </c>
      <c r="AY150" s="236" t="s">
        <v>126</v>
      </c>
    </row>
    <row r="151" s="15" customFormat="1">
      <c r="A151" s="15"/>
      <c r="B151" s="249"/>
      <c r="C151" s="250"/>
      <c r="D151" s="219" t="s">
        <v>139</v>
      </c>
      <c r="E151" s="251" t="s">
        <v>75</v>
      </c>
      <c r="F151" s="252" t="s">
        <v>191</v>
      </c>
      <c r="G151" s="250"/>
      <c r="H151" s="253">
        <v>51.839999999999996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139</v>
      </c>
      <c r="AU151" s="259" t="s">
        <v>87</v>
      </c>
      <c r="AV151" s="15" t="s">
        <v>150</v>
      </c>
      <c r="AW151" s="15" t="s">
        <v>38</v>
      </c>
      <c r="AX151" s="15" t="s">
        <v>77</v>
      </c>
      <c r="AY151" s="259" t="s">
        <v>126</v>
      </c>
    </row>
    <row r="152" s="13" customFormat="1">
      <c r="A152" s="13"/>
      <c r="B152" s="226"/>
      <c r="C152" s="227"/>
      <c r="D152" s="219" t="s">
        <v>139</v>
      </c>
      <c r="E152" s="228" t="s">
        <v>75</v>
      </c>
      <c r="F152" s="229" t="s">
        <v>194</v>
      </c>
      <c r="G152" s="227"/>
      <c r="H152" s="230">
        <v>12.311999999999999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139</v>
      </c>
      <c r="AU152" s="236" t="s">
        <v>87</v>
      </c>
      <c r="AV152" s="13" t="s">
        <v>87</v>
      </c>
      <c r="AW152" s="13" t="s">
        <v>38</v>
      </c>
      <c r="AX152" s="13" t="s">
        <v>85</v>
      </c>
      <c r="AY152" s="236" t="s">
        <v>126</v>
      </c>
    </row>
    <row r="153" s="2" customFormat="1" ht="21.75" customHeight="1">
      <c r="A153" s="40"/>
      <c r="B153" s="41"/>
      <c r="C153" s="206" t="s">
        <v>213</v>
      </c>
      <c r="D153" s="206" t="s">
        <v>128</v>
      </c>
      <c r="E153" s="207" t="s">
        <v>214</v>
      </c>
      <c r="F153" s="208" t="s">
        <v>215</v>
      </c>
      <c r="G153" s="209" t="s">
        <v>186</v>
      </c>
      <c r="H153" s="210">
        <v>1.825</v>
      </c>
      <c r="I153" s="211"/>
      <c r="J153" s="212">
        <f>ROUND(I153*H153,2)</f>
        <v>0</v>
      </c>
      <c r="K153" s="208" t="s">
        <v>132</v>
      </c>
      <c r="L153" s="46"/>
      <c r="M153" s="213" t="s">
        <v>75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133</v>
      </c>
      <c r="AT153" s="217" t="s">
        <v>128</v>
      </c>
      <c r="AU153" s="217" t="s">
        <v>87</v>
      </c>
      <c r="AY153" s="19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85</v>
      </c>
      <c r="BK153" s="218">
        <f>ROUND(I153*H153,2)</f>
        <v>0</v>
      </c>
      <c r="BL153" s="19" t="s">
        <v>133</v>
      </c>
      <c r="BM153" s="217" t="s">
        <v>216</v>
      </c>
    </row>
    <row r="154" s="2" customFormat="1">
      <c r="A154" s="40"/>
      <c r="B154" s="41"/>
      <c r="C154" s="42"/>
      <c r="D154" s="219" t="s">
        <v>135</v>
      </c>
      <c r="E154" s="42"/>
      <c r="F154" s="220" t="s">
        <v>217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135</v>
      </c>
      <c r="AU154" s="19" t="s">
        <v>87</v>
      </c>
    </row>
    <row r="155" s="2" customFormat="1">
      <c r="A155" s="40"/>
      <c r="B155" s="41"/>
      <c r="C155" s="42"/>
      <c r="D155" s="224" t="s">
        <v>137</v>
      </c>
      <c r="E155" s="42"/>
      <c r="F155" s="225" t="s">
        <v>218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137</v>
      </c>
      <c r="AU155" s="19" t="s">
        <v>87</v>
      </c>
    </row>
    <row r="156" s="13" customFormat="1">
      <c r="A156" s="13"/>
      <c r="B156" s="226"/>
      <c r="C156" s="227"/>
      <c r="D156" s="219" t="s">
        <v>139</v>
      </c>
      <c r="E156" s="228" t="s">
        <v>75</v>
      </c>
      <c r="F156" s="229" t="s">
        <v>201</v>
      </c>
      <c r="G156" s="227"/>
      <c r="H156" s="230">
        <v>2.3799999999999999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139</v>
      </c>
      <c r="AU156" s="236" t="s">
        <v>87</v>
      </c>
      <c r="AV156" s="13" t="s">
        <v>87</v>
      </c>
      <c r="AW156" s="13" t="s">
        <v>38</v>
      </c>
      <c r="AX156" s="13" t="s">
        <v>77</v>
      </c>
      <c r="AY156" s="236" t="s">
        <v>126</v>
      </c>
    </row>
    <row r="157" s="15" customFormat="1">
      <c r="A157" s="15"/>
      <c r="B157" s="249"/>
      <c r="C157" s="250"/>
      <c r="D157" s="219" t="s">
        <v>139</v>
      </c>
      <c r="E157" s="251" t="s">
        <v>75</v>
      </c>
      <c r="F157" s="252" t="s">
        <v>191</v>
      </c>
      <c r="G157" s="250"/>
      <c r="H157" s="253">
        <v>2.3799999999999999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9" t="s">
        <v>139</v>
      </c>
      <c r="AU157" s="259" t="s">
        <v>87</v>
      </c>
      <c r="AV157" s="15" t="s">
        <v>150</v>
      </c>
      <c r="AW157" s="15" t="s">
        <v>38</v>
      </c>
      <c r="AX157" s="15" t="s">
        <v>77</v>
      </c>
      <c r="AY157" s="259" t="s">
        <v>126</v>
      </c>
    </row>
    <row r="158" s="13" customFormat="1">
      <c r="A158" s="13"/>
      <c r="B158" s="226"/>
      <c r="C158" s="227"/>
      <c r="D158" s="219" t="s">
        <v>139</v>
      </c>
      <c r="E158" s="228" t="s">
        <v>75</v>
      </c>
      <c r="F158" s="229" t="s">
        <v>202</v>
      </c>
      <c r="G158" s="227"/>
      <c r="H158" s="230">
        <v>9.4250000000000007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139</v>
      </c>
      <c r="AU158" s="236" t="s">
        <v>87</v>
      </c>
      <c r="AV158" s="13" t="s">
        <v>87</v>
      </c>
      <c r="AW158" s="13" t="s">
        <v>38</v>
      </c>
      <c r="AX158" s="13" t="s">
        <v>77</v>
      </c>
      <c r="AY158" s="236" t="s">
        <v>126</v>
      </c>
    </row>
    <row r="159" s="13" customFormat="1">
      <c r="A159" s="13"/>
      <c r="B159" s="226"/>
      <c r="C159" s="227"/>
      <c r="D159" s="219" t="s">
        <v>139</v>
      </c>
      <c r="E159" s="228" t="s">
        <v>75</v>
      </c>
      <c r="F159" s="229" t="s">
        <v>203</v>
      </c>
      <c r="G159" s="227"/>
      <c r="H159" s="230">
        <v>-1.742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139</v>
      </c>
      <c r="AU159" s="236" t="s">
        <v>87</v>
      </c>
      <c r="AV159" s="13" t="s">
        <v>87</v>
      </c>
      <c r="AW159" s="13" t="s">
        <v>38</v>
      </c>
      <c r="AX159" s="13" t="s">
        <v>77</v>
      </c>
      <c r="AY159" s="236" t="s">
        <v>126</v>
      </c>
    </row>
    <row r="160" s="15" customFormat="1">
      <c r="A160" s="15"/>
      <c r="B160" s="249"/>
      <c r="C160" s="250"/>
      <c r="D160" s="219" t="s">
        <v>139</v>
      </c>
      <c r="E160" s="251" t="s">
        <v>75</v>
      </c>
      <c r="F160" s="252" t="s">
        <v>191</v>
      </c>
      <c r="G160" s="250"/>
      <c r="H160" s="253">
        <v>7.6830000000000007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139</v>
      </c>
      <c r="AU160" s="259" t="s">
        <v>87</v>
      </c>
      <c r="AV160" s="15" t="s">
        <v>150</v>
      </c>
      <c r="AW160" s="15" t="s">
        <v>38</v>
      </c>
      <c r="AX160" s="15" t="s">
        <v>77</v>
      </c>
      <c r="AY160" s="259" t="s">
        <v>126</v>
      </c>
    </row>
    <row r="161" s="13" customFormat="1">
      <c r="A161" s="13"/>
      <c r="B161" s="226"/>
      <c r="C161" s="227"/>
      <c r="D161" s="219" t="s">
        <v>139</v>
      </c>
      <c r="E161" s="228" t="s">
        <v>75</v>
      </c>
      <c r="F161" s="229" t="s">
        <v>204</v>
      </c>
      <c r="G161" s="227"/>
      <c r="H161" s="230">
        <v>1.825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139</v>
      </c>
      <c r="AU161" s="236" t="s">
        <v>87</v>
      </c>
      <c r="AV161" s="13" t="s">
        <v>87</v>
      </c>
      <c r="AW161" s="13" t="s">
        <v>38</v>
      </c>
      <c r="AX161" s="13" t="s">
        <v>85</v>
      </c>
      <c r="AY161" s="236" t="s">
        <v>126</v>
      </c>
    </row>
    <row r="162" s="2" customFormat="1" ht="16.5" customHeight="1">
      <c r="A162" s="40"/>
      <c r="B162" s="41"/>
      <c r="C162" s="206" t="s">
        <v>219</v>
      </c>
      <c r="D162" s="206" t="s">
        <v>128</v>
      </c>
      <c r="E162" s="207" t="s">
        <v>220</v>
      </c>
      <c r="F162" s="208" t="s">
        <v>221</v>
      </c>
      <c r="G162" s="209" t="s">
        <v>186</v>
      </c>
      <c r="H162" s="210">
        <v>12.311999999999999</v>
      </c>
      <c r="I162" s="211"/>
      <c r="J162" s="212">
        <f>ROUND(I162*H162,2)</f>
        <v>0</v>
      </c>
      <c r="K162" s="208" t="s">
        <v>132</v>
      </c>
      <c r="L162" s="46"/>
      <c r="M162" s="213" t="s">
        <v>75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133</v>
      </c>
      <c r="AT162" s="217" t="s">
        <v>128</v>
      </c>
      <c r="AU162" s="217" t="s">
        <v>87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85</v>
      </c>
      <c r="BK162" s="218">
        <f>ROUND(I162*H162,2)</f>
        <v>0</v>
      </c>
      <c r="BL162" s="19" t="s">
        <v>133</v>
      </c>
      <c r="BM162" s="217" t="s">
        <v>222</v>
      </c>
    </row>
    <row r="163" s="2" customFormat="1">
      <c r="A163" s="40"/>
      <c r="B163" s="41"/>
      <c r="C163" s="42"/>
      <c r="D163" s="219" t="s">
        <v>135</v>
      </c>
      <c r="E163" s="42"/>
      <c r="F163" s="220" t="s">
        <v>223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135</v>
      </c>
      <c r="AU163" s="19" t="s">
        <v>87</v>
      </c>
    </row>
    <row r="164" s="2" customFormat="1">
      <c r="A164" s="40"/>
      <c r="B164" s="41"/>
      <c r="C164" s="42"/>
      <c r="D164" s="224" t="s">
        <v>137</v>
      </c>
      <c r="E164" s="42"/>
      <c r="F164" s="225" t="s">
        <v>224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137</v>
      </c>
      <c r="AU164" s="19" t="s">
        <v>87</v>
      </c>
    </row>
    <row r="165" s="13" customFormat="1">
      <c r="A165" s="13"/>
      <c r="B165" s="226"/>
      <c r="C165" s="227"/>
      <c r="D165" s="219" t="s">
        <v>139</v>
      </c>
      <c r="E165" s="228" t="s">
        <v>75</v>
      </c>
      <c r="F165" s="229" t="s">
        <v>190</v>
      </c>
      <c r="G165" s="227"/>
      <c r="H165" s="230">
        <v>2.2349999999999999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139</v>
      </c>
      <c r="AU165" s="236" t="s">
        <v>87</v>
      </c>
      <c r="AV165" s="13" t="s">
        <v>87</v>
      </c>
      <c r="AW165" s="13" t="s">
        <v>38</v>
      </c>
      <c r="AX165" s="13" t="s">
        <v>77</v>
      </c>
      <c r="AY165" s="236" t="s">
        <v>126</v>
      </c>
    </row>
    <row r="166" s="15" customFormat="1">
      <c r="A166" s="15"/>
      <c r="B166" s="249"/>
      <c r="C166" s="250"/>
      <c r="D166" s="219" t="s">
        <v>139</v>
      </c>
      <c r="E166" s="251" t="s">
        <v>75</v>
      </c>
      <c r="F166" s="252" t="s">
        <v>191</v>
      </c>
      <c r="G166" s="250"/>
      <c r="H166" s="253">
        <v>2.2349999999999999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9" t="s">
        <v>139</v>
      </c>
      <c r="AU166" s="259" t="s">
        <v>87</v>
      </c>
      <c r="AV166" s="15" t="s">
        <v>150</v>
      </c>
      <c r="AW166" s="15" t="s">
        <v>38</v>
      </c>
      <c r="AX166" s="15" t="s">
        <v>77</v>
      </c>
      <c r="AY166" s="259" t="s">
        <v>126</v>
      </c>
    </row>
    <row r="167" s="13" customFormat="1">
      <c r="A167" s="13"/>
      <c r="B167" s="226"/>
      <c r="C167" s="227"/>
      <c r="D167" s="219" t="s">
        <v>139</v>
      </c>
      <c r="E167" s="228" t="s">
        <v>75</v>
      </c>
      <c r="F167" s="229" t="s">
        <v>192</v>
      </c>
      <c r="G167" s="227"/>
      <c r="H167" s="230">
        <v>64.546999999999997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139</v>
      </c>
      <c r="AU167" s="236" t="s">
        <v>87</v>
      </c>
      <c r="AV167" s="13" t="s">
        <v>87</v>
      </c>
      <c r="AW167" s="13" t="s">
        <v>38</v>
      </c>
      <c r="AX167" s="13" t="s">
        <v>77</v>
      </c>
      <c r="AY167" s="236" t="s">
        <v>126</v>
      </c>
    </row>
    <row r="168" s="13" customFormat="1">
      <c r="A168" s="13"/>
      <c r="B168" s="226"/>
      <c r="C168" s="227"/>
      <c r="D168" s="219" t="s">
        <v>139</v>
      </c>
      <c r="E168" s="228" t="s">
        <v>75</v>
      </c>
      <c r="F168" s="229" t="s">
        <v>193</v>
      </c>
      <c r="G168" s="227"/>
      <c r="H168" s="230">
        <v>-12.707000000000001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139</v>
      </c>
      <c r="AU168" s="236" t="s">
        <v>87</v>
      </c>
      <c r="AV168" s="13" t="s">
        <v>87</v>
      </c>
      <c r="AW168" s="13" t="s">
        <v>38</v>
      </c>
      <c r="AX168" s="13" t="s">
        <v>77</v>
      </c>
      <c r="AY168" s="236" t="s">
        <v>126</v>
      </c>
    </row>
    <row r="169" s="15" customFormat="1">
      <c r="A169" s="15"/>
      <c r="B169" s="249"/>
      <c r="C169" s="250"/>
      <c r="D169" s="219" t="s">
        <v>139</v>
      </c>
      <c r="E169" s="251" t="s">
        <v>75</v>
      </c>
      <c r="F169" s="252" t="s">
        <v>191</v>
      </c>
      <c r="G169" s="250"/>
      <c r="H169" s="253">
        <v>51.839999999999996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139</v>
      </c>
      <c r="AU169" s="259" t="s">
        <v>87</v>
      </c>
      <c r="AV169" s="15" t="s">
        <v>150</v>
      </c>
      <c r="AW169" s="15" t="s">
        <v>38</v>
      </c>
      <c r="AX169" s="15" t="s">
        <v>77</v>
      </c>
      <c r="AY169" s="259" t="s">
        <v>126</v>
      </c>
    </row>
    <row r="170" s="13" customFormat="1">
      <c r="A170" s="13"/>
      <c r="B170" s="226"/>
      <c r="C170" s="227"/>
      <c r="D170" s="219" t="s">
        <v>139</v>
      </c>
      <c r="E170" s="228" t="s">
        <v>75</v>
      </c>
      <c r="F170" s="229" t="s">
        <v>194</v>
      </c>
      <c r="G170" s="227"/>
      <c r="H170" s="230">
        <v>12.311999999999999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139</v>
      </c>
      <c r="AU170" s="236" t="s">
        <v>87</v>
      </c>
      <c r="AV170" s="13" t="s">
        <v>87</v>
      </c>
      <c r="AW170" s="13" t="s">
        <v>38</v>
      </c>
      <c r="AX170" s="13" t="s">
        <v>85</v>
      </c>
      <c r="AY170" s="236" t="s">
        <v>126</v>
      </c>
    </row>
    <row r="171" s="2" customFormat="1" ht="16.5" customHeight="1">
      <c r="A171" s="40"/>
      <c r="B171" s="41"/>
      <c r="C171" s="206" t="s">
        <v>225</v>
      </c>
      <c r="D171" s="206" t="s">
        <v>128</v>
      </c>
      <c r="E171" s="207" t="s">
        <v>226</v>
      </c>
      <c r="F171" s="208" t="s">
        <v>227</v>
      </c>
      <c r="G171" s="209" t="s">
        <v>186</v>
      </c>
      <c r="H171" s="210">
        <v>1.825</v>
      </c>
      <c r="I171" s="211"/>
      <c r="J171" s="212">
        <f>ROUND(I171*H171,2)</f>
        <v>0</v>
      </c>
      <c r="K171" s="208" t="s">
        <v>132</v>
      </c>
      <c r="L171" s="46"/>
      <c r="M171" s="213" t="s">
        <v>75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133</v>
      </c>
      <c r="AT171" s="217" t="s">
        <v>128</v>
      </c>
      <c r="AU171" s="217" t="s">
        <v>87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85</v>
      </c>
      <c r="BK171" s="218">
        <f>ROUND(I171*H171,2)</f>
        <v>0</v>
      </c>
      <c r="BL171" s="19" t="s">
        <v>133</v>
      </c>
      <c r="BM171" s="217" t="s">
        <v>228</v>
      </c>
    </row>
    <row r="172" s="2" customFormat="1">
      <c r="A172" s="40"/>
      <c r="B172" s="41"/>
      <c r="C172" s="42"/>
      <c r="D172" s="219" t="s">
        <v>135</v>
      </c>
      <c r="E172" s="42"/>
      <c r="F172" s="220" t="s">
        <v>229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135</v>
      </c>
      <c r="AU172" s="19" t="s">
        <v>87</v>
      </c>
    </row>
    <row r="173" s="2" customFormat="1">
      <c r="A173" s="40"/>
      <c r="B173" s="41"/>
      <c r="C173" s="42"/>
      <c r="D173" s="224" t="s">
        <v>137</v>
      </c>
      <c r="E173" s="42"/>
      <c r="F173" s="225" t="s">
        <v>230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137</v>
      </c>
      <c r="AU173" s="19" t="s">
        <v>87</v>
      </c>
    </row>
    <row r="174" s="13" customFormat="1">
      <c r="A174" s="13"/>
      <c r="B174" s="226"/>
      <c r="C174" s="227"/>
      <c r="D174" s="219" t="s">
        <v>139</v>
      </c>
      <c r="E174" s="228" t="s">
        <v>75</v>
      </c>
      <c r="F174" s="229" t="s">
        <v>201</v>
      </c>
      <c r="G174" s="227"/>
      <c r="H174" s="230">
        <v>2.3799999999999999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139</v>
      </c>
      <c r="AU174" s="236" t="s">
        <v>87</v>
      </c>
      <c r="AV174" s="13" t="s">
        <v>87</v>
      </c>
      <c r="AW174" s="13" t="s">
        <v>38</v>
      </c>
      <c r="AX174" s="13" t="s">
        <v>77</v>
      </c>
      <c r="AY174" s="236" t="s">
        <v>126</v>
      </c>
    </row>
    <row r="175" s="15" customFormat="1">
      <c r="A175" s="15"/>
      <c r="B175" s="249"/>
      <c r="C175" s="250"/>
      <c r="D175" s="219" t="s">
        <v>139</v>
      </c>
      <c r="E175" s="251" t="s">
        <v>75</v>
      </c>
      <c r="F175" s="252" t="s">
        <v>191</v>
      </c>
      <c r="G175" s="250"/>
      <c r="H175" s="253">
        <v>2.3799999999999999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139</v>
      </c>
      <c r="AU175" s="259" t="s">
        <v>87</v>
      </c>
      <c r="AV175" s="15" t="s">
        <v>150</v>
      </c>
      <c r="AW175" s="15" t="s">
        <v>38</v>
      </c>
      <c r="AX175" s="15" t="s">
        <v>77</v>
      </c>
      <c r="AY175" s="259" t="s">
        <v>126</v>
      </c>
    </row>
    <row r="176" s="13" customFormat="1">
      <c r="A176" s="13"/>
      <c r="B176" s="226"/>
      <c r="C176" s="227"/>
      <c r="D176" s="219" t="s">
        <v>139</v>
      </c>
      <c r="E176" s="228" t="s">
        <v>75</v>
      </c>
      <c r="F176" s="229" t="s">
        <v>202</v>
      </c>
      <c r="G176" s="227"/>
      <c r="H176" s="230">
        <v>9.4250000000000007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139</v>
      </c>
      <c r="AU176" s="236" t="s">
        <v>87</v>
      </c>
      <c r="AV176" s="13" t="s">
        <v>87</v>
      </c>
      <c r="AW176" s="13" t="s">
        <v>38</v>
      </c>
      <c r="AX176" s="13" t="s">
        <v>77</v>
      </c>
      <c r="AY176" s="236" t="s">
        <v>126</v>
      </c>
    </row>
    <row r="177" s="13" customFormat="1">
      <c r="A177" s="13"/>
      <c r="B177" s="226"/>
      <c r="C177" s="227"/>
      <c r="D177" s="219" t="s">
        <v>139</v>
      </c>
      <c r="E177" s="228" t="s">
        <v>75</v>
      </c>
      <c r="F177" s="229" t="s">
        <v>203</v>
      </c>
      <c r="G177" s="227"/>
      <c r="H177" s="230">
        <v>-1.742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87</v>
      </c>
      <c r="AV177" s="13" t="s">
        <v>87</v>
      </c>
      <c r="AW177" s="13" t="s">
        <v>38</v>
      </c>
      <c r="AX177" s="13" t="s">
        <v>77</v>
      </c>
      <c r="AY177" s="236" t="s">
        <v>126</v>
      </c>
    </row>
    <row r="178" s="15" customFormat="1">
      <c r="A178" s="15"/>
      <c r="B178" s="249"/>
      <c r="C178" s="250"/>
      <c r="D178" s="219" t="s">
        <v>139</v>
      </c>
      <c r="E178" s="251" t="s">
        <v>75</v>
      </c>
      <c r="F178" s="252" t="s">
        <v>191</v>
      </c>
      <c r="G178" s="250"/>
      <c r="H178" s="253">
        <v>7.6830000000000007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9" t="s">
        <v>139</v>
      </c>
      <c r="AU178" s="259" t="s">
        <v>87</v>
      </c>
      <c r="AV178" s="15" t="s">
        <v>150</v>
      </c>
      <c r="AW178" s="15" t="s">
        <v>38</v>
      </c>
      <c r="AX178" s="15" t="s">
        <v>77</v>
      </c>
      <c r="AY178" s="259" t="s">
        <v>126</v>
      </c>
    </row>
    <row r="179" s="13" customFormat="1">
      <c r="A179" s="13"/>
      <c r="B179" s="226"/>
      <c r="C179" s="227"/>
      <c r="D179" s="219" t="s">
        <v>139</v>
      </c>
      <c r="E179" s="228" t="s">
        <v>75</v>
      </c>
      <c r="F179" s="229" t="s">
        <v>204</v>
      </c>
      <c r="G179" s="227"/>
      <c r="H179" s="230">
        <v>1.825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139</v>
      </c>
      <c r="AU179" s="236" t="s">
        <v>87</v>
      </c>
      <c r="AV179" s="13" t="s">
        <v>87</v>
      </c>
      <c r="AW179" s="13" t="s">
        <v>38</v>
      </c>
      <c r="AX179" s="13" t="s">
        <v>85</v>
      </c>
      <c r="AY179" s="236" t="s">
        <v>126</v>
      </c>
    </row>
    <row r="180" s="2" customFormat="1" ht="21.75" customHeight="1">
      <c r="A180" s="40"/>
      <c r="B180" s="41"/>
      <c r="C180" s="206" t="s">
        <v>231</v>
      </c>
      <c r="D180" s="206" t="s">
        <v>128</v>
      </c>
      <c r="E180" s="207" t="s">
        <v>232</v>
      </c>
      <c r="F180" s="208" t="s">
        <v>233</v>
      </c>
      <c r="G180" s="209" t="s">
        <v>186</v>
      </c>
      <c r="H180" s="210">
        <v>12.311999999999999</v>
      </c>
      <c r="I180" s="211"/>
      <c r="J180" s="212">
        <f>ROUND(I180*H180,2)</f>
        <v>0</v>
      </c>
      <c r="K180" s="208" t="s">
        <v>208</v>
      </c>
      <c r="L180" s="46"/>
      <c r="M180" s="213" t="s">
        <v>75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133</v>
      </c>
      <c r="AT180" s="217" t="s">
        <v>128</v>
      </c>
      <c r="AU180" s="217" t="s">
        <v>87</v>
      </c>
      <c r="AY180" s="19" t="s">
        <v>126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85</v>
      </c>
      <c r="BK180" s="218">
        <f>ROUND(I180*H180,2)</f>
        <v>0</v>
      </c>
      <c r="BL180" s="19" t="s">
        <v>133</v>
      </c>
      <c r="BM180" s="217" t="s">
        <v>234</v>
      </c>
    </row>
    <row r="181" s="2" customFormat="1">
      <c r="A181" s="40"/>
      <c r="B181" s="41"/>
      <c r="C181" s="42"/>
      <c r="D181" s="219" t="s">
        <v>135</v>
      </c>
      <c r="E181" s="42"/>
      <c r="F181" s="220" t="s">
        <v>235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135</v>
      </c>
      <c r="AU181" s="19" t="s">
        <v>87</v>
      </c>
    </row>
    <row r="182" s="2" customFormat="1">
      <c r="A182" s="40"/>
      <c r="B182" s="41"/>
      <c r="C182" s="42"/>
      <c r="D182" s="224" t="s">
        <v>137</v>
      </c>
      <c r="E182" s="42"/>
      <c r="F182" s="225" t="s">
        <v>236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137</v>
      </c>
      <c r="AU182" s="19" t="s">
        <v>87</v>
      </c>
    </row>
    <row r="183" s="2" customFormat="1">
      <c r="A183" s="40"/>
      <c r="B183" s="41"/>
      <c r="C183" s="42"/>
      <c r="D183" s="219" t="s">
        <v>169</v>
      </c>
      <c r="E183" s="42"/>
      <c r="F183" s="248" t="s">
        <v>212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169</v>
      </c>
      <c r="AU183" s="19" t="s">
        <v>87</v>
      </c>
    </row>
    <row r="184" s="13" customFormat="1">
      <c r="A184" s="13"/>
      <c r="B184" s="226"/>
      <c r="C184" s="227"/>
      <c r="D184" s="219" t="s">
        <v>139</v>
      </c>
      <c r="E184" s="228" t="s">
        <v>75</v>
      </c>
      <c r="F184" s="229" t="s">
        <v>190</v>
      </c>
      <c r="G184" s="227"/>
      <c r="H184" s="230">
        <v>2.2349999999999999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139</v>
      </c>
      <c r="AU184" s="236" t="s">
        <v>87</v>
      </c>
      <c r="AV184" s="13" t="s">
        <v>87</v>
      </c>
      <c r="AW184" s="13" t="s">
        <v>38</v>
      </c>
      <c r="AX184" s="13" t="s">
        <v>77</v>
      </c>
      <c r="AY184" s="236" t="s">
        <v>126</v>
      </c>
    </row>
    <row r="185" s="15" customFormat="1">
      <c r="A185" s="15"/>
      <c r="B185" s="249"/>
      <c r="C185" s="250"/>
      <c r="D185" s="219" t="s">
        <v>139</v>
      </c>
      <c r="E185" s="251" t="s">
        <v>75</v>
      </c>
      <c r="F185" s="252" t="s">
        <v>191</v>
      </c>
      <c r="G185" s="250"/>
      <c r="H185" s="253">
        <v>2.2349999999999999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139</v>
      </c>
      <c r="AU185" s="259" t="s">
        <v>87</v>
      </c>
      <c r="AV185" s="15" t="s">
        <v>150</v>
      </c>
      <c r="AW185" s="15" t="s">
        <v>38</v>
      </c>
      <c r="AX185" s="15" t="s">
        <v>77</v>
      </c>
      <c r="AY185" s="259" t="s">
        <v>126</v>
      </c>
    </row>
    <row r="186" s="13" customFormat="1">
      <c r="A186" s="13"/>
      <c r="B186" s="226"/>
      <c r="C186" s="227"/>
      <c r="D186" s="219" t="s">
        <v>139</v>
      </c>
      <c r="E186" s="228" t="s">
        <v>75</v>
      </c>
      <c r="F186" s="229" t="s">
        <v>192</v>
      </c>
      <c r="G186" s="227"/>
      <c r="H186" s="230">
        <v>64.546999999999997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139</v>
      </c>
      <c r="AU186" s="236" t="s">
        <v>87</v>
      </c>
      <c r="AV186" s="13" t="s">
        <v>87</v>
      </c>
      <c r="AW186" s="13" t="s">
        <v>38</v>
      </c>
      <c r="AX186" s="13" t="s">
        <v>77</v>
      </c>
      <c r="AY186" s="236" t="s">
        <v>126</v>
      </c>
    </row>
    <row r="187" s="13" customFormat="1">
      <c r="A187" s="13"/>
      <c r="B187" s="226"/>
      <c r="C187" s="227"/>
      <c r="D187" s="219" t="s">
        <v>139</v>
      </c>
      <c r="E187" s="228" t="s">
        <v>75</v>
      </c>
      <c r="F187" s="229" t="s">
        <v>193</v>
      </c>
      <c r="G187" s="227"/>
      <c r="H187" s="230">
        <v>-12.707000000000001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139</v>
      </c>
      <c r="AU187" s="236" t="s">
        <v>87</v>
      </c>
      <c r="AV187" s="13" t="s">
        <v>87</v>
      </c>
      <c r="AW187" s="13" t="s">
        <v>38</v>
      </c>
      <c r="AX187" s="13" t="s">
        <v>77</v>
      </c>
      <c r="AY187" s="236" t="s">
        <v>126</v>
      </c>
    </row>
    <row r="188" s="15" customFormat="1">
      <c r="A188" s="15"/>
      <c r="B188" s="249"/>
      <c r="C188" s="250"/>
      <c r="D188" s="219" t="s">
        <v>139</v>
      </c>
      <c r="E188" s="251" t="s">
        <v>75</v>
      </c>
      <c r="F188" s="252" t="s">
        <v>191</v>
      </c>
      <c r="G188" s="250"/>
      <c r="H188" s="253">
        <v>51.839999999999996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9" t="s">
        <v>139</v>
      </c>
      <c r="AU188" s="259" t="s">
        <v>87</v>
      </c>
      <c r="AV188" s="15" t="s">
        <v>150</v>
      </c>
      <c r="AW188" s="15" t="s">
        <v>38</v>
      </c>
      <c r="AX188" s="15" t="s">
        <v>77</v>
      </c>
      <c r="AY188" s="259" t="s">
        <v>126</v>
      </c>
    </row>
    <row r="189" s="13" customFormat="1">
      <c r="A189" s="13"/>
      <c r="B189" s="226"/>
      <c r="C189" s="227"/>
      <c r="D189" s="219" t="s">
        <v>139</v>
      </c>
      <c r="E189" s="228" t="s">
        <v>75</v>
      </c>
      <c r="F189" s="229" t="s">
        <v>194</v>
      </c>
      <c r="G189" s="227"/>
      <c r="H189" s="230">
        <v>12.311999999999999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139</v>
      </c>
      <c r="AU189" s="236" t="s">
        <v>87</v>
      </c>
      <c r="AV189" s="13" t="s">
        <v>87</v>
      </c>
      <c r="AW189" s="13" t="s">
        <v>38</v>
      </c>
      <c r="AX189" s="13" t="s">
        <v>85</v>
      </c>
      <c r="AY189" s="236" t="s">
        <v>126</v>
      </c>
    </row>
    <row r="190" s="2" customFormat="1" ht="21.75" customHeight="1">
      <c r="A190" s="40"/>
      <c r="B190" s="41"/>
      <c r="C190" s="206" t="s">
        <v>8</v>
      </c>
      <c r="D190" s="206" t="s">
        <v>128</v>
      </c>
      <c r="E190" s="207" t="s">
        <v>237</v>
      </c>
      <c r="F190" s="208" t="s">
        <v>238</v>
      </c>
      <c r="G190" s="209" t="s">
        <v>186</v>
      </c>
      <c r="H190" s="210">
        <v>1.825</v>
      </c>
      <c r="I190" s="211"/>
      <c r="J190" s="212">
        <f>ROUND(I190*H190,2)</f>
        <v>0</v>
      </c>
      <c r="K190" s="208" t="s">
        <v>132</v>
      </c>
      <c r="L190" s="46"/>
      <c r="M190" s="213" t="s">
        <v>75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133</v>
      </c>
      <c r="AT190" s="217" t="s">
        <v>128</v>
      </c>
      <c r="AU190" s="217" t="s">
        <v>87</v>
      </c>
      <c r="AY190" s="19" t="s">
        <v>126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85</v>
      </c>
      <c r="BK190" s="218">
        <f>ROUND(I190*H190,2)</f>
        <v>0</v>
      </c>
      <c r="BL190" s="19" t="s">
        <v>133</v>
      </c>
      <c r="BM190" s="217" t="s">
        <v>239</v>
      </c>
    </row>
    <row r="191" s="2" customFormat="1">
      <c r="A191" s="40"/>
      <c r="B191" s="41"/>
      <c r="C191" s="42"/>
      <c r="D191" s="219" t="s">
        <v>135</v>
      </c>
      <c r="E191" s="42"/>
      <c r="F191" s="220" t="s">
        <v>240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135</v>
      </c>
      <c r="AU191" s="19" t="s">
        <v>87</v>
      </c>
    </row>
    <row r="192" s="2" customFormat="1">
      <c r="A192" s="40"/>
      <c r="B192" s="41"/>
      <c r="C192" s="42"/>
      <c r="D192" s="224" t="s">
        <v>137</v>
      </c>
      <c r="E192" s="42"/>
      <c r="F192" s="225" t="s">
        <v>241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137</v>
      </c>
      <c r="AU192" s="19" t="s">
        <v>87</v>
      </c>
    </row>
    <row r="193" s="13" customFormat="1">
      <c r="A193" s="13"/>
      <c r="B193" s="226"/>
      <c r="C193" s="227"/>
      <c r="D193" s="219" t="s">
        <v>139</v>
      </c>
      <c r="E193" s="228" t="s">
        <v>75</v>
      </c>
      <c r="F193" s="229" t="s">
        <v>201</v>
      </c>
      <c r="G193" s="227"/>
      <c r="H193" s="230">
        <v>2.3799999999999999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139</v>
      </c>
      <c r="AU193" s="236" t="s">
        <v>87</v>
      </c>
      <c r="AV193" s="13" t="s">
        <v>87</v>
      </c>
      <c r="AW193" s="13" t="s">
        <v>38</v>
      </c>
      <c r="AX193" s="13" t="s">
        <v>77</v>
      </c>
      <c r="AY193" s="236" t="s">
        <v>126</v>
      </c>
    </row>
    <row r="194" s="15" customFormat="1">
      <c r="A194" s="15"/>
      <c r="B194" s="249"/>
      <c r="C194" s="250"/>
      <c r="D194" s="219" t="s">
        <v>139</v>
      </c>
      <c r="E194" s="251" t="s">
        <v>75</v>
      </c>
      <c r="F194" s="252" t="s">
        <v>191</v>
      </c>
      <c r="G194" s="250"/>
      <c r="H194" s="253">
        <v>2.3799999999999999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9" t="s">
        <v>139</v>
      </c>
      <c r="AU194" s="259" t="s">
        <v>87</v>
      </c>
      <c r="AV194" s="15" t="s">
        <v>150</v>
      </c>
      <c r="AW194" s="15" t="s">
        <v>38</v>
      </c>
      <c r="AX194" s="15" t="s">
        <v>77</v>
      </c>
      <c r="AY194" s="259" t="s">
        <v>126</v>
      </c>
    </row>
    <row r="195" s="13" customFormat="1">
      <c r="A195" s="13"/>
      <c r="B195" s="226"/>
      <c r="C195" s="227"/>
      <c r="D195" s="219" t="s">
        <v>139</v>
      </c>
      <c r="E195" s="228" t="s">
        <v>75</v>
      </c>
      <c r="F195" s="229" t="s">
        <v>202</v>
      </c>
      <c r="G195" s="227"/>
      <c r="H195" s="230">
        <v>9.4250000000000007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139</v>
      </c>
      <c r="AU195" s="236" t="s">
        <v>87</v>
      </c>
      <c r="AV195" s="13" t="s">
        <v>87</v>
      </c>
      <c r="AW195" s="13" t="s">
        <v>38</v>
      </c>
      <c r="AX195" s="13" t="s">
        <v>77</v>
      </c>
      <c r="AY195" s="236" t="s">
        <v>126</v>
      </c>
    </row>
    <row r="196" s="13" customFormat="1">
      <c r="A196" s="13"/>
      <c r="B196" s="226"/>
      <c r="C196" s="227"/>
      <c r="D196" s="219" t="s">
        <v>139</v>
      </c>
      <c r="E196" s="228" t="s">
        <v>75</v>
      </c>
      <c r="F196" s="229" t="s">
        <v>203</v>
      </c>
      <c r="G196" s="227"/>
      <c r="H196" s="230">
        <v>-1.742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139</v>
      </c>
      <c r="AU196" s="236" t="s">
        <v>87</v>
      </c>
      <c r="AV196" s="13" t="s">
        <v>87</v>
      </c>
      <c r="AW196" s="13" t="s">
        <v>38</v>
      </c>
      <c r="AX196" s="13" t="s">
        <v>77</v>
      </c>
      <c r="AY196" s="236" t="s">
        <v>126</v>
      </c>
    </row>
    <row r="197" s="15" customFormat="1">
      <c r="A197" s="15"/>
      <c r="B197" s="249"/>
      <c r="C197" s="250"/>
      <c r="D197" s="219" t="s">
        <v>139</v>
      </c>
      <c r="E197" s="251" t="s">
        <v>75</v>
      </c>
      <c r="F197" s="252" t="s">
        <v>191</v>
      </c>
      <c r="G197" s="250"/>
      <c r="H197" s="253">
        <v>7.6830000000000007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9" t="s">
        <v>139</v>
      </c>
      <c r="AU197" s="259" t="s">
        <v>87</v>
      </c>
      <c r="AV197" s="15" t="s">
        <v>150</v>
      </c>
      <c r="AW197" s="15" t="s">
        <v>38</v>
      </c>
      <c r="AX197" s="15" t="s">
        <v>77</v>
      </c>
      <c r="AY197" s="259" t="s">
        <v>126</v>
      </c>
    </row>
    <row r="198" s="13" customFormat="1">
      <c r="A198" s="13"/>
      <c r="B198" s="226"/>
      <c r="C198" s="227"/>
      <c r="D198" s="219" t="s">
        <v>139</v>
      </c>
      <c r="E198" s="228" t="s">
        <v>75</v>
      </c>
      <c r="F198" s="229" t="s">
        <v>204</v>
      </c>
      <c r="G198" s="227"/>
      <c r="H198" s="230">
        <v>1.825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87</v>
      </c>
      <c r="AV198" s="13" t="s">
        <v>87</v>
      </c>
      <c r="AW198" s="13" t="s">
        <v>38</v>
      </c>
      <c r="AX198" s="13" t="s">
        <v>85</v>
      </c>
      <c r="AY198" s="236" t="s">
        <v>126</v>
      </c>
    </row>
    <row r="199" s="2" customFormat="1" ht="16.5" customHeight="1">
      <c r="A199" s="40"/>
      <c r="B199" s="41"/>
      <c r="C199" s="206" t="s">
        <v>242</v>
      </c>
      <c r="D199" s="206" t="s">
        <v>128</v>
      </c>
      <c r="E199" s="207" t="s">
        <v>243</v>
      </c>
      <c r="F199" s="208" t="s">
        <v>244</v>
      </c>
      <c r="G199" s="209" t="s">
        <v>186</v>
      </c>
      <c r="H199" s="210">
        <v>1.296</v>
      </c>
      <c r="I199" s="211"/>
      <c r="J199" s="212">
        <f>ROUND(I199*H199,2)</f>
        <v>0</v>
      </c>
      <c r="K199" s="208" t="s">
        <v>132</v>
      </c>
      <c r="L199" s="46"/>
      <c r="M199" s="213" t="s">
        <v>75</v>
      </c>
      <c r="N199" s="214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133</v>
      </c>
      <c r="AT199" s="217" t="s">
        <v>128</v>
      </c>
      <c r="AU199" s="217" t="s">
        <v>87</v>
      </c>
      <c r="AY199" s="19" t="s">
        <v>126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85</v>
      </c>
      <c r="BK199" s="218">
        <f>ROUND(I199*H199,2)</f>
        <v>0</v>
      </c>
      <c r="BL199" s="19" t="s">
        <v>133</v>
      </c>
      <c r="BM199" s="217" t="s">
        <v>245</v>
      </c>
    </row>
    <row r="200" s="2" customFormat="1">
      <c r="A200" s="40"/>
      <c r="B200" s="41"/>
      <c r="C200" s="42"/>
      <c r="D200" s="219" t="s">
        <v>135</v>
      </c>
      <c r="E200" s="42"/>
      <c r="F200" s="220" t="s">
        <v>246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135</v>
      </c>
      <c r="AU200" s="19" t="s">
        <v>87</v>
      </c>
    </row>
    <row r="201" s="2" customFormat="1">
      <c r="A201" s="40"/>
      <c r="B201" s="41"/>
      <c r="C201" s="42"/>
      <c r="D201" s="224" t="s">
        <v>137</v>
      </c>
      <c r="E201" s="42"/>
      <c r="F201" s="225" t="s">
        <v>247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</v>
      </c>
      <c r="AU201" s="19" t="s">
        <v>87</v>
      </c>
    </row>
    <row r="202" s="13" customFormat="1">
      <c r="A202" s="13"/>
      <c r="B202" s="226"/>
      <c r="C202" s="227"/>
      <c r="D202" s="219" t="s">
        <v>139</v>
      </c>
      <c r="E202" s="228" t="s">
        <v>75</v>
      </c>
      <c r="F202" s="229" t="s">
        <v>190</v>
      </c>
      <c r="G202" s="227"/>
      <c r="H202" s="230">
        <v>2.2349999999999999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139</v>
      </c>
      <c r="AU202" s="236" t="s">
        <v>87</v>
      </c>
      <c r="AV202" s="13" t="s">
        <v>87</v>
      </c>
      <c r="AW202" s="13" t="s">
        <v>38</v>
      </c>
      <c r="AX202" s="13" t="s">
        <v>77</v>
      </c>
      <c r="AY202" s="236" t="s">
        <v>126</v>
      </c>
    </row>
    <row r="203" s="15" customFormat="1">
      <c r="A203" s="15"/>
      <c r="B203" s="249"/>
      <c r="C203" s="250"/>
      <c r="D203" s="219" t="s">
        <v>139</v>
      </c>
      <c r="E203" s="251" t="s">
        <v>75</v>
      </c>
      <c r="F203" s="252" t="s">
        <v>191</v>
      </c>
      <c r="G203" s="250"/>
      <c r="H203" s="253">
        <v>2.2349999999999999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9" t="s">
        <v>139</v>
      </c>
      <c r="AU203" s="259" t="s">
        <v>87</v>
      </c>
      <c r="AV203" s="15" t="s">
        <v>150</v>
      </c>
      <c r="AW203" s="15" t="s">
        <v>38</v>
      </c>
      <c r="AX203" s="15" t="s">
        <v>77</v>
      </c>
      <c r="AY203" s="259" t="s">
        <v>126</v>
      </c>
    </row>
    <row r="204" s="13" customFormat="1">
      <c r="A204" s="13"/>
      <c r="B204" s="226"/>
      <c r="C204" s="227"/>
      <c r="D204" s="219" t="s">
        <v>139</v>
      </c>
      <c r="E204" s="228" t="s">
        <v>75</v>
      </c>
      <c r="F204" s="229" t="s">
        <v>192</v>
      </c>
      <c r="G204" s="227"/>
      <c r="H204" s="230">
        <v>64.546999999999997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139</v>
      </c>
      <c r="AU204" s="236" t="s">
        <v>87</v>
      </c>
      <c r="AV204" s="13" t="s">
        <v>87</v>
      </c>
      <c r="AW204" s="13" t="s">
        <v>38</v>
      </c>
      <c r="AX204" s="13" t="s">
        <v>77</v>
      </c>
      <c r="AY204" s="236" t="s">
        <v>126</v>
      </c>
    </row>
    <row r="205" s="13" customFormat="1">
      <c r="A205" s="13"/>
      <c r="B205" s="226"/>
      <c r="C205" s="227"/>
      <c r="D205" s="219" t="s">
        <v>139</v>
      </c>
      <c r="E205" s="228" t="s">
        <v>75</v>
      </c>
      <c r="F205" s="229" t="s">
        <v>193</v>
      </c>
      <c r="G205" s="227"/>
      <c r="H205" s="230">
        <v>-12.707000000000001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139</v>
      </c>
      <c r="AU205" s="236" t="s">
        <v>87</v>
      </c>
      <c r="AV205" s="13" t="s">
        <v>87</v>
      </c>
      <c r="AW205" s="13" t="s">
        <v>38</v>
      </c>
      <c r="AX205" s="13" t="s">
        <v>77</v>
      </c>
      <c r="AY205" s="236" t="s">
        <v>126</v>
      </c>
    </row>
    <row r="206" s="15" customFormat="1">
      <c r="A206" s="15"/>
      <c r="B206" s="249"/>
      <c r="C206" s="250"/>
      <c r="D206" s="219" t="s">
        <v>139</v>
      </c>
      <c r="E206" s="251" t="s">
        <v>75</v>
      </c>
      <c r="F206" s="252" t="s">
        <v>191</v>
      </c>
      <c r="G206" s="250"/>
      <c r="H206" s="253">
        <v>51.839999999999996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139</v>
      </c>
      <c r="AU206" s="259" t="s">
        <v>87</v>
      </c>
      <c r="AV206" s="15" t="s">
        <v>150</v>
      </c>
      <c r="AW206" s="15" t="s">
        <v>38</v>
      </c>
      <c r="AX206" s="15" t="s">
        <v>77</v>
      </c>
      <c r="AY206" s="259" t="s">
        <v>126</v>
      </c>
    </row>
    <row r="207" s="13" customFormat="1">
      <c r="A207" s="13"/>
      <c r="B207" s="226"/>
      <c r="C207" s="227"/>
      <c r="D207" s="219" t="s">
        <v>139</v>
      </c>
      <c r="E207" s="228" t="s">
        <v>75</v>
      </c>
      <c r="F207" s="229" t="s">
        <v>248</v>
      </c>
      <c r="G207" s="227"/>
      <c r="H207" s="230">
        <v>1.296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139</v>
      </c>
      <c r="AU207" s="236" t="s">
        <v>87</v>
      </c>
      <c r="AV207" s="13" t="s">
        <v>87</v>
      </c>
      <c r="AW207" s="13" t="s">
        <v>38</v>
      </c>
      <c r="AX207" s="13" t="s">
        <v>85</v>
      </c>
      <c r="AY207" s="236" t="s">
        <v>126</v>
      </c>
    </row>
    <row r="208" s="2" customFormat="1" ht="16.5" customHeight="1">
      <c r="A208" s="40"/>
      <c r="B208" s="41"/>
      <c r="C208" s="206" t="s">
        <v>249</v>
      </c>
      <c r="D208" s="206" t="s">
        <v>128</v>
      </c>
      <c r="E208" s="207" t="s">
        <v>250</v>
      </c>
      <c r="F208" s="208" t="s">
        <v>251</v>
      </c>
      <c r="G208" s="209" t="s">
        <v>186</v>
      </c>
      <c r="H208" s="210">
        <v>0.192</v>
      </c>
      <c r="I208" s="211"/>
      <c r="J208" s="212">
        <f>ROUND(I208*H208,2)</f>
        <v>0</v>
      </c>
      <c r="K208" s="208" t="s">
        <v>132</v>
      </c>
      <c r="L208" s="46"/>
      <c r="M208" s="213" t="s">
        <v>75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133</v>
      </c>
      <c r="AT208" s="217" t="s">
        <v>128</v>
      </c>
      <c r="AU208" s="217" t="s">
        <v>87</v>
      </c>
      <c r="AY208" s="19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85</v>
      </c>
      <c r="BK208" s="218">
        <f>ROUND(I208*H208,2)</f>
        <v>0</v>
      </c>
      <c r="BL208" s="19" t="s">
        <v>133</v>
      </c>
      <c r="BM208" s="217" t="s">
        <v>252</v>
      </c>
    </row>
    <row r="209" s="2" customFormat="1">
      <c r="A209" s="40"/>
      <c r="B209" s="41"/>
      <c r="C209" s="42"/>
      <c r="D209" s="219" t="s">
        <v>135</v>
      </c>
      <c r="E209" s="42"/>
      <c r="F209" s="220" t="s">
        <v>253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135</v>
      </c>
      <c r="AU209" s="19" t="s">
        <v>87</v>
      </c>
    </row>
    <row r="210" s="2" customFormat="1">
      <c r="A210" s="40"/>
      <c r="B210" s="41"/>
      <c r="C210" s="42"/>
      <c r="D210" s="224" t="s">
        <v>137</v>
      </c>
      <c r="E210" s="42"/>
      <c r="F210" s="225" t="s">
        <v>254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</v>
      </c>
      <c r="AU210" s="19" t="s">
        <v>87</v>
      </c>
    </row>
    <row r="211" s="13" customFormat="1">
      <c r="A211" s="13"/>
      <c r="B211" s="226"/>
      <c r="C211" s="227"/>
      <c r="D211" s="219" t="s">
        <v>139</v>
      </c>
      <c r="E211" s="228" t="s">
        <v>75</v>
      </c>
      <c r="F211" s="229" t="s">
        <v>201</v>
      </c>
      <c r="G211" s="227"/>
      <c r="H211" s="230">
        <v>2.3799999999999999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139</v>
      </c>
      <c r="AU211" s="236" t="s">
        <v>87</v>
      </c>
      <c r="AV211" s="13" t="s">
        <v>87</v>
      </c>
      <c r="AW211" s="13" t="s">
        <v>38</v>
      </c>
      <c r="AX211" s="13" t="s">
        <v>77</v>
      </c>
      <c r="AY211" s="236" t="s">
        <v>126</v>
      </c>
    </row>
    <row r="212" s="15" customFormat="1">
      <c r="A212" s="15"/>
      <c r="B212" s="249"/>
      <c r="C212" s="250"/>
      <c r="D212" s="219" t="s">
        <v>139</v>
      </c>
      <c r="E212" s="251" t="s">
        <v>75</v>
      </c>
      <c r="F212" s="252" t="s">
        <v>191</v>
      </c>
      <c r="G212" s="250"/>
      <c r="H212" s="253">
        <v>2.3799999999999999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9" t="s">
        <v>139</v>
      </c>
      <c r="AU212" s="259" t="s">
        <v>87</v>
      </c>
      <c r="AV212" s="15" t="s">
        <v>150</v>
      </c>
      <c r="AW212" s="15" t="s">
        <v>38</v>
      </c>
      <c r="AX212" s="15" t="s">
        <v>77</v>
      </c>
      <c r="AY212" s="259" t="s">
        <v>126</v>
      </c>
    </row>
    <row r="213" s="13" customFormat="1">
      <c r="A213" s="13"/>
      <c r="B213" s="226"/>
      <c r="C213" s="227"/>
      <c r="D213" s="219" t="s">
        <v>139</v>
      </c>
      <c r="E213" s="228" t="s">
        <v>75</v>
      </c>
      <c r="F213" s="229" t="s">
        <v>202</v>
      </c>
      <c r="G213" s="227"/>
      <c r="H213" s="230">
        <v>9.4250000000000007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139</v>
      </c>
      <c r="AU213" s="236" t="s">
        <v>87</v>
      </c>
      <c r="AV213" s="13" t="s">
        <v>87</v>
      </c>
      <c r="AW213" s="13" t="s">
        <v>38</v>
      </c>
      <c r="AX213" s="13" t="s">
        <v>77</v>
      </c>
      <c r="AY213" s="236" t="s">
        <v>126</v>
      </c>
    </row>
    <row r="214" s="13" customFormat="1">
      <c r="A214" s="13"/>
      <c r="B214" s="226"/>
      <c r="C214" s="227"/>
      <c r="D214" s="219" t="s">
        <v>139</v>
      </c>
      <c r="E214" s="228" t="s">
        <v>75</v>
      </c>
      <c r="F214" s="229" t="s">
        <v>203</v>
      </c>
      <c r="G214" s="227"/>
      <c r="H214" s="230">
        <v>-1.742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139</v>
      </c>
      <c r="AU214" s="236" t="s">
        <v>87</v>
      </c>
      <c r="AV214" s="13" t="s">
        <v>87</v>
      </c>
      <c r="AW214" s="13" t="s">
        <v>38</v>
      </c>
      <c r="AX214" s="13" t="s">
        <v>77</v>
      </c>
      <c r="AY214" s="236" t="s">
        <v>126</v>
      </c>
    </row>
    <row r="215" s="15" customFormat="1">
      <c r="A215" s="15"/>
      <c r="B215" s="249"/>
      <c r="C215" s="250"/>
      <c r="D215" s="219" t="s">
        <v>139</v>
      </c>
      <c r="E215" s="251" t="s">
        <v>75</v>
      </c>
      <c r="F215" s="252" t="s">
        <v>191</v>
      </c>
      <c r="G215" s="250"/>
      <c r="H215" s="253">
        <v>7.6830000000000007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9" t="s">
        <v>139</v>
      </c>
      <c r="AU215" s="259" t="s">
        <v>87</v>
      </c>
      <c r="AV215" s="15" t="s">
        <v>150</v>
      </c>
      <c r="AW215" s="15" t="s">
        <v>38</v>
      </c>
      <c r="AX215" s="15" t="s">
        <v>77</v>
      </c>
      <c r="AY215" s="259" t="s">
        <v>126</v>
      </c>
    </row>
    <row r="216" s="13" customFormat="1">
      <c r="A216" s="13"/>
      <c r="B216" s="226"/>
      <c r="C216" s="227"/>
      <c r="D216" s="219" t="s">
        <v>139</v>
      </c>
      <c r="E216" s="228" t="s">
        <v>75</v>
      </c>
      <c r="F216" s="229" t="s">
        <v>255</v>
      </c>
      <c r="G216" s="227"/>
      <c r="H216" s="230">
        <v>0.192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139</v>
      </c>
      <c r="AU216" s="236" t="s">
        <v>87</v>
      </c>
      <c r="AV216" s="13" t="s">
        <v>87</v>
      </c>
      <c r="AW216" s="13" t="s">
        <v>38</v>
      </c>
      <c r="AX216" s="13" t="s">
        <v>85</v>
      </c>
      <c r="AY216" s="236" t="s">
        <v>126</v>
      </c>
    </row>
    <row r="217" s="2" customFormat="1" ht="21.75" customHeight="1">
      <c r="A217" s="40"/>
      <c r="B217" s="41"/>
      <c r="C217" s="206" t="s">
        <v>256</v>
      </c>
      <c r="D217" s="206" t="s">
        <v>128</v>
      </c>
      <c r="E217" s="207" t="s">
        <v>257</v>
      </c>
      <c r="F217" s="208" t="s">
        <v>258</v>
      </c>
      <c r="G217" s="209" t="s">
        <v>186</v>
      </c>
      <c r="H217" s="210">
        <v>1.296</v>
      </c>
      <c r="I217" s="211"/>
      <c r="J217" s="212">
        <f>ROUND(I217*H217,2)</f>
        <v>0</v>
      </c>
      <c r="K217" s="208" t="s">
        <v>132</v>
      </c>
      <c r="L217" s="46"/>
      <c r="M217" s="213" t="s">
        <v>75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133</v>
      </c>
      <c r="AT217" s="217" t="s">
        <v>128</v>
      </c>
      <c r="AU217" s="217" t="s">
        <v>87</v>
      </c>
      <c r="AY217" s="19" t="s">
        <v>126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85</v>
      </c>
      <c r="BK217" s="218">
        <f>ROUND(I217*H217,2)</f>
        <v>0</v>
      </c>
      <c r="BL217" s="19" t="s">
        <v>133</v>
      </c>
      <c r="BM217" s="217" t="s">
        <v>259</v>
      </c>
    </row>
    <row r="218" s="2" customFormat="1">
      <c r="A218" s="40"/>
      <c r="B218" s="41"/>
      <c r="C218" s="42"/>
      <c r="D218" s="219" t="s">
        <v>135</v>
      </c>
      <c r="E218" s="42"/>
      <c r="F218" s="220" t="s">
        <v>260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135</v>
      </c>
      <c r="AU218" s="19" t="s">
        <v>87</v>
      </c>
    </row>
    <row r="219" s="2" customFormat="1">
      <c r="A219" s="40"/>
      <c r="B219" s="41"/>
      <c r="C219" s="42"/>
      <c r="D219" s="224" t="s">
        <v>137</v>
      </c>
      <c r="E219" s="42"/>
      <c r="F219" s="225" t="s">
        <v>261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</v>
      </c>
      <c r="AU219" s="19" t="s">
        <v>87</v>
      </c>
    </row>
    <row r="220" s="13" customFormat="1">
      <c r="A220" s="13"/>
      <c r="B220" s="226"/>
      <c r="C220" s="227"/>
      <c r="D220" s="219" t="s">
        <v>139</v>
      </c>
      <c r="E220" s="228" t="s">
        <v>75</v>
      </c>
      <c r="F220" s="229" t="s">
        <v>190</v>
      </c>
      <c r="G220" s="227"/>
      <c r="H220" s="230">
        <v>2.2349999999999999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139</v>
      </c>
      <c r="AU220" s="236" t="s">
        <v>87</v>
      </c>
      <c r="AV220" s="13" t="s">
        <v>87</v>
      </c>
      <c r="AW220" s="13" t="s">
        <v>38</v>
      </c>
      <c r="AX220" s="13" t="s">
        <v>77</v>
      </c>
      <c r="AY220" s="236" t="s">
        <v>126</v>
      </c>
    </row>
    <row r="221" s="15" customFormat="1">
      <c r="A221" s="15"/>
      <c r="B221" s="249"/>
      <c r="C221" s="250"/>
      <c r="D221" s="219" t="s">
        <v>139</v>
      </c>
      <c r="E221" s="251" t="s">
        <v>75</v>
      </c>
      <c r="F221" s="252" t="s">
        <v>191</v>
      </c>
      <c r="G221" s="250"/>
      <c r="H221" s="253">
        <v>2.2349999999999999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9" t="s">
        <v>139</v>
      </c>
      <c r="AU221" s="259" t="s">
        <v>87</v>
      </c>
      <c r="AV221" s="15" t="s">
        <v>150</v>
      </c>
      <c r="AW221" s="15" t="s">
        <v>38</v>
      </c>
      <c r="AX221" s="15" t="s">
        <v>77</v>
      </c>
      <c r="AY221" s="259" t="s">
        <v>126</v>
      </c>
    </row>
    <row r="222" s="13" customFormat="1">
      <c r="A222" s="13"/>
      <c r="B222" s="226"/>
      <c r="C222" s="227"/>
      <c r="D222" s="219" t="s">
        <v>139</v>
      </c>
      <c r="E222" s="228" t="s">
        <v>75</v>
      </c>
      <c r="F222" s="229" t="s">
        <v>192</v>
      </c>
      <c r="G222" s="227"/>
      <c r="H222" s="230">
        <v>64.546999999999997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139</v>
      </c>
      <c r="AU222" s="236" t="s">
        <v>87</v>
      </c>
      <c r="AV222" s="13" t="s">
        <v>87</v>
      </c>
      <c r="AW222" s="13" t="s">
        <v>38</v>
      </c>
      <c r="AX222" s="13" t="s">
        <v>77</v>
      </c>
      <c r="AY222" s="236" t="s">
        <v>126</v>
      </c>
    </row>
    <row r="223" s="13" customFormat="1">
      <c r="A223" s="13"/>
      <c r="B223" s="226"/>
      <c r="C223" s="227"/>
      <c r="D223" s="219" t="s">
        <v>139</v>
      </c>
      <c r="E223" s="228" t="s">
        <v>75</v>
      </c>
      <c r="F223" s="229" t="s">
        <v>193</v>
      </c>
      <c r="G223" s="227"/>
      <c r="H223" s="230">
        <v>-12.707000000000001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139</v>
      </c>
      <c r="AU223" s="236" t="s">
        <v>87</v>
      </c>
      <c r="AV223" s="13" t="s">
        <v>87</v>
      </c>
      <c r="AW223" s="13" t="s">
        <v>38</v>
      </c>
      <c r="AX223" s="13" t="s">
        <v>77</v>
      </c>
      <c r="AY223" s="236" t="s">
        <v>126</v>
      </c>
    </row>
    <row r="224" s="15" customFormat="1">
      <c r="A224" s="15"/>
      <c r="B224" s="249"/>
      <c r="C224" s="250"/>
      <c r="D224" s="219" t="s">
        <v>139</v>
      </c>
      <c r="E224" s="251" t="s">
        <v>75</v>
      </c>
      <c r="F224" s="252" t="s">
        <v>191</v>
      </c>
      <c r="G224" s="250"/>
      <c r="H224" s="253">
        <v>51.839999999999996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139</v>
      </c>
      <c r="AU224" s="259" t="s">
        <v>87</v>
      </c>
      <c r="AV224" s="15" t="s">
        <v>150</v>
      </c>
      <c r="AW224" s="15" t="s">
        <v>38</v>
      </c>
      <c r="AX224" s="15" t="s">
        <v>77</v>
      </c>
      <c r="AY224" s="259" t="s">
        <v>126</v>
      </c>
    </row>
    <row r="225" s="13" customFormat="1">
      <c r="A225" s="13"/>
      <c r="B225" s="226"/>
      <c r="C225" s="227"/>
      <c r="D225" s="219" t="s">
        <v>139</v>
      </c>
      <c r="E225" s="228" t="s">
        <v>75</v>
      </c>
      <c r="F225" s="229" t="s">
        <v>248</v>
      </c>
      <c r="G225" s="227"/>
      <c r="H225" s="230">
        <v>1.296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139</v>
      </c>
      <c r="AU225" s="236" t="s">
        <v>87</v>
      </c>
      <c r="AV225" s="13" t="s">
        <v>87</v>
      </c>
      <c r="AW225" s="13" t="s">
        <v>38</v>
      </c>
      <c r="AX225" s="13" t="s">
        <v>85</v>
      </c>
      <c r="AY225" s="236" t="s">
        <v>126</v>
      </c>
    </row>
    <row r="226" s="2" customFormat="1" ht="21.75" customHeight="1">
      <c r="A226" s="40"/>
      <c r="B226" s="41"/>
      <c r="C226" s="206" t="s">
        <v>262</v>
      </c>
      <c r="D226" s="206" t="s">
        <v>128</v>
      </c>
      <c r="E226" s="207" t="s">
        <v>263</v>
      </c>
      <c r="F226" s="208" t="s">
        <v>264</v>
      </c>
      <c r="G226" s="209" t="s">
        <v>186</v>
      </c>
      <c r="H226" s="210">
        <v>0.192</v>
      </c>
      <c r="I226" s="211"/>
      <c r="J226" s="212">
        <f>ROUND(I226*H226,2)</f>
        <v>0</v>
      </c>
      <c r="K226" s="208" t="s">
        <v>132</v>
      </c>
      <c r="L226" s="46"/>
      <c r="M226" s="213" t="s">
        <v>75</v>
      </c>
      <c r="N226" s="214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133</v>
      </c>
      <c r="AT226" s="217" t="s">
        <v>128</v>
      </c>
      <c r="AU226" s="217" t="s">
        <v>87</v>
      </c>
      <c r="AY226" s="19" t="s">
        <v>126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85</v>
      </c>
      <c r="BK226" s="218">
        <f>ROUND(I226*H226,2)</f>
        <v>0</v>
      </c>
      <c r="BL226" s="19" t="s">
        <v>133</v>
      </c>
      <c r="BM226" s="217" t="s">
        <v>265</v>
      </c>
    </row>
    <row r="227" s="2" customFormat="1">
      <c r="A227" s="40"/>
      <c r="B227" s="41"/>
      <c r="C227" s="42"/>
      <c r="D227" s="219" t="s">
        <v>135</v>
      </c>
      <c r="E227" s="42"/>
      <c r="F227" s="220" t="s">
        <v>266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135</v>
      </c>
      <c r="AU227" s="19" t="s">
        <v>87</v>
      </c>
    </row>
    <row r="228" s="2" customFormat="1">
      <c r="A228" s="40"/>
      <c r="B228" s="41"/>
      <c r="C228" s="42"/>
      <c r="D228" s="224" t="s">
        <v>137</v>
      </c>
      <c r="E228" s="42"/>
      <c r="F228" s="225" t="s">
        <v>267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137</v>
      </c>
      <c r="AU228" s="19" t="s">
        <v>87</v>
      </c>
    </row>
    <row r="229" s="13" customFormat="1">
      <c r="A229" s="13"/>
      <c r="B229" s="226"/>
      <c r="C229" s="227"/>
      <c r="D229" s="219" t="s">
        <v>139</v>
      </c>
      <c r="E229" s="228" t="s">
        <v>75</v>
      </c>
      <c r="F229" s="229" t="s">
        <v>201</v>
      </c>
      <c r="G229" s="227"/>
      <c r="H229" s="230">
        <v>2.3799999999999999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139</v>
      </c>
      <c r="AU229" s="236" t="s">
        <v>87</v>
      </c>
      <c r="AV229" s="13" t="s">
        <v>87</v>
      </c>
      <c r="AW229" s="13" t="s">
        <v>38</v>
      </c>
      <c r="AX229" s="13" t="s">
        <v>77</v>
      </c>
      <c r="AY229" s="236" t="s">
        <v>126</v>
      </c>
    </row>
    <row r="230" s="15" customFormat="1">
      <c r="A230" s="15"/>
      <c r="B230" s="249"/>
      <c r="C230" s="250"/>
      <c r="D230" s="219" t="s">
        <v>139</v>
      </c>
      <c r="E230" s="251" t="s">
        <v>75</v>
      </c>
      <c r="F230" s="252" t="s">
        <v>191</v>
      </c>
      <c r="G230" s="250"/>
      <c r="H230" s="253">
        <v>2.3799999999999999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9" t="s">
        <v>139</v>
      </c>
      <c r="AU230" s="259" t="s">
        <v>87</v>
      </c>
      <c r="AV230" s="15" t="s">
        <v>150</v>
      </c>
      <c r="AW230" s="15" t="s">
        <v>38</v>
      </c>
      <c r="AX230" s="15" t="s">
        <v>77</v>
      </c>
      <c r="AY230" s="259" t="s">
        <v>126</v>
      </c>
    </row>
    <row r="231" s="13" customFormat="1">
      <c r="A231" s="13"/>
      <c r="B231" s="226"/>
      <c r="C231" s="227"/>
      <c r="D231" s="219" t="s">
        <v>139</v>
      </c>
      <c r="E231" s="228" t="s">
        <v>75</v>
      </c>
      <c r="F231" s="229" t="s">
        <v>202</v>
      </c>
      <c r="G231" s="227"/>
      <c r="H231" s="230">
        <v>9.4250000000000007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139</v>
      </c>
      <c r="AU231" s="236" t="s">
        <v>87</v>
      </c>
      <c r="AV231" s="13" t="s">
        <v>87</v>
      </c>
      <c r="AW231" s="13" t="s">
        <v>38</v>
      </c>
      <c r="AX231" s="13" t="s">
        <v>77</v>
      </c>
      <c r="AY231" s="236" t="s">
        <v>126</v>
      </c>
    </row>
    <row r="232" s="13" customFormat="1">
      <c r="A232" s="13"/>
      <c r="B232" s="226"/>
      <c r="C232" s="227"/>
      <c r="D232" s="219" t="s">
        <v>139</v>
      </c>
      <c r="E232" s="228" t="s">
        <v>75</v>
      </c>
      <c r="F232" s="229" t="s">
        <v>203</v>
      </c>
      <c r="G232" s="227"/>
      <c r="H232" s="230">
        <v>-1.742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139</v>
      </c>
      <c r="AU232" s="236" t="s">
        <v>87</v>
      </c>
      <c r="AV232" s="13" t="s">
        <v>87</v>
      </c>
      <c r="AW232" s="13" t="s">
        <v>38</v>
      </c>
      <c r="AX232" s="13" t="s">
        <v>77</v>
      </c>
      <c r="AY232" s="236" t="s">
        <v>126</v>
      </c>
    </row>
    <row r="233" s="15" customFormat="1">
      <c r="A233" s="15"/>
      <c r="B233" s="249"/>
      <c r="C233" s="250"/>
      <c r="D233" s="219" t="s">
        <v>139</v>
      </c>
      <c r="E233" s="251" t="s">
        <v>75</v>
      </c>
      <c r="F233" s="252" t="s">
        <v>191</v>
      </c>
      <c r="G233" s="250"/>
      <c r="H233" s="253">
        <v>7.6830000000000007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139</v>
      </c>
      <c r="AU233" s="259" t="s">
        <v>87</v>
      </c>
      <c r="AV233" s="15" t="s">
        <v>150</v>
      </c>
      <c r="AW233" s="15" t="s">
        <v>38</v>
      </c>
      <c r="AX233" s="15" t="s">
        <v>77</v>
      </c>
      <c r="AY233" s="259" t="s">
        <v>126</v>
      </c>
    </row>
    <row r="234" s="13" customFormat="1">
      <c r="A234" s="13"/>
      <c r="B234" s="226"/>
      <c r="C234" s="227"/>
      <c r="D234" s="219" t="s">
        <v>139</v>
      </c>
      <c r="E234" s="228" t="s">
        <v>75</v>
      </c>
      <c r="F234" s="229" t="s">
        <v>255</v>
      </c>
      <c r="G234" s="227"/>
      <c r="H234" s="230">
        <v>0.192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139</v>
      </c>
      <c r="AU234" s="236" t="s">
        <v>87</v>
      </c>
      <c r="AV234" s="13" t="s">
        <v>87</v>
      </c>
      <c r="AW234" s="13" t="s">
        <v>38</v>
      </c>
      <c r="AX234" s="13" t="s">
        <v>85</v>
      </c>
      <c r="AY234" s="236" t="s">
        <v>126</v>
      </c>
    </row>
    <row r="235" s="2" customFormat="1" ht="16.5" customHeight="1">
      <c r="A235" s="40"/>
      <c r="B235" s="41"/>
      <c r="C235" s="206" t="s">
        <v>268</v>
      </c>
      <c r="D235" s="206" t="s">
        <v>128</v>
      </c>
      <c r="E235" s="207" t="s">
        <v>269</v>
      </c>
      <c r="F235" s="208" t="s">
        <v>270</v>
      </c>
      <c r="G235" s="209" t="s">
        <v>131</v>
      </c>
      <c r="H235" s="210">
        <v>182.31100000000001</v>
      </c>
      <c r="I235" s="211"/>
      <c r="J235" s="212">
        <f>ROUND(I235*H235,2)</f>
        <v>0</v>
      </c>
      <c r="K235" s="208" t="s">
        <v>132</v>
      </c>
      <c r="L235" s="46"/>
      <c r="M235" s="213" t="s">
        <v>75</v>
      </c>
      <c r="N235" s="214" t="s">
        <v>47</v>
      </c>
      <c r="O235" s="86"/>
      <c r="P235" s="215">
        <f>O235*H235</f>
        <v>0</v>
      </c>
      <c r="Q235" s="215">
        <v>0.00084999999999999995</v>
      </c>
      <c r="R235" s="215">
        <f>Q235*H235</f>
        <v>0.15496435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133</v>
      </c>
      <c r="AT235" s="217" t="s">
        <v>128</v>
      </c>
      <c r="AU235" s="217" t="s">
        <v>87</v>
      </c>
      <c r="AY235" s="19" t="s">
        <v>126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85</v>
      </c>
      <c r="BK235" s="218">
        <f>ROUND(I235*H235,2)</f>
        <v>0</v>
      </c>
      <c r="BL235" s="19" t="s">
        <v>133</v>
      </c>
      <c r="BM235" s="217" t="s">
        <v>271</v>
      </c>
    </row>
    <row r="236" s="2" customFormat="1">
      <c r="A236" s="40"/>
      <c r="B236" s="41"/>
      <c r="C236" s="42"/>
      <c r="D236" s="219" t="s">
        <v>135</v>
      </c>
      <c r="E236" s="42"/>
      <c r="F236" s="220" t="s">
        <v>272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135</v>
      </c>
      <c r="AU236" s="19" t="s">
        <v>87</v>
      </c>
    </row>
    <row r="237" s="2" customFormat="1">
      <c r="A237" s="40"/>
      <c r="B237" s="41"/>
      <c r="C237" s="42"/>
      <c r="D237" s="224" t="s">
        <v>137</v>
      </c>
      <c r="E237" s="42"/>
      <c r="F237" s="225" t="s">
        <v>273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137</v>
      </c>
      <c r="AU237" s="19" t="s">
        <v>87</v>
      </c>
    </row>
    <row r="238" s="13" customFormat="1">
      <c r="A238" s="13"/>
      <c r="B238" s="226"/>
      <c r="C238" s="227"/>
      <c r="D238" s="219" t="s">
        <v>139</v>
      </c>
      <c r="E238" s="228" t="s">
        <v>75</v>
      </c>
      <c r="F238" s="229" t="s">
        <v>274</v>
      </c>
      <c r="G238" s="227"/>
      <c r="H238" s="230">
        <v>161.36699999999999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139</v>
      </c>
      <c r="AU238" s="236" t="s">
        <v>87</v>
      </c>
      <c r="AV238" s="13" t="s">
        <v>87</v>
      </c>
      <c r="AW238" s="13" t="s">
        <v>38</v>
      </c>
      <c r="AX238" s="13" t="s">
        <v>77</v>
      </c>
      <c r="AY238" s="236" t="s">
        <v>126</v>
      </c>
    </row>
    <row r="239" s="13" customFormat="1">
      <c r="A239" s="13"/>
      <c r="B239" s="226"/>
      <c r="C239" s="227"/>
      <c r="D239" s="219" t="s">
        <v>139</v>
      </c>
      <c r="E239" s="228" t="s">
        <v>75</v>
      </c>
      <c r="F239" s="229" t="s">
        <v>275</v>
      </c>
      <c r="G239" s="227"/>
      <c r="H239" s="230">
        <v>20.943999999999999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139</v>
      </c>
      <c r="AU239" s="236" t="s">
        <v>87</v>
      </c>
      <c r="AV239" s="13" t="s">
        <v>87</v>
      </c>
      <c r="AW239" s="13" t="s">
        <v>38</v>
      </c>
      <c r="AX239" s="13" t="s">
        <v>77</v>
      </c>
      <c r="AY239" s="236" t="s">
        <v>126</v>
      </c>
    </row>
    <row r="240" s="14" customFormat="1">
      <c r="A240" s="14"/>
      <c r="B240" s="237"/>
      <c r="C240" s="238"/>
      <c r="D240" s="219" t="s">
        <v>139</v>
      </c>
      <c r="E240" s="239" t="s">
        <v>75</v>
      </c>
      <c r="F240" s="240" t="s">
        <v>142</v>
      </c>
      <c r="G240" s="238"/>
      <c r="H240" s="241">
        <v>182.31099999999998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139</v>
      </c>
      <c r="AU240" s="247" t="s">
        <v>87</v>
      </c>
      <c r="AV240" s="14" t="s">
        <v>133</v>
      </c>
      <c r="AW240" s="14" t="s">
        <v>38</v>
      </c>
      <c r="AX240" s="14" t="s">
        <v>85</v>
      </c>
      <c r="AY240" s="247" t="s">
        <v>126</v>
      </c>
    </row>
    <row r="241" s="2" customFormat="1" ht="16.5" customHeight="1">
      <c r="A241" s="40"/>
      <c r="B241" s="41"/>
      <c r="C241" s="206" t="s">
        <v>7</v>
      </c>
      <c r="D241" s="206" t="s">
        <v>128</v>
      </c>
      <c r="E241" s="207" t="s">
        <v>276</v>
      </c>
      <c r="F241" s="208" t="s">
        <v>277</v>
      </c>
      <c r="G241" s="209" t="s">
        <v>131</v>
      </c>
      <c r="H241" s="210">
        <v>182.31100000000001</v>
      </c>
      <c r="I241" s="211"/>
      <c r="J241" s="212">
        <f>ROUND(I241*H241,2)</f>
        <v>0</v>
      </c>
      <c r="K241" s="208" t="s">
        <v>132</v>
      </c>
      <c r="L241" s="46"/>
      <c r="M241" s="213" t="s">
        <v>75</v>
      </c>
      <c r="N241" s="214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133</v>
      </c>
      <c r="AT241" s="217" t="s">
        <v>128</v>
      </c>
      <c r="AU241" s="217" t="s">
        <v>87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85</v>
      </c>
      <c r="BK241" s="218">
        <f>ROUND(I241*H241,2)</f>
        <v>0</v>
      </c>
      <c r="BL241" s="19" t="s">
        <v>133</v>
      </c>
      <c r="BM241" s="217" t="s">
        <v>278</v>
      </c>
    </row>
    <row r="242" s="2" customFormat="1">
      <c r="A242" s="40"/>
      <c r="B242" s="41"/>
      <c r="C242" s="42"/>
      <c r="D242" s="219" t="s">
        <v>135</v>
      </c>
      <c r="E242" s="42"/>
      <c r="F242" s="220" t="s">
        <v>279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135</v>
      </c>
      <c r="AU242" s="19" t="s">
        <v>87</v>
      </c>
    </row>
    <row r="243" s="2" customFormat="1">
      <c r="A243" s="40"/>
      <c r="B243" s="41"/>
      <c r="C243" s="42"/>
      <c r="D243" s="224" t="s">
        <v>137</v>
      </c>
      <c r="E243" s="42"/>
      <c r="F243" s="225" t="s">
        <v>280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137</v>
      </c>
      <c r="AU243" s="19" t="s">
        <v>87</v>
      </c>
    </row>
    <row r="244" s="2" customFormat="1" ht="21.75" customHeight="1">
      <c r="A244" s="40"/>
      <c r="B244" s="41"/>
      <c r="C244" s="206" t="s">
        <v>281</v>
      </c>
      <c r="D244" s="206" t="s">
        <v>128</v>
      </c>
      <c r="E244" s="207" t="s">
        <v>282</v>
      </c>
      <c r="F244" s="208" t="s">
        <v>283</v>
      </c>
      <c r="G244" s="209" t="s">
        <v>186</v>
      </c>
      <c r="H244" s="210">
        <v>27.928000000000001</v>
      </c>
      <c r="I244" s="211"/>
      <c r="J244" s="212">
        <f>ROUND(I244*H244,2)</f>
        <v>0</v>
      </c>
      <c r="K244" s="208" t="s">
        <v>132</v>
      </c>
      <c r="L244" s="46"/>
      <c r="M244" s="213" t="s">
        <v>75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133</v>
      </c>
      <c r="AT244" s="217" t="s">
        <v>128</v>
      </c>
      <c r="AU244" s="217" t="s">
        <v>87</v>
      </c>
      <c r="AY244" s="19" t="s">
        <v>126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85</v>
      </c>
      <c r="BK244" s="218">
        <f>ROUND(I244*H244,2)</f>
        <v>0</v>
      </c>
      <c r="BL244" s="19" t="s">
        <v>133</v>
      </c>
      <c r="BM244" s="217" t="s">
        <v>284</v>
      </c>
    </row>
    <row r="245" s="2" customFormat="1">
      <c r="A245" s="40"/>
      <c r="B245" s="41"/>
      <c r="C245" s="42"/>
      <c r="D245" s="219" t="s">
        <v>135</v>
      </c>
      <c r="E245" s="42"/>
      <c r="F245" s="220" t="s">
        <v>285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135</v>
      </c>
      <c r="AU245" s="19" t="s">
        <v>87</v>
      </c>
    </row>
    <row r="246" s="2" customFormat="1">
      <c r="A246" s="40"/>
      <c r="B246" s="41"/>
      <c r="C246" s="42"/>
      <c r="D246" s="224" t="s">
        <v>137</v>
      </c>
      <c r="E246" s="42"/>
      <c r="F246" s="225" t="s">
        <v>286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137</v>
      </c>
      <c r="AU246" s="19" t="s">
        <v>87</v>
      </c>
    </row>
    <row r="247" s="16" customFormat="1">
      <c r="A247" s="16"/>
      <c r="B247" s="260"/>
      <c r="C247" s="261"/>
      <c r="D247" s="219" t="s">
        <v>139</v>
      </c>
      <c r="E247" s="262" t="s">
        <v>75</v>
      </c>
      <c r="F247" s="263" t="s">
        <v>287</v>
      </c>
      <c r="G247" s="261"/>
      <c r="H247" s="262" t="s">
        <v>75</v>
      </c>
      <c r="I247" s="264"/>
      <c r="J247" s="261"/>
      <c r="K247" s="261"/>
      <c r="L247" s="265"/>
      <c r="M247" s="266"/>
      <c r="N247" s="267"/>
      <c r="O247" s="267"/>
      <c r="P247" s="267"/>
      <c r="Q247" s="267"/>
      <c r="R247" s="267"/>
      <c r="S247" s="267"/>
      <c r="T247" s="26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9" t="s">
        <v>139</v>
      </c>
      <c r="AU247" s="269" t="s">
        <v>87</v>
      </c>
      <c r="AV247" s="16" t="s">
        <v>85</v>
      </c>
      <c r="AW247" s="16" t="s">
        <v>38</v>
      </c>
      <c r="AX247" s="16" t="s">
        <v>77</v>
      </c>
      <c r="AY247" s="269" t="s">
        <v>126</v>
      </c>
    </row>
    <row r="248" s="13" customFormat="1">
      <c r="A248" s="13"/>
      <c r="B248" s="226"/>
      <c r="C248" s="227"/>
      <c r="D248" s="219" t="s">
        <v>139</v>
      </c>
      <c r="E248" s="228" t="s">
        <v>75</v>
      </c>
      <c r="F248" s="229" t="s">
        <v>288</v>
      </c>
      <c r="G248" s="227"/>
      <c r="H248" s="230">
        <v>13.964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139</v>
      </c>
      <c r="AU248" s="236" t="s">
        <v>87</v>
      </c>
      <c r="AV248" s="13" t="s">
        <v>87</v>
      </c>
      <c r="AW248" s="13" t="s">
        <v>38</v>
      </c>
      <c r="AX248" s="13" t="s">
        <v>77</v>
      </c>
      <c r="AY248" s="236" t="s">
        <v>126</v>
      </c>
    </row>
    <row r="249" s="16" customFormat="1">
      <c r="A249" s="16"/>
      <c r="B249" s="260"/>
      <c r="C249" s="261"/>
      <c r="D249" s="219" t="s">
        <v>139</v>
      </c>
      <c r="E249" s="262" t="s">
        <v>75</v>
      </c>
      <c r="F249" s="263" t="s">
        <v>289</v>
      </c>
      <c r="G249" s="261"/>
      <c r="H249" s="262" t="s">
        <v>75</v>
      </c>
      <c r="I249" s="264"/>
      <c r="J249" s="261"/>
      <c r="K249" s="261"/>
      <c r="L249" s="265"/>
      <c r="M249" s="266"/>
      <c r="N249" s="267"/>
      <c r="O249" s="267"/>
      <c r="P249" s="267"/>
      <c r="Q249" s="267"/>
      <c r="R249" s="267"/>
      <c r="S249" s="267"/>
      <c r="T249" s="268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9" t="s">
        <v>139</v>
      </c>
      <c r="AU249" s="269" t="s">
        <v>87</v>
      </c>
      <c r="AV249" s="16" t="s">
        <v>85</v>
      </c>
      <c r="AW249" s="16" t="s">
        <v>38</v>
      </c>
      <c r="AX249" s="16" t="s">
        <v>77</v>
      </c>
      <c r="AY249" s="269" t="s">
        <v>126</v>
      </c>
    </row>
    <row r="250" s="13" customFormat="1">
      <c r="A250" s="13"/>
      <c r="B250" s="226"/>
      <c r="C250" s="227"/>
      <c r="D250" s="219" t="s">
        <v>139</v>
      </c>
      <c r="E250" s="228" t="s">
        <v>75</v>
      </c>
      <c r="F250" s="229" t="s">
        <v>288</v>
      </c>
      <c r="G250" s="227"/>
      <c r="H250" s="230">
        <v>13.964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139</v>
      </c>
      <c r="AU250" s="236" t="s">
        <v>87</v>
      </c>
      <c r="AV250" s="13" t="s">
        <v>87</v>
      </c>
      <c r="AW250" s="13" t="s">
        <v>38</v>
      </c>
      <c r="AX250" s="13" t="s">
        <v>77</v>
      </c>
      <c r="AY250" s="236" t="s">
        <v>126</v>
      </c>
    </row>
    <row r="251" s="14" customFormat="1">
      <c r="A251" s="14"/>
      <c r="B251" s="237"/>
      <c r="C251" s="238"/>
      <c r="D251" s="219" t="s">
        <v>139</v>
      </c>
      <c r="E251" s="239" t="s">
        <v>75</v>
      </c>
      <c r="F251" s="240" t="s">
        <v>142</v>
      </c>
      <c r="G251" s="238"/>
      <c r="H251" s="241">
        <v>27.928000000000001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139</v>
      </c>
      <c r="AU251" s="247" t="s">
        <v>87</v>
      </c>
      <c r="AV251" s="14" t="s">
        <v>133</v>
      </c>
      <c r="AW251" s="14" t="s">
        <v>38</v>
      </c>
      <c r="AX251" s="14" t="s">
        <v>85</v>
      </c>
      <c r="AY251" s="247" t="s">
        <v>126</v>
      </c>
    </row>
    <row r="252" s="2" customFormat="1" ht="21.75" customHeight="1">
      <c r="A252" s="40"/>
      <c r="B252" s="41"/>
      <c r="C252" s="206" t="s">
        <v>290</v>
      </c>
      <c r="D252" s="206" t="s">
        <v>128</v>
      </c>
      <c r="E252" s="207" t="s">
        <v>291</v>
      </c>
      <c r="F252" s="208" t="s">
        <v>292</v>
      </c>
      <c r="G252" s="209" t="s">
        <v>186</v>
      </c>
      <c r="H252" s="210">
        <v>28.273</v>
      </c>
      <c r="I252" s="211"/>
      <c r="J252" s="212">
        <f>ROUND(I252*H252,2)</f>
        <v>0</v>
      </c>
      <c r="K252" s="208" t="s">
        <v>132</v>
      </c>
      <c r="L252" s="46"/>
      <c r="M252" s="213" t="s">
        <v>75</v>
      </c>
      <c r="N252" s="214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133</v>
      </c>
      <c r="AT252" s="217" t="s">
        <v>128</v>
      </c>
      <c r="AU252" s="217" t="s">
        <v>87</v>
      </c>
      <c r="AY252" s="19" t="s">
        <v>126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85</v>
      </c>
      <c r="BK252" s="218">
        <f>ROUND(I252*H252,2)</f>
        <v>0</v>
      </c>
      <c r="BL252" s="19" t="s">
        <v>133</v>
      </c>
      <c r="BM252" s="217" t="s">
        <v>293</v>
      </c>
    </row>
    <row r="253" s="2" customFormat="1">
      <c r="A253" s="40"/>
      <c r="B253" s="41"/>
      <c r="C253" s="42"/>
      <c r="D253" s="219" t="s">
        <v>135</v>
      </c>
      <c r="E253" s="42"/>
      <c r="F253" s="220" t="s">
        <v>294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135</v>
      </c>
      <c r="AU253" s="19" t="s">
        <v>87</v>
      </c>
    </row>
    <row r="254" s="2" customFormat="1">
      <c r="A254" s="40"/>
      <c r="B254" s="41"/>
      <c r="C254" s="42"/>
      <c r="D254" s="224" t="s">
        <v>137</v>
      </c>
      <c r="E254" s="42"/>
      <c r="F254" s="225" t="s">
        <v>295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137</v>
      </c>
      <c r="AU254" s="19" t="s">
        <v>87</v>
      </c>
    </row>
    <row r="255" s="16" customFormat="1">
      <c r="A255" s="16"/>
      <c r="B255" s="260"/>
      <c r="C255" s="261"/>
      <c r="D255" s="219" t="s">
        <v>139</v>
      </c>
      <c r="E255" s="262" t="s">
        <v>75</v>
      </c>
      <c r="F255" s="263" t="s">
        <v>296</v>
      </c>
      <c r="G255" s="261"/>
      <c r="H255" s="262" t="s">
        <v>75</v>
      </c>
      <c r="I255" s="264"/>
      <c r="J255" s="261"/>
      <c r="K255" s="261"/>
      <c r="L255" s="265"/>
      <c r="M255" s="266"/>
      <c r="N255" s="267"/>
      <c r="O255" s="267"/>
      <c r="P255" s="267"/>
      <c r="Q255" s="267"/>
      <c r="R255" s="267"/>
      <c r="S255" s="267"/>
      <c r="T255" s="26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9" t="s">
        <v>139</v>
      </c>
      <c r="AU255" s="269" t="s">
        <v>87</v>
      </c>
      <c r="AV255" s="16" t="s">
        <v>85</v>
      </c>
      <c r="AW255" s="16" t="s">
        <v>38</v>
      </c>
      <c r="AX255" s="16" t="s">
        <v>77</v>
      </c>
      <c r="AY255" s="269" t="s">
        <v>126</v>
      </c>
    </row>
    <row r="256" s="13" customFormat="1">
      <c r="A256" s="13"/>
      <c r="B256" s="226"/>
      <c r="C256" s="227"/>
      <c r="D256" s="219" t="s">
        <v>139</v>
      </c>
      <c r="E256" s="228" t="s">
        <v>75</v>
      </c>
      <c r="F256" s="229" t="s">
        <v>192</v>
      </c>
      <c r="G256" s="227"/>
      <c r="H256" s="230">
        <v>64.546999999999997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139</v>
      </c>
      <c r="AU256" s="236" t="s">
        <v>87</v>
      </c>
      <c r="AV256" s="13" t="s">
        <v>87</v>
      </c>
      <c r="AW256" s="13" t="s">
        <v>38</v>
      </c>
      <c r="AX256" s="13" t="s">
        <v>77</v>
      </c>
      <c r="AY256" s="236" t="s">
        <v>126</v>
      </c>
    </row>
    <row r="257" s="13" customFormat="1">
      <c r="A257" s="13"/>
      <c r="B257" s="226"/>
      <c r="C257" s="227"/>
      <c r="D257" s="219" t="s">
        <v>139</v>
      </c>
      <c r="E257" s="228" t="s">
        <v>75</v>
      </c>
      <c r="F257" s="229" t="s">
        <v>193</v>
      </c>
      <c r="G257" s="227"/>
      <c r="H257" s="230">
        <v>-12.707000000000001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139</v>
      </c>
      <c r="AU257" s="236" t="s">
        <v>87</v>
      </c>
      <c r="AV257" s="13" t="s">
        <v>87</v>
      </c>
      <c r="AW257" s="13" t="s">
        <v>38</v>
      </c>
      <c r="AX257" s="13" t="s">
        <v>77</v>
      </c>
      <c r="AY257" s="236" t="s">
        <v>126</v>
      </c>
    </row>
    <row r="258" s="15" customFormat="1">
      <c r="A258" s="15"/>
      <c r="B258" s="249"/>
      <c r="C258" s="250"/>
      <c r="D258" s="219" t="s">
        <v>139</v>
      </c>
      <c r="E258" s="251" t="s">
        <v>75</v>
      </c>
      <c r="F258" s="252" t="s">
        <v>191</v>
      </c>
      <c r="G258" s="250"/>
      <c r="H258" s="253">
        <v>51.839999999999996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9" t="s">
        <v>139</v>
      </c>
      <c r="AU258" s="259" t="s">
        <v>87</v>
      </c>
      <c r="AV258" s="15" t="s">
        <v>150</v>
      </c>
      <c r="AW258" s="15" t="s">
        <v>38</v>
      </c>
      <c r="AX258" s="15" t="s">
        <v>77</v>
      </c>
      <c r="AY258" s="259" t="s">
        <v>126</v>
      </c>
    </row>
    <row r="259" s="16" customFormat="1">
      <c r="A259" s="16"/>
      <c r="B259" s="260"/>
      <c r="C259" s="261"/>
      <c r="D259" s="219" t="s">
        <v>139</v>
      </c>
      <c r="E259" s="262" t="s">
        <v>75</v>
      </c>
      <c r="F259" s="263" t="s">
        <v>297</v>
      </c>
      <c r="G259" s="261"/>
      <c r="H259" s="262" t="s">
        <v>75</v>
      </c>
      <c r="I259" s="264"/>
      <c r="J259" s="261"/>
      <c r="K259" s="261"/>
      <c r="L259" s="265"/>
      <c r="M259" s="266"/>
      <c r="N259" s="267"/>
      <c r="O259" s="267"/>
      <c r="P259" s="267"/>
      <c r="Q259" s="267"/>
      <c r="R259" s="267"/>
      <c r="S259" s="267"/>
      <c r="T259" s="268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69" t="s">
        <v>139</v>
      </c>
      <c r="AU259" s="269" t="s">
        <v>87</v>
      </c>
      <c r="AV259" s="16" t="s">
        <v>85</v>
      </c>
      <c r="AW259" s="16" t="s">
        <v>38</v>
      </c>
      <c r="AX259" s="16" t="s">
        <v>77</v>
      </c>
      <c r="AY259" s="269" t="s">
        <v>126</v>
      </c>
    </row>
    <row r="260" s="13" customFormat="1">
      <c r="A260" s="13"/>
      <c r="B260" s="226"/>
      <c r="C260" s="227"/>
      <c r="D260" s="219" t="s">
        <v>139</v>
      </c>
      <c r="E260" s="228" t="s">
        <v>75</v>
      </c>
      <c r="F260" s="229" t="s">
        <v>202</v>
      </c>
      <c r="G260" s="227"/>
      <c r="H260" s="230">
        <v>9.4250000000000007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139</v>
      </c>
      <c r="AU260" s="236" t="s">
        <v>87</v>
      </c>
      <c r="AV260" s="13" t="s">
        <v>87</v>
      </c>
      <c r="AW260" s="13" t="s">
        <v>38</v>
      </c>
      <c r="AX260" s="13" t="s">
        <v>77</v>
      </c>
      <c r="AY260" s="236" t="s">
        <v>126</v>
      </c>
    </row>
    <row r="261" s="13" customFormat="1">
      <c r="A261" s="13"/>
      <c r="B261" s="226"/>
      <c r="C261" s="227"/>
      <c r="D261" s="219" t="s">
        <v>139</v>
      </c>
      <c r="E261" s="228" t="s">
        <v>75</v>
      </c>
      <c r="F261" s="229" t="s">
        <v>203</v>
      </c>
      <c r="G261" s="227"/>
      <c r="H261" s="230">
        <v>-1.742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139</v>
      </c>
      <c r="AU261" s="236" t="s">
        <v>87</v>
      </c>
      <c r="AV261" s="13" t="s">
        <v>87</v>
      </c>
      <c r="AW261" s="13" t="s">
        <v>38</v>
      </c>
      <c r="AX261" s="13" t="s">
        <v>77</v>
      </c>
      <c r="AY261" s="236" t="s">
        <v>126</v>
      </c>
    </row>
    <row r="262" s="15" customFormat="1">
      <c r="A262" s="15"/>
      <c r="B262" s="249"/>
      <c r="C262" s="250"/>
      <c r="D262" s="219" t="s">
        <v>139</v>
      </c>
      <c r="E262" s="251" t="s">
        <v>75</v>
      </c>
      <c r="F262" s="252" t="s">
        <v>191</v>
      </c>
      <c r="G262" s="250"/>
      <c r="H262" s="253">
        <v>7.6830000000000007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139</v>
      </c>
      <c r="AU262" s="259" t="s">
        <v>87</v>
      </c>
      <c r="AV262" s="15" t="s">
        <v>150</v>
      </c>
      <c r="AW262" s="15" t="s">
        <v>38</v>
      </c>
      <c r="AX262" s="15" t="s">
        <v>77</v>
      </c>
      <c r="AY262" s="259" t="s">
        <v>126</v>
      </c>
    </row>
    <row r="263" s="13" customFormat="1">
      <c r="A263" s="13"/>
      <c r="B263" s="226"/>
      <c r="C263" s="227"/>
      <c r="D263" s="219" t="s">
        <v>139</v>
      </c>
      <c r="E263" s="228" t="s">
        <v>75</v>
      </c>
      <c r="F263" s="229" t="s">
        <v>298</v>
      </c>
      <c r="G263" s="227"/>
      <c r="H263" s="230">
        <v>24.623999999999999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139</v>
      </c>
      <c r="AU263" s="236" t="s">
        <v>87</v>
      </c>
      <c r="AV263" s="13" t="s">
        <v>87</v>
      </c>
      <c r="AW263" s="13" t="s">
        <v>38</v>
      </c>
      <c r="AX263" s="13" t="s">
        <v>77</v>
      </c>
      <c r="AY263" s="236" t="s">
        <v>126</v>
      </c>
    </row>
    <row r="264" s="13" customFormat="1">
      <c r="A264" s="13"/>
      <c r="B264" s="226"/>
      <c r="C264" s="227"/>
      <c r="D264" s="219" t="s">
        <v>139</v>
      </c>
      <c r="E264" s="228" t="s">
        <v>75</v>
      </c>
      <c r="F264" s="229" t="s">
        <v>299</v>
      </c>
      <c r="G264" s="227"/>
      <c r="H264" s="230">
        <v>3.649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139</v>
      </c>
      <c r="AU264" s="236" t="s">
        <v>87</v>
      </c>
      <c r="AV264" s="13" t="s">
        <v>87</v>
      </c>
      <c r="AW264" s="13" t="s">
        <v>38</v>
      </c>
      <c r="AX264" s="13" t="s">
        <v>77</v>
      </c>
      <c r="AY264" s="236" t="s">
        <v>126</v>
      </c>
    </row>
    <row r="265" s="15" customFormat="1">
      <c r="A265" s="15"/>
      <c r="B265" s="249"/>
      <c r="C265" s="250"/>
      <c r="D265" s="219" t="s">
        <v>139</v>
      </c>
      <c r="E265" s="251" t="s">
        <v>75</v>
      </c>
      <c r="F265" s="252" t="s">
        <v>191</v>
      </c>
      <c r="G265" s="250"/>
      <c r="H265" s="253">
        <v>28.273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9" t="s">
        <v>139</v>
      </c>
      <c r="AU265" s="259" t="s">
        <v>87</v>
      </c>
      <c r="AV265" s="15" t="s">
        <v>150</v>
      </c>
      <c r="AW265" s="15" t="s">
        <v>38</v>
      </c>
      <c r="AX265" s="15" t="s">
        <v>85</v>
      </c>
      <c r="AY265" s="259" t="s">
        <v>126</v>
      </c>
    </row>
    <row r="266" s="2" customFormat="1" ht="21.75" customHeight="1">
      <c r="A266" s="40"/>
      <c r="B266" s="41"/>
      <c r="C266" s="206" t="s">
        <v>300</v>
      </c>
      <c r="D266" s="206" t="s">
        <v>128</v>
      </c>
      <c r="E266" s="207" t="s">
        <v>301</v>
      </c>
      <c r="F266" s="208" t="s">
        <v>302</v>
      </c>
      <c r="G266" s="209" t="s">
        <v>186</v>
      </c>
      <c r="H266" s="210">
        <v>17.286000000000001</v>
      </c>
      <c r="I266" s="211"/>
      <c r="J266" s="212">
        <f>ROUND(I266*H266,2)</f>
        <v>0</v>
      </c>
      <c r="K266" s="208" t="s">
        <v>132</v>
      </c>
      <c r="L266" s="46"/>
      <c r="M266" s="213" t="s">
        <v>75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133</v>
      </c>
      <c r="AT266" s="217" t="s">
        <v>128</v>
      </c>
      <c r="AU266" s="217" t="s">
        <v>87</v>
      </c>
      <c r="AY266" s="19" t="s">
        <v>126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85</v>
      </c>
      <c r="BK266" s="218">
        <f>ROUND(I266*H266,2)</f>
        <v>0</v>
      </c>
      <c r="BL266" s="19" t="s">
        <v>133</v>
      </c>
      <c r="BM266" s="217" t="s">
        <v>303</v>
      </c>
    </row>
    <row r="267" s="2" customFormat="1">
      <c r="A267" s="40"/>
      <c r="B267" s="41"/>
      <c r="C267" s="42"/>
      <c r="D267" s="219" t="s">
        <v>135</v>
      </c>
      <c r="E267" s="42"/>
      <c r="F267" s="220" t="s">
        <v>304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135</v>
      </c>
      <c r="AU267" s="19" t="s">
        <v>87</v>
      </c>
    </row>
    <row r="268" s="2" customFormat="1">
      <c r="A268" s="40"/>
      <c r="B268" s="41"/>
      <c r="C268" s="42"/>
      <c r="D268" s="224" t="s">
        <v>137</v>
      </c>
      <c r="E268" s="42"/>
      <c r="F268" s="225" t="s">
        <v>305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137</v>
      </c>
      <c r="AU268" s="19" t="s">
        <v>87</v>
      </c>
    </row>
    <row r="269" s="16" customFormat="1">
      <c r="A269" s="16"/>
      <c r="B269" s="260"/>
      <c r="C269" s="261"/>
      <c r="D269" s="219" t="s">
        <v>139</v>
      </c>
      <c r="E269" s="262" t="s">
        <v>75</v>
      </c>
      <c r="F269" s="263" t="s">
        <v>296</v>
      </c>
      <c r="G269" s="261"/>
      <c r="H269" s="262" t="s">
        <v>75</v>
      </c>
      <c r="I269" s="264"/>
      <c r="J269" s="261"/>
      <c r="K269" s="261"/>
      <c r="L269" s="265"/>
      <c r="M269" s="266"/>
      <c r="N269" s="267"/>
      <c r="O269" s="267"/>
      <c r="P269" s="267"/>
      <c r="Q269" s="267"/>
      <c r="R269" s="267"/>
      <c r="S269" s="267"/>
      <c r="T269" s="268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69" t="s">
        <v>139</v>
      </c>
      <c r="AU269" s="269" t="s">
        <v>87</v>
      </c>
      <c r="AV269" s="16" t="s">
        <v>85</v>
      </c>
      <c r="AW269" s="16" t="s">
        <v>38</v>
      </c>
      <c r="AX269" s="16" t="s">
        <v>77</v>
      </c>
      <c r="AY269" s="269" t="s">
        <v>126</v>
      </c>
    </row>
    <row r="270" s="13" customFormat="1">
      <c r="A270" s="13"/>
      <c r="B270" s="226"/>
      <c r="C270" s="227"/>
      <c r="D270" s="219" t="s">
        <v>139</v>
      </c>
      <c r="E270" s="228" t="s">
        <v>75</v>
      </c>
      <c r="F270" s="229" t="s">
        <v>192</v>
      </c>
      <c r="G270" s="227"/>
      <c r="H270" s="230">
        <v>64.546999999999997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139</v>
      </c>
      <c r="AU270" s="236" t="s">
        <v>87</v>
      </c>
      <c r="AV270" s="13" t="s">
        <v>87</v>
      </c>
      <c r="AW270" s="13" t="s">
        <v>38</v>
      </c>
      <c r="AX270" s="13" t="s">
        <v>77</v>
      </c>
      <c r="AY270" s="236" t="s">
        <v>126</v>
      </c>
    </row>
    <row r="271" s="13" customFormat="1">
      <c r="A271" s="13"/>
      <c r="B271" s="226"/>
      <c r="C271" s="227"/>
      <c r="D271" s="219" t="s">
        <v>139</v>
      </c>
      <c r="E271" s="228" t="s">
        <v>75</v>
      </c>
      <c r="F271" s="229" t="s">
        <v>193</v>
      </c>
      <c r="G271" s="227"/>
      <c r="H271" s="230">
        <v>-12.707000000000001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139</v>
      </c>
      <c r="AU271" s="236" t="s">
        <v>87</v>
      </c>
      <c r="AV271" s="13" t="s">
        <v>87</v>
      </c>
      <c r="AW271" s="13" t="s">
        <v>38</v>
      </c>
      <c r="AX271" s="13" t="s">
        <v>77</v>
      </c>
      <c r="AY271" s="236" t="s">
        <v>126</v>
      </c>
    </row>
    <row r="272" s="15" customFormat="1">
      <c r="A272" s="15"/>
      <c r="B272" s="249"/>
      <c r="C272" s="250"/>
      <c r="D272" s="219" t="s">
        <v>139</v>
      </c>
      <c r="E272" s="251" t="s">
        <v>75</v>
      </c>
      <c r="F272" s="252" t="s">
        <v>191</v>
      </c>
      <c r="G272" s="250"/>
      <c r="H272" s="253">
        <v>51.839999999999996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9" t="s">
        <v>139</v>
      </c>
      <c r="AU272" s="259" t="s">
        <v>87</v>
      </c>
      <c r="AV272" s="15" t="s">
        <v>150</v>
      </c>
      <c r="AW272" s="15" t="s">
        <v>38</v>
      </c>
      <c r="AX272" s="15" t="s">
        <v>77</v>
      </c>
      <c r="AY272" s="259" t="s">
        <v>126</v>
      </c>
    </row>
    <row r="273" s="16" customFormat="1">
      <c r="A273" s="16"/>
      <c r="B273" s="260"/>
      <c r="C273" s="261"/>
      <c r="D273" s="219" t="s">
        <v>139</v>
      </c>
      <c r="E273" s="262" t="s">
        <v>75</v>
      </c>
      <c r="F273" s="263" t="s">
        <v>297</v>
      </c>
      <c r="G273" s="261"/>
      <c r="H273" s="262" t="s">
        <v>75</v>
      </c>
      <c r="I273" s="264"/>
      <c r="J273" s="261"/>
      <c r="K273" s="261"/>
      <c r="L273" s="265"/>
      <c r="M273" s="266"/>
      <c r="N273" s="267"/>
      <c r="O273" s="267"/>
      <c r="P273" s="267"/>
      <c r="Q273" s="267"/>
      <c r="R273" s="267"/>
      <c r="S273" s="267"/>
      <c r="T273" s="26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9" t="s">
        <v>139</v>
      </c>
      <c r="AU273" s="269" t="s">
        <v>87</v>
      </c>
      <c r="AV273" s="16" t="s">
        <v>85</v>
      </c>
      <c r="AW273" s="16" t="s">
        <v>38</v>
      </c>
      <c r="AX273" s="16" t="s">
        <v>77</v>
      </c>
      <c r="AY273" s="269" t="s">
        <v>126</v>
      </c>
    </row>
    <row r="274" s="13" customFormat="1">
      <c r="A274" s="13"/>
      <c r="B274" s="226"/>
      <c r="C274" s="227"/>
      <c r="D274" s="219" t="s">
        <v>139</v>
      </c>
      <c r="E274" s="228" t="s">
        <v>75</v>
      </c>
      <c r="F274" s="229" t="s">
        <v>202</v>
      </c>
      <c r="G274" s="227"/>
      <c r="H274" s="230">
        <v>9.4250000000000007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139</v>
      </c>
      <c r="AU274" s="236" t="s">
        <v>87</v>
      </c>
      <c r="AV274" s="13" t="s">
        <v>87</v>
      </c>
      <c r="AW274" s="13" t="s">
        <v>38</v>
      </c>
      <c r="AX274" s="13" t="s">
        <v>77</v>
      </c>
      <c r="AY274" s="236" t="s">
        <v>126</v>
      </c>
    </row>
    <row r="275" s="13" customFormat="1">
      <c r="A275" s="13"/>
      <c r="B275" s="226"/>
      <c r="C275" s="227"/>
      <c r="D275" s="219" t="s">
        <v>139</v>
      </c>
      <c r="E275" s="228" t="s">
        <v>75</v>
      </c>
      <c r="F275" s="229" t="s">
        <v>203</v>
      </c>
      <c r="G275" s="227"/>
      <c r="H275" s="230">
        <v>-1.742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139</v>
      </c>
      <c r="AU275" s="236" t="s">
        <v>87</v>
      </c>
      <c r="AV275" s="13" t="s">
        <v>87</v>
      </c>
      <c r="AW275" s="13" t="s">
        <v>38</v>
      </c>
      <c r="AX275" s="13" t="s">
        <v>77</v>
      </c>
      <c r="AY275" s="236" t="s">
        <v>126</v>
      </c>
    </row>
    <row r="276" s="15" customFormat="1">
      <c r="A276" s="15"/>
      <c r="B276" s="249"/>
      <c r="C276" s="250"/>
      <c r="D276" s="219" t="s">
        <v>139</v>
      </c>
      <c r="E276" s="251" t="s">
        <v>75</v>
      </c>
      <c r="F276" s="252" t="s">
        <v>191</v>
      </c>
      <c r="G276" s="250"/>
      <c r="H276" s="253">
        <v>7.6830000000000007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9" t="s">
        <v>139</v>
      </c>
      <c r="AU276" s="259" t="s">
        <v>87</v>
      </c>
      <c r="AV276" s="15" t="s">
        <v>150</v>
      </c>
      <c r="AW276" s="15" t="s">
        <v>38</v>
      </c>
      <c r="AX276" s="15" t="s">
        <v>77</v>
      </c>
      <c r="AY276" s="259" t="s">
        <v>126</v>
      </c>
    </row>
    <row r="277" s="13" customFormat="1">
      <c r="A277" s="13"/>
      <c r="B277" s="226"/>
      <c r="C277" s="227"/>
      <c r="D277" s="219" t="s">
        <v>139</v>
      </c>
      <c r="E277" s="228" t="s">
        <v>75</v>
      </c>
      <c r="F277" s="229" t="s">
        <v>306</v>
      </c>
      <c r="G277" s="227"/>
      <c r="H277" s="230">
        <v>27.216000000000001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139</v>
      </c>
      <c r="AU277" s="236" t="s">
        <v>87</v>
      </c>
      <c r="AV277" s="13" t="s">
        <v>87</v>
      </c>
      <c r="AW277" s="13" t="s">
        <v>38</v>
      </c>
      <c r="AX277" s="13" t="s">
        <v>77</v>
      </c>
      <c r="AY277" s="236" t="s">
        <v>126</v>
      </c>
    </row>
    <row r="278" s="13" customFormat="1">
      <c r="A278" s="13"/>
      <c r="B278" s="226"/>
      <c r="C278" s="227"/>
      <c r="D278" s="219" t="s">
        <v>139</v>
      </c>
      <c r="E278" s="228" t="s">
        <v>75</v>
      </c>
      <c r="F278" s="229" t="s">
        <v>307</v>
      </c>
      <c r="G278" s="227"/>
      <c r="H278" s="230">
        <v>4.0339999999999998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139</v>
      </c>
      <c r="AU278" s="236" t="s">
        <v>87</v>
      </c>
      <c r="AV278" s="13" t="s">
        <v>87</v>
      </c>
      <c r="AW278" s="13" t="s">
        <v>38</v>
      </c>
      <c r="AX278" s="13" t="s">
        <v>77</v>
      </c>
      <c r="AY278" s="236" t="s">
        <v>126</v>
      </c>
    </row>
    <row r="279" s="13" customFormat="1">
      <c r="A279" s="13"/>
      <c r="B279" s="226"/>
      <c r="C279" s="227"/>
      <c r="D279" s="219" t="s">
        <v>139</v>
      </c>
      <c r="E279" s="228" t="s">
        <v>75</v>
      </c>
      <c r="F279" s="229" t="s">
        <v>308</v>
      </c>
      <c r="G279" s="227"/>
      <c r="H279" s="230">
        <v>-13.964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139</v>
      </c>
      <c r="AU279" s="236" t="s">
        <v>87</v>
      </c>
      <c r="AV279" s="13" t="s">
        <v>87</v>
      </c>
      <c r="AW279" s="13" t="s">
        <v>38</v>
      </c>
      <c r="AX279" s="13" t="s">
        <v>77</v>
      </c>
      <c r="AY279" s="236" t="s">
        <v>126</v>
      </c>
    </row>
    <row r="280" s="15" customFormat="1">
      <c r="A280" s="15"/>
      <c r="B280" s="249"/>
      <c r="C280" s="250"/>
      <c r="D280" s="219" t="s">
        <v>139</v>
      </c>
      <c r="E280" s="251" t="s">
        <v>75</v>
      </c>
      <c r="F280" s="252" t="s">
        <v>191</v>
      </c>
      <c r="G280" s="250"/>
      <c r="H280" s="253">
        <v>17.286000000000001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139</v>
      </c>
      <c r="AU280" s="259" t="s">
        <v>87</v>
      </c>
      <c r="AV280" s="15" t="s">
        <v>150</v>
      </c>
      <c r="AW280" s="15" t="s">
        <v>38</v>
      </c>
      <c r="AX280" s="15" t="s">
        <v>85</v>
      </c>
      <c r="AY280" s="259" t="s">
        <v>126</v>
      </c>
    </row>
    <row r="281" s="2" customFormat="1" ht="16.5" customHeight="1">
      <c r="A281" s="40"/>
      <c r="B281" s="41"/>
      <c r="C281" s="206" t="s">
        <v>309</v>
      </c>
      <c r="D281" s="206" t="s">
        <v>128</v>
      </c>
      <c r="E281" s="207" t="s">
        <v>310</v>
      </c>
      <c r="F281" s="208" t="s">
        <v>311</v>
      </c>
      <c r="G281" s="209" t="s">
        <v>186</v>
      </c>
      <c r="H281" s="210">
        <v>13.964</v>
      </c>
      <c r="I281" s="211"/>
      <c r="J281" s="212">
        <f>ROUND(I281*H281,2)</f>
        <v>0</v>
      </c>
      <c r="K281" s="208" t="s">
        <v>132</v>
      </c>
      <c r="L281" s="46"/>
      <c r="M281" s="213" t="s">
        <v>75</v>
      </c>
      <c r="N281" s="214" t="s">
        <v>47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133</v>
      </c>
      <c r="AT281" s="217" t="s">
        <v>128</v>
      </c>
      <c r="AU281" s="217" t="s">
        <v>87</v>
      </c>
      <c r="AY281" s="19" t="s">
        <v>126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85</v>
      </c>
      <c r="BK281" s="218">
        <f>ROUND(I281*H281,2)</f>
        <v>0</v>
      </c>
      <c r="BL281" s="19" t="s">
        <v>133</v>
      </c>
      <c r="BM281" s="217" t="s">
        <v>312</v>
      </c>
    </row>
    <row r="282" s="2" customFormat="1">
      <c r="A282" s="40"/>
      <c r="B282" s="41"/>
      <c r="C282" s="42"/>
      <c r="D282" s="219" t="s">
        <v>135</v>
      </c>
      <c r="E282" s="42"/>
      <c r="F282" s="220" t="s">
        <v>313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135</v>
      </c>
      <c r="AU282" s="19" t="s">
        <v>87</v>
      </c>
    </row>
    <row r="283" s="2" customFormat="1">
      <c r="A283" s="40"/>
      <c r="B283" s="41"/>
      <c r="C283" s="42"/>
      <c r="D283" s="224" t="s">
        <v>137</v>
      </c>
      <c r="E283" s="42"/>
      <c r="F283" s="225" t="s">
        <v>314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137</v>
      </c>
      <c r="AU283" s="19" t="s">
        <v>87</v>
      </c>
    </row>
    <row r="284" s="13" customFormat="1">
      <c r="A284" s="13"/>
      <c r="B284" s="226"/>
      <c r="C284" s="227"/>
      <c r="D284" s="219" t="s">
        <v>139</v>
      </c>
      <c r="E284" s="228" t="s">
        <v>75</v>
      </c>
      <c r="F284" s="229" t="s">
        <v>288</v>
      </c>
      <c r="G284" s="227"/>
      <c r="H284" s="230">
        <v>13.964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139</v>
      </c>
      <c r="AU284" s="236" t="s">
        <v>87</v>
      </c>
      <c r="AV284" s="13" t="s">
        <v>87</v>
      </c>
      <c r="AW284" s="13" t="s">
        <v>38</v>
      </c>
      <c r="AX284" s="13" t="s">
        <v>85</v>
      </c>
      <c r="AY284" s="236" t="s">
        <v>126</v>
      </c>
    </row>
    <row r="285" s="2" customFormat="1" ht="16.5" customHeight="1">
      <c r="A285" s="40"/>
      <c r="B285" s="41"/>
      <c r="C285" s="206" t="s">
        <v>315</v>
      </c>
      <c r="D285" s="206" t="s">
        <v>128</v>
      </c>
      <c r="E285" s="207" t="s">
        <v>316</v>
      </c>
      <c r="F285" s="208" t="s">
        <v>317</v>
      </c>
      <c r="G285" s="209" t="s">
        <v>186</v>
      </c>
      <c r="H285" s="210">
        <v>45.558999999999998</v>
      </c>
      <c r="I285" s="211"/>
      <c r="J285" s="212">
        <f>ROUND(I285*H285,2)</f>
        <v>0</v>
      </c>
      <c r="K285" s="208" t="s">
        <v>132</v>
      </c>
      <c r="L285" s="46"/>
      <c r="M285" s="213" t="s">
        <v>75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133</v>
      </c>
      <c r="AT285" s="217" t="s">
        <v>128</v>
      </c>
      <c r="AU285" s="217" t="s">
        <v>87</v>
      </c>
      <c r="AY285" s="19" t="s">
        <v>126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85</v>
      </c>
      <c r="BK285" s="218">
        <f>ROUND(I285*H285,2)</f>
        <v>0</v>
      </c>
      <c r="BL285" s="19" t="s">
        <v>133</v>
      </c>
      <c r="BM285" s="217" t="s">
        <v>318</v>
      </c>
    </row>
    <row r="286" s="2" customFormat="1">
      <c r="A286" s="40"/>
      <c r="B286" s="41"/>
      <c r="C286" s="42"/>
      <c r="D286" s="219" t="s">
        <v>135</v>
      </c>
      <c r="E286" s="42"/>
      <c r="F286" s="220" t="s">
        <v>319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135</v>
      </c>
      <c r="AU286" s="19" t="s">
        <v>87</v>
      </c>
    </row>
    <row r="287" s="2" customFormat="1">
      <c r="A287" s="40"/>
      <c r="B287" s="41"/>
      <c r="C287" s="42"/>
      <c r="D287" s="224" t="s">
        <v>137</v>
      </c>
      <c r="E287" s="42"/>
      <c r="F287" s="225" t="s">
        <v>320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137</v>
      </c>
      <c r="AU287" s="19" t="s">
        <v>87</v>
      </c>
    </row>
    <row r="288" s="2" customFormat="1">
      <c r="A288" s="40"/>
      <c r="B288" s="41"/>
      <c r="C288" s="42"/>
      <c r="D288" s="219" t="s">
        <v>169</v>
      </c>
      <c r="E288" s="42"/>
      <c r="F288" s="248" t="s">
        <v>321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169</v>
      </c>
      <c r="AU288" s="19" t="s">
        <v>87</v>
      </c>
    </row>
    <row r="289" s="13" customFormat="1">
      <c r="A289" s="13"/>
      <c r="B289" s="226"/>
      <c r="C289" s="227"/>
      <c r="D289" s="219" t="s">
        <v>139</v>
      </c>
      <c r="E289" s="228" t="s">
        <v>75</v>
      </c>
      <c r="F289" s="229" t="s">
        <v>322</v>
      </c>
      <c r="G289" s="227"/>
      <c r="H289" s="230">
        <v>45.558999999999998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139</v>
      </c>
      <c r="AU289" s="236" t="s">
        <v>87</v>
      </c>
      <c r="AV289" s="13" t="s">
        <v>87</v>
      </c>
      <c r="AW289" s="13" t="s">
        <v>38</v>
      </c>
      <c r="AX289" s="13" t="s">
        <v>85</v>
      </c>
      <c r="AY289" s="236" t="s">
        <v>126</v>
      </c>
    </row>
    <row r="290" s="2" customFormat="1" ht="16.5" customHeight="1">
      <c r="A290" s="40"/>
      <c r="B290" s="41"/>
      <c r="C290" s="206" t="s">
        <v>323</v>
      </c>
      <c r="D290" s="206" t="s">
        <v>128</v>
      </c>
      <c r="E290" s="207" t="s">
        <v>324</v>
      </c>
      <c r="F290" s="208" t="s">
        <v>325</v>
      </c>
      <c r="G290" s="209" t="s">
        <v>326</v>
      </c>
      <c r="H290" s="210">
        <v>82.006</v>
      </c>
      <c r="I290" s="211"/>
      <c r="J290" s="212">
        <f>ROUND(I290*H290,2)</f>
        <v>0</v>
      </c>
      <c r="K290" s="208" t="s">
        <v>132</v>
      </c>
      <c r="L290" s="46"/>
      <c r="M290" s="213" t="s">
        <v>75</v>
      </c>
      <c r="N290" s="214" t="s">
        <v>47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133</v>
      </c>
      <c r="AT290" s="217" t="s">
        <v>128</v>
      </c>
      <c r="AU290" s="217" t="s">
        <v>87</v>
      </c>
      <c r="AY290" s="19" t="s">
        <v>126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85</v>
      </c>
      <c r="BK290" s="218">
        <f>ROUND(I290*H290,2)</f>
        <v>0</v>
      </c>
      <c r="BL290" s="19" t="s">
        <v>133</v>
      </c>
      <c r="BM290" s="217" t="s">
        <v>327</v>
      </c>
    </row>
    <row r="291" s="2" customFormat="1">
      <c r="A291" s="40"/>
      <c r="B291" s="41"/>
      <c r="C291" s="42"/>
      <c r="D291" s="219" t="s">
        <v>135</v>
      </c>
      <c r="E291" s="42"/>
      <c r="F291" s="220" t="s">
        <v>328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135</v>
      </c>
      <c r="AU291" s="19" t="s">
        <v>87</v>
      </c>
    </row>
    <row r="292" s="2" customFormat="1">
      <c r="A292" s="40"/>
      <c r="B292" s="41"/>
      <c r="C292" s="42"/>
      <c r="D292" s="224" t="s">
        <v>137</v>
      </c>
      <c r="E292" s="42"/>
      <c r="F292" s="225" t="s">
        <v>329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137</v>
      </c>
      <c r="AU292" s="19" t="s">
        <v>87</v>
      </c>
    </row>
    <row r="293" s="2" customFormat="1">
      <c r="A293" s="40"/>
      <c r="B293" s="41"/>
      <c r="C293" s="42"/>
      <c r="D293" s="219" t="s">
        <v>169</v>
      </c>
      <c r="E293" s="42"/>
      <c r="F293" s="248" t="s">
        <v>330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169</v>
      </c>
      <c r="AU293" s="19" t="s">
        <v>87</v>
      </c>
    </row>
    <row r="294" s="13" customFormat="1">
      <c r="A294" s="13"/>
      <c r="B294" s="226"/>
      <c r="C294" s="227"/>
      <c r="D294" s="219" t="s">
        <v>139</v>
      </c>
      <c r="E294" s="228" t="s">
        <v>75</v>
      </c>
      <c r="F294" s="229" t="s">
        <v>331</v>
      </c>
      <c r="G294" s="227"/>
      <c r="H294" s="230">
        <v>82.006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139</v>
      </c>
      <c r="AU294" s="236" t="s">
        <v>87</v>
      </c>
      <c r="AV294" s="13" t="s">
        <v>87</v>
      </c>
      <c r="AW294" s="13" t="s">
        <v>38</v>
      </c>
      <c r="AX294" s="13" t="s">
        <v>85</v>
      </c>
      <c r="AY294" s="236" t="s">
        <v>126</v>
      </c>
    </row>
    <row r="295" s="2" customFormat="1" ht="16.5" customHeight="1">
      <c r="A295" s="40"/>
      <c r="B295" s="41"/>
      <c r="C295" s="206" t="s">
        <v>332</v>
      </c>
      <c r="D295" s="206" t="s">
        <v>128</v>
      </c>
      <c r="E295" s="207" t="s">
        <v>333</v>
      </c>
      <c r="F295" s="208" t="s">
        <v>334</v>
      </c>
      <c r="G295" s="209" t="s">
        <v>186</v>
      </c>
      <c r="H295" s="210">
        <v>13.964</v>
      </c>
      <c r="I295" s="211"/>
      <c r="J295" s="212">
        <f>ROUND(I295*H295,2)</f>
        <v>0</v>
      </c>
      <c r="K295" s="208" t="s">
        <v>132</v>
      </c>
      <c r="L295" s="46"/>
      <c r="M295" s="213" t="s">
        <v>75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133</v>
      </c>
      <c r="AT295" s="217" t="s">
        <v>128</v>
      </c>
      <c r="AU295" s="217" t="s">
        <v>87</v>
      </c>
      <c r="AY295" s="19" t="s">
        <v>126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85</v>
      </c>
      <c r="BK295" s="218">
        <f>ROUND(I295*H295,2)</f>
        <v>0</v>
      </c>
      <c r="BL295" s="19" t="s">
        <v>133</v>
      </c>
      <c r="BM295" s="217" t="s">
        <v>335</v>
      </c>
    </row>
    <row r="296" s="2" customFormat="1">
      <c r="A296" s="40"/>
      <c r="B296" s="41"/>
      <c r="C296" s="42"/>
      <c r="D296" s="219" t="s">
        <v>135</v>
      </c>
      <c r="E296" s="42"/>
      <c r="F296" s="220" t="s">
        <v>336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87</v>
      </c>
    </row>
    <row r="297" s="2" customFormat="1">
      <c r="A297" s="40"/>
      <c r="B297" s="41"/>
      <c r="C297" s="42"/>
      <c r="D297" s="224" t="s">
        <v>137</v>
      </c>
      <c r="E297" s="42"/>
      <c r="F297" s="225" t="s">
        <v>337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87</v>
      </c>
    </row>
    <row r="298" s="13" customFormat="1">
      <c r="A298" s="13"/>
      <c r="B298" s="226"/>
      <c r="C298" s="227"/>
      <c r="D298" s="219" t="s">
        <v>139</v>
      </c>
      <c r="E298" s="228" t="s">
        <v>75</v>
      </c>
      <c r="F298" s="229" t="s">
        <v>288</v>
      </c>
      <c r="G298" s="227"/>
      <c r="H298" s="230">
        <v>13.964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139</v>
      </c>
      <c r="AU298" s="236" t="s">
        <v>87</v>
      </c>
      <c r="AV298" s="13" t="s">
        <v>87</v>
      </c>
      <c r="AW298" s="13" t="s">
        <v>38</v>
      </c>
      <c r="AX298" s="13" t="s">
        <v>85</v>
      </c>
      <c r="AY298" s="236" t="s">
        <v>126</v>
      </c>
    </row>
    <row r="299" s="2" customFormat="1" ht="16.5" customHeight="1">
      <c r="A299" s="40"/>
      <c r="B299" s="41"/>
      <c r="C299" s="206" t="s">
        <v>338</v>
      </c>
      <c r="D299" s="206" t="s">
        <v>128</v>
      </c>
      <c r="E299" s="207" t="s">
        <v>339</v>
      </c>
      <c r="F299" s="208" t="s">
        <v>340</v>
      </c>
      <c r="G299" s="209" t="s">
        <v>186</v>
      </c>
      <c r="H299" s="210">
        <v>13.962999999999999</v>
      </c>
      <c r="I299" s="211"/>
      <c r="J299" s="212">
        <f>ROUND(I299*H299,2)</f>
        <v>0</v>
      </c>
      <c r="K299" s="208" t="s">
        <v>132</v>
      </c>
      <c r="L299" s="46"/>
      <c r="M299" s="213" t="s">
        <v>75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133</v>
      </c>
      <c r="AT299" s="217" t="s">
        <v>128</v>
      </c>
      <c r="AU299" s="217" t="s">
        <v>87</v>
      </c>
      <c r="AY299" s="19" t="s">
        <v>126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85</v>
      </c>
      <c r="BK299" s="218">
        <f>ROUND(I299*H299,2)</f>
        <v>0</v>
      </c>
      <c r="BL299" s="19" t="s">
        <v>133</v>
      </c>
      <c r="BM299" s="217" t="s">
        <v>341</v>
      </c>
    </row>
    <row r="300" s="2" customFormat="1">
      <c r="A300" s="40"/>
      <c r="B300" s="41"/>
      <c r="C300" s="42"/>
      <c r="D300" s="219" t="s">
        <v>135</v>
      </c>
      <c r="E300" s="42"/>
      <c r="F300" s="220" t="s">
        <v>342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135</v>
      </c>
      <c r="AU300" s="19" t="s">
        <v>87</v>
      </c>
    </row>
    <row r="301" s="2" customFormat="1">
      <c r="A301" s="40"/>
      <c r="B301" s="41"/>
      <c r="C301" s="42"/>
      <c r="D301" s="224" t="s">
        <v>137</v>
      </c>
      <c r="E301" s="42"/>
      <c r="F301" s="225" t="s">
        <v>343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137</v>
      </c>
      <c r="AU301" s="19" t="s">
        <v>87</v>
      </c>
    </row>
    <row r="302" s="2" customFormat="1">
      <c r="A302" s="40"/>
      <c r="B302" s="41"/>
      <c r="C302" s="42"/>
      <c r="D302" s="219" t="s">
        <v>169</v>
      </c>
      <c r="E302" s="42"/>
      <c r="F302" s="248" t="s">
        <v>344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169</v>
      </c>
      <c r="AU302" s="19" t="s">
        <v>87</v>
      </c>
    </row>
    <row r="303" s="16" customFormat="1">
      <c r="A303" s="16"/>
      <c r="B303" s="260"/>
      <c r="C303" s="261"/>
      <c r="D303" s="219" t="s">
        <v>139</v>
      </c>
      <c r="E303" s="262" t="s">
        <v>75</v>
      </c>
      <c r="F303" s="263" t="s">
        <v>296</v>
      </c>
      <c r="G303" s="261"/>
      <c r="H303" s="262" t="s">
        <v>75</v>
      </c>
      <c r="I303" s="264"/>
      <c r="J303" s="261"/>
      <c r="K303" s="261"/>
      <c r="L303" s="265"/>
      <c r="M303" s="266"/>
      <c r="N303" s="267"/>
      <c r="O303" s="267"/>
      <c r="P303" s="267"/>
      <c r="Q303" s="267"/>
      <c r="R303" s="267"/>
      <c r="S303" s="267"/>
      <c r="T303" s="268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9" t="s">
        <v>139</v>
      </c>
      <c r="AU303" s="269" t="s">
        <v>87</v>
      </c>
      <c r="AV303" s="16" t="s">
        <v>85</v>
      </c>
      <c r="AW303" s="16" t="s">
        <v>38</v>
      </c>
      <c r="AX303" s="16" t="s">
        <v>77</v>
      </c>
      <c r="AY303" s="269" t="s">
        <v>126</v>
      </c>
    </row>
    <row r="304" s="13" customFormat="1">
      <c r="A304" s="13"/>
      <c r="B304" s="226"/>
      <c r="C304" s="227"/>
      <c r="D304" s="219" t="s">
        <v>139</v>
      </c>
      <c r="E304" s="228" t="s">
        <v>75</v>
      </c>
      <c r="F304" s="229" t="s">
        <v>192</v>
      </c>
      <c r="G304" s="227"/>
      <c r="H304" s="230">
        <v>64.546999999999997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139</v>
      </c>
      <c r="AU304" s="236" t="s">
        <v>87</v>
      </c>
      <c r="AV304" s="13" t="s">
        <v>87</v>
      </c>
      <c r="AW304" s="13" t="s">
        <v>38</v>
      </c>
      <c r="AX304" s="13" t="s">
        <v>77</v>
      </c>
      <c r="AY304" s="236" t="s">
        <v>126</v>
      </c>
    </row>
    <row r="305" s="13" customFormat="1">
      <c r="A305" s="13"/>
      <c r="B305" s="226"/>
      <c r="C305" s="227"/>
      <c r="D305" s="219" t="s">
        <v>139</v>
      </c>
      <c r="E305" s="228" t="s">
        <v>75</v>
      </c>
      <c r="F305" s="229" t="s">
        <v>193</v>
      </c>
      <c r="G305" s="227"/>
      <c r="H305" s="230">
        <v>-12.707000000000001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139</v>
      </c>
      <c r="AU305" s="236" t="s">
        <v>87</v>
      </c>
      <c r="AV305" s="13" t="s">
        <v>87</v>
      </c>
      <c r="AW305" s="13" t="s">
        <v>38</v>
      </c>
      <c r="AX305" s="13" t="s">
        <v>77</v>
      </c>
      <c r="AY305" s="236" t="s">
        <v>126</v>
      </c>
    </row>
    <row r="306" s="15" customFormat="1">
      <c r="A306" s="15"/>
      <c r="B306" s="249"/>
      <c r="C306" s="250"/>
      <c r="D306" s="219" t="s">
        <v>139</v>
      </c>
      <c r="E306" s="251" t="s">
        <v>75</v>
      </c>
      <c r="F306" s="252" t="s">
        <v>191</v>
      </c>
      <c r="G306" s="250"/>
      <c r="H306" s="253">
        <v>51.839999999999996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9" t="s">
        <v>139</v>
      </c>
      <c r="AU306" s="259" t="s">
        <v>87</v>
      </c>
      <c r="AV306" s="15" t="s">
        <v>150</v>
      </c>
      <c r="AW306" s="15" t="s">
        <v>38</v>
      </c>
      <c r="AX306" s="15" t="s">
        <v>77</v>
      </c>
      <c r="AY306" s="259" t="s">
        <v>126</v>
      </c>
    </row>
    <row r="307" s="16" customFormat="1">
      <c r="A307" s="16"/>
      <c r="B307" s="260"/>
      <c r="C307" s="261"/>
      <c r="D307" s="219" t="s">
        <v>139</v>
      </c>
      <c r="E307" s="262" t="s">
        <v>75</v>
      </c>
      <c r="F307" s="263" t="s">
        <v>297</v>
      </c>
      <c r="G307" s="261"/>
      <c r="H307" s="262" t="s">
        <v>75</v>
      </c>
      <c r="I307" s="264"/>
      <c r="J307" s="261"/>
      <c r="K307" s="261"/>
      <c r="L307" s="265"/>
      <c r="M307" s="266"/>
      <c r="N307" s="267"/>
      <c r="O307" s="267"/>
      <c r="P307" s="267"/>
      <c r="Q307" s="267"/>
      <c r="R307" s="267"/>
      <c r="S307" s="267"/>
      <c r="T307" s="268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69" t="s">
        <v>139</v>
      </c>
      <c r="AU307" s="269" t="s">
        <v>87</v>
      </c>
      <c r="AV307" s="16" t="s">
        <v>85</v>
      </c>
      <c r="AW307" s="16" t="s">
        <v>38</v>
      </c>
      <c r="AX307" s="16" t="s">
        <v>77</v>
      </c>
      <c r="AY307" s="269" t="s">
        <v>126</v>
      </c>
    </row>
    <row r="308" s="13" customFormat="1">
      <c r="A308" s="13"/>
      <c r="B308" s="226"/>
      <c r="C308" s="227"/>
      <c r="D308" s="219" t="s">
        <v>139</v>
      </c>
      <c r="E308" s="228" t="s">
        <v>75</v>
      </c>
      <c r="F308" s="229" t="s">
        <v>202</v>
      </c>
      <c r="G308" s="227"/>
      <c r="H308" s="230">
        <v>9.4250000000000007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139</v>
      </c>
      <c r="AU308" s="236" t="s">
        <v>87</v>
      </c>
      <c r="AV308" s="13" t="s">
        <v>87</v>
      </c>
      <c r="AW308" s="13" t="s">
        <v>38</v>
      </c>
      <c r="AX308" s="13" t="s">
        <v>77</v>
      </c>
      <c r="AY308" s="236" t="s">
        <v>126</v>
      </c>
    </row>
    <row r="309" s="13" customFormat="1">
      <c r="A309" s="13"/>
      <c r="B309" s="226"/>
      <c r="C309" s="227"/>
      <c r="D309" s="219" t="s">
        <v>139</v>
      </c>
      <c r="E309" s="228" t="s">
        <v>75</v>
      </c>
      <c r="F309" s="229" t="s">
        <v>203</v>
      </c>
      <c r="G309" s="227"/>
      <c r="H309" s="230">
        <v>-1.742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139</v>
      </c>
      <c r="AU309" s="236" t="s">
        <v>87</v>
      </c>
      <c r="AV309" s="13" t="s">
        <v>87</v>
      </c>
      <c r="AW309" s="13" t="s">
        <v>38</v>
      </c>
      <c r="AX309" s="13" t="s">
        <v>77</v>
      </c>
      <c r="AY309" s="236" t="s">
        <v>126</v>
      </c>
    </row>
    <row r="310" s="15" customFormat="1">
      <c r="A310" s="15"/>
      <c r="B310" s="249"/>
      <c r="C310" s="250"/>
      <c r="D310" s="219" t="s">
        <v>139</v>
      </c>
      <c r="E310" s="251" t="s">
        <v>75</v>
      </c>
      <c r="F310" s="252" t="s">
        <v>191</v>
      </c>
      <c r="G310" s="250"/>
      <c r="H310" s="253">
        <v>7.6830000000000007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9" t="s">
        <v>139</v>
      </c>
      <c r="AU310" s="259" t="s">
        <v>87</v>
      </c>
      <c r="AV310" s="15" t="s">
        <v>150</v>
      </c>
      <c r="AW310" s="15" t="s">
        <v>38</v>
      </c>
      <c r="AX310" s="15" t="s">
        <v>77</v>
      </c>
      <c r="AY310" s="259" t="s">
        <v>126</v>
      </c>
    </row>
    <row r="311" s="13" customFormat="1">
      <c r="A311" s="13"/>
      <c r="B311" s="226"/>
      <c r="C311" s="227"/>
      <c r="D311" s="219" t="s">
        <v>139</v>
      </c>
      <c r="E311" s="228" t="s">
        <v>75</v>
      </c>
      <c r="F311" s="229" t="s">
        <v>345</v>
      </c>
      <c r="G311" s="227"/>
      <c r="H311" s="230">
        <v>-0.69099999999999995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139</v>
      </c>
      <c r="AU311" s="236" t="s">
        <v>87</v>
      </c>
      <c r="AV311" s="13" t="s">
        <v>87</v>
      </c>
      <c r="AW311" s="13" t="s">
        <v>38</v>
      </c>
      <c r="AX311" s="13" t="s">
        <v>77</v>
      </c>
      <c r="AY311" s="236" t="s">
        <v>126</v>
      </c>
    </row>
    <row r="312" s="13" customFormat="1">
      <c r="A312" s="13"/>
      <c r="B312" s="226"/>
      <c r="C312" s="227"/>
      <c r="D312" s="219" t="s">
        <v>139</v>
      </c>
      <c r="E312" s="228" t="s">
        <v>75</v>
      </c>
      <c r="F312" s="229" t="s">
        <v>346</v>
      </c>
      <c r="G312" s="227"/>
      <c r="H312" s="230">
        <v>-0.48599999999999999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139</v>
      </c>
      <c r="AU312" s="236" t="s">
        <v>87</v>
      </c>
      <c r="AV312" s="13" t="s">
        <v>87</v>
      </c>
      <c r="AW312" s="13" t="s">
        <v>38</v>
      </c>
      <c r="AX312" s="13" t="s">
        <v>77</v>
      </c>
      <c r="AY312" s="236" t="s">
        <v>126</v>
      </c>
    </row>
    <row r="313" s="13" customFormat="1">
      <c r="A313" s="13"/>
      <c r="B313" s="226"/>
      <c r="C313" s="227"/>
      <c r="D313" s="219" t="s">
        <v>139</v>
      </c>
      <c r="E313" s="228" t="s">
        <v>75</v>
      </c>
      <c r="F313" s="229" t="s">
        <v>347</v>
      </c>
      <c r="G313" s="227"/>
      <c r="H313" s="230">
        <v>-14.372999999999999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139</v>
      </c>
      <c r="AU313" s="236" t="s">
        <v>87</v>
      </c>
      <c r="AV313" s="13" t="s">
        <v>87</v>
      </c>
      <c r="AW313" s="13" t="s">
        <v>38</v>
      </c>
      <c r="AX313" s="13" t="s">
        <v>77</v>
      </c>
      <c r="AY313" s="236" t="s">
        <v>126</v>
      </c>
    </row>
    <row r="314" s="13" customFormat="1">
      <c r="A314" s="13"/>
      <c r="B314" s="226"/>
      <c r="C314" s="227"/>
      <c r="D314" s="219" t="s">
        <v>139</v>
      </c>
      <c r="E314" s="228" t="s">
        <v>75</v>
      </c>
      <c r="F314" s="229" t="s">
        <v>348</v>
      </c>
      <c r="G314" s="227"/>
      <c r="H314" s="230">
        <v>-16.045999999999999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139</v>
      </c>
      <c r="AU314" s="236" t="s">
        <v>87</v>
      </c>
      <c r="AV314" s="13" t="s">
        <v>87</v>
      </c>
      <c r="AW314" s="13" t="s">
        <v>38</v>
      </c>
      <c r="AX314" s="13" t="s">
        <v>77</v>
      </c>
      <c r="AY314" s="236" t="s">
        <v>126</v>
      </c>
    </row>
    <row r="315" s="13" customFormat="1">
      <c r="A315" s="13"/>
      <c r="B315" s="226"/>
      <c r="C315" s="227"/>
      <c r="D315" s="219" t="s">
        <v>139</v>
      </c>
      <c r="E315" s="228" t="s">
        <v>75</v>
      </c>
      <c r="F315" s="229" t="s">
        <v>308</v>
      </c>
      <c r="G315" s="227"/>
      <c r="H315" s="230">
        <v>-13.964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139</v>
      </c>
      <c r="AU315" s="236" t="s">
        <v>87</v>
      </c>
      <c r="AV315" s="13" t="s">
        <v>87</v>
      </c>
      <c r="AW315" s="13" t="s">
        <v>38</v>
      </c>
      <c r="AX315" s="13" t="s">
        <v>77</v>
      </c>
      <c r="AY315" s="236" t="s">
        <v>126</v>
      </c>
    </row>
    <row r="316" s="14" customFormat="1">
      <c r="A316" s="14"/>
      <c r="B316" s="237"/>
      <c r="C316" s="238"/>
      <c r="D316" s="219" t="s">
        <v>139</v>
      </c>
      <c r="E316" s="239" t="s">
        <v>75</v>
      </c>
      <c r="F316" s="240" t="s">
        <v>142</v>
      </c>
      <c r="G316" s="238"/>
      <c r="H316" s="241">
        <v>13.963000000000006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139</v>
      </c>
      <c r="AU316" s="247" t="s">
        <v>87</v>
      </c>
      <c r="AV316" s="14" t="s">
        <v>133</v>
      </c>
      <c r="AW316" s="14" t="s">
        <v>38</v>
      </c>
      <c r="AX316" s="14" t="s">
        <v>85</v>
      </c>
      <c r="AY316" s="247" t="s">
        <v>126</v>
      </c>
    </row>
    <row r="317" s="2" customFormat="1" ht="16.5" customHeight="1">
      <c r="A317" s="40"/>
      <c r="B317" s="41"/>
      <c r="C317" s="270" t="s">
        <v>349</v>
      </c>
      <c r="D317" s="270" t="s">
        <v>350</v>
      </c>
      <c r="E317" s="271" t="s">
        <v>351</v>
      </c>
      <c r="F317" s="272" t="s">
        <v>352</v>
      </c>
      <c r="G317" s="273" t="s">
        <v>326</v>
      </c>
      <c r="H317" s="274">
        <v>27.925999999999998</v>
      </c>
      <c r="I317" s="275"/>
      <c r="J317" s="276">
        <f>ROUND(I317*H317,2)</f>
        <v>0</v>
      </c>
      <c r="K317" s="272" t="s">
        <v>132</v>
      </c>
      <c r="L317" s="277"/>
      <c r="M317" s="278" t="s">
        <v>75</v>
      </c>
      <c r="N317" s="279" t="s">
        <v>47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183</v>
      </c>
      <c r="AT317" s="217" t="s">
        <v>350</v>
      </c>
      <c r="AU317" s="217" t="s">
        <v>87</v>
      </c>
      <c r="AY317" s="19" t="s">
        <v>126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85</v>
      </c>
      <c r="BK317" s="218">
        <f>ROUND(I317*H317,2)</f>
        <v>0</v>
      </c>
      <c r="BL317" s="19" t="s">
        <v>133</v>
      </c>
      <c r="BM317" s="217" t="s">
        <v>353</v>
      </c>
    </row>
    <row r="318" s="2" customFormat="1">
      <c r="A318" s="40"/>
      <c r="B318" s="41"/>
      <c r="C318" s="42"/>
      <c r="D318" s="219" t="s">
        <v>135</v>
      </c>
      <c r="E318" s="42"/>
      <c r="F318" s="220" t="s">
        <v>352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135</v>
      </c>
      <c r="AU318" s="19" t="s">
        <v>87</v>
      </c>
    </row>
    <row r="319" s="2" customFormat="1">
      <c r="A319" s="40"/>
      <c r="B319" s="41"/>
      <c r="C319" s="42"/>
      <c r="D319" s="224" t="s">
        <v>137</v>
      </c>
      <c r="E319" s="42"/>
      <c r="F319" s="225" t="s">
        <v>354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137</v>
      </c>
      <c r="AU319" s="19" t="s">
        <v>87</v>
      </c>
    </row>
    <row r="320" s="13" customFormat="1">
      <c r="A320" s="13"/>
      <c r="B320" s="226"/>
      <c r="C320" s="227"/>
      <c r="D320" s="219" t="s">
        <v>139</v>
      </c>
      <c r="E320" s="228" t="s">
        <v>75</v>
      </c>
      <c r="F320" s="229" t="s">
        <v>355</v>
      </c>
      <c r="G320" s="227"/>
      <c r="H320" s="230">
        <v>27.925999999999998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139</v>
      </c>
      <c r="AU320" s="236" t="s">
        <v>87</v>
      </c>
      <c r="AV320" s="13" t="s">
        <v>87</v>
      </c>
      <c r="AW320" s="13" t="s">
        <v>38</v>
      </c>
      <c r="AX320" s="13" t="s">
        <v>85</v>
      </c>
      <c r="AY320" s="236" t="s">
        <v>126</v>
      </c>
    </row>
    <row r="321" s="2" customFormat="1" ht="16.5" customHeight="1">
      <c r="A321" s="40"/>
      <c r="B321" s="41"/>
      <c r="C321" s="206" t="s">
        <v>356</v>
      </c>
      <c r="D321" s="206" t="s">
        <v>128</v>
      </c>
      <c r="E321" s="207" t="s">
        <v>357</v>
      </c>
      <c r="F321" s="208" t="s">
        <v>340</v>
      </c>
      <c r="G321" s="209" t="s">
        <v>186</v>
      </c>
      <c r="H321" s="210">
        <v>13.964</v>
      </c>
      <c r="I321" s="211"/>
      <c r="J321" s="212">
        <f>ROUND(I321*H321,2)</f>
        <v>0</v>
      </c>
      <c r="K321" s="208" t="s">
        <v>132</v>
      </c>
      <c r="L321" s="46"/>
      <c r="M321" s="213" t="s">
        <v>75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133</v>
      </c>
      <c r="AT321" s="217" t="s">
        <v>128</v>
      </c>
      <c r="AU321" s="217" t="s">
        <v>87</v>
      </c>
      <c r="AY321" s="19" t="s">
        <v>126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85</v>
      </c>
      <c r="BK321" s="218">
        <f>ROUND(I321*H321,2)</f>
        <v>0</v>
      </c>
      <c r="BL321" s="19" t="s">
        <v>133</v>
      </c>
      <c r="BM321" s="217" t="s">
        <v>358</v>
      </c>
    </row>
    <row r="322" s="2" customFormat="1">
      <c r="A322" s="40"/>
      <c r="B322" s="41"/>
      <c r="C322" s="42"/>
      <c r="D322" s="219" t="s">
        <v>135</v>
      </c>
      <c r="E322" s="42"/>
      <c r="F322" s="220" t="s">
        <v>342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87</v>
      </c>
    </row>
    <row r="323" s="2" customFormat="1">
      <c r="A323" s="40"/>
      <c r="B323" s="41"/>
      <c r="C323" s="42"/>
      <c r="D323" s="224" t="s">
        <v>137</v>
      </c>
      <c r="E323" s="42"/>
      <c r="F323" s="225" t="s">
        <v>359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87</v>
      </c>
    </row>
    <row r="324" s="2" customFormat="1" ht="16.5" customHeight="1">
      <c r="A324" s="40"/>
      <c r="B324" s="41"/>
      <c r="C324" s="206" t="s">
        <v>360</v>
      </c>
      <c r="D324" s="206" t="s">
        <v>128</v>
      </c>
      <c r="E324" s="207" t="s">
        <v>361</v>
      </c>
      <c r="F324" s="208" t="s">
        <v>362</v>
      </c>
      <c r="G324" s="209" t="s">
        <v>186</v>
      </c>
      <c r="H324" s="210">
        <v>16.045999999999999</v>
      </c>
      <c r="I324" s="211"/>
      <c r="J324" s="212">
        <f>ROUND(I324*H324,2)</f>
        <v>0</v>
      </c>
      <c r="K324" s="208" t="s">
        <v>132</v>
      </c>
      <c r="L324" s="46"/>
      <c r="M324" s="213" t="s">
        <v>75</v>
      </c>
      <c r="N324" s="214" t="s">
        <v>47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133</v>
      </c>
      <c r="AT324" s="217" t="s">
        <v>128</v>
      </c>
      <c r="AU324" s="217" t="s">
        <v>87</v>
      </c>
      <c r="AY324" s="19" t="s">
        <v>126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85</v>
      </c>
      <c r="BK324" s="218">
        <f>ROUND(I324*H324,2)</f>
        <v>0</v>
      </c>
      <c r="BL324" s="19" t="s">
        <v>133</v>
      </c>
      <c r="BM324" s="217" t="s">
        <v>363</v>
      </c>
    </row>
    <row r="325" s="2" customFormat="1">
      <c r="A325" s="40"/>
      <c r="B325" s="41"/>
      <c r="C325" s="42"/>
      <c r="D325" s="219" t="s">
        <v>135</v>
      </c>
      <c r="E325" s="42"/>
      <c r="F325" s="220" t="s">
        <v>364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135</v>
      </c>
      <c r="AU325" s="19" t="s">
        <v>87</v>
      </c>
    </row>
    <row r="326" s="2" customFormat="1">
      <c r="A326" s="40"/>
      <c r="B326" s="41"/>
      <c r="C326" s="42"/>
      <c r="D326" s="224" t="s">
        <v>137</v>
      </c>
      <c r="E326" s="42"/>
      <c r="F326" s="225" t="s">
        <v>365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137</v>
      </c>
      <c r="AU326" s="19" t="s">
        <v>87</v>
      </c>
    </row>
    <row r="327" s="2" customFormat="1">
      <c r="A327" s="40"/>
      <c r="B327" s="41"/>
      <c r="C327" s="42"/>
      <c r="D327" s="219" t="s">
        <v>169</v>
      </c>
      <c r="E327" s="42"/>
      <c r="F327" s="248" t="s">
        <v>366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169</v>
      </c>
      <c r="AU327" s="19" t="s">
        <v>87</v>
      </c>
    </row>
    <row r="328" s="13" customFormat="1">
      <c r="A328" s="13"/>
      <c r="B328" s="226"/>
      <c r="C328" s="227"/>
      <c r="D328" s="219" t="s">
        <v>139</v>
      </c>
      <c r="E328" s="228" t="s">
        <v>75</v>
      </c>
      <c r="F328" s="229" t="s">
        <v>367</v>
      </c>
      <c r="G328" s="227"/>
      <c r="H328" s="230">
        <v>14.036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139</v>
      </c>
      <c r="AU328" s="236" t="s">
        <v>87</v>
      </c>
      <c r="AV328" s="13" t="s">
        <v>87</v>
      </c>
      <c r="AW328" s="13" t="s">
        <v>38</v>
      </c>
      <c r="AX328" s="13" t="s">
        <v>77</v>
      </c>
      <c r="AY328" s="236" t="s">
        <v>126</v>
      </c>
    </row>
    <row r="329" s="13" customFormat="1">
      <c r="A329" s="13"/>
      <c r="B329" s="226"/>
      <c r="C329" s="227"/>
      <c r="D329" s="219" t="s">
        <v>139</v>
      </c>
      <c r="E329" s="228" t="s">
        <v>75</v>
      </c>
      <c r="F329" s="229" t="s">
        <v>368</v>
      </c>
      <c r="G329" s="227"/>
      <c r="H329" s="230">
        <v>2.194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139</v>
      </c>
      <c r="AU329" s="236" t="s">
        <v>87</v>
      </c>
      <c r="AV329" s="13" t="s">
        <v>87</v>
      </c>
      <c r="AW329" s="13" t="s">
        <v>38</v>
      </c>
      <c r="AX329" s="13" t="s">
        <v>77</v>
      </c>
      <c r="AY329" s="236" t="s">
        <v>126</v>
      </c>
    </row>
    <row r="330" s="13" customFormat="1">
      <c r="A330" s="13"/>
      <c r="B330" s="226"/>
      <c r="C330" s="227"/>
      <c r="D330" s="219" t="s">
        <v>139</v>
      </c>
      <c r="E330" s="228" t="s">
        <v>75</v>
      </c>
      <c r="F330" s="229" t="s">
        <v>369</v>
      </c>
      <c r="G330" s="227"/>
      <c r="H330" s="230">
        <v>-0.184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139</v>
      </c>
      <c r="AU330" s="236" t="s">
        <v>87</v>
      </c>
      <c r="AV330" s="13" t="s">
        <v>87</v>
      </c>
      <c r="AW330" s="13" t="s">
        <v>38</v>
      </c>
      <c r="AX330" s="13" t="s">
        <v>77</v>
      </c>
      <c r="AY330" s="236" t="s">
        <v>126</v>
      </c>
    </row>
    <row r="331" s="15" customFormat="1">
      <c r="A331" s="15"/>
      <c r="B331" s="249"/>
      <c r="C331" s="250"/>
      <c r="D331" s="219" t="s">
        <v>139</v>
      </c>
      <c r="E331" s="251" t="s">
        <v>75</v>
      </c>
      <c r="F331" s="252" t="s">
        <v>191</v>
      </c>
      <c r="G331" s="250"/>
      <c r="H331" s="253">
        <v>16.045999999999999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9" t="s">
        <v>139</v>
      </c>
      <c r="AU331" s="259" t="s">
        <v>87</v>
      </c>
      <c r="AV331" s="15" t="s">
        <v>150</v>
      </c>
      <c r="AW331" s="15" t="s">
        <v>38</v>
      </c>
      <c r="AX331" s="15" t="s">
        <v>85</v>
      </c>
      <c r="AY331" s="259" t="s">
        <v>126</v>
      </c>
    </row>
    <row r="332" s="2" customFormat="1" ht="16.5" customHeight="1">
      <c r="A332" s="40"/>
      <c r="B332" s="41"/>
      <c r="C332" s="270" t="s">
        <v>370</v>
      </c>
      <c r="D332" s="270" t="s">
        <v>350</v>
      </c>
      <c r="E332" s="271" t="s">
        <v>371</v>
      </c>
      <c r="F332" s="272" t="s">
        <v>372</v>
      </c>
      <c r="G332" s="273" t="s">
        <v>326</v>
      </c>
      <c r="H332" s="274">
        <v>32.091999999999999</v>
      </c>
      <c r="I332" s="275"/>
      <c r="J332" s="276">
        <f>ROUND(I332*H332,2)</f>
        <v>0</v>
      </c>
      <c r="K332" s="272" t="s">
        <v>132</v>
      </c>
      <c r="L332" s="277"/>
      <c r="M332" s="278" t="s">
        <v>75</v>
      </c>
      <c r="N332" s="279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183</v>
      </c>
      <c r="AT332" s="217" t="s">
        <v>350</v>
      </c>
      <c r="AU332" s="217" t="s">
        <v>87</v>
      </c>
      <c r="AY332" s="19" t="s">
        <v>126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85</v>
      </c>
      <c r="BK332" s="218">
        <f>ROUND(I332*H332,2)</f>
        <v>0</v>
      </c>
      <c r="BL332" s="19" t="s">
        <v>133</v>
      </c>
      <c r="BM332" s="217" t="s">
        <v>373</v>
      </c>
    </row>
    <row r="333" s="2" customFormat="1">
      <c r="A333" s="40"/>
      <c r="B333" s="41"/>
      <c r="C333" s="42"/>
      <c r="D333" s="219" t="s">
        <v>135</v>
      </c>
      <c r="E333" s="42"/>
      <c r="F333" s="220" t="s">
        <v>372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135</v>
      </c>
      <c r="AU333" s="19" t="s">
        <v>87</v>
      </c>
    </row>
    <row r="334" s="2" customFormat="1">
      <c r="A334" s="40"/>
      <c r="B334" s="41"/>
      <c r="C334" s="42"/>
      <c r="D334" s="224" t="s">
        <v>137</v>
      </c>
      <c r="E334" s="42"/>
      <c r="F334" s="225" t="s">
        <v>374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137</v>
      </c>
      <c r="AU334" s="19" t="s">
        <v>87</v>
      </c>
    </row>
    <row r="335" s="13" customFormat="1">
      <c r="A335" s="13"/>
      <c r="B335" s="226"/>
      <c r="C335" s="227"/>
      <c r="D335" s="219" t="s">
        <v>139</v>
      </c>
      <c r="E335" s="228" t="s">
        <v>75</v>
      </c>
      <c r="F335" s="229" t="s">
        <v>375</v>
      </c>
      <c r="G335" s="227"/>
      <c r="H335" s="230">
        <v>32.091999999999999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139</v>
      </c>
      <c r="AU335" s="236" t="s">
        <v>87</v>
      </c>
      <c r="AV335" s="13" t="s">
        <v>87</v>
      </c>
      <c r="AW335" s="13" t="s">
        <v>38</v>
      </c>
      <c r="AX335" s="13" t="s">
        <v>85</v>
      </c>
      <c r="AY335" s="236" t="s">
        <v>126</v>
      </c>
    </row>
    <row r="336" s="2" customFormat="1" ht="16.5" customHeight="1">
      <c r="A336" s="40"/>
      <c r="B336" s="41"/>
      <c r="C336" s="206" t="s">
        <v>376</v>
      </c>
      <c r="D336" s="206" t="s">
        <v>128</v>
      </c>
      <c r="E336" s="207" t="s">
        <v>377</v>
      </c>
      <c r="F336" s="208" t="s">
        <v>378</v>
      </c>
      <c r="G336" s="209" t="s">
        <v>165</v>
      </c>
      <c r="H336" s="210">
        <v>63</v>
      </c>
      <c r="I336" s="211"/>
      <c r="J336" s="212">
        <f>ROUND(I336*H336,2)</f>
        <v>0</v>
      </c>
      <c r="K336" s="208" t="s">
        <v>75</v>
      </c>
      <c r="L336" s="46"/>
      <c r="M336" s="213" t="s">
        <v>75</v>
      </c>
      <c r="N336" s="214" t="s">
        <v>47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133</v>
      </c>
      <c r="AT336" s="217" t="s">
        <v>128</v>
      </c>
      <c r="AU336" s="217" t="s">
        <v>87</v>
      </c>
      <c r="AY336" s="19" t="s">
        <v>126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85</v>
      </c>
      <c r="BK336" s="218">
        <f>ROUND(I336*H336,2)</f>
        <v>0</v>
      </c>
      <c r="BL336" s="19" t="s">
        <v>133</v>
      </c>
      <c r="BM336" s="217" t="s">
        <v>379</v>
      </c>
    </row>
    <row r="337" s="2" customFormat="1">
      <c r="A337" s="40"/>
      <c r="B337" s="41"/>
      <c r="C337" s="42"/>
      <c r="D337" s="219" t="s">
        <v>135</v>
      </c>
      <c r="E337" s="42"/>
      <c r="F337" s="220" t="s">
        <v>378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135</v>
      </c>
      <c r="AU337" s="19" t="s">
        <v>87</v>
      </c>
    </row>
    <row r="338" s="12" customFormat="1" ht="22.8" customHeight="1">
      <c r="A338" s="12"/>
      <c r="B338" s="190"/>
      <c r="C338" s="191"/>
      <c r="D338" s="192" t="s">
        <v>76</v>
      </c>
      <c r="E338" s="204" t="s">
        <v>87</v>
      </c>
      <c r="F338" s="204" t="s">
        <v>380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SUM(P339:P345)</f>
        <v>0</v>
      </c>
      <c r="Q338" s="198"/>
      <c r="R338" s="199">
        <f>SUM(R339:R345)</f>
        <v>5.8587300000000004</v>
      </c>
      <c r="S338" s="198"/>
      <c r="T338" s="200">
        <f>SUM(T339:T345)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85</v>
      </c>
      <c r="AT338" s="202" t="s">
        <v>76</v>
      </c>
      <c r="AU338" s="202" t="s">
        <v>85</v>
      </c>
      <c r="AY338" s="201" t="s">
        <v>126</v>
      </c>
      <c r="BK338" s="203">
        <f>SUM(BK339:BK345)</f>
        <v>0</v>
      </c>
    </row>
    <row r="339" s="2" customFormat="1" ht="24.15" customHeight="1">
      <c r="A339" s="40"/>
      <c r="B339" s="41"/>
      <c r="C339" s="206" t="s">
        <v>381</v>
      </c>
      <c r="D339" s="206" t="s">
        <v>128</v>
      </c>
      <c r="E339" s="207" t="s">
        <v>382</v>
      </c>
      <c r="F339" s="208" t="s">
        <v>383</v>
      </c>
      <c r="G339" s="209" t="s">
        <v>165</v>
      </c>
      <c r="H339" s="210">
        <v>40.5</v>
      </c>
      <c r="I339" s="211"/>
      <c r="J339" s="212">
        <f>ROUND(I339*H339,2)</f>
        <v>0</v>
      </c>
      <c r="K339" s="208" t="s">
        <v>132</v>
      </c>
      <c r="L339" s="46"/>
      <c r="M339" s="213" t="s">
        <v>75</v>
      </c>
      <c r="N339" s="214" t="s">
        <v>47</v>
      </c>
      <c r="O339" s="86"/>
      <c r="P339" s="215">
        <f>O339*H339</f>
        <v>0</v>
      </c>
      <c r="Q339" s="215">
        <v>0.14466000000000001</v>
      </c>
      <c r="R339" s="215">
        <f>Q339*H339</f>
        <v>5.8587300000000004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133</v>
      </c>
      <c r="AT339" s="217" t="s">
        <v>128</v>
      </c>
      <c r="AU339" s="217" t="s">
        <v>87</v>
      </c>
      <c r="AY339" s="19" t="s">
        <v>126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85</v>
      </c>
      <c r="BK339" s="218">
        <f>ROUND(I339*H339,2)</f>
        <v>0</v>
      </c>
      <c r="BL339" s="19" t="s">
        <v>133</v>
      </c>
      <c r="BM339" s="217" t="s">
        <v>384</v>
      </c>
    </row>
    <row r="340" s="2" customFormat="1">
      <c r="A340" s="40"/>
      <c r="B340" s="41"/>
      <c r="C340" s="42"/>
      <c r="D340" s="219" t="s">
        <v>135</v>
      </c>
      <c r="E340" s="42"/>
      <c r="F340" s="220" t="s">
        <v>385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135</v>
      </c>
      <c r="AU340" s="19" t="s">
        <v>87</v>
      </c>
    </row>
    <row r="341" s="2" customFormat="1">
      <c r="A341" s="40"/>
      <c r="B341" s="41"/>
      <c r="C341" s="42"/>
      <c r="D341" s="224" t="s">
        <v>137</v>
      </c>
      <c r="E341" s="42"/>
      <c r="F341" s="225" t="s">
        <v>386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137</v>
      </c>
      <c r="AU341" s="19" t="s">
        <v>87</v>
      </c>
    </row>
    <row r="342" s="2" customFormat="1">
      <c r="A342" s="40"/>
      <c r="B342" s="41"/>
      <c r="C342" s="42"/>
      <c r="D342" s="219" t="s">
        <v>169</v>
      </c>
      <c r="E342" s="42"/>
      <c r="F342" s="248" t="s">
        <v>387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169</v>
      </c>
      <c r="AU342" s="19" t="s">
        <v>87</v>
      </c>
    </row>
    <row r="343" s="13" customFormat="1">
      <c r="A343" s="13"/>
      <c r="B343" s="226"/>
      <c r="C343" s="227"/>
      <c r="D343" s="219" t="s">
        <v>139</v>
      </c>
      <c r="E343" s="228" t="s">
        <v>75</v>
      </c>
      <c r="F343" s="229" t="s">
        <v>388</v>
      </c>
      <c r="G343" s="227"/>
      <c r="H343" s="230">
        <v>36.100000000000001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139</v>
      </c>
      <c r="AU343" s="236" t="s">
        <v>87</v>
      </c>
      <c r="AV343" s="13" t="s">
        <v>87</v>
      </c>
      <c r="AW343" s="13" t="s">
        <v>38</v>
      </c>
      <c r="AX343" s="13" t="s">
        <v>77</v>
      </c>
      <c r="AY343" s="236" t="s">
        <v>126</v>
      </c>
    </row>
    <row r="344" s="13" customFormat="1">
      <c r="A344" s="13"/>
      <c r="B344" s="226"/>
      <c r="C344" s="227"/>
      <c r="D344" s="219" t="s">
        <v>139</v>
      </c>
      <c r="E344" s="228" t="s">
        <v>75</v>
      </c>
      <c r="F344" s="229" t="s">
        <v>389</v>
      </c>
      <c r="G344" s="227"/>
      <c r="H344" s="230">
        <v>4.4000000000000004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139</v>
      </c>
      <c r="AU344" s="236" t="s">
        <v>87</v>
      </c>
      <c r="AV344" s="13" t="s">
        <v>87</v>
      </c>
      <c r="AW344" s="13" t="s">
        <v>38</v>
      </c>
      <c r="AX344" s="13" t="s">
        <v>77</v>
      </c>
      <c r="AY344" s="236" t="s">
        <v>126</v>
      </c>
    </row>
    <row r="345" s="14" customFormat="1">
      <c r="A345" s="14"/>
      <c r="B345" s="237"/>
      <c r="C345" s="238"/>
      <c r="D345" s="219" t="s">
        <v>139</v>
      </c>
      <c r="E345" s="239" t="s">
        <v>75</v>
      </c>
      <c r="F345" s="240" t="s">
        <v>142</v>
      </c>
      <c r="G345" s="238"/>
      <c r="H345" s="241">
        <v>40.5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139</v>
      </c>
      <c r="AU345" s="247" t="s">
        <v>87</v>
      </c>
      <c r="AV345" s="14" t="s">
        <v>133</v>
      </c>
      <c r="AW345" s="14" t="s">
        <v>38</v>
      </c>
      <c r="AX345" s="14" t="s">
        <v>85</v>
      </c>
      <c r="AY345" s="247" t="s">
        <v>126</v>
      </c>
    </row>
    <row r="346" s="12" customFormat="1" ht="22.8" customHeight="1">
      <c r="A346" s="12"/>
      <c r="B346" s="190"/>
      <c r="C346" s="191"/>
      <c r="D346" s="192" t="s">
        <v>76</v>
      </c>
      <c r="E346" s="204" t="s">
        <v>150</v>
      </c>
      <c r="F346" s="204" t="s">
        <v>390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SUM(P347:P353)</f>
        <v>0</v>
      </c>
      <c r="Q346" s="198"/>
      <c r="R346" s="199">
        <f>SUM(R347:R353)</f>
        <v>0</v>
      </c>
      <c r="S346" s="198"/>
      <c r="T346" s="200">
        <f>SUM(T347:T353)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85</v>
      </c>
      <c r="AT346" s="202" t="s">
        <v>76</v>
      </c>
      <c r="AU346" s="202" t="s">
        <v>85</v>
      </c>
      <c r="AY346" s="201" t="s">
        <v>126</v>
      </c>
      <c r="BK346" s="203">
        <f>SUM(BK347:BK353)</f>
        <v>0</v>
      </c>
    </row>
    <row r="347" s="2" customFormat="1" ht="16.5" customHeight="1">
      <c r="A347" s="40"/>
      <c r="B347" s="41"/>
      <c r="C347" s="206" t="s">
        <v>391</v>
      </c>
      <c r="D347" s="206" t="s">
        <v>128</v>
      </c>
      <c r="E347" s="207" t="s">
        <v>392</v>
      </c>
      <c r="F347" s="208" t="s">
        <v>393</v>
      </c>
      <c r="G347" s="209" t="s">
        <v>165</v>
      </c>
      <c r="H347" s="210">
        <v>40.5</v>
      </c>
      <c r="I347" s="211"/>
      <c r="J347" s="212">
        <f>ROUND(I347*H347,2)</f>
        <v>0</v>
      </c>
      <c r="K347" s="208" t="s">
        <v>132</v>
      </c>
      <c r="L347" s="46"/>
      <c r="M347" s="213" t="s">
        <v>75</v>
      </c>
      <c r="N347" s="214" t="s">
        <v>47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133</v>
      </c>
      <c r="AT347" s="217" t="s">
        <v>128</v>
      </c>
      <c r="AU347" s="217" t="s">
        <v>87</v>
      </c>
      <c r="AY347" s="19" t="s">
        <v>126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85</v>
      </c>
      <c r="BK347" s="218">
        <f>ROUND(I347*H347,2)</f>
        <v>0</v>
      </c>
      <c r="BL347" s="19" t="s">
        <v>133</v>
      </c>
      <c r="BM347" s="217" t="s">
        <v>394</v>
      </c>
    </row>
    <row r="348" s="2" customFormat="1">
      <c r="A348" s="40"/>
      <c r="B348" s="41"/>
      <c r="C348" s="42"/>
      <c r="D348" s="219" t="s">
        <v>135</v>
      </c>
      <c r="E348" s="42"/>
      <c r="F348" s="220" t="s">
        <v>395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135</v>
      </c>
      <c r="AU348" s="19" t="s">
        <v>87</v>
      </c>
    </row>
    <row r="349" s="2" customFormat="1">
      <c r="A349" s="40"/>
      <c r="B349" s="41"/>
      <c r="C349" s="42"/>
      <c r="D349" s="224" t="s">
        <v>137</v>
      </c>
      <c r="E349" s="42"/>
      <c r="F349" s="225" t="s">
        <v>396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137</v>
      </c>
      <c r="AU349" s="19" t="s">
        <v>87</v>
      </c>
    </row>
    <row r="350" s="2" customFormat="1">
      <c r="A350" s="40"/>
      <c r="B350" s="41"/>
      <c r="C350" s="42"/>
      <c r="D350" s="219" t="s">
        <v>169</v>
      </c>
      <c r="E350" s="42"/>
      <c r="F350" s="248" t="s">
        <v>397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169</v>
      </c>
      <c r="AU350" s="19" t="s">
        <v>87</v>
      </c>
    </row>
    <row r="351" s="13" customFormat="1">
      <c r="A351" s="13"/>
      <c r="B351" s="226"/>
      <c r="C351" s="227"/>
      <c r="D351" s="219" t="s">
        <v>139</v>
      </c>
      <c r="E351" s="228" t="s">
        <v>75</v>
      </c>
      <c r="F351" s="229" t="s">
        <v>388</v>
      </c>
      <c r="G351" s="227"/>
      <c r="H351" s="230">
        <v>36.100000000000001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139</v>
      </c>
      <c r="AU351" s="236" t="s">
        <v>87</v>
      </c>
      <c r="AV351" s="13" t="s">
        <v>87</v>
      </c>
      <c r="AW351" s="13" t="s">
        <v>38</v>
      </c>
      <c r="AX351" s="13" t="s">
        <v>77</v>
      </c>
      <c r="AY351" s="236" t="s">
        <v>126</v>
      </c>
    </row>
    <row r="352" s="13" customFormat="1">
      <c r="A352" s="13"/>
      <c r="B352" s="226"/>
      <c r="C352" s="227"/>
      <c r="D352" s="219" t="s">
        <v>139</v>
      </c>
      <c r="E352" s="228" t="s">
        <v>75</v>
      </c>
      <c r="F352" s="229" t="s">
        <v>389</v>
      </c>
      <c r="G352" s="227"/>
      <c r="H352" s="230">
        <v>4.4000000000000004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139</v>
      </c>
      <c r="AU352" s="236" t="s">
        <v>87</v>
      </c>
      <c r="AV352" s="13" t="s">
        <v>87</v>
      </c>
      <c r="AW352" s="13" t="s">
        <v>38</v>
      </c>
      <c r="AX352" s="13" t="s">
        <v>77</v>
      </c>
      <c r="AY352" s="236" t="s">
        <v>126</v>
      </c>
    </row>
    <row r="353" s="14" customFormat="1">
      <c r="A353" s="14"/>
      <c r="B353" s="237"/>
      <c r="C353" s="238"/>
      <c r="D353" s="219" t="s">
        <v>139</v>
      </c>
      <c r="E353" s="239" t="s">
        <v>75</v>
      </c>
      <c r="F353" s="240" t="s">
        <v>142</v>
      </c>
      <c r="G353" s="238"/>
      <c r="H353" s="241">
        <v>40.5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139</v>
      </c>
      <c r="AU353" s="247" t="s">
        <v>87</v>
      </c>
      <c r="AV353" s="14" t="s">
        <v>133</v>
      </c>
      <c r="AW353" s="14" t="s">
        <v>38</v>
      </c>
      <c r="AX353" s="14" t="s">
        <v>85</v>
      </c>
      <c r="AY353" s="247" t="s">
        <v>126</v>
      </c>
    </row>
    <row r="354" s="12" customFormat="1" ht="22.8" customHeight="1">
      <c r="A354" s="12"/>
      <c r="B354" s="190"/>
      <c r="C354" s="191"/>
      <c r="D354" s="192" t="s">
        <v>76</v>
      </c>
      <c r="E354" s="204" t="s">
        <v>133</v>
      </c>
      <c r="F354" s="204" t="s">
        <v>398</v>
      </c>
      <c r="G354" s="191"/>
      <c r="H354" s="191"/>
      <c r="I354" s="194"/>
      <c r="J354" s="205">
        <f>BK354</f>
        <v>0</v>
      </c>
      <c r="K354" s="191"/>
      <c r="L354" s="196"/>
      <c r="M354" s="197"/>
      <c r="N354" s="198"/>
      <c r="O354" s="198"/>
      <c r="P354" s="199">
        <f>SUM(P355:P386)</f>
        <v>0</v>
      </c>
      <c r="Q354" s="198"/>
      <c r="R354" s="199">
        <f>SUM(R355:R386)</f>
        <v>0.26511743999999998</v>
      </c>
      <c r="S354" s="198"/>
      <c r="T354" s="200">
        <f>SUM(T355:T386)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1" t="s">
        <v>85</v>
      </c>
      <c r="AT354" s="202" t="s">
        <v>76</v>
      </c>
      <c r="AU354" s="202" t="s">
        <v>85</v>
      </c>
      <c r="AY354" s="201" t="s">
        <v>126</v>
      </c>
      <c r="BK354" s="203">
        <f>SUM(BK355:BK386)</f>
        <v>0</v>
      </c>
    </row>
    <row r="355" s="2" customFormat="1" ht="16.5" customHeight="1">
      <c r="A355" s="40"/>
      <c r="B355" s="41"/>
      <c r="C355" s="206" t="s">
        <v>399</v>
      </c>
      <c r="D355" s="206" t="s">
        <v>128</v>
      </c>
      <c r="E355" s="207" t="s">
        <v>400</v>
      </c>
      <c r="F355" s="208" t="s">
        <v>401</v>
      </c>
      <c r="G355" s="209" t="s">
        <v>186</v>
      </c>
      <c r="H355" s="210">
        <v>0.69099999999999995</v>
      </c>
      <c r="I355" s="211"/>
      <c r="J355" s="212">
        <f>ROUND(I355*H355,2)</f>
        <v>0</v>
      </c>
      <c r="K355" s="208" t="s">
        <v>132</v>
      </c>
      <c r="L355" s="46"/>
      <c r="M355" s="213" t="s">
        <v>75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133</v>
      </c>
      <c r="AT355" s="217" t="s">
        <v>128</v>
      </c>
      <c r="AU355" s="217" t="s">
        <v>87</v>
      </c>
      <c r="AY355" s="19" t="s">
        <v>126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85</v>
      </c>
      <c r="BK355" s="218">
        <f>ROUND(I355*H355,2)</f>
        <v>0</v>
      </c>
      <c r="BL355" s="19" t="s">
        <v>133</v>
      </c>
      <c r="BM355" s="217" t="s">
        <v>402</v>
      </c>
    </row>
    <row r="356" s="2" customFormat="1">
      <c r="A356" s="40"/>
      <c r="B356" s="41"/>
      <c r="C356" s="42"/>
      <c r="D356" s="219" t="s">
        <v>135</v>
      </c>
      <c r="E356" s="42"/>
      <c r="F356" s="220" t="s">
        <v>403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135</v>
      </c>
      <c r="AU356" s="19" t="s">
        <v>87</v>
      </c>
    </row>
    <row r="357" s="2" customFormat="1">
      <c r="A357" s="40"/>
      <c r="B357" s="41"/>
      <c r="C357" s="42"/>
      <c r="D357" s="224" t="s">
        <v>137</v>
      </c>
      <c r="E357" s="42"/>
      <c r="F357" s="225" t="s">
        <v>404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137</v>
      </c>
      <c r="AU357" s="19" t="s">
        <v>87</v>
      </c>
    </row>
    <row r="358" s="2" customFormat="1">
      <c r="A358" s="40"/>
      <c r="B358" s="41"/>
      <c r="C358" s="42"/>
      <c r="D358" s="219" t="s">
        <v>169</v>
      </c>
      <c r="E358" s="42"/>
      <c r="F358" s="248" t="s">
        <v>405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169</v>
      </c>
      <c r="AU358" s="19" t="s">
        <v>87</v>
      </c>
    </row>
    <row r="359" s="13" customFormat="1">
      <c r="A359" s="13"/>
      <c r="B359" s="226"/>
      <c r="C359" s="227"/>
      <c r="D359" s="219" t="s">
        <v>139</v>
      </c>
      <c r="E359" s="228" t="s">
        <v>75</v>
      </c>
      <c r="F359" s="229" t="s">
        <v>406</v>
      </c>
      <c r="G359" s="227"/>
      <c r="H359" s="230">
        <v>0.69099999999999995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139</v>
      </c>
      <c r="AU359" s="236" t="s">
        <v>87</v>
      </c>
      <c r="AV359" s="13" t="s">
        <v>87</v>
      </c>
      <c r="AW359" s="13" t="s">
        <v>38</v>
      </c>
      <c r="AX359" s="13" t="s">
        <v>77</v>
      </c>
      <c r="AY359" s="236" t="s">
        <v>126</v>
      </c>
    </row>
    <row r="360" s="14" customFormat="1">
      <c r="A360" s="14"/>
      <c r="B360" s="237"/>
      <c r="C360" s="238"/>
      <c r="D360" s="219" t="s">
        <v>139</v>
      </c>
      <c r="E360" s="239" t="s">
        <v>75</v>
      </c>
      <c r="F360" s="240" t="s">
        <v>142</v>
      </c>
      <c r="G360" s="238"/>
      <c r="H360" s="241">
        <v>0.69099999999999995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139</v>
      </c>
      <c r="AU360" s="247" t="s">
        <v>87</v>
      </c>
      <c r="AV360" s="14" t="s">
        <v>133</v>
      </c>
      <c r="AW360" s="14" t="s">
        <v>38</v>
      </c>
      <c r="AX360" s="14" t="s">
        <v>85</v>
      </c>
      <c r="AY360" s="247" t="s">
        <v>126</v>
      </c>
    </row>
    <row r="361" s="2" customFormat="1" ht="16.5" customHeight="1">
      <c r="A361" s="40"/>
      <c r="B361" s="41"/>
      <c r="C361" s="206" t="s">
        <v>407</v>
      </c>
      <c r="D361" s="206" t="s">
        <v>128</v>
      </c>
      <c r="E361" s="207" t="s">
        <v>408</v>
      </c>
      <c r="F361" s="208" t="s">
        <v>409</v>
      </c>
      <c r="G361" s="209" t="s">
        <v>186</v>
      </c>
      <c r="H361" s="210">
        <v>14.372999999999999</v>
      </c>
      <c r="I361" s="211"/>
      <c r="J361" s="212">
        <f>ROUND(I361*H361,2)</f>
        <v>0</v>
      </c>
      <c r="K361" s="208" t="s">
        <v>132</v>
      </c>
      <c r="L361" s="46"/>
      <c r="M361" s="213" t="s">
        <v>75</v>
      </c>
      <c r="N361" s="214" t="s">
        <v>47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133</v>
      </c>
      <c r="AT361" s="217" t="s">
        <v>128</v>
      </c>
      <c r="AU361" s="217" t="s">
        <v>87</v>
      </c>
      <c r="AY361" s="19" t="s">
        <v>126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85</v>
      </c>
      <c r="BK361" s="218">
        <f>ROUND(I361*H361,2)</f>
        <v>0</v>
      </c>
      <c r="BL361" s="19" t="s">
        <v>133</v>
      </c>
      <c r="BM361" s="217" t="s">
        <v>410</v>
      </c>
    </row>
    <row r="362" s="2" customFormat="1">
      <c r="A362" s="40"/>
      <c r="B362" s="41"/>
      <c r="C362" s="42"/>
      <c r="D362" s="219" t="s">
        <v>135</v>
      </c>
      <c r="E362" s="42"/>
      <c r="F362" s="220" t="s">
        <v>411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135</v>
      </c>
      <c r="AU362" s="19" t="s">
        <v>87</v>
      </c>
    </row>
    <row r="363" s="2" customFormat="1">
      <c r="A363" s="40"/>
      <c r="B363" s="41"/>
      <c r="C363" s="42"/>
      <c r="D363" s="224" t="s">
        <v>137</v>
      </c>
      <c r="E363" s="42"/>
      <c r="F363" s="225" t="s">
        <v>412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137</v>
      </c>
      <c r="AU363" s="19" t="s">
        <v>87</v>
      </c>
    </row>
    <row r="364" s="2" customFormat="1">
      <c r="A364" s="40"/>
      <c r="B364" s="41"/>
      <c r="C364" s="42"/>
      <c r="D364" s="219" t="s">
        <v>169</v>
      </c>
      <c r="E364" s="42"/>
      <c r="F364" s="248" t="s">
        <v>413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169</v>
      </c>
      <c r="AU364" s="19" t="s">
        <v>87</v>
      </c>
    </row>
    <row r="365" s="13" customFormat="1">
      <c r="A365" s="13"/>
      <c r="B365" s="226"/>
      <c r="C365" s="227"/>
      <c r="D365" s="219" t="s">
        <v>139</v>
      </c>
      <c r="E365" s="228" t="s">
        <v>75</v>
      </c>
      <c r="F365" s="229" t="s">
        <v>414</v>
      </c>
      <c r="G365" s="227"/>
      <c r="H365" s="230">
        <v>12.736000000000001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139</v>
      </c>
      <c r="AU365" s="236" t="s">
        <v>87</v>
      </c>
      <c r="AV365" s="13" t="s">
        <v>87</v>
      </c>
      <c r="AW365" s="13" t="s">
        <v>38</v>
      </c>
      <c r="AX365" s="13" t="s">
        <v>77</v>
      </c>
      <c r="AY365" s="236" t="s">
        <v>126</v>
      </c>
    </row>
    <row r="366" s="13" customFormat="1">
      <c r="A366" s="13"/>
      <c r="B366" s="226"/>
      <c r="C366" s="227"/>
      <c r="D366" s="219" t="s">
        <v>139</v>
      </c>
      <c r="E366" s="228" t="s">
        <v>75</v>
      </c>
      <c r="F366" s="229" t="s">
        <v>415</v>
      </c>
      <c r="G366" s="227"/>
      <c r="H366" s="230">
        <v>1.873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139</v>
      </c>
      <c r="AU366" s="236" t="s">
        <v>87</v>
      </c>
      <c r="AV366" s="13" t="s">
        <v>87</v>
      </c>
      <c r="AW366" s="13" t="s">
        <v>38</v>
      </c>
      <c r="AX366" s="13" t="s">
        <v>77</v>
      </c>
      <c r="AY366" s="236" t="s">
        <v>126</v>
      </c>
    </row>
    <row r="367" s="13" customFormat="1">
      <c r="A367" s="13"/>
      <c r="B367" s="226"/>
      <c r="C367" s="227"/>
      <c r="D367" s="219" t="s">
        <v>139</v>
      </c>
      <c r="E367" s="228" t="s">
        <v>75</v>
      </c>
      <c r="F367" s="229" t="s">
        <v>416</v>
      </c>
      <c r="G367" s="227"/>
      <c r="H367" s="230">
        <v>-0.192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139</v>
      </c>
      <c r="AU367" s="236" t="s">
        <v>87</v>
      </c>
      <c r="AV367" s="13" t="s">
        <v>87</v>
      </c>
      <c r="AW367" s="13" t="s">
        <v>38</v>
      </c>
      <c r="AX367" s="13" t="s">
        <v>77</v>
      </c>
      <c r="AY367" s="236" t="s">
        <v>126</v>
      </c>
    </row>
    <row r="368" s="13" customFormat="1">
      <c r="A368" s="13"/>
      <c r="B368" s="226"/>
      <c r="C368" s="227"/>
      <c r="D368" s="219" t="s">
        <v>139</v>
      </c>
      <c r="E368" s="228" t="s">
        <v>75</v>
      </c>
      <c r="F368" s="229" t="s">
        <v>417</v>
      </c>
      <c r="G368" s="227"/>
      <c r="H368" s="230">
        <v>-0.043999999999999997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139</v>
      </c>
      <c r="AU368" s="236" t="s">
        <v>87</v>
      </c>
      <c r="AV368" s="13" t="s">
        <v>87</v>
      </c>
      <c r="AW368" s="13" t="s">
        <v>38</v>
      </c>
      <c r="AX368" s="13" t="s">
        <v>77</v>
      </c>
      <c r="AY368" s="236" t="s">
        <v>126</v>
      </c>
    </row>
    <row r="369" s="15" customFormat="1">
      <c r="A369" s="15"/>
      <c r="B369" s="249"/>
      <c r="C369" s="250"/>
      <c r="D369" s="219" t="s">
        <v>139</v>
      </c>
      <c r="E369" s="251" t="s">
        <v>75</v>
      </c>
      <c r="F369" s="252" t="s">
        <v>191</v>
      </c>
      <c r="G369" s="250"/>
      <c r="H369" s="253">
        <v>14.372999999999999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139</v>
      </c>
      <c r="AU369" s="259" t="s">
        <v>87</v>
      </c>
      <c r="AV369" s="15" t="s">
        <v>150</v>
      </c>
      <c r="AW369" s="15" t="s">
        <v>38</v>
      </c>
      <c r="AX369" s="15" t="s">
        <v>85</v>
      </c>
      <c r="AY369" s="259" t="s">
        <v>126</v>
      </c>
    </row>
    <row r="370" s="2" customFormat="1" ht="16.5" customHeight="1">
      <c r="A370" s="40"/>
      <c r="B370" s="41"/>
      <c r="C370" s="206" t="s">
        <v>418</v>
      </c>
      <c r="D370" s="206" t="s">
        <v>128</v>
      </c>
      <c r="E370" s="207" t="s">
        <v>419</v>
      </c>
      <c r="F370" s="208" t="s">
        <v>420</v>
      </c>
      <c r="G370" s="209" t="s">
        <v>186</v>
      </c>
      <c r="H370" s="210">
        <v>0.48599999999999999</v>
      </c>
      <c r="I370" s="211"/>
      <c r="J370" s="212">
        <f>ROUND(I370*H370,2)</f>
        <v>0</v>
      </c>
      <c r="K370" s="208" t="s">
        <v>132</v>
      </c>
      <c r="L370" s="46"/>
      <c r="M370" s="213" t="s">
        <v>75</v>
      </c>
      <c r="N370" s="214" t="s">
        <v>47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133</v>
      </c>
      <c r="AT370" s="217" t="s">
        <v>128</v>
      </c>
      <c r="AU370" s="217" t="s">
        <v>87</v>
      </c>
      <c r="AY370" s="19" t="s">
        <v>126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85</v>
      </c>
      <c r="BK370" s="218">
        <f>ROUND(I370*H370,2)</f>
        <v>0</v>
      </c>
      <c r="BL370" s="19" t="s">
        <v>133</v>
      </c>
      <c r="BM370" s="217" t="s">
        <v>421</v>
      </c>
    </row>
    <row r="371" s="2" customFormat="1">
      <c r="A371" s="40"/>
      <c r="B371" s="41"/>
      <c r="C371" s="42"/>
      <c r="D371" s="219" t="s">
        <v>135</v>
      </c>
      <c r="E371" s="42"/>
      <c r="F371" s="220" t="s">
        <v>422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135</v>
      </c>
      <c r="AU371" s="19" t="s">
        <v>87</v>
      </c>
    </row>
    <row r="372" s="2" customFormat="1">
      <c r="A372" s="40"/>
      <c r="B372" s="41"/>
      <c r="C372" s="42"/>
      <c r="D372" s="224" t="s">
        <v>137</v>
      </c>
      <c r="E372" s="42"/>
      <c r="F372" s="225" t="s">
        <v>423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137</v>
      </c>
      <c r="AU372" s="19" t="s">
        <v>87</v>
      </c>
    </row>
    <row r="373" s="2" customFormat="1">
      <c r="A373" s="40"/>
      <c r="B373" s="41"/>
      <c r="C373" s="42"/>
      <c r="D373" s="219" t="s">
        <v>169</v>
      </c>
      <c r="E373" s="42"/>
      <c r="F373" s="248" t="s">
        <v>413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169</v>
      </c>
      <c r="AU373" s="19" t="s">
        <v>87</v>
      </c>
    </row>
    <row r="374" s="13" customFormat="1">
      <c r="A374" s="13"/>
      <c r="B374" s="226"/>
      <c r="C374" s="227"/>
      <c r="D374" s="219" t="s">
        <v>139</v>
      </c>
      <c r="E374" s="228" t="s">
        <v>75</v>
      </c>
      <c r="F374" s="229" t="s">
        <v>424</v>
      </c>
      <c r="G374" s="227"/>
      <c r="H374" s="230">
        <v>0.48599999999999999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139</v>
      </c>
      <c r="AU374" s="236" t="s">
        <v>87</v>
      </c>
      <c r="AV374" s="13" t="s">
        <v>87</v>
      </c>
      <c r="AW374" s="13" t="s">
        <v>38</v>
      </c>
      <c r="AX374" s="13" t="s">
        <v>77</v>
      </c>
      <c r="AY374" s="236" t="s">
        <v>126</v>
      </c>
    </row>
    <row r="375" s="14" customFormat="1">
      <c r="A375" s="14"/>
      <c r="B375" s="237"/>
      <c r="C375" s="238"/>
      <c r="D375" s="219" t="s">
        <v>139</v>
      </c>
      <c r="E375" s="239" t="s">
        <v>75</v>
      </c>
      <c r="F375" s="240" t="s">
        <v>142</v>
      </c>
      <c r="G375" s="238"/>
      <c r="H375" s="241">
        <v>0.48599999999999999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139</v>
      </c>
      <c r="AU375" s="247" t="s">
        <v>87</v>
      </c>
      <c r="AV375" s="14" t="s">
        <v>133</v>
      </c>
      <c r="AW375" s="14" t="s">
        <v>38</v>
      </c>
      <c r="AX375" s="14" t="s">
        <v>85</v>
      </c>
      <c r="AY375" s="247" t="s">
        <v>126</v>
      </c>
    </row>
    <row r="376" s="2" customFormat="1" ht="16.5" customHeight="1">
      <c r="A376" s="40"/>
      <c r="B376" s="41"/>
      <c r="C376" s="206" t="s">
        <v>425</v>
      </c>
      <c r="D376" s="206" t="s">
        <v>128</v>
      </c>
      <c r="E376" s="207" t="s">
        <v>426</v>
      </c>
      <c r="F376" s="208" t="s">
        <v>427</v>
      </c>
      <c r="G376" s="209" t="s">
        <v>131</v>
      </c>
      <c r="H376" s="210">
        <v>39.241999999999997</v>
      </c>
      <c r="I376" s="211"/>
      <c r="J376" s="212">
        <f>ROUND(I376*H376,2)</f>
        <v>0</v>
      </c>
      <c r="K376" s="208" t="s">
        <v>132</v>
      </c>
      <c r="L376" s="46"/>
      <c r="M376" s="213" t="s">
        <v>75</v>
      </c>
      <c r="N376" s="214" t="s">
        <v>47</v>
      </c>
      <c r="O376" s="86"/>
      <c r="P376" s="215">
        <f>O376*H376</f>
        <v>0</v>
      </c>
      <c r="Q376" s="215">
        <v>0.0063200000000000001</v>
      </c>
      <c r="R376" s="215">
        <f>Q376*H376</f>
        <v>0.24800944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133</v>
      </c>
      <c r="AT376" s="217" t="s">
        <v>128</v>
      </c>
      <c r="AU376" s="217" t="s">
        <v>87</v>
      </c>
      <c r="AY376" s="19" t="s">
        <v>126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85</v>
      </c>
      <c r="BK376" s="218">
        <f>ROUND(I376*H376,2)</f>
        <v>0</v>
      </c>
      <c r="BL376" s="19" t="s">
        <v>133</v>
      </c>
      <c r="BM376" s="217" t="s">
        <v>428</v>
      </c>
    </row>
    <row r="377" s="2" customFormat="1">
      <c r="A377" s="40"/>
      <c r="B377" s="41"/>
      <c r="C377" s="42"/>
      <c r="D377" s="219" t="s">
        <v>135</v>
      </c>
      <c r="E377" s="42"/>
      <c r="F377" s="220" t="s">
        <v>429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135</v>
      </c>
      <c r="AU377" s="19" t="s">
        <v>87</v>
      </c>
    </row>
    <row r="378" s="2" customFormat="1">
      <c r="A378" s="40"/>
      <c r="B378" s="41"/>
      <c r="C378" s="42"/>
      <c r="D378" s="224" t="s">
        <v>137</v>
      </c>
      <c r="E378" s="42"/>
      <c r="F378" s="225" t="s">
        <v>430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137</v>
      </c>
      <c r="AU378" s="19" t="s">
        <v>87</v>
      </c>
    </row>
    <row r="379" s="13" customFormat="1">
      <c r="A379" s="13"/>
      <c r="B379" s="226"/>
      <c r="C379" s="227"/>
      <c r="D379" s="219" t="s">
        <v>139</v>
      </c>
      <c r="E379" s="228" t="s">
        <v>75</v>
      </c>
      <c r="F379" s="229" t="s">
        <v>431</v>
      </c>
      <c r="G379" s="227"/>
      <c r="H379" s="230">
        <v>31.84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139</v>
      </c>
      <c r="AU379" s="236" t="s">
        <v>87</v>
      </c>
      <c r="AV379" s="13" t="s">
        <v>87</v>
      </c>
      <c r="AW379" s="13" t="s">
        <v>38</v>
      </c>
      <c r="AX379" s="13" t="s">
        <v>77</v>
      </c>
      <c r="AY379" s="236" t="s">
        <v>126</v>
      </c>
    </row>
    <row r="380" s="13" customFormat="1">
      <c r="A380" s="13"/>
      <c r="B380" s="226"/>
      <c r="C380" s="227"/>
      <c r="D380" s="219" t="s">
        <v>139</v>
      </c>
      <c r="E380" s="228" t="s">
        <v>75</v>
      </c>
      <c r="F380" s="229" t="s">
        <v>432</v>
      </c>
      <c r="G380" s="227"/>
      <c r="H380" s="230">
        <v>4.1619999999999999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139</v>
      </c>
      <c r="AU380" s="236" t="s">
        <v>87</v>
      </c>
      <c r="AV380" s="13" t="s">
        <v>87</v>
      </c>
      <c r="AW380" s="13" t="s">
        <v>38</v>
      </c>
      <c r="AX380" s="13" t="s">
        <v>77</v>
      </c>
      <c r="AY380" s="236" t="s">
        <v>126</v>
      </c>
    </row>
    <row r="381" s="13" customFormat="1">
      <c r="A381" s="13"/>
      <c r="B381" s="226"/>
      <c r="C381" s="227"/>
      <c r="D381" s="219" t="s">
        <v>139</v>
      </c>
      <c r="E381" s="228" t="s">
        <v>75</v>
      </c>
      <c r="F381" s="229" t="s">
        <v>433</v>
      </c>
      <c r="G381" s="227"/>
      <c r="H381" s="230">
        <v>3.2400000000000002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139</v>
      </c>
      <c r="AU381" s="236" t="s">
        <v>87</v>
      </c>
      <c r="AV381" s="13" t="s">
        <v>87</v>
      </c>
      <c r="AW381" s="13" t="s">
        <v>38</v>
      </c>
      <c r="AX381" s="13" t="s">
        <v>77</v>
      </c>
      <c r="AY381" s="236" t="s">
        <v>126</v>
      </c>
    </row>
    <row r="382" s="14" customFormat="1">
      <c r="A382" s="14"/>
      <c r="B382" s="237"/>
      <c r="C382" s="238"/>
      <c r="D382" s="219" t="s">
        <v>139</v>
      </c>
      <c r="E382" s="239" t="s">
        <v>75</v>
      </c>
      <c r="F382" s="240" t="s">
        <v>142</v>
      </c>
      <c r="G382" s="238"/>
      <c r="H382" s="241">
        <v>39.242000000000004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139</v>
      </c>
      <c r="AU382" s="247" t="s">
        <v>87</v>
      </c>
      <c r="AV382" s="14" t="s">
        <v>133</v>
      </c>
      <c r="AW382" s="14" t="s">
        <v>38</v>
      </c>
      <c r="AX382" s="14" t="s">
        <v>85</v>
      </c>
      <c r="AY382" s="247" t="s">
        <v>126</v>
      </c>
    </row>
    <row r="383" s="2" customFormat="1" ht="16.5" customHeight="1">
      <c r="A383" s="40"/>
      <c r="B383" s="41"/>
      <c r="C383" s="206" t="s">
        <v>434</v>
      </c>
      <c r="D383" s="206" t="s">
        <v>128</v>
      </c>
      <c r="E383" s="207" t="s">
        <v>435</v>
      </c>
      <c r="F383" s="208" t="s">
        <v>436</v>
      </c>
      <c r="G383" s="209" t="s">
        <v>326</v>
      </c>
      <c r="H383" s="210">
        <v>0.02</v>
      </c>
      <c r="I383" s="211"/>
      <c r="J383" s="212">
        <f>ROUND(I383*H383,2)</f>
        <v>0</v>
      </c>
      <c r="K383" s="208" t="s">
        <v>132</v>
      </c>
      <c r="L383" s="46"/>
      <c r="M383" s="213" t="s">
        <v>75</v>
      </c>
      <c r="N383" s="214" t="s">
        <v>47</v>
      </c>
      <c r="O383" s="86"/>
      <c r="P383" s="215">
        <f>O383*H383</f>
        <v>0</v>
      </c>
      <c r="Q383" s="215">
        <v>0.85540000000000005</v>
      </c>
      <c r="R383" s="215">
        <f>Q383*H383</f>
        <v>0.017108000000000002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133</v>
      </c>
      <c r="AT383" s="217" t="s">
        <v>128</v>
      </c>
      <c r="AU383" s="217" t="s">
        <v>87</v>
      </c>
      <c r="AY383" s="19" t="s">
        <v>126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85</v>
      </c>
      <c r="BK383" s="218">
        <f>ROUND(I383*H383,2)</f>
        <v>0</v>
      </c>
      <c r="BL383" s="19" t="s">
        <v>133</v>
      </c>
      <c r="BM383" s="217" t="s">
        <v>437</v>
      </c>
    </row>
    <row r="384" s="2" customFormat="1">
      <c r="A384" s="40"/>
      <c r="B384" s="41"/>
      <c r="C384" s="42"/>
      <c r="D384" s="219" t="s">
        <v>135</v>
      </c>
      <c r="E384" s="42"/>
      <c r="F384" s="220" t="s">
        <v>438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135</v>
      </c>
      <c r="AU384" s="19" t="s">
        <v>87</v>
      </c>
    </row>
    <row r="385" s="2" customFormat="1">
      <c r="A385" s="40"/>
      <c r="B385" s="41"/>
      <c r="C385" s="42"/>
      <c r="D385" s="224" t="s">
        <v>137</v>
      </c>
      <c r="E385" s="42"/>
      <c r="F385" s="225" t="s">
        <v>439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137</v>
      </c>
      <c r="AU385" s="19" t="s">
        <v>87</v>
      </c>
    </row>
    <row r="386" s="13" customFormat="1">
      <c r="A386" s="13"/>
      <c r="B386" s="226"/>
      <c r="C386" s="227"/>
      <c r="D386" s="219" t="s">
        <v>139</v>
      </c>
      <c r="E386" s="228" t="s">
        <v>75</v>
      </c>
      <c r="F386" s="229" t="s">
        <v>440</v>
      </c>
      <c r="G386" s="227"/>
      <c r="H386" s="230">
        <v>0.02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139</v>
      </c>
      <c r="AU386" s="236" t="s">
        <v>87</v>
      </c>
      <c r="AV386" s="13" t="s">
        <v>87</v>
      </c>
      <c r="AW386" s="13" t="s">
        <v>38</v>
      </c>
      <c r="AX386" s="13" t="s">
        <v>85</v>
      </c>
      <c r="AY386" s="236" t="s">
        <v>126</v>
      </c>
    </row>
    <row r="387" s="12" customFormat="1" ht="22.8" customHeight="1">
      <c r="A387" s="12"/>
      <c r="B387" s="190"/>
      <c r="C387" s="191"/>
      <c r="D387" s="192" t="s">
        <v>76</v>
      </c>
      <c r="E387" s="204" t="s">
        <v>162</v>
      </c>
      <c r="F387" s="204" t="s">
        <v>441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SUM(P388:P417)</f>
        <v>0</v>
      </c>
      <c r="Q387" s="198"/>
      <c r="R387" s="199">
        <f>SUM(R388:R417)</f>
        <v>0</v>
      </c>
      <c r="S387" s="198"/>
      <c r="T387" s="200">
        <f>SUM(T388:T417)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85</v>
      </c>
      <c r="AT387" s="202" t="s">
        <v>76</v>
      </c>
      <c r="AU387" s="202" t="s">
        <v>85</v>
      </c>
      <c r="AY387" s="201" t="s">
        <v>126</v>
      </c>
      <c r="BK387" s="203">
        <f>SUM(BK388:BK417)</f>
        <v>0</v>
      </c>
    </row>
    <row r="388" s="2" customFormat="1" ht="16.5" customHeight="1">
      <c r="A388" s="40"/>
      <c r="B388" s="41"/>
      <c r="C388" s="206" t="s">
        <v>442</v>
      </c>
      <c r="D388" s="206" t="s">
        <v>128</v>
      </c>
      <c r="E388" s="207" t="s">
        <v>443</v>
      </c>
      <c r="F388" s="208" t="s">
        <v>444</v>
      </c>
      <c r="G388" s="209" t="s">
        <v>131</v>
      </c>
      <c r="H388" s="210">
        <v>32.840000000000003</v>
      </c>
      <c r="I388" s="211"/>
      <c r="J388" s="212">
        <f>ROUND(I388*H388,2)</f>
        <v>0</v>
      </c>
      <c r="K388" s="208" t="s">
        <v>132</v>
      </c>
      <c r="L388" s="46"/>
      <c r="M388" s="213" t="s">
        <v>75</v>
      </c>
      <c r="N388" s="214" t="s">
        <v>47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133</v>
      </c>
      <c r="AT388" s="217" t="s">
        <v>128</v>
      </c>
      <c r="AU388" s="217" t="s">
        <v>87</v>
      </c>
      <c r="AY388" s="19" t="s">
        <v>126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85</v>
      </c>
      <c r="BK388" s="218">
        <f>ROUND(I388*H388,2)</f>
        <v>0</v>
      </c>
      <c r="BL388" s="19" t="s">
        <v>133</v>
      </c>
      <c r="BM388" s="217" t="s">
        <v>445</v>
      </c>
    </row>
    <row r="389" s="2" customFormat="1">
      <c r="A389" s="40"/>
      <c r="B389" s="41"/>
      <c r="C389" s="42"/>
      <c r="D389" s="219" t="s">
        <v>135</v>
      </c>
      <c r="E389" s="42"/>
      <c r="F389" s="220" t="s">
        <v>446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135</v>
      </c>
      <c r="AU389" s="19" t="s">
        <v>87</v>
      </c>
    </row>
    <row r="390" s="2" customFormat="1">
      <c r="A390" s="40"/>
      <c r="B390" s="41"/>
      <c r="C390" s="42"/>
      <c r="D390" s="224" t="s">
        <v>137</v>
      </c>
      <c r="E390" s="42"/>
      <c r="F390" s="225" t="s">
        <v>447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137</v>
      </c>
      <c r="AU390" s="19" t="s">
        <v>87</v>
      </c>
    </row>
    <row r="391" s="13" customFormat="1">
      <c r="A391" s="13"/>
      <c r="B391" s="226"/>
      <c r="C391" s="227"/>
      <c r="D391" s="219" t="s">
        <v>139</v>
      </c>
      <c r="E391" s="228" t="s">
        <v>75</v>
      </c>
      <c r="F391" s="229" t="s">
        <v>140</v>
      </c>
      <c r="G391" s="227"/>
      <c r="H391" s="230">
        <v>28.879999999999999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139</v>
      </c>
      <c r="AU391" s="236" t="s">
        <v>87</v>
      </c>
      <c r="AV391" s="13" t="s">
        <v>87</v>
      </c>
      <c r="AW391" s="13" t="s">
        <v>38</v>
      </c>
      <c r="AX391" s="13" t="s">
        <v>77</v>
      </c>
      <c r="AY391" s="236" t="s">
        <v>126</v>
      </c>
    </row>
    <row r="392" s="13" customFormat="1">
      <c r="A392" s="13"/>
      <c r="B392" s="226"/>
      <c r="C392" s="227"/>
      <c r="D392" s="219" t="s">
        <v>139</v>
      </c>
      <c r="E392" s="228" t="s">
        <v>75</v>
      </c>
      <c r="F392" s="229" t="s">
        <v>141</v>
      </c>
      <c r="G392" s="227"/>
      <c r="H392" s="230">
        <v>3.96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139</v>
      </c>
      <c r="AU392" s="236" t="s">
        <v>87</v>
      </c>
      <c r="AV392" s="13" t="s">
        <v>87</v>
      </c>
      <c r="AW392" s="13" t="s">
        <v>38</v>
      </c>
      <c r="AX392" s="13" t="s">
        <v>77</v>
      </c>
      <c r="AY392" s="236" t="s">
        <v>126</v>
      </c>
    </row>
    <row r="393" s="14" customFormat="1">
      <c r="A393" s="14"/>
      <c r="B393" s="237"/>
      <c r="C393" s="238"/>
      <c r="D393" s="219" t="s">
        <v>139</v>
      </c>
      <c r="E393" s="239" t="s">
        <v>75</v>
      </c>
      <c r="F393" s="240" t="s">
        <v>142</v>
      </c>
      <c r="G393" s="238"/>
      <c r="H393" s="241">
        <v>32.839999999999996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139</v>
      </c>
      <c r="AU393" s="247" t="s">
        <v>87</v>
      </c>
      <c r="AV393" s="14" t="s">
        <v>133</v>
      </c>
      <c r="AW393" s="14" t="s">
        <v>38</v>
      </c>
      <c r="AX393" s="14" t="s">
        <v>85</v>
      </c>
      <c r="AY393" s="247" t="s">
        <v>126</v>
      </c>
    </row>
    <row r="394" s="2" customFormat="1" ht="16.5" customHeight="1">
      <c r="A394" s="40"/>
      <c r="B394" s="41"/>
      <c r="C394" s="206" t="s">
        <v>448</v>
      </c>
      <c r="D394" s="206" t="s">
        <v>128</v>
      </c>
      <c r="E394" s="207" t="s">
        <v>449</v>
      </c>
      <c r="F394" s="208" t="s">
        <v>450</v>
      </c>
      <c r="G394" s="209" t="s">
        <v>131</v>
      </c>
      <c r="H394" s="210">
        <v>53.090000000000003</v>
      </c>
      <c r="I394" s="211"/>
      <c r="J394" s="212">
        <f>ROUND(I394*H394,2)</f>
        <v>0</v>
      </c>
      <c r="K394" s="208" t="s">
        <v>132</v>
      </c>
      <c r="L394" s="46"/>
      <c r="M394" s="213" t="s">
        <v>75</v>
      </c>
      <c r="N394" s="214" t="s">
        <v>47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133</v>
      </c>
      <c r="AT394" s="217" t="s">
        <v>128</v>
      </c>
      <c r="AU394" s="217" t="s">
        <v>87</v>
      </c>
      <c r="AY394" s="19" t="s">
        <v>126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85</v>
      </c>
      <c r="BK394" s="218">
        <f>ROUND(I394*H394,2)</f>
        <v>0</v>
      </c>
      <c r="BL394" s="19" t="s">
        <v>133</v>
      </c>
      <c r="BM394" s="217" t="s">
        <v>451</v>
      </c>
    </row>
    <row r="395" s="2" customFormat="1">
      <c r="A395" s="40"/>
      <c r="B395" s="41"/>
      <c r="C395" s="42"/>
      <c r="D395" s="219" t="s">
        <v>135</v>
      </c>
      <c r="E395" s="42"/>
      <c r="F395" s="220" t="s">
        <v>452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135</v>
      </c>
      <c r="AU395" s="19" t="s">
        <v>87</v>
      </c>
    </row>
    <row r="396" s="2" customFormat="1">
      <c r="A396" s="40"/>
      <c r="B396" s="41"/>
      <c r="C396" s="42"/>
      <c r="D396" s="224" t="s">
        <v>137</v>
      </c>
      <c r="E396" s="42"/>
      <c r="F396" s="225" t="s">
        <v>453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137</v>
      </c>
      <c r="AU396" s="19" t="s">
        <v>87</v>
      </c>
    </row>
    <row r="397" s="13" customFormat="1">
      <c r="A397" s="13"/>
      <c r="B397" s="226"/>
      <c r="C397" s="227"/>
      <c r="D397" s="219" t="s">
        <v>139</v>
      </c>
      <c r="E397" s="228" t="s">
        <v>75</v>
      </c>
      <c r="F397" s="229" t="s">
        <v>156</v>
      </c>
      <c r="G397" s="227"/>
      <c r="H397" s="230">
        <v>46.93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139</v>
      </c>
      <c r="AU397" s="236" t="s">
        <v>87</v>
      </c>
      <c r="AV397" s="13" t="s">
        <v>87</v>
      </c>
      <c r="AW397" s="13" t="s">
        <v>38</v>
      </c>
      <c r="AX397" s="13" t="s">
        <v>77</v>
      </c>
      <c r="AY397" s="236" t="s">
        <v>126</v>
      </c>
    </row>
    <row r="398" s="13" customFormat="1">
      <c r="A398" s="13"/>
      <c r="B398" s="226"/>
      <c r="C398" s="227"/>
      <c r="D398" s="219" t="s">
        <v>139</v>
      </c>
      <c r="E398" s="228" t="s">
        <v>75</v>
      </c>
      <c r="F398" s="229" t="s">
        <v>157</v>
      </c>
      <c r="G398" s="227"/>
      <c r="H398" s="230">
        <v>6.1600000000000001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139</v>
      </c>
      <c r="AU398" s="236" t="s">
        <v>87</v>
      </c>
      <c r="AV398" s="13" t="s">
        <v>87</v>
      </c>
      <c r="AW398" s="13" t="s">
        <v>38</v>
      </c>
      <c r="AX398" s="13" t="s">
        <v>77</v>
      </c>
      <c r="AY398" s="236" t="s">
        <v>126</v>
      </c>
    </row>
    <row r="399" s="14" customFormat="1">
      <c r="A399" s="14"/>
      <c r="B399" s="237"/>
      <c r="C399" s="238"/>
      <c r="D399" s="219" t="s">
        <v>139</v>
      </c>
      <c r="E399" s="239" t="s">
        <v>75</v>
      </c>
      <c r="F399" s="240" t="s">
        <v>142</v>
      </c>
      <c r="G399" s="238"/>
      <c r="H399" s="241">
        <v>53.090000000000003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139</v>
      </c>
      <c r="AU399" s="247" t="s">
        <v>87</v>
      </c>
      <c r="AV399" s="14" t="s">
        <v>133</v>
      </c>
      <c r="AW399" s="14" t="s">
        <v>38</v>
      </c>
      <c r="AX399" s="14" t="s">
        <v>85</v>
      </c>
      <c r="AY399" s="247" t="s">
        <v>126</v>
      </c>
    </row>
    <row r="400" s="2" customFormat="1" ht="16.5" customHeight="1">
      <c r="A400" s="40"/>
      <c r="B400" s="41"/>
      <c r="C400" s="206" t="s">
        <v>454</v>
      </c>
      <c r="D400" s="206" t="s">
        <v>128</v>
      </c>
      <c r="E400" s="207" t="s">
        <v>455</v>
      </c>
      <c r="F400" s="208" t="s">
        <v>456</v>
      </c>
      <c r="G400" s="209" t="s">
        <v>131</v>
      </c>
      <c r="H400" s="210">
        <v>32.840000000000003</v>
      </c>
      <c r="I400" s="211"/>
      <c r="J400" s="212">
        <f>ROUND(I400*H400,2)</f>
        <v>0</v>
      </c>
      <c r="K400" s="208" t="s">
        <v>132</v>
      </c>
      <c r="L400" s="46"/>
      <c r="M400" s="213" t="s">
        <v>75</v>
      </c>
      <c r="N400" s="214" t="s">
        <v>47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133</v>
      </c>
      <c r="AT400" s="217" t="s">
        <v>128</v>
      </c>
      <c r="AU400" s="217" t="s">
        <v>87</v>
      </c>
      <c r="AY400" s="19" t="s">
        <v>126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85</v>
      </c>
      <c r="BK400" s="218">
        <f>ROUND(I400*H400,2)</f>
        <v>0</v>
      </c>
      <c r="BL400" s="19" t="s">
        <v>133</v>
      </c>
      <c r="BM400" s="217" t="s">
        <v>457</v>
      </c>
    </row>
    <row r="401" s="2" customFormat="1">
      <c r="A401" s="40"/>
      <c r="B401" s="41"/>
      <c r="C401" s="42"/>
      <c r="D401" s="219" t="s">
        <v>135</v>
      </c>
      <c r="E401" s="42"/>
      <c r="F401" s="220" t="s">
        <v>458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135</v>
      </c>
      <c r="AU401" s="19" t="s">
        <v>87</v>
      </c>
    </row>
    <row r="402" s="2" customFormat="1">
      <c r="A402" s="40"/>
      <c r="B402" s="41"/>
      <c r="C402" s="42"/>
      <c r="D402" s="224" t="s">
        <v>137</v>
      </c>
      <c r="E402" s="42"/>
      <c r="F402" s="225" t="s">
        <v>459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137</v>
      </c>
      <c r="AU402" s="19" t="s">
        <v>87</v>
      </c>
    </row>
    <row r="403" s="13" customFormat="1">
      <c r="A403" s="13"/>
      <c r="B403" s="226"/>
      <c r="C403" s="227"/>
      <c r="D403" s="219" t="s">
        <v>139</v>
      </c>
      <c r="E403" s="228" t="s">
        <v>75</v>
      </c>
      <c r="F403" s="229" t="s">
        <v>140</v>
      </c>
      <c r="G403" s="227"/>
      <c r="H403" s="230">
        <v>28.879999999999999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139</v>
      </c>
      <c r="AU403" s="236" t="s">
        <v>87</v>
      </c>
      <c r="AV403" s="13" t="s">
        <v>87</v>
      </c>
      <c r="AW403" s="13" t="s">
        <v>38</v>
      </c>
      <c r="AX403" s="13" t="s">
        <v>77</v>
      </c>
      <c r="AY403" s="236" t="s">
        <v>126</v>
      </c>
    </row>
    <row r="404" s="13" customFormat="1">
      <c r="A404" s="13"/>
      <c r="B404" s="226"/>
      <c r="C404" s="227"/>
      <c r="D404" s="219" t="s">
        <v>139</v>
      </c>
      <c r="E404" s="228" t="s">
        <v>75</v>
      </c>
      <c r="F404" s="229" t="s">
        <v>141</v>
      </c>
      <c r="G404" s="227"/>
      <c r="H404" s="230">
        <v>3.96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139</v>
      </c>
      <c r="AU404" s="236" t="s">
        <v>87</v>
      </c>
      <c r="AV404" s="13" t="s">
        <v>87</v>
      </c>
      <c r="AW404" s="13" t="s">
        <v>38</v>
      </c>
      <c r="AX404" s="13" t="s">
        <v>77</v>
      </c>
      <c r="AY404" s="236" t="s">
        <v>126</v>
      </c>
    </row>
    <row r="405" s="14" customFormat="1">
      <c r="A405" s="14"/>
      <c r="B405" s="237"/>
      <c r="C405" s="238"/>
      <c r="D405" s="219" t="s">
        <v>139</v>
      </c>
      <c r="E405" s="239" t="s">
        <v>75</v>
      </c>
      <c r="F405" s="240" t="s">
        <v>142</v>
      </c>
      <c r="G405" s="238"/>
      <c r="H405" s="241">
        <v>32.839999999999996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139</v>
      </c>
      <c r="AU405" s="247" t="s">
        <v>87</v>
      </c>
      <c r="AV405" s="14" t="s">
        <v>133</v>
      </c>
      <c r="AW405" s="14" t="s">
        <v>38</v>
      </c>
      <c r="AX405" s="14" t="s">
        <v>85</v>
      </c>
      <c r="AY405" s="247" t="s">
        <v>126</v>
      </c>
    </row>
    <row r="406" s="2" customFormat="1" ht="16.5" customHeight="1">
      <c r="A406" s="40"/>
      <c r="B406" s="41"/>
      <c r="C406" s="206" t="s">
        <v>460</v>
      </c>
      <c r="D406" s="206" t="s">
        <v>128</v>
      </c>
      <c r="E406" s="207" t="s">
        <v>461</v>
      </c>
      <c r="F406" s="208" t="s">
        <v>462</v>
      </c>
      <c r="G406" s="209" t="s">
        <v>131</v>
      </c>
      <c r="H406" s="210">
        <v>73.340000000000003</v>
      </c>
      <c r="I406" s="211"/>
      <c r="J406" s="212">
        <f>ROUND(I406*H406,2)</f>
        <v>0</v>
      </c>
      <c r="K406" s="208" t="s">
        <v>132</v>
      </c>
      <c r="L406" s="46"/>
      <c r="M406" s="213" t="s">
        <v>75</v>
      </c>
      <c r="N406" s="214" t="s">
        <v>47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133</v>
      </c>
      <c r="AT406" s="217" t="s">
        <v>128</v>
      </c>
      <c r="AU406" s="217" t="s">
        <v>87</v>
      </c>
      <c r="AY406" s="19" t="s">
        <v>126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85</v>
      </c>
      <c r="BK406" s="218">
        <f>ROUND(I406*H406,2)</f>
        <v>0</v>
      </c>
      <c r="BL406" s="19" t="s">
        <v>133</v>
      </c>
      <c r="BM406" s="217" t="s">
        <v>463</v>
      </c>
    </row>
    <row r="407" s="2" customFormat="1">
      <c r="A407" s="40"/>
      <c r="B407" s="41"/>
      <c r="C407" s="42"/>
      <c r="D407" s="219" t="s">
        <v>135</v>
      </c>
      <c r="E407" s="42"/>
      <c r="F407" s="220" t="s">
        <v>464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135</v>
      </c>
      <c r="AU407" s="19" t="s">
        <v>87</v>
      </c>
    </row>
    <row r="408" s="2" customFormat="1">
      <c r="A408" s="40"/>
      <c r="B408" s="41"/>
      <c r="C408" s="42"/>
      <c r="D408" s="224" t="s">
        <v>137</v>
      </c>
      <c r="E408" s="42"/>
      <c r="F408" s="225" t="s">
        <v>465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137</v>
      </c>
      <c r="AU408" s="19" t="s">
        <v>87</v>
      </c>
    </row>
    <row r="409" s="13" customFormat="1">
      <c r="A409" s="13"/>
      <c r="B409" s="226"/>
      <c r="C409" s="227"/>
      <c r="D409" s="219" t="s">
        <v>139</v>
      </c>
      <c r="E409" s="228" t="s">
        <v>75</v>
      </c>
      <c r="F409" s="229" t="s">
        <v>148</v>
      </c>
      <c r="G409" s="227"/>
      <c r="H409" s="230">
        <v>64.980000000000004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139</v>
      </c>
      <c r="AU409" s="236" t="s">
        <v>87</v>
      </c>
      <c r="AV409" s="13" t="s">
        <v>87</v>
      </c>
      <c r="AW409" s="13" t="s">
        <v>38</v>
      </c>
      <c r="AX409" s="13" t="s">
        <v>77</v>
      </c>
      <c r="AY409" s="236" t="s">
        <v>126</v>
      </c>
    </row>
    <row r="410" s="13" customFormat="1">
      <c r="A410" s="13"/>
      <c r="B410" s="226"/>
      <c r="C410" s="227"/>
      <c r="D410" s="219" t="s">
        <v>139</v>
      </c>
      <c r="E410" s="228" t="s">
        <v>75</v>
      </c>
      <c r="F410" s="229" t="s">
        <v>149</v>
      </c>
      <c r="G410" s="227"/>
      <c r="H410" s="230">
        <v>8.3599999999999994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139</v>
      </c>
      <c r="AU410" s="236" t="s">
        <v>87</v>
      </c>
      <c r="AV410" s="13" t="s">
        <v>87</v>
      </c>
      <c r="AW410" s="13" t="s">
        <v>38</v>
      </c>
      <c r="AX410" s="13" t="s">
        <v>77</v>
      </c>
      <c r="AY410" s="236" t="s">
        <v>126</v>
      </c>
    </row>
    <row r="411" s="14" customFormat="1">
      <c r="A411" s="14"/>
      <c r="B411" s="237"/>
      <c r="C411" s="238"/>
      <c r="D411" s="219" t="s">
        <v>139</v>
      </c>
      <c r="E411" s="239" t="s">
        <v>75</v>
      </c>
      <c r="F411" s="240" t="s">
        <v>142</v>
      </c>
      <c r="G411" s="238"/>
      <c r="H411" s="241">
        <v>73.340000000000003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139</v>
      </c>
      <c r="AU411" s="247" t="s">
        <v>87</v>
      </c>
      <c r="AV411" s="14" t="s">
        <v>133</v>
      </c>
      <c r="AW411" s="14" t="s">
        <v>38</v>
      </c>
      <c r="AX411" s="14" t="s">
        <v>85</v>
      </c>
      <c r="AY411" s="247" t="s">
        <v>126</v>
      </c>
    </row>
    <row r="412" s="2" customFormat="1" ht="21.75" customHeight="1">
      <c r="A412" s="40"/>
      <c r="B412" s="41"/>
      <c r="C412" s="206" t="s">
        <v>466</v>
      </c>
      <c r="D412" s="206" t="s">
        <v>128</v>
      </c>
      <c r="E412" s="207" t="s">
        <v>467</v>
      </c>
      <c r="F412" s="208" t="s">
        <v>468</v>
      </c>
      <c r="G412" s="209" t="s">
        <v>131</v>
      </c>
      <c r="H412" s="210">
        <v>73.340000000000003</v>
      </c>
      <c r="I412" s="211"/>
      <c r="J412" s="212">
        <f>ROUND(I412*H412,2)</f>
        <v>0</v>
      </c>
      <c r="K412" s="208" t="s">
        <v>132</v>
      </c>
      <c r="L412" s="46"/>
      <c r="M412" s="213" t="s">
        <v>75</v>
      </c>
      <c r="N412" s="214" t="s">
        <v>47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133</v>
      </c>
      <c r="AT412" s="217" t="s">
        <v>128</v>
      </c>
      <c r="AU412" s="217" t="s">
        <v>87</v>
      </c>
      <c r="AY412" s="19" t="s">
        <v>126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85</v>
      </c>
      <c r="BK412" s="218">
        <f>ROUND(I412*H412,2)</f>
        <v>0</v>
      </c>
      <c r="BL412" s="19" t="s">
        <v>133</v>
      </c>
      <c r="BM412" s="217" t="s">
        <v>469</v>
      </c>
    </row>
    <row r="413" s="2" customFormat="1">
      <c r="A413" s="40"/>
      <c r="B413" s="41"/>
      <c r="C413" s="42"/>
      <c r="D413" s="219" t="s">
        <v>135</v>
      </c>
      <c r="E413" s="42"/>
      <c r="F413" s="220" t="s">
        <v>470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135</v>
      </c>
      <c r="AU413" s="19" t="s">
        <v>87</v>
      </c>
    </row>
    <row r="414" s="2" customFormat="1">
      <c r="A414" s="40"/>
      <c r="B414" s="41"/>
      <c r="C414" s="42"/>
      <c r="D414" s="224" t="s">
        <v>137</v>
      </c>
      <c r="E414" s="42"/>
      <c r="F414" s="225" t="s">
        <v>471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137</v>
      </c>
      <c r="AU414" s="19" t="s">
        <v>87</v>
      </c>
    </row>
    <row r="415" s="13" customFormat="1">
      <c r="A415" s="13"/>
      <c r="B415" s="226"/>
      <c r="C415" s="227"/>
      <c r="D415" s="219" t="s">
        <v>139</v>
      </c>
      <c r="E415" s="228" t="s">
        <v>75</v>
      </c>
      <c r="F415" s="229" t="s">
        <v>148</v>
      </c>
      <c r="G415" s="227"/>
      <c r="H415" s="230">
        <v>64.980000000000004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139</v>
      </c>
      <c r="AU415" s="236" t="s">
        <v>87</v>
      </c>
      <c r="AV415" s="13" t="s">
        <v>87</v>
      </c>
      <c r="AW415" s="13" t="s">
        <v>38</v>
      </c>
      <c r="AX415" s="13" t="s">
        <v>77</v>
      </c>
      <c r="AY415" s="236" t="s">
        <v>126</v>
      </c>
    </row>
    <row r="416" s="13" customFormat="1">
      <c r="A416" s="13"/>
      <c r="B416" s="226"/>
      <c r="C416" s="227"/>
      <c r="D416" s="219" t="s">
        <v>139</v>
      </c>
      <c r="E416" s="228" t="s">
        <v>75</v>
      </c>
      <c r="F416" s="229" t="s">
        <v>149</v>
      </c>
      <c r="G416" s="227"/>
      <c r="H416" s="230">
        <v>8.3599999999999994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139</v>
      </c>
      <c r="AU416" s="236" t="s">
        <v>87</v>
      </c>
      <c r="AV416" s="13" t="s">
        <v>87</v>
      </c>
      <c r="AW416" s="13" t="s">
        <v>38</v>
      </c>
      <c r="AX416" s="13" t="s">
        <v>77</v>
      </c>
      <c r="AY416" s="236" t="s">
        <v>126</v>
      </c>
    </row>
    <row r="417" s="14" customFormat="1">
      <c r="A417" s="14"/>
      <c r="B417" s="237"/>
      <c r="C417" s="238"/>
      <c r="D417" s="219" t="s">
        <v>139</v>
      </c>
      <c r="E417" s="239" t="s">
        <v>75</v>
      </c>
      <c r="F417" s="240" t="s">
        <v>142</v>
      </c>
      <c r="G417" s="238"/>
      <c r="H417" s="241">
        <v>73.340000000000003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139</v>
      </c>
      <c r="AU417" s="247" t="s">
        <v>87</v>
      </c>
      <c r="AV417" s="14" t="s">
        <v>133</v>
      </c>
      <c r="AW417" s="14" t="s">
        <v>38</v>
      </c>
      <c r="AX417" s="14" t="s">
        <v>85</v>
      </c>
      <c r="AY417" s="247" t="s">
        <v>126</v>
      </c>
    </row>
    <row r="418" s="12" customFormat="1" ht="22.8" customHeight="1">
      <c r="A418" s="12"/>
      <c r="B418" s="190"/>
      <c r="C418" s="191"/>
      <c r="D418" s="192" t="s">
        <v>76</v>
      </c>
      <c r="E418" s="204" t="s">
        <v>183</v>
      </c>
      <c r="F418" s="204" t="s">
        <v>472</v>
      </c>
      <c r="G418" s="191"/>
      <c r="H418" s="191"/>
      <c r="I418" s="194"/>
      <c r="J418" s="205">
        <f>BK418</f>
        <v>0</v>
      </c>
      <c r="K418" s="191"/>
      <c r="L418" s="196"/>
      <c r="M418" s="197"/>
      <c r="N418" s="198"/>
      <c r="O418" s="198"/>
      <c r="P418" s="199">
        <f>SUM(P419:P470)</f>
        <v>0</v>
      </c>
      <c r="Q418" s="198"/>
      <c r="R418" s="199">
        <f>SUM(R419:R470)</f>
        <v>1.8323990000000001</v>
      </c>
      <c r="S418" s="198"/>
      <c r="T418" s="200">
        <f>SUM(T419:T470)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1" t="s">
        <v>85</v>
      </c>
      <c r="AT418" s="202" t="s">
        <v>76</v>
      </c>
      <c r="AU418" s="202" t="s">
        <v>85</v>
      </c>
      <c r="AY418" s="201" t="s">
        <v>126</v>
      </c>
      <c r="BK418" s="203">
        <f>SUM(BK419:BK470)</f>
        <v>0</v>
      </c>
    </row>
    <row r="419" s="2" customFormat="1" ht="21.75" customHeight="1">
      <c r="A419" s="40"/>
      <c r="B419" s="41"/>
      <c r="C419" s="206" t="s">
        <v>473</v>
      </c>
      <c r="D419" s="206" t="s">
        <v>128</v>
      </c>
      <c r="E419" s="207" t="s">
        <v>474</v>
      </c>
      <c r="F419" s="208" t="s">
        <v>475</v>
      </c>
      <c r="G419" s="209" t="s">
        <v>165</v>
      </c>
      <c r="H419" s="210">
        <v>36.100000000000001</v>
      </c>
      <c r="I419" s="211"/>
      <c r="J419" s="212">
        <f>ROUND(I419*H419,2)</f>
        <v>0</v>
      </c>
      <c r="K419" s="208" t="s">
        <v>132</v>
      </c>
      <c r="L419" s="46"/>
      <c r="M419" s="213" t="s">
        <v>75</v>
      </c>
      <c r="N419" s="214" t="s">
        <v>47</v>
      </c>
      <c r="O419" s="86"/>
      <c r="P419" s="215">
        <f>O419*H419</f>
        <v>0</v>
      </c>
      <c r="Q419" s="215">
        <v>3.0000000000000001E-05</v>
      </c>
      <c r="R419" s="215">
        <f>Q419*H419</f>
        <v>0.001083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133</v>
      </c>
      <c r="AT419" s="217" t="s">
        <v>128</v>
      </c>
      <c r="AU419" s="217" t="s">
        <v>87</v>
      </c>
      <c r="AY419" s="19" t="s">
        <v>126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85</v>
      </c>
      <c r="BK419" s="218">
        <f>ROUND(I419*H419,2)</f>
        <v>0</v>
      </c>
      <c r="BL419" s="19" t="s">
        <v>133</v>
      </c>
      <c r="BM419" s="217" t="s">
        <v>476</v>
      </c>
    </row>
    <row r="420" s="2" customFormat="1">
      <c r="A420" s="40"/>
      <c r="B420" s="41"/>
      <c r="C420" s="42"/>
      <c r="D420" s="219" t="s">
        <v>135</v>
      </c>
      <c r="E420" s="42"/>
      <c r="F420" s="220" t="s">
        <v>477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135</v>
      </c>
      <c r="AU420" s="19" t="s">
        <v>87</v>
      </c>
    </row>
    <row r="421" s="2" customFormat="1">
      <c r="A421" s="40"/>
      <c r="B421" s="41"/>
      <c r="C421" s="42"/>
      <c r="D421" s="224" t="s">
        <v>137</v>
      </c>
      <c r="E421" s="42"/>
      <c r="F421" s="225" t="s">
        <v>478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137</v>
      </c>
      <c r="AU421" s="19" t="s">
        <v>87</v>
      </c>
    </row>
    <row r="422" s="2" customFormat="1">
      <c r="A422" s="40"/>
      <c r="B422" s="41"/>
      <c r="C422" s="42"/>
      <c r="D422" s="219" t="s">
        <v>169</v>
      </c>
      <c r="E422" s="42"/>
      <c r="F422" s="248" t="s">
        <v>479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169</v>
      </c>
      <c r="AU422" s="19" t="s">
        <v>87</v>
      </c>
    </row>
    <row r="423" s="2" customFormat="1" ht="16.5" customHeight="1">
      <c r="A423" s="40"/>
      <c r="B423" s="41"/>
      <c r="C423" s="270" t="s">
        <v>480</v>
      </c>
      <c r="D423" s="270" t="s">
        <v>350</v>
      </c>
      <c r="E423" s="271" t="s">
        <v>481</v>
      </c>
      <c r="F423" s="272" t="s">
        <v>482</v>
      </c>
      <c r="G423" s="273" t="s">
        <v>165</v>
      </c>
      <c r="H423" s="274">
        <v>36.642000000000003</v>
      </c>
      <c r="I423" s="275"/>
      <c r="J423" s="276">
        <f>ROUND(I423*H423,2)</f>
        <v>0</v>
      </c>
      <c r="K423" s="272" t="s">
        <v>132</v>
      </c>
      <c r="L423" s="277"/>
      <c r="M423" s="278" t="s">
        <v>75</v>
      </c>
      <c r="N423" s="279" t="s">
        <v>47</v>
      </c>
      <c r="O423" s="86"/>
      <c r="P423" s="215">
        <f>O423*H423</f>
        <v>0</v>
      </c>
      <c r="Q423" s="215">
        <v>0.024</v>
      </c>
      <c r="R423" s="215">
        <f>Q423*H423</f>
        <v>0.87940800000000008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183</v>
      </c>
      <c r="AT423" s="217" t="s">
        <v>350</v>
      </c>
      <c r="AU423" s="217" t="s">
        <v>87</v>
      </c>
      <c r="AY423" s="19" t="s">
        <v>126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85</v>
      </c>
      <c r="BK423" s="218">
        <f>ROUND(I423*H423,2)</f>
        <v>0</v>
      </c>
      <c r="BL423" s="19" t="s">
        <v>133</v>
      </c>
      <c r="BM423" s="217" t="s">
        <v>483</v>
      </c>
    </row>
    <row r="424" s="2" customFormat="1">
      <c r="A424" s="40"/>
      <c r="B424" s="41"/>
      <c r="C424" s="42"/>
      <c r="D424" s="219" t="s">
        <v>135</v>
      </c>
      <c r="E424" s="42"/>
      <c r="F424" s="220" t="s">
        <v>482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135</v>
      </c>
      <c r="AU424" s="19" t="s">
        <v>87</v>
      </c>
    </row>
    <row r="425" s="2" customFormat="1">
      <c r="A425" s="40"/>
      <c r="B425" s="41"/>
      <c r="C425" s="42"/>
      <c r="D425" s="224" t="s">
        <v>137</v>
      </c>
      <c r="E425" s="42"/>
      <c r="F425" s="225" t="s">
        <v>484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137</v>
      </c>
      <c r="AU425" s="19" t="s">
        <v>87</v>
      </c>
    </row>
    <row r="426" s="13" customFormat="1">
      <c r="A426" s="13"/>
      <c r="B426" s="226"/>
      <c r="C426" s="227"/>
      <c r="D426" s="219" t="s">
        <v>139</v>
      </c>
      <c r="E426" s="228" t="s">
        <v>75</v>
      </c>
      <c r="F426" s="229" t="s">
        <v>388</v>
      </c>
      <c r="G426" s="227"/>
      <c r="H426" s="230">
        <v>36.100000000000001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139</v>
      </c>
      <c r="AU426" s="236" t="s">
        <v>87</v>
      </c>
      <c r="AV426" s="13" t="s">
        <v>87</v>
      </c>
      <c r="AW426" s="13" t="s">
        <v>38</v>
      </c>
      <c r="AX426" s="13" t="s">
        <v>85</v>
      </c>
      <c r="AY426" s="236" t="s">
        <v>126</v>
      </c>
    </row>
    <row r="427" s="13" customFormat="1">
      <c r="A427" s="13"/>
      <c r="B427" s="226"/>
      <c r="C427" s="227"/>
      <c r="D427" s="219" t="s">
        <v>139</v>
      </c>
      <c r="E427" s="227"/>
      <c r="F427" s="229" t="s">
        <v>485</v>
      </c>
      <c r="G427" s="227"/>
      <c r="H427" s="230">
        <v>36.642000000000003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139</v>
      </c>
      <c r="AU427" s="236" t="s">
        <v>87</v>
      </c>
      <c r="AV427" s="13" t="s">
        <v>87</v>
      </c>
      <c r="AW427" s="13" t="s">
        <v>4</v>
      </c>
      <c r="AX427" s="13" t="s">
        <v>85</v>
      </c>
      <c r="AY427" s="236" t="s">
        <v>126</v>
      </c>
    </row>
    <row r="428" s="2" customFormat="1" ht="21.75" customHeight="1">
      <c r="A428" s="40"/>
      <c r="B428" s="41"/>
      <c r="C428" s="206" t="s">
        <v>486</v>
      </c>
      <c r="D428" s="206" t="s">
        <v>128</v>
      </c>
      <c r="E428" s="207" t="s">
        <v>487</v>
      </c>
      <c r="F428" s="208" t="s">
        <v>488</v>
      </c>
      <c r="G428" s="209" t="s">
        <v>165</v>
      </c>
      <c r="H428" s="210">
        <v>4.4000000000000004</v>
      </c>
      <c r="I428" s="211"/>
      <c r="J428" s="212">
        <f>ROUND(I428*H428,2)</f>
        <v>0</v>
      </c>
      <c r="K428" s="208" t="s">
        <v>132</v>
      </c>
      <c r="L428" s="46"/>
      <c r="M428" s="213" t="s">
        <v>75</v>
      </c>
      <c r="N428" s="214" t="s">
        <v>47</v>
      </c>
      <c r="O428" s="86"/>
      <c r="P428" s="215">
        <f>O428*H428</f>
        <v>0</v>
      </c>
      <c r="Q428" s="215">
        <v>4.0000000000000003E-05</v>
      </c>
      <c r="R428" s="215">
        <f>Q428*H428</f>
        <v>0.00017600000000000002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133</v>
      </c>
      <c r="AT428" s="217" t="s">
        <v>128</v>
      </c>
      <c r="AU428" s="217" t="s">
        <v>87</v>
      </c>
      <c r="AY428" s="19" t="s">
        <v>126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85</v>
      </c>
      <c r="BK428" s="218">
        <f>ROUND(I428*H428,2)</f>
        <v>0</v>
      </c>
      <c r="BL428" s="19" t="s">
        <v>133</v>
      </c>
      <c r="BM428" s="217" t="s">
        <v>489</v>
      </c>
    </row>
    <row r="429" s="2" customFormat="1">
      <c r="A429" s="40"/>
      <c r="B429" s="41"/>
      <c r="C429" s="42"/>
      <c r="D429" s="219" t="s">
        <v>135</v>
      </c>
      <c r="E429" s="42"/>
      <c r="F429" s="220" t="s">
        <v>490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135</v>
      </c>
      <c r="AU429" s="19" t="s">
        <v>87</v>
      </c>
    </row>
    <row r="430" s="2" customFormat="1">
      <c r="A430" s="40"/>
      <c r="B430" s="41"/>
      <c r="C430" s="42"/>
      <c r="D430" s="224" t="s">
        <v>137</v>
      </c>
      <c r="E430" s="42"/>
      <c r="F430" s="225" t="s">
        <v>491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137</v>
      </c>
      <c r="AU430" s="19" t="s">
        <v>87</v>
      </c>
    </row>
    <row r="431" s="2" customFormat="1" ht="16.5" customHeight="1">
      <c r="A431" s="40"/>
      <c r="B431" s="41"/>
      <c r="C431" s="270" t="s">
        <v>492</v>
      </c>
      <c r="D431" s="270" t="s">
        <v>350</v>
      </c>
      <c r="E431" s="271" t="s">
        <v>493</v>
      </c>
      <c r="F431" s="272" t="s">
        <v>494</v>
      </c>
      <c r="G431" s="273" t="s">
        <v>165</v>
      </c>
      <c r="H431" s="274">
        <v>4.4660000000000002</v>
      </c>
      <c r="I431" s="275"/>
      <c r="J431" s="276">
        <f>ROUND(I431*H431,2)</f>
        <v>0</v>
      </c>
      <c r="K431" s="272" t="s">
        <v>132</v>
      </c>
      <c r="L431" s="277"/>
      <c r="M431" s="278" t="s">
        <v>75</v>
      </c>
      <c r="N431" s="279" t="s">
        <v>47</v>
      </c>
      <c r="O431" s="86"/>
      <c r="P431" s="215">
        <f>O431*H431</f>
        <v>0</v>
      </c>
      <c r="Q431" s="215">
        <v>0.036999999999999998</v>
      </c>
      <c r="R431" s="215">
        <f>Q431*H431</f>
        <v>0.165242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183</v>
      </c>
      <c r="AT431" s="217" t="s">
        <v>350</v>
      </c>
      <c r="AU431" s="217" t="s">
        <v>87</v>
      </c>
      <c r="AY431" s="19" t="s">
        <v>126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85</v>
      </c>
      <c r="BK431" s="218">
        <f>ROUND(I431*H431,2)</f>
        <v>0</v>
      </c>
      <c r="BL431" s="19" t="s">
        <v>133</v>
      </c>
      <c r="BM431" s="217" t="s">
        <v>495</v>
      </c>
    </row>
    <row r="432" s="2" customFormat="1">
      <c r="A432" s="40"/>
      <c r="B432" s="41"/>
      <c r="C432" s="42"/>
      <c r="D432" s="219" t="s">
        <v>135</v>
      </c>
      <c r="E432" s="42"/>
      <c r="F432" s="220" t="s">
        <v>494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135</v>
      </c>
      <c r="AU432" s="19" t="s">
        <v>87</v>
      </c>
    </row>
    <row r="433" s="2" customFormat="1">
      <c r="A433" s="40"/>
      <c r="B433" s="41"/>
      <c r="C433" s="42"/>
      <c r="D433" s="224" t="s">
        <v>137</v>
      </c>
      <c r="E433" s="42"/>
      <c r="F433" s="225" t="s">
        <v>496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137</v>
      </c>
      <c r="AU433" s="19" t="s">
        <v>87</v>
      </c>
    </row>
    <row r="434" s="13" customFormat="1">
      <c r="A434" s="13"/>
      <c r="B434" s="226"/>
      <c r="C434" s="227"/>
      <c r="D434" s="219" t="s">
        <v>139</v>
      </c>
      <c r="E434" s="227"/>
      <c r="F434" s="229" t="s">
        <v>497</v>
      </c>
      <c r="G434" s="227"/>
      <c r="H434" s="230">
        <v>4.4660000000000002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139</v>
      </c>
      <c r="AU434" s="236" t="s">
        <v>87</v>
      </c>
      <c r="AV434" s="13" t="s">
        <v>87</v>
      </c>
      <c r="AW434" s="13" t="s">
        <v>4</v>
      </c>
      <c r="AX434" s="13" t="s">
        <v>85</v>
      </c>
      <c r="AY434" s="236" t="s">
        <v>126</v>
      </c>
    </row>
    <row r="435" s="2" customFormat="1" ht="21.75" customHeight="1">
      <c r="A435" s="40"/>
      <c r="B435" s="41"/>
      <c r="C435" s="206" t="s">
        <v>498</v>
      </c>
      <c r="D435" s="206" t="s">
        <v>128</v>
      </c>
      <c r="E435" s="207" t="s">
        <v>499</v>
      </c>
      <c r="F435" s="208" t="s">
        <v>500</v>
      </c>
      <c r="G435" s="209" t="s">
        <v>501</v>
      </c>
      <c r="H435" s="210">
        <v>8</v>
      </c>
      <c r="I435" s="211"/>
      <c r="J435" s="212">
        <f>ROUND(I435*H435,2)</f>
        <v>0</v>
      </c>
      <c r="K435" s="208" t="s">
        <v>132</v>
      </c>
      <c r="L435" s="46"/>
      <c r="M435" s="213" t="s">
        <v>75</v>
      </c>
      <c r="N435" s="214" t="s">
        <v>47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133</v>
      </c>
      <c r="AT435" s="217" t="s">
        <v>128</v>
      </c>
      <c r="AU435" s="217" t="s">
        <v>87</v>
      </c>
      <c r="AY435" s="19" t="s">
        <v>126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85</v>
      </c>
      <c r="BK435" s="218">
        <f>ROUND(I435*H435,2)</f>
        <v>0</v>
      </c>
      <c r="BL435" s="19" t="s">
        <v>133</v>
      </c>
      <c r="BM435" s="217" t="s">
        <v>502</v>
      </c>
    </row>
    <row r="436" s="2" customFormat="1">
      <c r="A436" s="40"/>
      <c r="B436" s="41"/>
      <c r="C436" s="42"/>
      <c r="D436" s="219" t="s">
        <v>135</v>
      </c>
      <c r="E436" s="42"/>
      <c r="F436" s="220" t="s">
        <v>503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135</v>
      </c>
      <c r="AU436" s="19" t="s">
        <v>87</v>
      </c>
    </row>
    <row r="437" s="2" customFormat="1">
      <c r="A437" s="40"/>
      <c r="B437" s="41"/>
      <c r="C437" s="42"/>
      <c r="D437" s="224" t="s">
        <v>137</v>
      </c>
      <c r="E437" s="42"/>
      <c r="F437" s="225" t="s">
        <v>504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137</v>
      </c>
      <c r="AU437" s="19" t="s">
        <v>87</v>
      </c>
    </row>
    <row r="438" s="2" customFormat="1" ht="16.5" customHeight="1">
      <c r="A438" s="40"/>
      <c r="B438" s="41"/>
      <c r="C438" s="270" t="s">
        <v>505</v>
      </c>
      <c r="D438" s="270" t="s">
        <v>350</v>
      </c>
      <c r="E438" s="271" t="s">
        <v>506</v>
      </c>
      <c r="F438" s="272" t="s">
        <v>507</v>
      </c>
      <c r="G438" s="273" t="s">
        <v>501</v>
      </c>
      <c r="H438" s="274">
        <v>8</v>
      </c>
      <c r="I438" s="275"/>
      <c r="J438" s="276">
        <f>ROUND(I438*H438,2)</f>
        <v>0</v>
      </c>
      <c r="K438" s="272" t="s">
        <v>132</v>
      </c>
      <c r="L438" s="277"/>
      <c r="M438" s="278" t="s">
        <v>75</v>
      </c>
      <c r="N438" s="279" t="s">
        <v>47</v>
      </c>
      <c r="O438" s="86"/>
      <c r="P438" s="215">
        <f>O438*H438</f>
        <v>0</v>
      </c>
      <c r="Q438" s="215">
        <v>0.00076000000000000004</v>
      </c>
      <c r="R438" s="215">
        <f>Q438*H438</f>
        <v>0.0060800000000000003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183</v>
      </c>
      <c r="AT438" s="217" t="s">
        <v>350</v>
      </c>
      <c r="AU438" s="217" t="s">
        <v>87</v>
      </c>
      <c r="AY438" s="19" t="s">
        <v>126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85</v>
      </c>
      <c r="BK438" s="218">
        <f>ROUND(I438*H438,2)</f>
        <v>0</v>
      </c>
      <c r="BL438" s="19" t="s">
        <v>133</v>
      </c>
      <c r="BM438" s="217" t="s">
        <v>508</v>
      </c>
    </row>
    <row r="439" s="2" customFormat="1">
      <c r="A439" s="40"/>
      <c r="B439" s="41"/>
      <c r="C439" s="42"/>
      <c r="D439" s="219" t="s">
        <v>135</v>
      </c>
      <c r="E439" s="42"/>
      <c r="F439" s="220" t="s">
        <v>507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135</v>
      </c>
      <c r="AU439" s="19" t="s">
        <v>87</v>
      </c>
    </row>
    <row r="440" s="2" customFormat="1">
      <c r="A440" s="40"/>
      <c r="B440" s="41"/>
      <c r="C440" s="42"/>
      <c r="D440" s="224" t="s">
        <v>137</v>
      </c>
      <c r="E440" s="42"/>
      <c r="F440" s="225" t="s">
        <v>509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137</v>
      </c>
      <c r="AU440" s="19" t="s">
        <v>87</v>
      </c>
    </row>
    <row r="441" s="2" customFormat="1" ht="21.75" customHeight="1">
      <c r="A441" s="40"/>
      <c r="B441" s="41"/>
      <c r="C441" s="206" t="s">
        <v>510</v>
      </c>
      <c r="D441" s="206" t="s">
        <v>128</v>
      </c>
      <c r="E441" s="207" t="s">
        <v>511</v>
      </c>
      <c r="F441" s="208" t="s">
        <v>512</v>
      </c>
      <c r="G441" s="209" t="s">
        <v>501</v>
      </c>
      <c r="H441" s="210">
        <v>1</v>
      </c>
      <c r="I441" s="211"/>
      <c r="J441" s="212">
        <f>ROUND(I441*H441,2)</f>
        <v>0</v>
      </c>
      <c r="K441" s="208" t="s">
        <v>132</v>
      </c>
      <c r="L441" s="46"/>
      <c r="M441" s="213" t="s">
        <v>75</v>
      </c>
      <c r="N441" s="214" t="s">
        <v>47</v>
      </c>
      <c r="O441" s="86"/>
      <c r="P441" s="215">
        <f>O441*H441</f>
        <v>0</v>
      </c>
      <c r="Q441" s="215">
        <v>1.0000000000000001E-05</v>
      </c>
      <c r="R441" s="215">
        <f>Q441*H441</f>
        <v>1.0000000000000001E-05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133</v>
      </c>
      <c r="AT441" s="217" t="s">
        <v>128</v>
      </c>
      <c r="AU441" s="217" t="s">
        <v>87</v>
      </c>
      <c r="AY441" s="19" t="s">
        <v>126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85</v>
      </c>
      <c r="BK441" s="218">
        <f>ROUND(I441*H441,2)</f>
        <v>0</v>
      </c>
      <c r="BL441" s="19" t="s">
        <v>133</v>
      </c>
      <c r="BM441" s="217" t="s">
        <v>513</v>
      </c>
    </row>
    <row r="442" s="2" customFormat="1">
      <c r="A442" s="40"/>
      <c r="B442" s="41"/>
      <c r="C442" s="42"/>
      <c r="D442" s="219" t="s">
        <v>135</v>
      </c>
      <c r="E442" s="42"/>
      <c r="F442" s="220" t="s">
        <v>514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135</v>
      </c>
      <c r="AU442" s="19" t="s">
        <v>87</v>
      </c>
    </row>
    <row r="443" s="2" customFormat="1">
      <c r="A443" s="40"/>
      <c r="B443" s="41"/>
      <c r="C443" s="42"/>
      <c r="D443" s="224" t="s">
        <v>137</v>
      </c>
      <c r="E443" s="42"/>
      <c r="F443" s="225" t="s">
        <v>515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137</v>
      </c>
      <c r="AU443" s="19" t="s">
        <v>87</v>
      </c>
    </row>
    <row r="444" s="2" customFormat="1" ht="16.5" customHeight="1">
      <c r="A444" s="40"/>
      <c r="B444" s="41"/>
      <c r="C444" s="270" t="s">
        <v>516</v>
      </c>
      <c r="D444" s="270" t="s">
        <v>350</v>
      </c>
      <c r="E444" s="271" t="s">
        <v>517</v>
      </c>
      <c r="F444" s="272" t="s">
        <v>518</v>
      </c>
      <c r="G444" s="273" t="s">
        <v>501</v>
      </c>
      <c r="H444" s="274">
        <v>1</v>
      </c>
      <c r="I444" s="275"/>
      <c r="J444" s="276">
        <f>ROUND(I444*H444,2)</f>
        <v>0</v>
      </c>
      <c r="K444" s="272" t="s">
        <v>132</v>
      </c>
      <c r="L444" s="277"/>
      <c r="M444" s="278" t="s">
        <v>75</v>
      </c>
      <c r="N444" s="279" t="s">
        <v>47</v>
      </c>
      <c r="O444" s="86"/>
      <c r="P444" s="215">
        <f>O444*H444</f>
        <v>0</v>
      </c>
      <c r="Q444" s="215">
        <v>0.0014599999999999999</v>
      </c>
      <c r="R444" s="215">
        <f>Q444*H444</f>
        <v>0.0014599999999999999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183</v>
      </c>
      <c r="AT444" s="217" t="s">
        <v>350</v>
      </c>
      <c r="AU444" s="217" t="s">
        <v>87</v>
      </c>
      <c r="AY444" s="19" t="s">
        <v>126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85</v>
      </c>
      <c r="BK444" s="218">
        <f>ROUND(I444*H444,2)</f>
        <v>0</v>
      </c>
      <c r="BL444" s="19" t="s">
        <v>133</v>
      </c>
      <c r="BM444" s="217" t="s">
        <v>519</v>
      </c>
    </row>
    <row r="445" s="2" customFormat="1">
      <c r="A445" s="40"/>
      <c r="B445" s="41"/>
      <c r="C445" s="42"/>
      <c r="D445" s="219" t="s">
        <v>135</v>
      </c>
      <c r="E445" s="42"/>
      <c r="F445" s="220" t="s">
        <v>518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135</v>
      </c>
      <c r="AU445" s="19" t="s">
        <v>87</v>
      </c>
    </row>
    <row r="446" s="2" customFormat="1">
      <c r="A446" s="40"/>
      <c r="B446" s="41"/>
      <c r="C446" s="42"/>
      <c r="D446" s="224" t="s">
        <v>137</v>
      </c>
      <c r="E446" s="42"/>
      <c r="F446" s="225" t="s">
        <v>520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137</v>
      </c>
      <c r="AU446" s="19" t="s">
        <v>87</v>
      </c>
    </row>
    <row r="447" s="2" customFormat="1" ht="16.5" customHeight="1">
      <c r="A447" s="40"/>
      <c r="B447" s="41"/>
      <c r="C447" s="206" t="s">
        <v>521</v>
      </c>
      <c r="D447" s="206" t="s">
        <v>128</v>
      </c>
      <c r="E447" s="207" t="s">
        <v>522</v>
      </c>
      <c r="F447" s="208" t="s">
        <v>523</v>
      </c>
      <c r="G447" s="209" t="s">
        <v>524</v>
      </c>
      <c r="H447" s="210">
        <v>8</v>
      </c>
      <c r="I447" s="211"/>
      <c r="J447" s="212">
        <f>ROUND(I447*H447,2)</f>
        <v>0</v>
      </c>
      <c r="K447" s="208" t="s">
        <v>132</v>
      </c>
      <c r="L447" s="46"/>
      <c r="M447" s="213" t="s">
        <v>75</v>
      </c>
      <c r="N447" s="214" t="s">
        <v>47</v>
      </c>
      <c r="O447" s="86"/>
      <c r="P447" s="215">
        <f>O447*H447</f>
        <v>0</v>
      </c>
      <c r="Q447" s="215">
        <v>0.00010000000000000001</v>
      </c>
      <c r="R447" s="215">
        <f>Q447*H447</f>
        <v>0.00080000000000000004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133</v>
      </c>
      <c r="AT447" s="217" t="s">
        <v>128</v>
      </c>
      <c r="AU447" s="217" t="s">
        <v>87</v>
      </c>
      <c r="AY447" s="19" t="s">
        <v>126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85</v>
      </c>
      <c r="BK447" s="218">
        <f>ROUND(I447*H447,2)</f>
        <v>0</v>
      </c>
      <c r="BL447" s="19" t="s">
        <v>133</v>
      </c>
      <c r="BM447" s="217" t="s">
        <v>525</v>
      </c>
    </row>
    <row r="448" s="2" customFormat="1">
      <c r="A448" s="40"/>
      <c r="B448" s="41"/>
      <c r="C448" s="42"/>
      <c r="D448" s="219" t="s">
        <v>135</v>
      </c>
      <c r="E448" s="42"/>
      <c r="F448" s="220" t="s">
        <v>526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135</v>
      </c>
      <c r="AU448" s="19" t="s">
        <v>87</v>
      </c>
    </row>
    <row r="449" s="2" customFormat="1">
      <c r="A449" s="40"/>
      <c r="B449" s="41"/>
      <c r="C449" s="42"/>
      <c r="D449" s="224" t="s">
        <v>137</v>
      </c>
      <c r="E449" s="42"/>
      <c r="F449" s="225" t="s">
        <v>527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137</v>
      </c>
      <c r="AU449" s="19" t="s">
        <v>87</v>
      </c>
    </row>
    <row r="450" s="2" customFormat="1">
      <c r="A450" s="40"/>
      <c r="B450" s="41"/>
      <c r="C450" s="42"/>
      <c r="D450" s="219" t="s">
        <v>169</v>
      </c>
      <c r="E450" s="42"/>
      <c r="F450" s="248" t="s">
        <v>528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169</v>
      </c>
      <c r="AU450" s="19" t="s">
        <v>87</v>
      </c>
    </row>
    <row r="451" s="2" customFormat="1" ht="16.5" customHeight="1">
      <c r="A451" s="40"/>
      <c r="B451" s="41"/>
      <c r="C451" s="206" t="s">
        <v>529</v>
      </c>
      <c r="D451" s="206" t="s">
        <v>128</v>
      </c>
      <c r="E451" s="207" t="s">
        <v>530</v>
      </c>
      <c r="F451" s="208" t="s">
        <v>531</v>
      </c>
      <c r="G451" s="209" t="s">
        <v>524</v>
      </c>
      <c r="H451" s="210">
        <v>1</v>
      </c>
      <c r="I451" s="211"/>
      <c r="J451" s="212">
        <f>ROUND(I451*H451,2)</f>
        <v>0</v>
      </c>
      <c r="K451" s="208" t="s">
        <v>132</v>
      </c>
      <c r="L451" s="46"/>
      <c r="M451" s="213" t="s">
        <v>75</v>
      </c>
      <c r="N451" s="214" t="s">
        <v>47</v>
      </c>
      <c r="O451" s="86"/>
      <c r="P451" s="215">
        <f>O451*H451</f>
        <v>0</v>
      </c>
      <c r="Q451" s="215">
        <v>0.00018000000000000001</v>
      </c>
      <c r="R451" s="215">
        <f>Q451*H451</f>
        <v>0.00018000000000000001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133</v>
      </c>
      <c r="AT451" s="217" t="s">
        <v>128</v>
      </c>
      <c r="AU451" s="217" t="s">
        <v>87</v>
      </c>
      <c r="AY451" s="19" t="s">
        <v>126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85</v>
      </c>
      <c r="BK451" s="218">
        <f>ROUND(I451*H451,2)</f>
        <v>0</v>
      </c>
      <c r="BL451" s="19" t="s">
        <v>133</v>
      </c>
      <c r="BM451" s="217" t="s">
        <v>532</v>
      </c>
    </row>
    <row r="452" s="2" customFormat="1">
      <c r="A452" s="40"/>
      <c r="B452" s="41"/>
      <c r="C452" s="42"/>
      <c r="D452" s="219" t="s">
        <v>135</v>
      </c>
      <c r="E452" s="42"/>
      <c r="F452" s="220" t="s">
        <v>533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135</v>
      </c>
      <c r="AU452" s="19" t="s">
        <v>87</v>
      </c>
    </row>
    <row r="453" s="2" customFormat="1">
      <c r="A453" s="40"/>
      <c r="B453" s="41"/>
      <c r="C453" s="42"/>
      <c r="D453" s="224" t="s">
        <v>137</v>
      </c>
      <c r="E453" s="42"/>
      <c r="F453" s="225" t="s">
        <v>534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137</v>
      </c>
      <c r="AU453" s="19" t="s">
        <v>87</v>
      </c>
    </row>
    <row r="454" s="2" customFormat="1" ht="16.5" customHeight="1">
      <c r="A454" s="40"/>
      <c r="B454" s="41"/>
      <c r="C454" s="206" t="s">
        <v>535</v>
      </c>
      <c r="D454" s="206" t="s">
        <v>128</v>
      </c>
      <c r="E454" s="207" t="s">
        <v>536</v>
      </c>
      <c r="F454" s="208" t="s">
        <v>537</v>
      </c>
      <c r="G454" s="209" t="s">
        <v>501</v>
      </c>
      <c r="H454" s="210">
        <v>8</v>
      </c>
      <c r="I454" s="211"/>
      <c r="J454" s="212">
        <f>ROUND(I454*H454,2)</f>
        <v>0</v>
      </c>
      <c r="K454" s="208" t="s">
        <v>132</v>
      </c>
      <c r="L454" s="46"/>
      <c r="M454" s="213" t="s">
        <v>75</v>
      </c>
      <c r="N454" s="214" t="s">
        <v>47</v>
      </c>
      <c r="O454" s="86"/>
      <c r="P454" s="215">
        <f>O454*H454</f>
        <v>0</v>
      </c>
      <c r="Q454" s="215">
        <v>0.040050000000000002</v>
      </c>
      <c r="R454" s="215">
        <f>Q454*H454</f>
        <v>0.32040000000000002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133</v>
      </c>
      <c r="AT454" s="217" t="s">
        <v>128</v>
      </c>
      <c r="AU454" s="217" t="s">
        <v>87</v>
      </c>
      <c r="AY454" s="19" t="s">
        <v>126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85</v>
      </c>
      <c r="BK454" s="218">
        <f>ROUND(I454*H454,2)</f>
        <v>0</v>
      </c>
      <c r="BL454" s="19" t="s">
        <v>133</v>
      </c>
      <c r="BM454" s="217" t="s">
        <v>538</v>
      </c>
    </row>
    <row r="455" s="2" customFormat="1">
      <c r="A455" s="40"/>
      <c r="B455" s="41"/>
      <c r="C455" s="42"/>
      <c r="D455" s="219" t="s">
        <v>135</v>
      </c>
      <c r="E455" s="42"/>
      <c r="F455" s="220" t="s">
        <v>539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135</v>
      </c>
      <c r="AU455" s="19" t="s">
        <v>87</v>
      </c>
    </row>
    <row r="456" s="2" customFormat="1">
      <c r="A456" s="40"/>
      <c r="B456" s="41"/>
      <c r="C456" s="42"/>
      <c r="D456" s="224" t="s">
        <v>137</v>
      </c>
      <c r="E456" s="42"/>
      <c r="F456" s="225" t="s">
        <v>540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137</v>
      </c>
      <c r="AU456" s="19" t="s">
        <v>87</v>
      </c>
    </row>
    <row r="457" s="2" customFormat="1" ht="16.5" customHeight="1">
      <c r="A457" s="40"/>
      <c r="B457" s="41"/>
      <c r="C457" s="206" t="s">
        <v>541</v>
      </c>
      <c r="D457" s="206" t="s">
        <v>128</v>
      </c>
      <c r="E457" s="207" t="s">
        <v>542</v>
      </c>
      <c r="F457" s="208" t="s">
        <v>543</v>
      </c>
      <c r="G457" s="209" t="s">
        <v>501</v>
      </c>
      <c r="H457" s="210">
        <v>1</v>
      </c>
      <c r="I457" s="211"/>
      <c r="J457" s="212">
        <f>ROUND(I457*H457,2)</f>
        <v>0</v>
      </c>
      <c r="K457" s="208" t="s">
        <v>132</v>
      </c>
      <c r="L457" s="46"/>
      <c r="M457" s="213" t="s">
        <v>75</v>
      </c>
      <c r="N457" s="214" t="s">
        <v>47</v>
      </c>
      <c r="O457" s="86"/>
      <c r="P457" s="215">
        <f>O457*H457</f>
        <v>0</v>
      </c>
      <c r="Q457" s="215">
        <v>0.049050000000000003</v>
      </c>
      <c r="R457" s="215">
        <f>Q457*H457</f>
        <v>0.049050000000000003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133</v>
      </c>
      <c r="AT457" s="217" t="s">
        <v>128</v>
      </c>
      <c r="AU457" s="217" t="s">
        <v>87</v>
      </c>
      <c r="AY457" s="19" t="s">
        <v>126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85</v>
      </c>
      <c r="BK457" s="218">
        <f>ROUND(I457*H457,2)</f>
        <v>0</v>
      </c>
      <c r="BL457" s="19" t="s">
        <v>133</v>
      </c>
      <c r="BM457" s="217" t="s">
        <v>544</v>
      </c>
    </row>
    <row r="458" s="2" customFormat="1">
      <c r="A458" s="40"/>
      <c r="B458" s="41"/>
      <c r="C458" s="42"/>
      <c r="D458" s="219" t="s">
        <v>135</v>
      </c>
      <c r="E458" s="42"/>
      <c r="F458" s="220" t="s">
        <v>545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135</v>
      </c>
      <c r="AU458" s="19" t="s">
        <v>87</v>
      </c>
    </row>
    <row r="459" s="2" customFormat="1">
      <c r="A459" s="40"/>
      <c r="B459" s="41"/>
      <c r="C459" s="42"/>
      <c r="D459" s="224" t="s">
        <v>137</v>
      </c>
      <c r="E459" s="42"/>
      <c r="F459" s="225" t="s">
        <v>546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137</v>
      </c>
      <c r="AU459" s="19" t="s">
        <v>87</v>
      </c>
    </row>
    <row r="460" s="2" customFormat="1" ht="21.75" customHeight="1">
      <c r="A460" s="40"/>
      <c r="B460" s="41"/>
      <c r="C460" s="206" t="s">
        <v>547</v>
      </c>
      <c r="D460" s="206" t="s">
        <v>128</v>
      </c>
      <c r="E460" s="207" t="s">
        <v>548</v>
      </c>
      <c r="F460" s="208" t="s">
        <v>549</v>
      </c>
      <c r="G460" s="209" t="s">
        <v>501</v>
      </c>
      <c r="H460" s="210">
        <v>9</v>
      </c>
      <c r="I460" s="211"/>
      <c r="J460" s="212">
        <f>ROUND(I460*H460,2)</f>
        <v>0</v>
      </c>
      <c r="K460" s="208" t="s">
        <v>132</v>
      </c>
      <c r="L460" s="46"/>
      <c r="M460" s="213" t="s">
        <v>75</v>
      </c>
      <c r="N460" s="214" t="s">
        <v>47</v>
      </c>
      <c r="O460" s="86"/>
      <c r="P460" s="215">
        <f>O460*H460</f>
        <v>0</v>
      </c>
      <c r="Q460" s="215">
        <v>0.0081399999999999997</v>
      </c>
      <c r="R460" s="215">
        <f>Q460*H460</f>
        <v>0.073259999999999992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133</v>
      </c>
      <c r="AT460" s="217" t="s">
        <v>128</v>
      </c>
      <c r="AU460" s="217" t="s">
        <v>87</v>
      </c>
      <c r="AY460" s="19" t="s">
        <v>126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85</v>
      </c>
      <c r="BK460" s="218">
        <f>ROUND(I460*H460,2)</f>
        <v>0</v>
      </c>
      <c r="BL460" s="19" t="s">
        <v>133</v>
      </c>
      <c r="BM460" s="217" t="s">
        <v>550</v>
      </c>
    </row>
    <row r="461" s="2" customFormat="1">
      <c r="A461" s="40"/>
      <c r="B461" s="41"/>
      <c r="C461" s="42"/>
      <c r="D461" s="219" t="s">
        <v>135</v>
      </c>
      <c r="E461" s="42"/>
      <c r="F461" s="220" t="s">
        <v>551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135</v>
      </c>
      <c r="AU461" s="19" t="s">
        <v>87</v>
      </c>
    </row>
    <row r="462" s="2" customFormat="1">
      <c r="A462" s="40"/>
      <c r="B462" s="41"/>
      <c r="C462" s="42"/>
      <c r="D462" s="224" t="s">
        <v>137</v>
      </c>
      <c r="E462" s="42"/>
      <c r="F462" s="225" t="s">
        <v>552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137</v>
      </c>
      <c r="AU462" s="19" t="s">
        <v>87</v>
      </c>
    </row>
    <row r="463" s="2" customFormat="1" ht="16.5" customHeight="1">
      <c r="A463" s="40"/>
      <c r="B463" s="41"/>
      <c r="C463" s="206" t="s">
        <v>553</v>
      </c>
      <c r="D463" s="206" t="s">
        <v>128</v>
      </c>
      <c r="E463" s="207" t="s">
        <v>554</v>
      </c>
      <c r="F463" s="208" t="s">
        <v>555</v>
      </c>
      <c r="G463" s="209" t="s">
        <v>501</v>
      </c>
      <c r="H463" s="210">
        <v>9</v>
      </c>
      <c r="I463" s="211"/>
      <c r="J463" s="212">
        <f>ROUND(I463*H463,2)</f>
        <v>0</v>
      </c>
      <c r="K463" s="208" t="s">
        <v>132</v>
      </c>
      <c r="L463" s="46"/>
      <c r="M463" s="213" t="s">
        <v>75</v>
      </c>
      <c r="N463" s="214" t="s">
        <v>47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133</v>
      </c>
      <c r="AT463" s="217" t="s">
        <v>128</v>
      </c>
      <c r="AU463" s="217" t="s">
        <v>87</v>
      </c>
      <c r="AY463" s="19" t="s">
        <v>126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85</v>
      </c>
      <c r="BK463" s="218">
        <f>ROUND(I463*H463,2)</f>
        <v>0</v>
      </c>
      <c r="BL463" s="19" t="s">
        <v>133</v>
      </c>
      <c r="BM463" s="217" t="s">
        <v>556</v>
      </c>
    </row>
    <row r="464" s="2" customFormat="1">
      <c r="A464" s="40"/>
      <c r="B464" s="41"/>
      <c r="C464" s="42"/>
      <c r="D464" s="219" t="s">
        <v>135</v>
      </c>
      <c r="E464" s="42"/>
      <c r="F464" s="220" t="s">
        <v>557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135</v>
      </c>
      <c r="AU464" s="19" t="s">
        <v>87</v>
      </c>
    </row>
    <row r="465" s="2" customFormat="1">
      <c r="A465" s="40"/>
      <c r="B465" s="41"/>
      <c r="C465" s="42"/>
      <c r="D465" s="224" t="s">
        <v>137</v>
      </c>
      <c r="E465" s="42"/>
      <c r="F465" s="225" t="s">
        <v>558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137</v>
      </c>
      <c r="AU465" s="19" t="s">
        <v>87</v>
      </c>
    </row>
    <row r="466" s="2" customFormat="1" ht="21.75" customHeight="1">
      <c r="A466" s="40"/>
      <c r="B466" s="41"/>
      <c r="C466" s="206" t="s">
        <v>559</v>
      </c>
      <c r="D466" s="206" t="s">
        <v>128</v>
      </c>
      <c r="E466" s="207" t="s">
        <v>560</v>
      </c>
      <c r="F466" s="208" t="s">
        <v>561</v>
      </c>
      <c r="G466" s="209" t="s">
        <v>501</v>
      </c>
      <c r="H466" s="210">
        <v>9</v>
      </c>
      <c r="I466" s="211"/>
      <c r="J466" s="212">
        <f>ROUND(I466*H466,2)</f>
        <v>0</v>
      </c>
      <c r="K466" s="208" t="s">
        <v>132</v>
      </c>
      <c r="L466" s="46"/>
      <c r="M466" s="213" t="s">
        <v>75</v>
      </c>
      <c r="N466" s="214" t="s">
        <v>47</v>
      </c>
      <c r="O466" s="86"/>
      <c r="P466" s="215">
        <f>O466*H466</f>
        <v>0</v>
      </c>
      <c r="Q466" s="215">
        <v>0.037249999999999998</v>
      </c>
      <c r="R466" s="215">
        <f>Q466*H466</f>
        <v>0.33524999999999999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133</v>
      </c>
      <c r="AT466" s="217" t="s">
        <v>128</v>
      </c>
      <c r="AU466" s="217" t="s">
        <v>87</v>
      </c>
      <c r="AY466" s="19" t="s">
        <v>126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85</v>
      </c>
      <c r="BK466" s="218">
        <f>ROUND(I466*H466,2)</f>
        <v>0</v>
      </c>
      <c r="BL466" s="19" t="s">
        <v>133</v>
      </c>
      <c r="BM466" s="217" t="s">
        <v>562</v>
      </c>
    </row>
    <row r="467" s="2" customFormat="1">
      <c r="A467" s="40"/>
      <c r="B467" s="41"/>
      <c r="C467" s="42"/>
      <c r="D467" s="219" t="s">
        <v>135</v>
      </c>
      <c r="E467" s="42"/>
      <c r="F467" s="220" t="s">
        <v>563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135</v>
      </c>
      <c r="AU467" s="19" t="s">
        <v>87</v>
      </c>
    </row>
    <row r="468" s="2" customFormat="1">
      <c r="A468" s="40"/>
      <c r="B468" s="41"/>
      <c r="C468" s="42"/>
      <c r="D468" s="224" t="s">
        <v>137</v>
      </c>
      <c r="E468" s="42"/>
      <c r="F468" s="225" t="s">
        <v>564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137</v>
      </c>
      <c r="AU468" s="19" t="s">
        <v>87</v>
      </c>
    </row>
    <row r="469" s="2" customFormat="1" ht="16.5" customHeight="1">
      <c r="A469" s="40"/>
      <c r="B469" s="41"/>
      <c r="C469" s="206" t="s">
        <v>565</v>
      </c>
      <c r="D469" s="206" t="s">
        <v>128</v>
      </c>
      <c r="E469" s="207" t="s">
        <v>566</v>
      </c>
      <c r="F469" s="208" t="s">
        <v>567</v>
      </c>
      <c r="G469" s="209" t="s">
        <v>501</v>
      </c>
      <c r="H469" s="210">
        <v>9</v>
      </c>
      <c r="I469" s="211"/>
      <c r="J469" s="212">
        <f>ROUND(I469*H469,2)</f>
        <v>0</v>
      </c>
      <c r="K469" s="208" t="s">
        <v>75</v>
      </c>
      <c r="L469" s="46"/>
      <c r="M469" s="213" t="s">
        <v>75</v>
      </c>
      <c r="N469" s="214" t="s">
        <v>47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133</v>
      </c>
      <c r="AT469" s="217" t="s">
        <v>128</v>
      </c>
      <c r="AU469" s="217" t="s">
        <v>87</v>
      </c>
      <c r="AY469" s="19" t="s">
        <v>126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85</v>
      </c>
      <c r="BK469" s="218">
        <f>ROUND(I469*H469,2)</f>
        <v>0</v>
      </c>
      <c r="BL469" s="19" t="s">
        <v>133</v>
      </c>
      <c r="BM469" s="217" t="s">
        <v>568</v>
      </c>
    </row>
    <row r="470" s="2" customFormat="1">
      <c r="A470" s="40"/>
      <c r="B470" s="41"/>
      <c r="C470" s="42"/>
      <c r="D470" s="219" t="s">
        <v>135</v>
      </c>
      <c r="E470" s="42"/>
      <c r="F470" s="220" t="s">
        <v>569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135</v>
      </c>
      <c r="AU470" s="19" t="s">
        <v>87</v>
      </c>
    </row>
    <row r="471" s="12" customFormat="1" ht="22.8" customHeight="1">
      <c r="A471" s="12"/>
      <c r="B471" s="190"/>
      <c r="C471" s="191"/>
      <c r="D471" s="192" t="s">
        <v>76</v>
      </c>
      <c r="E471" s="204" t="s">
        <v>195</v>
      </c>
      <c r="F471" s="204" t="s">
        <v>570</v>
      </c>
      <c r="G471" s="191"/>
      <c r="H471" s="191"/>
      <c r="I471" s="194"/>
      <c r="J471" s="205">
        <f>BK471</f>
        <v>0</v>
      </c>
      <c r="K471" s="191"/>
      <c r="L471" s="196"/>
      <c r="M471" s="197"/>
      <c r="N471" s="198"/>
      <c r="O471" s="198"/>
      <c r="P471" s="199">
        <f>SUM(P472:P488)</f>
        <v>0</v>
      </c>
      <c r="Q471" s="198"/>
      <c r="R471" s="199">
        <f>SUM(R472:R488)</f>
        <v>0.010529999999999999</v>
      </c>
      <c r="S471" s="198"/>
      <c r="T471" s="200">
        <f>SUM(T472:T488)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85</v>
      </c>
      <c r="AT471" s="202" t="s">
        <v>76</v>
      </c>
      <c r="AU471" s="202" t="s">
        <v>85</v>
      </c>
      <c r="AY471" s="201" t="s">
        <v>126</v>
      </c>
      <c r="BK471" s="203">
        <f>SUM(BK472:BK488)</f>
        <v>0</v>
      </c>
    </row>
    <row r="472" s="2" customFormat="1" ht="16.5" customHeight="1">
      <c r="A472" s="40"/>
      <c r="B472" s="41"/>
      <c r="C472" s="206" t="s">
        <v>571</v>
      </c>
      <c r="D472" s="206" t="s">
        <v>128</v>
      </c>
      <c r="E472" s="207" t="s">
        <v>572</v>
      </c>
      <c r="F472" s="208" t="s">
        <v>573</v>
      </c>
      <c r="G472" s="209" t="s">
        <v>165</v>
      </c>
      <c r="H472" s="210">
        <v>81</v>
      </c>
      <c r="I472" s="211"/>
      <c r="J472" s="212">
        <f>ROUND(I472*H472,2)</f>
        <v>0</v>
      </c>
      <c r="K472" s="208" t="s">
        <v>132</v>
      </c>
      <c r="L472" s="46"/>
      <c r="M472" s="213" t="s">
        <v>75</v>
      </c>
      <c r="N472" s="214" t="s">
        <v>47</v>
      </c>
      <c r="O472" s="86"/>
      <c r="P472" s="215">
        <f>O472*H472</f>
        <v>0</v>
      </c>
      <c r="Q472" s="215">
        <v>1.0000000000000001E-05</v>
      </c>
      <c r="R472" s="215">
        <f>Q472*H472</f>
        <v>0.00081000000000000006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133</v>
      </c>
      <c r="AT472" s="217" t="s">
        <v>128</v>
      </c>
      <c r="AU472" s="217" t="s">
        <v>87</v>
      </c>
      <c r="AY472" s="19" t="s">
        <v>126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85</v>
      </c>
      <c r="BK472" s="218">
        <f>ROUND(I472*H472,2)</f>
        <v>0</v>
      </c>
      <c r="BL472" s="19" t="s">
        <v>133</v>
      </c>
      <c r="BM472" s="217" t="s">
        <v>574</v>
      </c>
    </row>
    <row r="473" s="2" customFormat="1">
      <c r="A473" s="40"/>
      <c r="B473" s="41"/>
      <c r="C473" s="42"/>
      <c r="D473" s="219" t="s">
        <v>135</v>
      </c>
      <c r="E473" s="42"/>
      <c r="F473" s="220" t="s">
        <v>575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87</v>
      </c>
    </row>
    <row r="474" s="2" customFormat="1">
      <c r="A474" s="40"/>
      <c r="B474" s="41"/>
      <c r="C474" s="42"/>
      <c r="D474" s="224" t="s">
        <v>137</v>
      </c>
      <c r="E474" s="42"/>
      <c r="F474" s="225" t="s">
        <v>576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137</v>
      </c>
      <c r="AU474" s="19" t="s">
        <v>87</v>
      </c>
    </row>
    <row r="475" s="13" customFormat="1">
      <c r="A475" s="13"/>
      <c r="B475" s="226"/>
      <c r="C475" s="227"/>
      <c r="D475" s="219" t="s">
        <v>139</v>
      </c>
      <c r="E475" s="228" t="s">
        <v>75</v>
      </c>
      <c r="F475" s="229" t="s">
        <v>577</v>
      </c>
      <c r="G475" s="227"/>
      <c r="H475" s="230">
        <v>81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139</v>
      </c>
      <c r="AU475" s="236" t="s">
        <v>87</v>
      </c>
      <c r="AV475" s="13" t="s">
        <v>87</v>
      </c>
      <c r="AW475" s="13" t="s">
        <v>38</v>
      </c>
      <c r="AX475" s="13" t="s">
        <v>77</v>
      </c>
      <c r="AY475" s="236" t="s">
        <v>126</v>
      </c>
    </row>
    <row r="476" s="14" customFormat="1">
      <c r="A476" s="14"/>
      <c r="B476" s="237"/>
      <c r="C476" s="238"/>
      <c r="D476" s="219" t="s">
        <v>139</v>
      </c>
      <c r="E476" s="239" t="s">
        <v>75</v>
      </c>
      <c r="F476" s="240" t="s">
        <v>142</v>
      </c>
      <c r="G476" s="238"/>
      <c r="H476" s="241">
        <v>81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139</v>
      </c>
      <c r="AU476" s="247" t="s">
        <v>87</v>
      </c>
      <c r="AV476" s="14" t="s">
        <v>133</v>
      </c>
      <c r="AW476" s="14" t="s">
        <v>38</v>
      </c>
      <c r="AX476" s="14" t="s">
        <v>85</v>
      </c>
      <c r="AY476" s="247" t="s">
        <v>126</v>
      </c>
    </row>
    <row r="477" s="2" customFormat="1" ht="16.5" customHeight="1">
      <c r="A477" s="40"/>
      <c r="B477" s="41"/>
      <c r="C477" s="206" t="s">
        <v>578</v>
      </c>
      <c r="D477" s="206" t="s">
        <v>128</v>
      </c>
      <c r="E477" s="207" t="s">
        <v>579</v>
      </c>
      <c r="F477" s="208" t="s">
        <v>580</v>
      </c>
      <c r="G477" s="209" t="s">
        <v>165</v>
      </c>
      <c r="H477" s="210">
        <v>81</v>
      </c>
      <c r="I477" s="211"/>
      <c r="J477" s="212">
        <f>ROUND(I477*H477,2)</f>
        <v>0</v>
      </c>
      <c r="K477" s="208" t="s">
        <v>132</v>
      </c>
      <c r="L477" s="46"/>
      <c r="M477" s="213" t="s">
        <v>75</v>
      </c>
      <c r="N477" s="214" t="s">
        <v>47</v>
      </c>
      <c r="O477" s="86"/>
      <c r="P477" s="215">
        <f>O477*H477</f>
        <v>0</v>
      </c>
      <c r="Q477" s="215">
        <v>0.00012</v>
      </c>
      <c r="R477" s="215">
        <f>Q477*H477</f>
        <v>0.0097199999999999995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133</v>
      </c>
      <c r="AT477" s="217" t="s">
        <v>128</v>
      </c>
      <c r="AU477" s="217" t="s">
        <v>87</v>
      </c>
      <c r="AY477" s="19" t="s">
        <v>126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85</v>
      </c>
      <c r="BK477" s="218">
        <f>ROUND(I477*H477,2)</f>
        <v>0</v>
      </c>
      <c r="BL477" s="19" t="s">
        <v>133</v>
      </c>
      <c r="BM477" s="217" t="s">
        <v>581</v>
      </c>
    </row>
    <row r="478" s="2" customFormat="1">
      <c r="A478" s="40"/>
      <c r="B478" s="41"/>
      <c r="C478" s="42"/>
      <c r="D478" s="219" t="s">
        <v>135</v>
      </c>
      <c r="E478" s="42"/>
      <c r="F478" s="220" t="s">
        <v>582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135</v>
      </c>
      <c r="AU478" s="19" t="s">
        <v>87</v>
      </c>
    </row>
    <row r="479" s="2" customFormat="1">
      <c r="A479" s="40"/>
      <c r="B479" s="41"/>
      <c r="C479" s="42"/>
      <c r="D479" s="224" t="s">
        <v>137</v>
      </c>
      <c r="E479" s="42"/>
      <c r="F479" s="225" t="s">
        <v>583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137</v>
      </c>
      <c r="AU479" s="19" t="s">
        <v>87</v>
      </c>
    </row>
    <row r="480" s="2" customFormat="1" ht="16.5" customHeight="1">
      <c r="A480" s="40"/>
      <c r="B480" s="41"/>
      <c r="C480" s="206" t="s">
        <v>584</v>
      </c>
      <c r="D480" s="206" t="s">
        <v>128</v>
      </c>
      <c r="E480" s="207" t="s">
        <v>585</v>
      </c>
      <c r="F480" s="208" t="s">
        <v>586</v>
      </c>
      <c r="G480" s="209" t="s">
        <v>165</v>
      </c>
      <c r="H480" s="210">
        <v>81</v>
      </c>
      <c r="I480" s="211"/>
      <c r="J480" s="212">
        <f>ROUND(I480*H480,2)</f>
        <v>0</v>
      </c>
      <c r="K480" s="208" t="s">
        <v>132</v>
      </c>
      <c r="L480" s="46"/>
      <c r="M480" s="213" t="s">
        <v>75</v>
      </c>
      <c r="N480" s="214" t="s">
        <v>47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133</v>
      </c>
      <c r="AT480" s="217" t="s">
        <v>128</v>
      </c>
      <c r="AU480" s="217" t="s">
        <v>87</v>
      </c>
      <c r="AY480" s="19" t="s">
        <v>126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85</v>
      </c>
      <c r="BK480" s="218">
        <f>ROUND(I480*H480,2)</f>
        <v>0</v>
      </c>
      <c r="BL480" s="19" t="s">
        <v>133</v>
      </c>
      <c r="BM480" s="217" t="s">
        <v>587</v>
      </c>
    </row>
    <row r="481" s="2" customFormat="1">
      <c r="A481" s="40"/>
      <c r="B481" s="41"/>
      <c r="C481" s="42"/>
      <c r="D481" s="219" t="s">
        <v>135</v>
      </c>
      <c r="E481" s="42"/>
      <c r="F481" s="220" t="s">
        <v>588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135</v>
      </c>
      <c r="AU481" s="19" t="s">
        <v>87</v>
      </c>
    </row>
    <row r="482" s="2" customFormat="1">
      <c r="A482" s="40"/>
      <c r="B482" s="41"/>
      <c r="C482" s="42"/>
      <c r="D482" s="224" t="s">
        <v>137</v>
      </c>
      <c r="E482" s="42"/>
      <c r="F482" s="225" t="s">
        <v>589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137</v>
      </c>
      <c r="AU482" s="19" t="s">
        <v>87</v>
      </c>
    </row>
    <row r="483" s="13" customFormat="1">
      <c r="A483" s="13"/>
      <c r="B483" s="226"/>
      <c r="C483" s="227"/>
      <c r="D483" s="219" t="s">
        <v>139</v>
      </c>
      <c r="E483" s="228" t="s">
        <v>75</v>
      </c>
      <c r="F483" s="229" t="s">
        <v>577</v>
      </c>
      <c r="G483" s="227"/>
      <c r="H483" s="230">
        <v>81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139</v>
      </c>
      <c r="AU483" s="236" t="s">
        <v>87</v>
      </c>
      <c r="AV483" s="13" t="s">
        <v>87</v>
      </c>
      <c r="AW483" s="13" t="s">
        <v>38</v>
      </c>
      <c r="AX483" s="13" t="s">
        <v>77</v>
      </c>
      <c r="AY483" s="236" t="s">
        <v>126</v>
      </c>
    </row>
    <row r="484" s="14" customFormat="1">
      <c r="A484" s="14"/>
      <c r="B484" s="237"/>
      <c r="C484" s="238"/>
      <c r="D484" s="219" t="s">
        <v>139</v>
      </c>
      <c r="E484" s="239" t="s">
        <v>75</v>
      </c>
      <c r="F484" s="240" t="s">
        <v>142</v>
      </c>
      <c r="G484" s="238"/>
      <c r="H484" s="241">
        <v>81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139</v>
      </c>
      <c r="AU484" s="247" t="s">
        <v>87</v>
      </c>
      <c r="AV484" s="14" t="s">
        <v>133</v>
      </c>
      <c r="AW484" s="14" t="s">
        <v>38</v>
      </c>
      <c r="AX484" s="14" t="s">
        <v>85</v>
      </c>
      <c r="AY484" s="247" t="s">
        <v>126</v>
      </c>
    </row>
    <row r="485" s="2" customFormat="1" ht="16.5" customHeight="1">
      <c r="A485" s="40"/>
      <c r="B485" s="41"/>
      <c r="C485" s="206" t="s">
        <v>590</v>
      </c>
      <c r="D485" s="206" t="s">
        <v>128</v>
      </c>
      <c r="E485" s="207" t="s">
        <v>591</v>
      </c>
      <c r="F485" s="208" t="s">
        <v>592</v>
      </c>
      <c r="G485" s="209" t="s">
        <v>165</v>
      </c>
      <c r="H485" s="210">
        <v>81</v>
      </c>
      <c r="I485" s="211"/>
      <c r="J485" s="212">
        <f>ROUND(I485*H485,2)</f>
        <v>0</v>
      </c>
      <c r="K485" s="208" t="s">
        <v>132</v>
      </c>
      <c r="L485" s="46"/>
      <c r="M485" s="213" t="s">
        <v>75</v>
      </c>
      <c r="N485" s="214" t="s">
        <v>47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133</v>
      </c>
      <c r="AT485" s="217" t="s">
        <v>128</v>
      </c>
      <c r="AU485" s="217" t="s">
        <v>87</v>
      </c>
      <c r="AY485" s="19" t="s">
        <v>126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85</v>
      </c>
      <c r="BK485" s="218">
        <f>ROUND(I485*H485,2)</f>
        <v>0</v>
      </c>
      <c r="BL485" s="19" t="s">
        <v>133</v>
      </c>
      <c r="BM485" s="217" t="s">
        <v>593</v>
      </c>
    </row>
    <row r="486" s="2" customFormat="1">
      <c r="A486" s="40"/>
      <c r="B486" s="41"/>
      <c r="C486" s="42"/>
      <c r="D486" s="219" t="s">
        <v>135</v>
      </c>
      <c r="E486" s="42"/>
      <c r="F486" s="220" t="s">
        <v>594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135</v>
      </c>
      <c r="AU486" s="19" t="s">
        <v>87</v>
      </c>
    </row>
    <row r="487" s="2" customFormat="1">
      <c r="A487" s="40"/>
      <c r="B487" s="41"/>
      <c r="C487" s="42"/>
      <c r="D487" s="224" t="s">
        <v>137</v>
      </c>
      <c r="E487" s="42"/>
      <c r="F487" s="225" t="s">
        <v>595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137</v>
      </c>
      <c r="AU487" s="19" t="s">
        <v>87</v>
      </c>
    </row>
    <row r="488" s="13" customFormat="1">
      <c r="A488" s="13"/>
      <c r="B488" s="226"/>
      <c r="C488" s="227"/>
      <c r="D488" s="219" t="s">
        <v>139</v>
      </c>
      <c r="E488" s="228" t="s">
        <v>75</v>
      </c>
      <c r="F488" s="229" t="s">
        <v>577</v>
      </c>
      <c r="G488" s="227"/>
      <c r="H488" s="230">
        <v>81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139</v>
      </c>
      <c r="AU488" s="236" t="s">
        <v>87</v>
      </c>
      <c r="AV488" s="13" t="s">
        <v>87</v>
      </c>
      <c r="AW488" s="13" t="s">
        <v>38</v>
      </c>
      <c r="AX488" s="13" t="s">
        <v>85</v>
      </c>
      <c r="AY488" s="236" t="s">
        <v>126</v>
      </c>
    </row>
    <row r="489" s="12" customFormat="1" ht="22.8" customHeight="1">
      <c r="A489" s="12"/>
      <c r="B489" s="190"/>
      <c r="C489" s="191"/>
      <c r="D489" s="192" t="s">
        <v>76</v>
      </c>
      <c r="E489" s="204" t="s">
        <v>596</v>
      </c>
      <c r="F489" s="204" t="s">
        <v>597</v>
      </c>
      <c r="G489" s="191"/>
      <c r="H489" s="191"/>
      <c r="I489" s="194"/>
      <c r="J489" s="205">
        <f>BK489</f>
        <v>0</v>
      </c>
      <c r="K489" s="191"/>
      <c r="L489" s="196"/>
      <c r="M489" s="197"/>
      <c r="N489" s="198"/>
      <c r="O489" s="198"/>
      <c r="P489" s="199">
        <f>SUM(P490:P524)</f>
        <v>0</v>
      </c>
      <c r="Q489" s="198"/>
      <c r="R489" s="199">
        <f>SUM(R490:R524)</f>
        <v>0</v>
      </c>
      <c r="S489" s="198"/>
      <c r="T489" s="200">
        <f>SUM(T490:T524)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1" t="s">
        <v>85</v>
      </c>
      <c r="AT489" s="202" t="s">
        <v>76</v>
      </c>
      <c r="AU489" s="202" t="s">
        <v>85</v>
      </c>
      <c r="AY489" s="201" t="s">
        <v>126</v>
      </c>
      <c r="BK489" s="203">
        <f>SUM(BK490:BK524)</f>
        <v>0</v>
      </c>
    </row>
    <row r="490" s="2" customFormat="1" ht="16.5" customHeight="1">
      <c r="A490" s="40"/>
      <c r="B490" s="41"/>
      <c r="C490" s="206" t="s">
        <v>598</v>
      </c>
      <c r="D490" s="206" t="s">
        <v>128</v>
      </c>
      <c r="E490" s="207" t="s">
        <v>599</v>
      </c>
      <c r="F490" s="208" t="s">
        <v>600</v>
      </c>
      <c r="G490" s="209" t="s">
        <v>326</v>
      </c>
      <c r="H490" s="210">
        <v>9.5239999999999991</v>
      </c>
      <c r="I490" s="211"/>
      <c r="J490" s="212">
        <f>ROUND(I490*H490,2)</f>
        <v>0</v>
      </c>
      <c r="K490" s="208" t="s">
        <v>132</v>
      </c>
      <c r="L490" s="46"/>
      <c r="M490" s="213" t="s">
        <v>75</v>
      </c>
      <c r="N490" s="214" t="s">
        <v>47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133</v>
      </c>
      <c r="AT490" s="217" t="s">
        <v>128</v>
      </c>
      <c r="AU490" s="217" t="s">
        <v>87</v>
      </c>
      <c r="AY490" s="19" t="s">
        <v>126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85</v>
      </c>
      <c r="BK490" s="218">
        <f>ROUND(I490*H490,2)</f>
        <v>0</v>
      </c>
      <c r="BL490" s="19" t="s">
        <v>133</v>
      </c>
      <c r="BM490" s="217" t="s">
        <v>601</v>
      </c>
    </row>
    <row r="491" s="2" customFormat="1">
      <c r="A491" s="40"/>
      <c r="B491" s="41"/>
      <c r="C491" s="42"/>
      <c r="D491" s="219" t="s">
        <v>135</v>
      </c>
      <c r="E491" s="42"/>
      <c r="F491" s="220" t="s">
        <v>602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135</v>
      </c>
      <c r="AU491" s="19" t="s">
        <v>87</v>
      </c>
    </row>
    <row r="492" s="2" customFormat="1">
      <c r="A492" s="40"/>
      <c r="B492" s="41"/>
      <c r="C492" s="42"/>
      <c r="D492" s="224" t="s">
        <v>137</v>
      </c>
      <c r="E492" s="42"/>
      <c r="F492" s="225" t="s">
        <v>603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137</v>
      </c>
      <c r="AU492" s="19" t="s">
        <v>87</v>
      </c>
    </row>
    <row r="493" s="16" customFormat="1">
      <c r="A493" s="16"/>
      <c r="B493" s="260"/>
      <c r="C493" s="261"/>
      <c r="D493" s="219" t="s">
        <v>139</v>
      </c>
      <c r="E493" s="262" t="s">
        <v>75</v>
      </c>
      <c r="F493" s="263" t="s">
        <v>604</v>
      </c>
      <c r="G493" s="261"/>
      <c r="H493" s="262" t="s">
        <v>75</v>
      </c>
      <c r="I493" s="264"/>
      <c r="J493" s="261"/>
      <c r="K493" s="261"/>
      <c r="L493" s="265"/>
      <c r="M493" s="266"/>
      <c r="N493" s="267"/>
      <c r="O493" s="267"/>
      <c r="P493" s="267"/>
      <c r="Q493" s="267"/>
      <c r="R493" s="267"/>
      <c r="S493" s="267"/>
      <c r="T493" s="268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69" t="s">
        <v>139</v>
      </c>
      <c r="AU493" s="269" t="s">
        <v>87</v>
      </c>
      <c r="AV493" s="16" t="s">
        <v>85</v>
      </c>
      <c r="AW493" s="16" t="s">
        <v>38</v>
      </c>
      <c r="AX493" s="16" t="s">
        <v>77</v>
      </c>
      <c r="AY493" s="269" t="s">
        <v>126</v>
      </c>
    </row>
    <row r="494" s="13" customFormat="1">
      <c r="A494" s="13"/>
      <c r="B494" s="226"/>
      <c r="C494" s="227"/>
      <c r="D494" s="219" t="s">
        <v>139</v>
      </c>
      <c r="E494" s="228" t="s">
        <v>75</v>
      </c>
      <c r="F494" s="229" t="s">
        <v>605</v>
      </c>
      <c r="G494" s="227"/>
      <c r="H494" s="230">
        <v>9.5239999999999991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139</v>
      </c>
      <c r="AU494" s="236" t="s">
        <v>87</v>
      </c>
      <c r="AV494" s="13" t="s">
        <v>87</v>
      </c>
      <c r="AW494" s="13" t="s">
        <v>38</v>
      </c>
      <c r="AX494" s="13" t="s">
        <v>85</v>
      </c>
      <c r="AY494" s="236" t="s">
        <v>126</v>
      </c>
    </row>
    <row r="495" s="2" customFormat="1" ht="16.5" customHeight="1">
      <c r="A495" s="40"/>
      <c r="B495" s="41"/>
      <c r="C495" s="206" t="s">
        <v>606</v>
      </c>
      <c r="D495" s="206" t="s">
        <v>128</v>
      </c>
      <c r="E495" s="207" t="s">
        <v>607</v>
      </c>
      <c r="F495" s="208" t="s">
        <v>608</v>
      </c>
      <c r="G495" s="209" t="s">
        <v>326</v>
      </c>
      <c r="H495" s="210">
        <v>66.668000000000006</v>
      </c>
      <c r="I495" s="211"/>
      <c r="J495" s="212">
        <f>ROUND(I495*H495,2)</f>
        <v>0</v>
      </c>
      <c r="K495" s="208" t="s">
        <v>132</v>
      </c>
      <c r="L495" s="46"/>
      <c r="M495" s="213" t="s">
        <v>75</v>
      </c>
      <c r="N495" s="214" t="s">
        <v>47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133</v>
      </c>
      <c r="AT495" s="217" t="s">
        <v>128</v>
      </c>
      <c r="AU495" s="217" t="s">
        <v>87</v>
      </c>
      <c r="AY495" s="19" t="s">
        <v>126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85</v>
      </c>
      <c r="BK495" s="218">
        <f>ROUND(I495*H495,2)</f>
        <v>0</v>
      </c>
      <c r="BL495" s="19" t="s">
        <v>133</v>
      </c>
      <c r="BM495" s="217" t="s">
        <v>609</v>
      </c>
    </row>
    <row r="496" s="2" customFormat="1">
      <c r="A496" s="40"/>
      <c r="B496" s="41"/>
      <c r="C496" s="42"/>
      <c r="D496" s="219" t="s">
        <v>135</v>
      </c>
      <c r="E496" s="42"/>
      <c r="F496" s="220" t="s">
        <v>610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135</v>
      </c>
      <c r="AU496" s="19" t="s">
        <v>87</v>
      </c>
    </row>
    <row r="497" s="2" customFormat="1">
      <c r="A497" s="40"/>
      <c r="B497" s="41"/>
      <c r="C497" s="42"/>
      <c r="D497" s="224" t="s">
        <v>137</v>
      </c>
      <c r="E497" s="42"/>
      <c r="F497" s="225" t="s">
        <v>611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137</v>
      </c>
      <c r="AU497" s="19" t="s">
        <v>87</v>
      </c>
    </row>
    <row r="498" s="13" customFormat="1">
      <c r="A498" s="13"/>
      <c r="B498" s="226"/>
      <c r="C498" s="227"/>
      <c r="D498" s="219" t="s">
        <v>139</v>
      </c>
      <c r="E498" s="228" t="s">
        <v>75</v>
      </c>
      <c r="F498" s="229" t="s">
        <v>612</v>
      </c>
      <c r="G498" s="227"/>
      <c r="H498" s="230">
        <v>66.668000000000006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139</v>
      </c>
      <c r="AU498" s="236" t="s">
        <v>87</v>
      </c>
      <c r="AV498" s="13" t="s">
        <v>87</v>
      </c>
      <c r="AW498" s="13" t="s">
        <v>38</v>
      </c>
      <c r="AX498" s="13" t="s">
        <v>85</v>
      </c>
      <c r="AY498" s="236" t="s">
        <v>126</v>
      </c>
    </row>
    <row r="499" s="2" customFormat="1" ht="16.5" customHeight="1">
      <c r="A499" s="40"/>
      <c r="B499" s="41"/>
      <c r="C499" s="206" t="s">
        <v>613</v>
      </c>
      <c r="D499" s="206" t="s">
        <v>128</v>
      </c>
      <c r="E499" s="207" t="s">
        <v>614</v>
      </c>
      <c r="F499" s="208" t="s">
        <v>615</v>
      </c>
      <c r="G499" s="209" t="s">
        <v>326</v>
      </c>
      <c r="H499" s="210">
        <v>26.381</v>
      </c>
      <c r="I499" s="211"/>
      <c r="J499" s="212">
        <f>ROUND(I499*H499,2)</f>
        <v>0</v>
      </c>
      <c r="K499" s="208" t="s">
        <v>132</v>
      </c>
      <c r="L499" s="46"/>
      <c r="M499" s="213" t="s">
        <v>75</v>
      </c>
      <c r="N499" s="214" t="s">
        <v>47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133</v>
      </c>
      <c r="AT499" s="217" t="s">
        <v>128</v>
      </c>
      <c r="AU499" s="217" t="s">
        <v>87</v>
      </c>
      <c r="AY499" s="19" t="s">
        <v>126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85</v>
      </c>
      <c r="BK499" s="218">
        <f>ROUND(I499*H499,2)</f>
        <v>0</v>
      </c>
      <c r="BL499" s="19" t="s">
        <v>133</v>
      </c>
      <c r="BM499" s="217" t="s">
        <v>616</v>
      </c>
    </row>
    <row r="500" s="2" customFormat="1">
      <c r="A500" s="40"/>
      <c r="B500" s="41"/>
      <c r="C500" s="42"/>
      <c r="D500" s="219" t="s">
        <v>135</v>
      </c>
      <c r="E500" s="42"/>
      <c r="F500" s="220" t="s">
        <v>617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135</v>
      </c>
      <c r="AU500" s="19" t="s">
        <v>87</v>
      </c>
    </row>
    <row r="501" s="2" customFormat="1">
      <c r="A501" s="40"/>
      <c r="B501" s="41"/>
      <c r="C501" s="42"/>
      <c r="D501" s="224" t="s">
        <v>137</v>
      </c>
      <c r="E501" s="42"/>
      <c r="F501" s="225" t="s">
        <v>618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137</v>
      </c>
      <c r="AU501" s="19" t="s">
        <v>87</v>
      </c>
    </row>
    <row r="502" s="16" customFormat="1">
      <c r="A502" s="16"/>
      <c r="B502" s="260"/>
      <c r="C502" s="261"/>
      <c r="D502" s="219" t="s">
        <v>139</v>
      </c>
      <c r="E502" s="262" t="s">
        <v>75</v>
      </c>
      <c r="F502" s="263" t="s">
        <v>604</v>
      </c>
      <c r="G502" s="261"/>
      <c r="H502" s="262" t="s">
        <v>75</v>
      </c>
      <c r="I502" s="264"/>
      <c r="J502" s="261"/>
      <c r="K502" s="261"/>
      <c r="L502" s="265"/>
      <c r="M502" s="266"/>
      <c r="N502" s="267"/>
      <c r="O502" s="267"/>
      <c r="P502" s="267"/>
      <c r="Q502" s="267"/>
      <c r="R502" s="267"/>
      <c r="S502" s="267"/>
      <c r="T502" s="268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69" t="s">
        <v>139</v>
      </c>
      <c r="AU502" s="269" t="s">
        <v>87</v>
      </c>
      <c r="AV502" s="16" t="s">
        <v>85</v>
      </c>
      <c r="AW502" s="16" t="s">
        <v>38</v>
      </c>
      <c r="AX502" s="16" t="s">
        <v>77</v>
      </c>
      <c r="AY502" s="269" t="s">
        <v>126</v>
      </c>
    </row>
    <row r="503" s="13" customFormat="1">
      <c r="A503" s="13"/>
      <c r="B503" s="226"/>
      <c r="C503" s="227"/>
      <c r="D503" s="219" t="s">
        <v>139</v>
      </c>
      <c r="E503" s="228" t="s">
        <v>75</v>
      </c>
      <c r="F503" s="229" t="s">
        <v>619</v>
      </c>
      <c r="G503" s="227"/>
      <c r="H503" s="230">
        <v>7.5140000000000002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139</v>
      </c>
      <c r="AU503" s="236" t="s">
        <v>87</v>
      </c>
      <c r="AV503" s="13" t="s">
        <v>87</v>
      </c>
      <c r="AW503" s="13" t="s">
        <v>38</v>
      </c>
      <c r="AX503" s="13" t="s">
        <v>77</v>
      </c>
      <c r="AY503" s="236" t="s">
        <v>126</v>
      </c>
    </row>
    <row r="504" s="13" customFormat="1">
      <c r="A504" s="13"/>
      <c r="B504" s="226"/>
      <c r="C504" s="227"/>
      <c r="D504" s="219" t="s">
        <v>139</v>
      </c>
      <c r="E504" s="228" t="s">
        <v>75</v>
      </c>
      <c r="F504" s="229" t="s">
        <v>620</v>
      </c>
      <c r="G504" s="227"/>
      <c r="H504" s="230">
        <v>18.867000000000001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139</v>
      </c>
      <c r="AU504" s="236" t="s">
        <v>87</v>
      </c>
      <c r="AV504" s="13" t="s">
        <v>87</v>
      </c>
      <c r="AW504" s="13" t="s">
        <v>38</v>
      </c>
      <c r="AX504" s="13" t="s">
        <v>77</v>
      </c>
      <c r="AY504" s="236" t="s">
        <v>126</v>
      </c>
    </row>
    <row r="505" s="14" customFormat="1">
      <c r="A505" s="14"/>
      <c r="B505" s="237"/>
      <c r="C505" s="238"/>
      <c r="D505" s="219" t="s">
        <v>139</v>
      </c>
      <c r="E505" s="239" t="s">
        <v>75</v>
      </c>
      <c r="F505" s="240" t="s">
        <v>142</v>
      </c>
      <c r="G505" s="238"/>
      <c r="H505" s="241">
        <v>26.381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139</v>
      </c>
      <c r="AU505" s="247" t="s">
        <v>87</v>
      </c>
      <c r="AV505" s="14" t="s">
        <v>133</v>
      </c>
      <c r="AW505" s="14" t="s">
        <v>38</v>
      </c>
      <c r="AX505" s="14" t="s">
        <v>85</v>
      </c>
      <c r="AY505" s="247" t="s">
        <v>126</v>
      </c>
    </row>
    <row r="506" s="2" customFormat="1" ht="16.5" customHeight="1">
      <c r="A506" s="40"/>
      <c r="B506" s="41"/>
      <c r="C506" s="206" t="s">
        <v>621</v>
      </c>
      <c r="D506" s="206" t="s">
        <v>128</v>
      </c>
      <c r="E506" s="207" t="s">
        <v>622</v>
      </c>
      <c r="F506" s="208" t="s">
        <v>623</v>
      </c>
      <c r="G506" s="209" t="s">
        <v>326</v>
      </c>
      <c r="H506" s="210">
        <v>198.737</v>
      </c>
      <c r="I506" s="211"/>
      <c r="J506" s="212">
        <f>ROUND(I506*H506,2)</f>
        <v>0</v>
      </c>
      <c r="K506" s="208" t="s">
        <v>132</v>
      </c>
      <c r="L506" s="46"/>
      <c r="M506" s="213" t="s">
        <v>75</v>
      </c>
      <c r="N506" s="214" t="s">
        <v>47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133</v>
      </c>
      <c r="AT506" s="217" t="s">
        <v>128</v>
      </c>
      <c r="AU506" s="217" t="s">
        <v>87</v>
      </c>
      <c r="AY506" s="19" t="s">
        <v>126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85</v>
      </c>
      <c r="BK506" s="218">
        <f>ROUND(I506*H506,2)</f>
        <v>0</v>
      </c>
      <c r="BL506" s="19" t="s">
        <v>133</v>
      </c>
      <c r="BM506" s="217" t="s">
        <v>624</v>
      </c>
    </row>
    <row r="507" s="2" customFormat="1">
      <c r="A507" s="40"/>
      <c r="B507" s="41"/>
      <c r="C507" s="42"/>
      <c r="D507" s="219" t="s">
        <v>135</v>
      </c>
      <c r="E507" s="42"/>
      <c r="F507" s="220" t="s">
        <v>610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135</v>
      </c>
      <c r="AU507" s="19" t="s">
        <v>87</v>
      </c>
    </row>
    <row r="508" s="2" customFormat="1">
      <c r="A508" s="40"/>
      <c r="B508" s="41"/>
      <c r="C508" s="42"/>
      <c r="D508" s="224" t="s">
        <v>137</v>
      </c>
      <c r="E508" s="42"/>
      <c r="F508" s="225" t="s">
        <v>625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137</v>
      </c>
      <c r="AU508" s="19" t="s">
        <v>87</v>
      </c>
    </row>
    <row r="509" s="16" customFormat="1">
      <c r="A509" s="16"/>
      <c r="B509" s="260"/>
      <c r="C509" s="261"/>
      <c r="D509" s="219" t="s">
        <v>139</v>
      </c>
      <c r="E509" s="262" t="s">
        <v>75</v>
      </c>
      <c r="F509" s="263" t="s">
        <v>626</v>
      </c>
      <c r="G509" s="261"/>
      <c r="H509" s="262" t="s">
        <v>75</v>
      </c>
      <c r="I509" s="264"/>
      <c r="J509" s="261"/>
      <c r="K509" s="261"/>
      <c r="L509" s="265"/>
      <c r="M509" s="266"/>
      <c r="N509" s="267"/>
      <c r="O509" s="267"/>
      <c r="P509" s="267"/>
      <c r="Q509" s="267"/>
      <c r="R509" s="267"/>
      <c r="S509" s="267"/>
      <c r="T509" s="268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9" t="s">
        <v>139</v>
      </c>
      <c r="AU509" s="269" t="s">
        <v>87</v>
      </c>
      <c r="AV509" s="16" t="s">
        <v>85</v>
      </c>
      <c r="AW509" s="16" t="s">
        <v>38</v>
      </c>
      <c r="AX509" s="16" t="s">
        <v>77</v>
      </c>
      <c r="AY509" s="269" t="s">
        <v>126</v>
      </c>
    </row>
    <row r="510" s="13" customFormat="1">
      <c r="A510" s="13"/>
      <c r="B510" s="226"/>
      <c r="C510" s="227"/>
      <c r="D510" s="219" t="s">
        <v>139</v>
      </c>
      <c r="E510" s="228" t="s">
        <v>75</v>
      </c>
      <c r="F510" s="229" t="s">
        <v>627</v>
      </c>
      <c r="G510" s="227"/>
      <c r="H510" s="230">
        <v>66.668000000000006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139</v>
      </c>
      <c r="AU510" s="236" t="s">
        <v>87</v>
      </c>
      <c r="AV510" s="13" t="s">
        <v>87</v>
      </c>
      <c r="AW510" s="13" t="s">
        <v>38</v>
      </c>
      <c r="AX510" s="13" t="s">
        <v>77</v>
      </c>
      <c r="AY510" s="236" t="s">
        <v>126</v>
      </c>
    </row>
    <row r="511" s="13" customFormat="1">
      <c r="A511" s="13"/>
      <c r="B511" s="226"/>
      <c r="C511" s="227"/>
      <c r="D511" s="219" t="s">
        <v>139</v>
      </c>
      <c r="E511" s="228" t="s">
        <v>75</v>
      </c>
      <c r="F511" s="229" t="s">
        <v>628</v>
      </c>
      <c r="G511" s="227"/>
      <c r="H511" s="230">
        <v>132.06899999999999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139</v>
      </c>
      <c r="AU511" s="236" t="s">
        <v>87</v>
      </c>
      <c r="AV511" s="13" t="s">
        <v>87</v>
      </c>
      <c r="AW511" s="13" t="s">
        <v>38</v>
      </c>
      <c r="AX511" s="13" t="s">
        <v>77</v>
      </c>
      <c r="AY511" s="236" t="s">
        <v>126</v>
      </c>
    </row>
    <row r="512" s="15" customFormat="1">
      <c r="A512" s="15"/>
      <c r="B512" s="249"/>
      <c r="C512" s="250"/>
      <c r="D512" s="219" t="s">
        <v>139</v>
      </c>
      <c r="E512" s="251" t="s">
        <v>75</v>
      </c>
      <c r="F512" s="252" t="s">
        <v>191</v>
      </c>
      <c r="G512" s="250"/>
      <c r="H512" s="253">
        <v>198.737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9" t="s">
        <v>139</v>
      </c>
      <c r="AU512" s="259" t="s">
        <v>87</v>
      </c>
      <c r="AV512" s="15" t="s">
        <v>150</v>
      </c>
      <c r="AW512" s="15" t="s">
        <v>38</v>
      </c>
      <c r="AX512" s="15" t="s">
        <v>85</v>
      </c>
      <c r="AY512" s="259" t="s">
        <v>126</v>
      </c>
    </row>
    <row r="513" s="2" customFormat="1" ht="21.75" customHeight="1">
      <c r="A513" s="40"/>
      <c r="B513" s="41"/>
      <c r="C513" s="206" t="s">
        <v>629</v>
      </c>
      <c r="D513" s="206" t="s">
        <v>128</v>
      </c>
      <c r="E513" s="207" t="s">
        <v>630</v>
      </c>
      <c r="F513" s="208" t="s">
        <v>631</v>
      </c>
      <c r="G513" s="209" t="s">
        <v>326</v>
      </c>
      <c r="H513" s="210">
        <v>7.5140000000000002</v>
      </c>
      <c r="I513" s="211"/>
      <c r="J513" s="212">
        <f>ROUND(I513*H513,2)</f>
        <v>0</v>
      </c>
      <c r="K513" s="208" t="s">
        <v>132</v>
      </c>
      <c r="L513" s="46"/>
      <c r="M513" s="213" t="s">
        <v>75</v>
      </c>
      <c r="N513" s="214" t="s">
        <v>47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133</v>
      </c>
      <c r="AT513" s="217" t="s">
        <v>128</v>
      </c>
      <c r="AU513" s="217" t="s">
        <v>87</v>
      </c>
      <c r="AY513" s="19" t="s">
        <v>126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85</v>
      </c>
      <c r="BK513" s="218">
        <f>ROUND(I513*H513,2)</f>
        <v>0</v>
      </c>
      <c r="BL513" s="19" t="s">
        <v>133</v>
      </c>
      <c r="BM513" s="217" t="s">
        <v>632</v>
      </c>
    </row>
    <row r="514" s="2" customFormat="1">
      <c r="A514" s="40"/>
      <c r="B514" s="41"/>
      <c r="C514" s="42"/>
      <c r="D514" s="219" t="s">
        <v>135</v>
      </c>
      <c r="E514" s="42"/>
      <c r="F514" s="220" t="s">
        <v>633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135</v>
      </c>
      <c r="AU514" s="19" t="s">
        <v>87</v>
      </c>
    </row>
    <row r="515" s="2" customFormat="1">
      <c r="A515" s="40"/>
      <c r="B515" s="41"/>
      <c r="C515" s="42"/>
      <c r="D515" s="224" t="s">
        <v>137</v>
      </c>
      <c r="E515" s="42"/>
      <c r="F515" s="225" t="s">
        <v>634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137</v>
      </c>
      <c r="AU515" s="19" t="s">
        <v>87</v>
      </c>
    </row>
    <row r="516" s="13" customFormat="1">
      <c r="A516" s="13"/>
      <c r="B516" s="226"/>
      <c r="C516" s="227"/>
      <c r="D516" s="219" t="s">
        <v>139</v>
      </c>
      <c r="E516" s="228" t="s">
        <v>75</v>
      </c>
      <c r="F516" s="229" t="s">
        <v>619</v>
      </c>
      <c r="G516" s="227"/>
      <c r="H516" s="230">
        <v>7.5140000000000002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139</v>
      </c>
      <c r="AU516" s="236" t="s">
        <v>87</v>
      </c>
      <c r="AV516" s="13" t="s">
        <v>87</v>
      </c>
      <c r="AW516" s="13" t="s">
        <v>38</v>
      </c>
      <c r="AX516" s="13" t="s">
        <v>85</v>
      </c>
      <c r="AY516" s="236" t="s">
        <v>126</v>
      </c>
    </row>
    <row r="517" s="2" customFormat="1" ht="21.75" customHeight="1">
      <c r="A517" s="40"/>
      <c r="B517" s="41"/>
      <c r="C517" s="206" t="s">
        <v>635</v>
      </c>
      <c r="D517" s="206" t="s">
        <v>128</v>
      </c>
      <c r="E517" s="207" t="s">
        <v>636</v>
      </c>
      <c r="F517" s="208" t="s">
        <v>637</v>
      </c>
      <c r="G517" s="209" t="s">
        <v>326</v>
      </c>
      <c r="H517" s="210">
        <v>18.867000000000001</v>
      </c>
      <c r="I517" s="211"/>
      <c r="J517" s="212">
        <f>ROUND(I517*H517,2)</f>
        <v>0</v>
      </c>
      <c r="K517" s="208" t="s">
        <v>132</v>
      </c>
      <c r="L517" s="46"/>
      <c r="M517" s="213" t="s">
        <v>75</v>
      </c>
      <c r="N517" s="214" t="s">
        <v>47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133</v>
      </c>
      <c r="AT517" s="217" t="s">
        <v>128</v>
      </c>
      <c r="AU517" s="217" t="s">
        <v>87</v>
      </c>
      <c r="AY517" s="19" t="s">
        <v>126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85</v>
      </c>
      <c r="BK517" s="218">
        <f>ROUND(I517*H517,2)</f>
        <v>0</v>
      </c>
      <c r="BL517" s="19" t="s">
        <v>133</v>
      </c>
      <c r="BM517" s="217" t="s">
        <v>638</v>
      </c>
    </row>
    <row r="518" s="2" customFormat="1">
      <c r="A518" s="40"/>
      <c r="B518" s="41"/>
      <c r="C518" s="42"/>
      <c r="D518" s="219" t="s">
        <v>135</v>
      </c>
      <c r="E518" s="42"/>
      <c r="F518" s="220" t="s">
        <v>639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135</v>
      </c>
      <c r="AU518" s="19" t="s">
        <v>87</v>
      </c>
    </row>
    <row r="519" s="2" customFormat="1">
      <c r="A519" s="40"/>
      <c r="B519" s="41"/>
      <c r="C519" s="42"/>
      <c r="D519" s="224" t="s">
        <v>137</v>
      </c>
      <c r="E519" s="42"/>
      <c r="F519" s="225" t="s">
        <v>640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137</v>
      </c>
      <c r="AU519" s="19" t="s">
        <v>87</v>
      </c>
    </row>
    <row r="520" s="13" customFormat="1">
      <c r="A520" s="13"/>
      <c r="B520" s="226"/>
      <c r="C520" s="227"/>
      <c r="D520" s="219" t="s">
        <v>139</v>
      </c>
      <c r="E520" s="228" t="s">
        <v>75</v>
      </c>
      <c r="F520" s="229" t="s">
        <v>620</v>
      </c>
      <c r="G520" s="227"/>
      <c r="H520" s="230">
        <v>18.867000000000001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139</v>
      </c>
      <c r="AU520" s="236" t="s">
        <v>87</v>
      </c>
      <c r="AV520" s="13" t="s">
        <v>87</v>
      </c>
      <c r="AW520" s="13" t="s">
        <v>38</v>
      </c>
      <c r="AX520" s="13" t="s">
        <v>85</v>
      </c>
      <c r="AY520" s="236" t="s">
        <v>126</v>
      </c>
    </row>
    <row r="521" s="2" customFormat="1" ht="16.5" customHeight="1">
      <c r="A521" s="40"/>
      <c r="B521" s="41"/>
      <c r="C521" s="206" t="s">
        <v>641</v>
      </c>
      <c r="D521" s="206" t="s">
        <v>128</v>
      </c>
      <c r="E521" s="207" t="s">
        <v>642</v>
      </c>
      <c r="F521" s="208" t="s">
        <v>325</v>
      </c>
      <c r="G521" s="209" t="s">
        <v>326</v>
      </c>
      <c r="H521" s="210">
        <v>9.5239999999999991</v>
      </c>
      <c r="I521" s="211"/>
      <c r="J521" s="212">
        <f>ROUND(I521*H521,2)</f>
        <v>0</v>
      </c>
      <c r="K521" s="208" t="s">
        <v>132</v>
      </c>
      <c r="L521" s="46"/>
      <c r="M521" s="213" t="s">
        <v>75</v>
      </c>
      <c r="N521" s="214" t="s">
        <v>47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133</v>
      </c>
      <c r="AT521" s="217" t="s">
        <v>128</v>
      </c>
      <c r="AU521" s="217" t="s">
        <v>87</v>
      </c>
      <c r="AY521" s="19" t="s">
        <v>126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85</v>
      </c>
      <c r="BK521" s="218">
        <f>ROUND(I521*H521,2)</f>
        <v>0</v>
      </c>
      <c r="BL521" s="19" t="s">
        <v>133</v>
      </c>
      <c r="BM521" s="217" t="s">
        <v>643</v>
      </c>
    </row>
    <row r="522" s="2" customFormat="1">
      <c r="A522" s="40"/>
      <c r="B522" s="41"/>
      <c r="C522" s="42"/>
      <c r="D522" s="219" t="s">
        <v>135</v>
      </c>
      <c r="E522" s="42"/>
      <c r="F522" s="220" t="s">
        <v>328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135</v>
      </c>
      <c r="AU522" s="19" t="s">
        <v>87</v>
      </c>
    </row>
    <row r="523" s="2" customFormat="1">
      <c r="A523" s="40"/>
      <c r="B523" s="41"/>
      <c r="C523" s="42"/>
      <c r="D523" s="224" t="s">
        <v>137</v>
      </c>
      <c r="E523" s="42"/>
      <c r="F523" s="225" t="s">
        <v>644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137</v>
      </c>
      <c r="AU523" s="19" t="s">
        <v>87</v>
      </c>
    </row>
    <row r="524" s="13" customFormat="1">
      <c r="A524" s="13"/>
      <c r="B524" s="226"/>
      <c r="C524" s="227"/>
      <c r="D524" s="219" t="s">
        <v>139</v>
      </c>
      <c r="E524" s="228" t="s">
        <v>75</v>
      </c>
      <c r="F524" s="229" t="s">
        <v>605</v>
      </c>
      <c r="G524" s="227"/>
      <c r="H524" s="230">
        <v>9.5239999999999991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139</v>
      </c>
      <c r="AU524" s="236" t="s">
        <v>87</v>
      </c>
      <c r="AV524" s="13" t="s">
        <v>87</v>
      </c>
      <c r="AW524" s="13" t="s">
        <v>38</v>
      </c>
      <c r="AX524" s="13" t="s">
        <v>85</v>
      </c>
      <c r="AY524" s="236" t="s">
        <v>126</v>
      </c>
    </row>
    <row r="525" s="12" customFormat="1" ht="22.8" customHeight="1">
      <c r="A525" s="12"/>
      <c r="B525" s="190"/>
      <c r="C525" s="191"/>
      <c r="D525" s="192" t="s">
        <v>76</v>
      </c>
      <c r="E525" s="204" t="s">
        <v>645</v>
      </c>
      <c r="F525" s="204" t="s">
        <v>646</v>
      </c>
      <c r="G525" s="191"/>
      <c r="H525" s="191"/>
      <c r="I525" s="194"/>
      <c r="J525" s="205">
        <f>BK525</f>
        <v>0</v>
      </c>
      <c r="K525" s="191"/>
      <c r="L525" s="196"/>
      <c r="M525" s="197"/>
      <c r="N525" s="198"/>
      <c r="O525" s="198"/>
      <c r="P525" s="199">
        <f>SUM(P526:P529)</f>
        <v>0</v>
      </c>
      <c r="Q525" s="198"/>
      <c r="R525" s="199">
        <f>SUM(R526:R529)</f>
        <v>0</v>
      </c>
      <c r="S525" s="198"/>
      <c r="T525" s="200">
        <f>SUM(T526:T529)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1" t="s">
        <v>85</v>
      </c>
      <c r="AT525" s="202" t="s">
        <v>76</v>
      </c>
      <c r="AU525" s="202" t="s">
        <v>85</v>
      </c>
      <c r="AY525" s="201" t="s">
        <v>126</v>
      </c>
      <c r="BK525" s="203">
        <f>SUM(BK526:BK529)</f>
        <v>0</v>
      </c>
    </row>
    <row r="526" s="2" customFormat="1" ht="16.5" customHeight="1">
      <c r="A526" s="40"/>
      <c r="B526" s="41"/>
      <c r="C526" s="206" t="s">
        <v>647</v>
      </c>
      <c r="D526" s="206" t="s">
        <v>128</v>
      </c>
      <c r="E526" s="207" t="s">
        <v>648</v>
      </c>
      <c r="F526" s="208" t="s">
        <v>649</v>
      </c>
      <c r="G526" s="209" t="s">
        <v>326</v>
      </c>
      <c r="H526" s="210">
        <v>9.9380000000000006</v>
      </c>
      <c r="I526" s="211"/>
      <c r="J526" s="212">
        <f>ROUND(I526*H526,2)</f>
        <v>0</v>
      </c>
      <c r="K526" s="208" t="s">
        <v>132</v>
      </c>
      <c r="L526" s="46"/>
      <c r="M526" s="213" t="s">
        <v>75</v>
      </c>
      <c r="N526" s="214" t="s">
        <v>47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133</v>
      </c>
      <c r="AT526" s="217" t="s">
        <v>128</v>
      </c>
      <c r="AU526" s="217" t="s">
        <v>87</v>
      </c>
      <c r="AY526" s="19" t="s">
        <v>126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85</v>
      </c>
      <c r="BK526" s="218">
        <f>ROUND(I526*H526,2)</f>
        <v>0</v>
      </c>
      <c r="BL526" s="19" t="s">
        <v>133</v>
      </c>
      <c r="BM526" s="217" t="s">
        <v>650</v>
      </c>
    </row>
    <row r="527" s="2" customFormat="1">
      <c r="A527" s="40"/>
      <c r="B527" s="41"/>
      <c r="C527" s="42"/>
      <c r="D527" s="219" t="s">
        <v>135</v>
      </c>
      <c r="E527" s="42"/>
      <c r="F527" s="220" t="s">
        <v>651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135</v>
      </c>
      <c r="AU527" s="19" t="s">
        <v>87</v>
      </c>
    </row>
    <row r="528" s="2" customFormat="1">
      <c r="A528" s="40"/>
      <c r="B528" s="41"/>
      <c r="C528" s="42"/>
      <c r="D528" s="224" t="s">
        <v>137</v>
      </c>
      <c r="E528" s="42"/>
      <c r="F528" s="225" t="s">
        <v>652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137</v>
      </c>
      <c r="AU528" s="19" t="s">
        <v>87</v>
      </c>
    </row>
    <row r="529" s="2" customFormat="1">
      <c r="A529" s="40"/>
      <c r="B529" s="41"/>
      <c r="C529" s="42"/>
      <c r="D529" s="219" t="s">
        <v>169</v>
      </c>
      <c r="E529" s="42"/>
      <c r="F529" s="248" t="s">
        <v>653</v>
      </c>
      <c r="G529" s="42"/>
      <c r="H529" s="42"/>
      <c r="I529" s="221"/>
      <c r="J529" s="42"/>
      <c r="K529" s="42"/>
      <c r="L529" s="46"/>
      <c r="M529" s="280"/>
      <c r="N529" s="281"/>
      <c r="O529" s="282"/>
      <c r="P529" s="282"/>
      <c r="Q529" s="282"/>
      <c r="R529" s="282"/>
      <c r="S529" s="282"/>
      <c r="T529" s="283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169</v>
      </c>
      <c r="AU529" s="19" t="s">
        <v>87</v>
      </c>
    </row>
    <row r="530" s="2" customFormat="1" ht="6.96" customHeight="1">
      <c r="A530" s="40"/>
      <c r="B530" s="61"/>
      <c r="C530" s="62"/>
      <c r="D530" s="62"/>
      <c r="E530" s="62"/>
      <c r="F530" s="62"/>
      <c r="G530" s="62"/>
      <c r="H530" s="62"/>
      <c r="I530" s="62"/>
      <c r="J530" s="62"/>
      <c r="K530" s="62"/>
      <c r="L530" s="46"/>
      <c r="M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</sheetData>
  <sheetProtection sheet="1" autoFilter="0" formatColumns="0" formatRows="0" objects="1" scenarios="1" spinCount="100000" saltValue="Skp77wSLJEqEVDz6RHb0Pr52fPyLiq61lMTwgzMU/jAnwDgf1AKHqv98oZz90T48AXJd4EqIbwRAEtatzqbftQ==" hashValue="hWTu/A9EvUaoVjuBDoEVCAbE/z9LMVTVKbJOQ723cSsSBeU3/v7KywQ2sd4KgflV46Hku5eHLAJwJ4XE+CKCFA==" algorithmName="SHA-512" password="CC35"/>
  <autoFilter ref="C88:K5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13107322"/>
    <hyperlink ref="F100" r:id="rId2" display="https://podminky.urs.cz/item/CS_URS_2021_02/113107341"/>
    <hyperlink ref="F106" r:id="rId3" display="https://podminky.urs.cz/item/CS_URS_2021_02/113107342"/>
    <hyperlink ref="F117" r:id="rId4" display="https://podminky.urs.cz/item/CS_URS_2021_02/119001401"/>
    <hyperlink ref="F121" r:id="rId5" display="https://podminky.urs.cz/item/CS_URS_2021_02/119001405"/>
    <hyperlink ref="F124" r:id="rId6" display="https://podminky.urs.cz/item/CS_URS_2021_02/119001421"/>
    <hyperlink ref="F127" r:id="rId7" display="https://podminky.urs.cz/item/CS_URS_2021_02/132212111"/>
    <hyperlink ref="F136" r:id="rId8" display="https://podminky.urs.cz/item/CS_URS_2021_02/132212211"/>
    <hyperlink ref="F145" r:id="rId9" display="https://podminky.urs.cz/item/CS_URS_2021_01/132254101"/>
    <hyperlink ref="F155" r:id="rId10" display="https://podminky.urs.cz/item/CS_URS_2021_02/132254201"/>
    <hyperlink ref="F164" r:id="rId11" display="https://podminky.urs.cz/item/CS_URS_2021_02/132312111"/>
    <hyperlink ref="F173" r:id="rId12" display="https://podminky.urs.cz/item/CS_URS_2021_02/132312211"/>
    <hyperlink ref="F182" r:id="rId13" display="https://podminky.urs.cz/item/CS_URS_2021_01/132354101"/>
    <hyperlink ref="F192" r:id="rId14" display="https://podminky.urs.cz/item/CS_URS_2021_02/132354201"/>
    <hyperlink ref="F201" r:id="rId15" display="https://podminky.urs.cz/item/CS_URS_2021_02/132412111"/>
    <hyperlink ref="F210" r:id="rId16" display="https://podminky.urs.cz/item/CS_URS_2021_02/132412211"/>
    <hyperlink ref="F219" r:id="rId17" display="https://podminky.urs.cz/item/CS_URS_2021_02/132454101"/>
    <hyperlink ref="F228" r:id="rId18" display="https://podminky.urs.cz/item/CS_URS_2021_02/132454201"/>
    <hyperlink ref="F237" r:id="rId19" display="https://podminky.urs.cz/item/CS_URS_2021_02/151101102"/>
    <hyperlink ref="F243" r:id="rId20" display="https://podminky.urs.cz/item/CS_URS_2021_02/151101112"/>
    <hyperlink ref="F246" r:id="rId21" display="https://podminky.urs.cz/item/CS_URS_2021_02/162351123"/>
    <hyperlink ref="F254" r:id="rId22" display="https://podminky.urs.cz/item/CS_URS_2021_02/162751115"/>
    <hyperlink ref="F268" r:id="rId23" display="https://podminky.urs.cz/item/CS_URS_2021_02/162751135"/>
    <hyperlink ref="F283" r:id="rId24" display="https://podminky.urs.cz/item/CS_URS_2021_02/167151102"/>
    <hyperlink ref="F287" r:id="rId25" display="https://podminky.urs.cz/item/CS_URS_2021_02/171151103"/>
    <hyperlink ref="F292" r:id="rId26" display="https://podminky.urs.cz/item/CS_URS_2021_02/1712012-kam"/>
    <hyperlink ref="F297" r:id="rId27" display="https://podminky.urs.cz/item/CS_URS_2021_02/171251201"/>
    <hyperlink ref="F301" r:id="rId28" display="https://podminky.urs.cz/item/CS_URS_2021_02/174101101"/>
    <hyperlink ref="F319" r:id="rId29" display="https://podminky.urs.cz/item/CS_URS_2021_02/58344171"/>
    <hyperlink ref="F323" r:id="rId30" display="https://podminky.urs.cz/item/CS_URS_2021_02/174151101"/>
    <hyperlink ref="F326" r:id="rId31" display="https://podminky.urs.cz/item/CS_URS_2021_02/175151101"/>
    <hyperlink ref="F334" r:id="rId32" display="https://podminky.urs.cz/item/CS_URS_2021_02/583373030"/>
    <hyperlink ref="F341" r:id="rId33" display="https://podminky.urs.cz/item/CS_URS_2021_02/212751101"/>
    <hyperlink ref="F349" r:id="rId34" display="https://podminky.urs.cz/item/CS_URS_2021_02/359901111"/>
    <hyperlink ref="F357" r:id="rId35" display="https://podminky.urs.cz/item/CS_URS_2021_02/451541111"/>
    <hyperlink ref="F363" r:id="rId36" display="https://podminky.urs.cz/item/CS_URS_2021_02/452312131"/>
    <hyperlink ref="F372" r:id="rId37" display="https://podminky.urs.cz/item/CS_URS_2021_02/452321131"/>
    <hyperlink ref="F378" r:id="rId38" display="https://podminky.urs.cz/item/CS_URS_2021_02/452351101.1"/>
    <hyperlink ref="F385" r:id="rId39" display="https://podminky.urs.cz/item/CS_URS_2021_02/452368211"/>
    <hyperlink ref="F390" r:id="rId40" display="https://podminky.urs.cz/item/CS_URS_2021_02/564861111"/>
    <hyperlink ref="F396" r:id="rId41" display="https://podminky.urs.cz/item/CS_URS_2021_02/565155111"/>
    <hyperlink ref="F402" r:id="rId42" display="https://podminky.urs.cz/item/CS_URS_2021_02/567122112"/>
    <hyperlink ref="F408" r:id="rId43" display="https://podminky.urs.cz/item/CS_URS_2021_02/573211112"/>
    <hyperlink ref="F414" r:id="rId44" display="https://podminky.urs.cz/item/CS_URS_2021_02/577134131"/>
    <hyperlink ref="F421" r:id="rId45" display="https://podminky.urs.cz/item/CS_URS_2021_02/831312121"/>
    <hyperlink ref="F425" r:id="rId46" display="https://podminky.urs.cz/item/CS_URS_2021_02/59710675"/>
    <hyperlink ref="F430" r:id="rId47" display="https://podminky.urs.cz/item/CS_URS_2021_02/831352121"/>
    <hyperlink ref="F433" r:id="rId48" display="https://podminky.urs.cz/item/CS_URS_2021_02/59710703"/>
    <hyperlink ref="F437" r:id="rId49" display="https://podminky.urs.cz/item/CS_URS_2021_02/877315211"/>
    <hyperlink ref="F440" r:id="rId50" display="https://podminky.urs.cz/item/CS_URS_2021_02/28611528"/>
    <hyperlink ref="F443" r:id="rId51" display="https://podminky.urs.cz/item/CS_URS_2021_02/877355211"/>
    <hyperlink ref="F446" r:id="rId52" display="https://podminky.urs.cz/item/CS_URS_2021_02/28611530"/>
    <hyperlink ref="F449" r:id="rId53" display="https://podminky.urs.cz/item/CS_URS_2021_02/892312121"/>
    <hyperlink ref="F453" r:id="rId54" display="https://podminky.urs.cz/item/CS_URS_2021_02/892352121"/>
    <hyperlink ref="F456" r:id="rId55" display="https://podminky.urs.cz/item/CS_URS_2021_02/894812001"/>
    <hyperlink ref="F459" r:id="rId56" display="https://podminky.urs.cz/item/CS_URS_2021_02/894812006"/>
    <hyperlink ref="F462" r:id="rId57" display="https://podminky.urs.cz/item/CS_URS_2021_02/894812033"/>
    <hyperlink ref="F465" r:id="rId58" display="https://podminky.urs.cz/item/CS_URS_2021_02/894812041"/>
    <hyperlink ref="F468" r:id="rId59" display="https://podminky.urs.cz/item/CS_URS_2021_02/894812063"/>
    <hyperlink ref="F474" r:id="rId60" display="https://podminky.urs.cz/item/CS_URS_2021_02/919112232"/>
    <hyperlink ref="F479" r:id="rId61" display="https://podminky.urs.cz/item/CS_URS_2021_02/919121131"/>
    <hyperlink ref="F482" r:id="rId62" display="https://podminky.urs.cz/item/CS_URS_2021_02/919735111"/>
    <hyperlink ref="F487" r:id="rId63" display="https://podminky.urs.cz/item/CS_URS_2021_02/919735112"/>
    <hyperlink ref="F492" r:id="rId64" display="https://podminky.urs.cz/item/CS_URS_2021_02/997221551"/>
    <hyperlink ref="F497" r:id="rId65" display="https://podminky.urs.cz/item/CS_URS_2021_02/997221559"/>
    <hyperlink ref="F501" r:id="rId66" display="https://podminky.urs.cz/item/CS_URS_2021_02/997221561"/>
    <hyperlink ref="F508" r:id="rId67" display="https://podminky.urs.cz/item/CS_URS_2021_02/997221569"/>
    <hyperlink ref="F515" r:id="rId68" display="https://podminky.urs.cz/item/CS_URS_2021_02/9972216-bet"/>
    <hyperlink ref="F519" r:id="rId69" display="https://podminky.urs.cz/item/CS_URS_2021_02/9972216-asf"/>
    <hyperlink ref="F523" r:id="rId70" display="https://podminky.urs.cz/item/CS_URS_2021_02/9972216-kam"/>
    <hyperlink ref="F528" r:id="rId71" display="https://podminky.urs.cz/item/CS_URS_2021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ROUND((SUM(BE89:BE565)),  2)</f>
        <v>0</v>
      </c>
      <c r="G33" s="40"/>
      <c r="H33" s="40"/>
      <c r="I33" s="150">
        <v>0.20999999999999999</v>
      </c>
      <c r="J33" s="149">
        <f>ROUND(((SUM(BE89:BE565))*I33),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ROUND((SUM(BF89:BF565)),  2)</f>
        <v>0</v>
      </c>
      <c r="G34" s="40"/>
      <c r="H34" s="40"/>
      <c r="I34" s="150">
        <v>0.14999999999999999</v>
      </c>
      <c r="J34" s="149">
        <f>ROUND(((SUM(BF89:BF565))*I34),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ROUND((SUM(BG89:BG565)),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ROUND((SUM(BH89:BH565)),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ROUND((SUM(BI89:BI565)),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SO 310.2 - splaškové kanalizační přípojky - II.etapa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J362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J370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J378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J411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J452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</v>
      </c>
      <c r="E67" s="176"/>
      <c r="F67" s="176"/>
      <c r="G67" s="176"/>
      <c r="H67" s="176"/>
      <c r="I67" s="176"/>
      <c r="J67" s="177">
        <f>J505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J525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110</v>
      </c>
      <c r="E69" s="176"/>
      <c r="F69" s="176"/>
      <c r="G69" s="176"/>
      <c r="H69" s="176"/>
      <c r="I69" s="176"/>
      <c r="J69" s="177">
        <f>J561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Volgogradská ulice, Liberec, Prodloužení splaškové kanalizace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95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SO 310.2 - splaškové kanalizační přípojky - II.etapa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Liberec</v>
      </c>
      <c r="G83" s="42"/>
      <c r="H83" s="42"/>
      <c r="I83" s="34" t="s">
        <v>24</v>
      </c>
      <c r="J83" s="74" t="str">
        <f>IF(J12="","",J12)</f>
        <v>21. 10. 2021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26</v>
      </c>
      <c r="D85" s="42"/>
      <c r="E85" s="42"/>
      <c r="F85" s="29" t="str">
        <f>E15</f>
        <v>Statutární město Liberec</v>
      </c>
      <c r="G85" s="42"/>
      <c r="H85" s="42"/>
      <c r="I85" s="34" t="s">
        <v>34</v>
      </c>
      <c r="J85" s="38" t="str">
        <f>E21</f>
        <v>SNOWPLAN,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34" t="s">
        <v>39</v>
      </c>
      <c r="J86" s="38" t="str">
        <f>E24</f>
        <v>SNOWPLAN, spol. s 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112</v>
      </c>
      <c r="D88" s="182" t="s">
        <v>61</v>
      </c>
      <c r="E88" s="182" t="s">
        <v>57</v>
      </c>
      <c r="F88" s="182" t="s">
        <v>58</v>
      </c>
      <c r="G88" s="182" t="s">
        <v>113</v>
      </c>
      <c r="H88" s="182" t="s">
        <v>114</v>
      </c>
      <c r="I88" s="182" t="s">
        <v>115</v>
      </c>
      <c r="J88" s="182" t="s">
        <v>99</v>
      </c>
      <c r="K88" s="183" t="s">
        <v>116</v>
      </c>
      <c r="L88" s="184"/>
      <c r="M88" s="94" t="s">
        <v>75</v>
      </c>
      <c r="N88" s="95" t="s">
        <v>46</v>
      </c>
      <c r="O88" s="95" t="s">
        <v>117</v>
      </c>
      <c r="P88" s="95" t="s">
        <v>118</v>
      </c>
      <c r="Q88" s="95" t="s">
        <v>119</v>
      </c>
      <c r="R88" s="95" t="s">
        <v>120</v>
      </c>
      <c r="S88" s="95" t="s">
        <v>121</v>
      </c>
      <c r="T88" s="96" t="s">
        <v>122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123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28.216865830000003</v>
      </c>
      <c r="S89" s="98"/>
      <c r="T89" s="188">
        <f>T90</f>
        <v>97.301332000000002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100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124</v>
      </c>
      <c r="F90" s="193" t="s">
        <v>125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P91+P362+P370+P378+P411+P452+P505+P525+P561</f>
        <v>0</v>
      </c>
      <c r="Q90" s="198"/>
      <c r="R90" s="199">
        <f>R91+R362+R370+R378+R411+R452+R505+R525+R561</f>
        <v>28.216865830000003</v>
      </c>
      <c r="S90" s="198"/>
      <c r="T90" s="200">
        <f>T91+T362+T370+T378+T411+T452+T505+T525+T561</f>
        <v>97.301332000000002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85</v>
      </c>
      <c r="AT90" s="202" t="s">
        <v>76</v>
      </c>
      <c r="AU90" s="202" t="s">
        <v>77</v>
      </c>
      <c r="AY90" s="201" t="s">
        <v>126</v>
      </c>
      <c r="BK90" s="203">
        <f>BK91+BK362+BK370+BK378+BK411+BK452+BK505+BK525+BK561</f>
        <v>0</v>
      </c>
    </row>
    <row r="91" s="12" customFormat="1" ht="22.8" customHeight="1">
      <c r="A91" s="12"/>
      <c r="B91" s="190"/>
      <c r="C91" s="191"/>
      <c r="D91" s="192" t="s">
        <v>76</v>
      </c>
      <c r="E91" s="204" t="s">
        <v>85</v>
      </c>
      <c r="F91" s="204" t="s">
        <v>127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SUM(P92:P361)</f>
        <v>0</v>
      </c>
      <c r="Q91" s="198"/>
      <c r="R91" s="199">
        <f>SUM(R92:R361)</f>
        <v>4.9466478300000007</v>
      </c>
      <c r="S91" s="198"/>
      <c r="T91" s="200">
        <f>SUM(T92:T361)</f>
        <v>97.301332000000002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85</v>
      </c>
      <c r="AT91" s="202" t="s">
        <v>76</v>
      </c>
      <c r="AU91" s="202" t="s">
        <v>85</v>
      </c>
      <c r="AY91" s="201" t="s">
        <v>126</v>
      </c>
      <c r="BK91" s="203">
        <f>SUM(BK92:BK361)</f>
        <v>0</v>
      </c>
    </row>
    <row r="92" s="2" customFormat="1" ht="16.5" customHeight="1">
      <c r="A92" s="40"/>
      <c r="B92" s="41"/>
      <c r="C92" s="206" t="s">
        <v>85</v>
      </c>
      <c r="D92" s="206" t="s">
        <v>128</v>
      </c>
      <c r="E92" s="207" t="s">
        <v>129</v>
      </c>
      <c r="F92" s="208" t="s">
        <v>130</v>
      </c>
      <c r="G92" s="209" t="s">
        <v>131</v>
      </c>
      <c r="H92" s="210">
        <v>97.180000000000007</v>
      </c>
      <c r="I92" s="211"/>
      <c r="J92" s="212">
        <f>ROUND(I92*H92,2)</f>
        <v>0</v>
      </c>
      <c r="K92" s="208" t="s">
        <v>132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28.182200000000002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133</v>
      </c>
      <c r="AT92" s="217" t="s">
        <v>128</v>
      </c>
      <c r="AU92" s="217" t="s">
        <v>87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133</v>
      </c>
      <c r="BM92" s="217" t="s">
        <v>655</v>
      </c>
    </row>
    <row r="93" s="2" customFormat="1">
      <c r="A93" s="40"/>
      <c r="B93" s="41"/>
      <c r="C93" s="42"/>
      <c r="D93" s="219" t="s">
        <v>135</v>
      </c>
      <c r="E93" s="42"/>
      <c r="F93" s="220" t="s">
        <v>136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135</v>
      </c>
      <c r="AU93" s="19" t="s">
        <v>87</v>
      </c>
    </row>
    <row r="94" s="2" customFormat="1">
      <c r="A94" s="40"/>
      <c r="B94" s="41"/>
      <c r="C94" s="42"/>
      <c r="D94" s="224" t="s">
        <v>137</v>
      </c>
      <c r="E94" s="42"/>
      <c r="F94" s="225" t="s">
        <v>138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87</v>
      </c>
    </row>
    <row r="95" s="13" customFormat="1">
      <c r="A95" s="13"/>
      <c r="B95" s="226"/>
      <c r="C95" s="227"/>
      <c r="D95" s="219" t="s">
        <v>139</v>
      </c>
      <c r="E95" s="228" t="s">
        <v>75</v>
      </c>
      <c r="F95" s="229" t="s">
        <v>656</v>
      </c>
      <c r="G95" s="227"/>
      <c r="H95" s="230">
        <v>72.939999999999998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139</v>
      </c>
      <c r="AU95" s="236" t="s">
        <v>87</v>
      </c>
      <c r="AV95" s="13" t="s">
        <v>87</v>
      </c>
      <c r="AW95" s="13" t="s">
        <v>38</v>
      </c>
      <c r="AX95" s="13" t="s">
        <v>77</v>
      </c>
      <c r="AY95" s="236" t="s">
        <v>126</v>
      </c>
    </row>
    <row r="96" s="13" customFormat="1">
      <c r="A96" s="13"/>
      <c r="B96" s="226"/>
      <c r="C96" s="227"/>
      <c r="D96" s="219" t="s">
        <v>139</v>
      </c>
      <c r="E96" s="228" t="s">
        <v>75</v>
      </c>
      <c r="F96" s="229" t="s">
        <v>657</v>
      </c>
      <c r="G96" s="227"/>
      <c r="H96" s="230">
        <v>24.239999999999998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87</v>
      </c>
      <c r="AV96" s="13" t="s">
        <v>87</v>
      </c>
      <c r="AW96" s="13" t="s">
        <v>38</v>
      </c>
      <c r="AX96" s="13" t="s">
        <v>77</v>
      </c>
      <c r="AY96" s="236" t="s">
        <v>126</v>
      </c>
    </row>
    <row r="97" s="14" customFormat="1">
      <c r="A97" s="14"/>
      <c r="B97" s="237"/>
      <c r="C97" s="238"/>
      <c r="D97" s="219" t="s">
        <v>139</v>
      </c>
      <c r="E97" s="239" t="s">
        <v>75</v>
      </c>
      <c r="F97" s="240" t="s">
        <v>142</v>
      </c>
      <c r="G97" s="238"/>
      <c r="H97" s="241">
        <v>97.179999999999993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139</v>
      </c>
      <c r="AU97" s="247" t="s">
        <v>87</v>
      </c>
      <c r="AV97" s="14" t="s">
        <v>133</v>
      </c>
      <c r="AW97" s="14" t="s">
        <v>38</v>
      </c>
      <c r="AX97" s="14" t="s">
        <v>85</v>
      </c>
      <c r="AY97" s="247" t="s">
        <v>126</v>
      </c>
    </row>
    <row r="98" s="2" customFormat="1" ht="16.5" customHeight="1">
      <c r="A98" s="40"/>
      <c r="B98" s="41"/>
      <c r="C98" s="206" t="s">
        <v>87</v>
      </c>
      <c r="D98" s="206" t="s">
        <v>128</v>
      </c>
      <c r="E98" s="207" t="s">
        <v>658</v>
      </c>
      <c r="F98" s="208" t="s">
        <v>659</v>
      </c>
      <c r="G98" s="209" t="s">
        <v>131</v>
      </c>
      <c r="H98" s="210">
        <v>2.6000000000000001</v>
      </c>
      <c r="I98" s="211"/>
      <c r="J98" s="212">
        <f>ROUND(I98*H98,2)</f>
        <v>0</v>
      </c>
      <c r="K98" s="208" t="s">
        <v>132</v>
      </c>
      <c r="L98" s="46"/>
      <c r="M98" s="213" t="s">
        <v>75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0.44</v>
      </c>
      <c r="T98" s="216">
        <f>S98*H98</f>
        <v>1.1440000000000001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133</v>
      </c>
      <c r="AT98" s="217" t="s">
        <v>128</v>
      </c>
      <c r="AU98" s="217" t="s">
        <v>87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133</v>
      </c>
      <c r="BM98" s="217" t="s">
        <v>660</v>
      </c>
    </row>
    <row r="99" s="2" customFormat="1">
      <c r="A99" s="40"/>
      <c r="B99" s="41"/>
      <c r="C99" s="42"/>
      <c r="D99" s="219" t="s">
        <v>135</v>
      </c>
      <c r="E99" s="42"/>
      <c r="F99" s="220" t="s">
        <v>661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135</v>
      </c>
      <c r="AU99" s="19" t="s">
        <v>87</v>
      </c>
    </row>
    <row r="100" s="2" customFormat="1">
      <c r="A100" s="40"/>
      <c r="B100" s="41"/>
      <c r="C100" s="42"/>
      <c r="D100" s="224" t="s">
        <v>137</v>
      </c>
      <c r="E100" s="42"/>
      <c r="F100" s="225" t="s">
        <v>662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87</v>
      </c>
    </row>
    <row r="101" s="13" customFormat="1">
      <c r="A101" s="13"/>
      <c r="B101" s="226"/>
      <c r="C101" s="227"/>
      <c r="D101" s="219" t="s">
        <v>139</v>
      </c>
      <c r="E101" s="228" t="s">
        <v>75</v>
      </c>
      <c r="F101" s="229" t="s">
        <v>663</v>
      </c>
      <c r="G101" s="227"/>
      <c r="H101" s="230">
        <v>2.6000000000000001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139</v>
      </c>
      <c r="AU101" s="236" t="s">
        <v>87</v>
      </c>
      <c r="AV101" s="13" t="s">
        <v>87</v>
      </c>
      <c r="AW101" s="13" t="s">
        <v>38</v>
      </c>
      <c r="AX101" s="13" t="s">
        <v>85</v>
      </c>
      <c r="AY101" s="236" t="s">
        <v>126</v>
      </c>
    </row>
    <row r="102" s="2" customFormat="1" ht="16.5" customHeight="1">
      <c r="A102" s="40"/>
      <c r="B102" s="41"/>
      <c r="C102" s="206" t="s">
        <v>150</v>
      </c>
      <c r="D102" s="206" t="s">
        <v>128</v>
      </c>
      <c r="E102" s="207" t="s">
        <v>143</v>
      </c>
      <c r="F102" s="208" t="s">
        <v>144</v>
      </c>
      <c r="G102" s="209" t="s">
        <v>131</v>
      </c>
      <c r="H102" s="210">
        <v>257.67000000000002</v>
      </c>
      <c r="I102" s="211"/>
      <c r="J102" s="212">
        <f>ROUND(I102*H102,2)</f>
        <v>0</v>
      </c>
      <c r="K102" s="208" t="s">
        <v>132</v>
      </c>
      <c r="L102" s="46"/>
      <c r="M102" s="213" t="s">
        <v>75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0.098000000000000004</v>
      </c>
      <c r="T102" s="216">
        <f>S102*H102</f>
        <v>25.251660000000001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133</v>
      </c>
      <c r="AT102" s="217" t="s">
        <v>128</v>
      </c>
      <c r="AU102" s="217" t="s">
        <v>87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85</v>
      </c>
      <c r="BK102" s="218">
        <f>ROUND(I102*H102,2)</f>
        <v>0</v>
      </c>
      <c r="BL102" s="19" t="s">
        <v>133</v>
      </c>
      <c r="BM102" s="217" t="s">
        <v>664</v>
      </c>
    </row>
    <row r="103" s="2" customFormat="1">
      <c r="A103" s="40"/>
      <c r="B103" s="41"/>
      <c r="C103" s="42"/>
      <c r="D103" s="219" t="s">
        <v>135</v>
      </c>
      <c r="E103" s="42"/>
      <c r="F103" s="220" t="s">
        <v>146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135</v>
      </c>
      <c r="AU103" s="19" t="s">
        <v>87</v>
      </c>
    </row>
    <row r="104" s="2" customFormat="1">
      <c r="A104" s="40"/>
      <c r="B104" s="41"/>
      <c r="C104" s="42"/>
      <c r="D104" s="224" t="s">
        <v>137</v>
      </c>
      <c r="E104" s="42"/>
      <c r="F104" s="225" t="s">
        <v>147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137</v>
      </c>
      <c r="AU104" s="19" t="s">
        <v>87</v>
      </c>
    </row>
    <row r="105" s="13" customFormat="1">
      <c r="A105" s="13"/>
      <c r="B105" s="226"/>
      <c r="C105" s="227"/>
      <c r="D105" s="219" t="s">
        <v>139</v>
      </c>
      <c r="E105" s="228" t="s">
        <v>75</v>
      </c>
      <c r="F105" s="229" t="s">
        <v>665</v>
      </c>
      <c r="G105" s="227"/>
      <c r="H105" s="230">
        <v>163.74000000000001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139</v>
      </c>
      <c r="AU105" s="236" t="s">
        <v>87</v>
      </c>
      <c r="AV105" s="13" t="s">
        <v>87</v>
      </c>
      <c r="AW105" s="13" t="s">
        <v>38</v>
      </c>
      <c r="AX105" s="13" t="s">
        <v>77</v>
      </c>
      <c r="AY105" s="236" t="s">
        <v>126</v>
      </c>
    </row>
    <row r="106" s="13" customFormat="1">
      <c r="A106" s="13"/>
      <c r="B106" s="226"/>
      <c r="C106" s="227"/>
      <c r="D106" s="219" t="s">
        <v>139</v>
      </c>
      <c r="E106" s="228" t="s">
        <v>75</v>
      </c>
      <c r="F106" s="229" t="s">
        <v>666</v>
      </c>
      <c r="G106" s="227"/>
      <c r="H106" s="230">
        <v>93.930000000000007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139</v>
      </c>
      <c r="AU106" s="236" t="s">
        <v>87</v>
      </c>
      <c r="AV106" s="13" t="s">
        <v>87</v>
      </c>
      <c r="AW106" s="13" t="s">
        <v>38</v>
      </c>
      <c r="AX106" s="13" t="s">
        <v>77</v>
      </c>
      <c r="AY106" s="236" t="s">
        <v>126</v>
      </c>
    </row>
    <row r="107" s="14" customFormat="1">
      <c r="A107" s="14"/>
      <c r="B107" s="237"/>
      <c r="C107" s="238"/>
      <c r="D107" s="219" t="s">
        <v>139</v>
      </c>
      <c r="E107" s="239" t="s">
        <v>75</v>
      </c>
      <c r="F107" s="240" t="s">
        <v>142</v>
      </c>
      <c r="G107" s="238"/>
      <c r="H107" s="241">
        <v>257.67000000000002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139</v>
      </c>
      <c r="AU107" s="247" t="s">
        <v>87</v>
      </c>
      <c r="AV107" s="14" t="s">
        <v>133</v>
      </c>
      <c r="AW107" s="14" t="s">
        <v>38</v>
      </c>
      <c r="AX107" s="14" t="s">
        <v>85</v>
      </c>
      <c r="AY107" s="247" t="s">
        <v>126</v>
      </c>
    </row>
    <row r="108" s="2" customFormat="1" ht="16.5" customHeight="1">
      <c r="A108" s="40"/>
      <c r="B108" s="41"/>
      <c r="C108" s="206" t="s">
        <v>133</v>
      </c>
      <c r="D108" s="206" t="s">
        <v>128</v>
      </c>
      <c r="E108" s="207" t="s">
        <v>151</v>
      </c>
      <c r="F108" s="208" t="s">
        <v>152</v>
      </c>
      <c r="G108" s="209" t="s">
        <v>131</v>
      </c>
      <c r="H108" s="210">
        <v>118.34</v>
      </c>
      <c r="I108" s="211"/>
      <c r="J108" s="212">
        <f>ROUND(I108*H108,2)</f>
        <v>0</v>
      </c>
      <c r="K108" s="208" t="s">
        <v>132</v>
      </c>
      <c r="L108" s="46"/>
      <c r="M108" s="213" t="s">
        <v>75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0.22</v>
      </c>
      <c r="T108" s="216">
        <f>S108*H108</f>
        <v>26.034800000000001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133</v>
      </c>
      <c r="AT108" s="217" t="s">
        <v>128</v>
      </c>
      <c r="AU108" s="217" t="s">
        <v>87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85</v>
      </c>
      <c r="BK108" s="218">
        <f>ROUND(I108*H108,2)</f>
        <v>0</v>
      </c>
      <c r="BL108" s="19" t="s">
        <v>133</v>
      </c>
      <c r="BM108" s="217" t="s">
        <v>667</v>
      </c>
    </row>
    <row r="109" s="2" customFormat="1">
      <c r="A109" s="40"/>
      <c r="B109" s="41"/>
      <c r="C109" s="42"/>
      <c r="D109" s="219" t="s">
        <v>135</v>
      </c>
      <c r="E109" s="42"/>
      <c r="F109" s="220" t="s">
        <v>154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135</v>
      </c>
      <c r="AU109" s="19" t="s">
        <v>87</v>
      </c>
    </row>
    <row r="110" s="2" customFormat="1">
      <c r="A110" s="40"/>
      <c r="B110" s="41"/>
      <c r="C110" s="42"/>
      <c r="D110" s="224" t="s">
        <v>137</v>
      </c>
      <c r="E110" s="42"/>
      <c r="F110" s="225" t="s">
        <v>155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137</v>
      </c>
      <c r="AU110" s="19" t="s">
        <v>87</v>
      </c>
    </row>
    <row r="111" s="13" customFormat="1">
      <c r="A111" s="13"/>
      <c r="B111" s="226"/>
      <c r="C111" s="227"/>
      <c r="D111" s="219" t="s">
        <v>139</v>
      </c>
      <c r="E111" s="228" t="s">
        <v>75</v>
      </c>
      <c r="F111" s="229" t="s">
        <v>668</v>
      </c>
      <c r="G111" s="227"/>
      <c r="H111" s="230">
        <v>118.34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139</v>
      </c>
      <c r="AU111" s="236" t="s">
        <v>87</v>
      </c>
      <c r="AV111" s="13" t="s">
        <v>87</v>
      </c>
      <c r="AW111" s="13" t="s">
        <v>38</v>
      </c>
      <c r="AX111" s="13" t="s">
        <v>77</v>
      </c>
      <c r="AY111" s="236" t="s">
        <v>126</v>
      </c>
    </row>
    <row r="112" s="14" customFormat="1">
      <c r="A112" s="14"/>
      <c r="B112" s="237"/>
      <c r="C112" s="238"/>
      <c r="D112" s="219" t="s">
        <v>139</v>
      </c>
      <c r="E112" s="239" t="s">
        <v>75</v>
      </c>
      <c r="F112" s="240" t="s">
        <v>142</v>
      </c>
      <c r="G112" s="238"/>
      <c r="H112" s="241">
        <v>118.34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139</v>
      </c>
      <c r="AU112" s="247" t="s">
        <v>87</v>
      </c>
      <c r="AV112" s="14" t="s">
        <v>133</v>
      </c>
      <c r="AW112" s="14" t="s">
        <v>38</v>
      </c>
      <c r="AX112" s="14" t="s">
        <v>85</v>
      </c>
      <c r="AY112" s="247" t="s">
        <v>126</v>
      </c>
    </row>
    <row r="113" s="2" customFormat="1" ht="16.5" customHeight="1">
      <c r="A113" s="40"/>
      <c r="B113" s="41"/>
      <c r="C113" s="206" t="s">
        <v>162</v>
      </c>
      <c r="D113" s="206" t="s">
        <v>128</v>
      </c>
      <c r="E113" s="207" t="s">
        <v>158</v>
      </c>
      <c r="F113" s="208" t="s">
        <v>159</v>
      </c>
      <c r="G113" s="209" t="s">
        <v>131</v>
      </c>
      <c r="H113" s="210">
        <v>72.939999999999998</v>
      </c>
      <c r="I113" s="211"/>
      <c r="J113" s="212">
        <f>ROUND(I113*H113,2)</f>
        <v>0</v>
      </c>
      <c r="K113" s="208" t="s">
        <v>75</v>
      </c>
      <c r="L113" s="46"/>
      <c r="M113" s="213" t="s">
        <v>75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0.2288</v>
      </c>
      <c r="T113" s="216">
        <f>S113*H113</f>
        <v>16.688672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87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85</v>
      </c>
      <c r="BK113" s="218">
        <f>ROUND(I113*H113,2)</f>
        <v>0</v>
      </c>
      <c r="BL113" s="19" t="s">
        <v>133</v>
      </c>
      <c r="BM113" s="217" t="s">
        <v>669</v>
      </c>
    </row>
    <row r="114" s="2" customFormat="1">
      <c r="A114" s="40"/>
      <c r="B114" s="41"/>
      <c r="C114" s="42"/>
      <c r="D114" s="219" t="s">
        <v>135</v>
      </c>
      <c r="E114" s="42"/>
      <c r="F114" s="220" t="s">
        <v>161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135</v>
      </c>
      <c r="AU114" s="19" t="s">
        <v>87</v>
      </c>
    </row>
    <row r="115" s="13" customFormat="1">
      <c r="A115" s="13"/>
      <c r="B115" s="226"/>
      <c r="C115" s="227"/>
      <c r="D115" s="219" t="s">
        <v>139</v>
      </c>
      <c r="E115" s="228" t="s">
        <v>75</v>
      </c>
      <c r="F115" s="229" t="s">
        <v>656</v>
      </c>
      <c r="G115" s="227"/>
      <c r="H115" s="230">
        <v>72.939999999999998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139</v>
      </c>
      <c r="AU115" s="236" t="s">
        <v>87</v>
      </c>
      <c r="AV115" s="13" t="s">
        <v>87</v>
      </c>
      <c r="AW115" s="13" t="s">
        <v>38</v>
      </c>
      <c r="AX115" s="13" t="s">
        <v>77</v>
      </c>
      <c r="AY115" s="236" t="s">
        <v>126</v>
      </c>
    </row>
    <row r="116" s="14" customFormat="1">
      <c r="A116" s="14"/>
      <c r="B116" s="237"/>
      <c r="C116" s="238"/>
      <c r="D116" s="219" t="s">
        <v>139</v>
      </c>
      <c r="E116" s="239" t="s">
        <v>75</v>
      </c>
      <c r="F116" s="240" t="s">
        <v>142</v>
      </c>
      <c r="G116" s="238"/>
      <c r="H116" s="241">
        <v>72.939999999999998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139</v>
      </c>
      <c r="AU116" s="247" t="s">
        <v>87</v>
      </c>
      <c r="AV116" s="14" t="s">
        <v>133</v>
      </c>
      <c r="AW116" s="14" t="s">
        <v>38</v>
      </c>
      <c r="AX116" s="14" t="s">
        <v>85</v>
      </c>
      <c r="AY116" s="247" t="s">
        <v>126</v>
      </c>
    </row>
    <row r="117" s="2" customFormat="1" ht="16.5" customHeight="1">
      <c r="A117" s="40"/>
      <c r="B117" s="41"/>
      <c r="C117" s="206" t="s">
        <v>171</v>
      </c>
      <c r="D117" s="206" t="s">
        <v>128</v>
      </c>
      <c r="E117" s="207" t="s">
        <v>163</v>
      </c>
      <c r="F117" s="208" t="s">
        <v>164</v>
      </c>
      <c r="G117" s="209" t="s">
        <v>165</v>
      </c>
      <c r="H117" s="210">
        <v>50</v>
      </c>
      <c r="I117" s="211"/>
      <c r="J117" s="212">
        <f>ROUND(I117*H117,2)</f>
        <v>0</v>
      </c>
      <c r="K117" s="208" t="s">
        <v>132</v>
      </c>
      <c r="L117" s="46"/>
      <c r="M117" s="213" t="s">
        <v>75</v>
      </c>
      <c r="N117" s="214" t="s">
        <v>47</v>
      </c>
      <c r="O117" s="86"/>
      <c r="P117" s="215">
        <f>O117*H117</f>
        <v>0</v>
      </c>
      <c r="Q117" s="215">
        <v>0.0086800000000000002</v>
      </c>
      <c r="R117" s="215">
        <f>Q117*H117</f>
        <v>0.434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133</v>
      </c>
      <c r="AT117" s="217" t="s">
        <v>128</v>
      </c>
      <c r="AU117" s="217" t="s">
        <v>87</v>
      </c>
      <c r="AY117" s="19" t="s">
        <v>126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85</v>
      </c>
      <c r="BK117" s="218">
        <f>ROUND(I117*H117,2)</f>
        <v>0</v>
      </c>
      <c r="BL117" s="19" t="s">
        <v>133</v>
      </c>
      <c r="BM117" s="217" t="s">
        <v>670</v>
      </c>
    </row>
    <row r="118" s="2" customFormat="1">
      <c r="A118" s="40"/>
      <c r="B118" s="41"/>
      <c r="C118" s="42"/>
      <c r="D118" s="219" t="s">
        <v>135</v>
      </c>
      <c r="E118" s="42"/>
      <c r="F118" s="220" t="s">
        <v>167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135</v>
      </c>
      <c r="AU118" s="19" t="s">
        <v>87</v>
      </c>
    </row>
    <row r="119" s="2" customFormat="1">
      <c r="A119" s="40"/>
      <c r="B119" s="41"/>
      <c r="C119" s="42"/>
      <c r="D119" s="224" t="s">
        <v>137</v>
      </c>
      <c r="E119" s="42"/>
      <c r="F119" s="225" t="s">
        <v>168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137</v>
      </c>
      <c r="AU119" s="19" t="s">
        <v>87</v>
      </c>
    </row>
    <row r="120" s="2" customFormat="1">
      <c r="A120" s="40"/>
      <c r="B120" s="41"/>
      <c r="C120" s="42"/>
      <c r="D120" s="219" t="s">
        <v>169</v>
      </c>
      <c r="E120" s="42"/>
      <c r="F120" s="248" t="s">
        <v>170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169</v>
      </c>
      <c r="AU120" s="19" t="s">
        <v>87</v>
      </c>
    </row>
    <row r="121" s="2" customFormat="1" ht="16.5" customHeight="1">
      <c r="A121" s="40"/>
      <c r="B121" s="41"/>
      <c r="C121" s="206" t="s">
        <v>177</v>
      </c>
      <c r="D121" s="206" t="s">
        <v>128</v>
      </c>
      <c r="E121" s="207" t="s">
        <v>172</v>
      </c>
      <c r="F121" s="208" t="s">
        <v>173</v>
      </c>
      <c r="G121" s="209" t="s">
        <v>165</v>
      </c>
      <c r="H121" s="210">
        <v>50</v>
      </c>
      <c r="I121" s="211"/>
      <c r="J121" s="212">
        <f>ROUND(I121*H121,2)</f>
        <v>0</v>
      </c>
      <c r="K121" s="208" t="s">
        <v>132</v>
      </c>
      <c r="L121" s="46"/>
      <c r="M121" s="213" t="s">
        <v>75</v>
      </c>
      <c r="N121" s="214" t="s">
        <v>47</v>
      </c>
      <c r="O121" s="86"/>
      <c r="P121" s="215">
        <f>O121*H121</f>
        <v>0</v>
      </c>
      <c r="Q121" s="215">
        <v>0.036900000000000002</v>
      </c>
      <c r="R121" s="215">
        <f>Q121*H121</f>
        <v>1.8450000000000002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133</v>
      </c>
      <c r="AT121" s="217" t="s">
        <v>128</v>
      </c>
      <c r="AU121" s="217" t="s">
        <v>87</v>
      </c>
      <c r="AY121" s="19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85</v>
      </c>
      <c r="BK121" s="218">
        <f>ROUND(I121*H121,2)</f>
        <v>0</v>
      </c>
      <c r="BL121" s="19" t="s">
        <v>133</v>
      </c>
      <c r="BM121" s="217" t="s">
        <v>671</v>
      </c>
    </row>
    <row r="122" s="2" customFormat="1">
      <c r="A122" s="40"/>
      <c r="B122" s="41"/>
      <c r="C122" s="42"/>
      <c r="D122" s="219" t="s">
        <v>135</v>
      </c>
      <c r="E122" s="42"/>
      <c r="F122" s="220" t="s">
        <v>175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135</v>
      </c>
      <c r="AU122" s="19" t="s">
        <v>87</v>
      </c>
    </row>
    <row r="123" s="2" customFormat="1">
      <c r="A123" s="40"/>
      <c r="B123" s="41"/>
      <c r="C123" s="42"/>
      <c r="D123" s="224" t="s">
        <v>137</v>
      </c>
      <c r="E123" s="42"/>
      <c r="F123" s="225" t="s">
        <v>176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</v>
      </c>
      <c r="AU123" s="19" t="s">
        <v>87</v>
      </c>
    </row>
    <row r="124" s="2" customFormat="1" ht="16.5" customHeight="1">
      <c r="A124" s="40"/>
      <c r="B124" s="41"/>
      <c r="C124" s="206" t="s">
        <v>183</v>
      </c>
      <c r="D124" s="206" t="s">
        <v>128</v>
      </c>
      <c r="E124" s="207" t="s">
        <v>178</v>
      </c>
      <c r="F124" s="208" t="s">
        <v>179</v>
      </c>
      <c r="G124" s="209" t="s">
        <v>165</v>
      </c>
      <c r="H124" s="210">
        <v>60</v>
      </c>
      <c r="I124" s="211"/>
      <c r="J124" s="212">
        <f>ROUND(I124*H124,2)</f>
        <v>0</v>
      </c>
      <c r="K124" s="208" t="s">
        <v>132</v>
      </c>
      <c r="L124" s="46"/>
      <c r="M124" s="213" t="s">
        <v>75</v>
      </c>
      <c r="N124" s="214" t="s">
        <v>47</v>
      </c>
      <c r="O124" s="86"/>
      <c r="P124" s="215">
        <f>O124*H124</f>
        <v>0</v>
      </c>
      <c r="Q124" s="215">
        <v>0.036900000000000002</v>
      </c>
      <c r="R124" s="215">
        <f>Q124*H124</f>
        <v>2.214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133</v>
      </c>
      <c r="AT124" s="217" t="s">
        <v>128</v>
      </c>
      <c r="AU124" s="217" t="s">
        <v>87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85</v>
      </c>
      <c r="BK124" s="218">
        <f>ROUND(I124*H124,2)</f>
        <v>0</v>
      </c>
      <c r="BL124" s="19" t="s">
        <v>133</v>
      </c>
      <c r="BM124" s="217" t="s">
        <v>672</v>
      </c>
    </row>
    <row r="125" s="2" customFormat="1">
      <c r="A125" s="40"/>
      <c r="B125" s="41"/>
      <c r="C125" s="42"/>
      <c r="D125" s="219" t="s">
        <v>135</v>
      </c>
      <c r="E125" s="42"/>
      <c r="F125" s="220" t="s">
        <v>181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135</v>
      </c>
      <c r="AU125" s="19" t="s">
        <v>87</v>
      </c>
    </row>
    <row r="126" s="2" customFormat="1">
      <c r="A126" s="40"/>
      <c r="B126" s="41"/>
      <c r="C126" s="42"/>
      <c r="D126" s="224" t="s">
        <v>137</v>
      </c>
      <c r="E126" s="42"/>
      <c r="F126" s="225" t="s">
        <v>182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</v>
      </c>
      <c r="AU126" s="19" t="s">
        <v>87</v>
      </c>
    </row>
    <row r="127" s="2" customFormat="1" ht="16.5" customHeight="1">
      <c r="A127" s="40"/>
      <c r="B127" s="41"/>
      <c r="C127" s="206" t="s">
        <v>195</v>
      </c>
      <c r="D127" s="206" t="s">
        <v>128</v>
      </c>
      <c r="E127" s="207" t="s">
        <v>184</v>
      </c>
      <c r="F127" s="208" t="s">
        <v>185</v>
      </c>
      <c r="G127" s="209" t="s">
        <v>186</v>
      </c>
      <c r="H127" s="210">
        <v>40.405999999999999</v>
      </c>
      <c r="I127" s="211"/>
      <c r="J127" s="212">
        <f>ROUND(I127*H127,2)</f>
        <v>0</v>
      </c>
      <c r="K127" s="208" t="s">
        <v>132</v>
      </c>
      <c r="L127" s="46"/>
      <c r="M127" s="213" t="s">
        <v>75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87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85</v>
      </c>
      <c r="BK127" s="218">
        <f>ROUND(I127*H127,2)</f>
        <v>0</v>
      </c>
      <c r="BL127" s="19" t="s">
        <v>133</v>
      </c>
      <c r="BM127" s="217" t="s">
        <v>673</v>
      </c>
    </row>
    <row r="128" s="2" customFormat="1">
      <c r="A128" s="40"/>
      <c r="B128" s="41"/>
      <c r="C128" s="42"/>
      <c r="D128" s="219" t="s">
        <v>135</v>
      </c>
      <c r="E128" s="42"/>
      <c r="F128" s="220" t="s">
        <v>188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87</v>
      </c>
    </row>
    <row r="129" s="2" customFormat="1">
      <c r="A129" s="40"/>
      <c r="B129" s="41"/>
      <c r="C129" s="42"/>
      <c r="D129" s="224" t="s">
        <v>137</v>
      </c>
      <c r="E129" s="42"/>
      <c r="F129" s="225" t="s">
        <v>189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137</v>
      </c>
      <c r="AU129" s="19" t="s">
        <v>87</v>
      </c>
    </row>
    <row r="130" s="13" customFormat="1">
      <c r="A130" s="13"/>
      <c r="B130" s="226"/>
      <c r="C130" s="227"/>
      <c r="D130" s="219" t="s">
        <v>139</v>
      </c>
      <c r="E130" s="228" t="s">
        <v>75</v>
      </c>
      <c r="F130" s="229" t="s">
        <v>674</v>
      </c>
      <c r="G130" s="227"/>
      <c r="H130" s="230">
        <v>2.1949999999999998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139</v>
      </c>
      <c r="AU130" s="236" t="s">
        <v>87</v>
      </c>
      <c r="AV130" s="13" t="s">
        <v>87</v>
      </c>
      <c r="AW130" s="13" t="s">
        <v>38</v>
      </c>
      <c r="AX130" s="13" t="s">
        <v>77</v>
      </c>
      <c r="AY130" s="236" t="s">
        <v>126</v>
      </c>
    </row>
    <row r="131" s="15" customFormat="1">
      <c r="A131" s="15"/>
      <c r="B131" s="249"/>
      <c r="C131" s="250"/>
      <c r="D131" s="219" t="s">
        <v>139</v>
      </c>
      <c r="E131" s="251" t="s">
        <v>75</v>
      </c>
      <c r="F131" s="252" t="s">
        <v>191</v>
      </c>
      <c r="G131" s="250"/>
      <c r="H131" s="253">
        <v>2.1949999999999998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9" t="s">
        <v>139</v>
      </c>
      <c r="AU131" s="259" t="s">
        <v>87</v>
      </c>
      <c r="AV131" s="15" t="s">
        <v>150</v>
      </c>
      <c r="AW131" s="15" t="s">
        <v>38</v>
      </c>
      <c r="AX131" s="15" t="s">
        <v>77</v>
      </c>
      <c r="AY131" s="259" t="s">
        <v>126</v>
      </c>
    </row>
    <row r="132" s="13" customFormat="1">
      <c r="A132" s="13"/>
      <c r="B132" s="226"/>
      <c r="C132" s="227"/>
      <c r="D132" s="219" t="s">
        <v>139</v>
      </c>
      <c r="E132" s="228" t="s">
        <v>75</v>
      </c>
      <c r="F132" s="229" t="s">
        <v>675</v>
      </c>
      <c r="G132" s="227"/>
      <c r="H132" s="230">
        <v>208.78800000000001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139</v>
      </c>
      <c r="AU132" s="236" t="s">
        <v>87</v>
      </c>
      <c r="AV132" s="13" t="s">
        <v>87</v>
      </c>
      <c r="AW132" s="13" t="s">
        <v>38</v>
      </c>
      <c r="AX132" s="13" t="s">
        <v>77</v>
      </c>
      <c r="AY132" s="236" t="s">
        <v>126</v>
      </c>
    </row>
    <row r="133" s="13" customFormat="1">
      <c r="A133" s="13"/>
      <c r="B133" s="226"/>
      <c r="C133" s="227"/>
      <c r="D133" s="219" t="s">
        <v>139</v>
      </c>
      <c r="E133" s="228" t="s">
        <v>75</v>
      </c>
      <c r="F133" s="229" t="s">
        <v>676</v>
      </c>
      <c r="G133" s="227"/>
      <c r="H133" s="230">
        <v>-30.905999999999999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139</v>
      </c>
      <c r="AU133" s="236" t="s">
        <v>87</v>
      </c>
      <c r="AV133" s="13" t="s">
        <v>87</v>
      </c>
      <c r="AW133" s="13" t="s">
        <v>38</v>
      </c>
      <c r="AX133" s="13" t="s">
        <v>77</v>
      </c>
      <c r="AY133" s="236" t="s">
        <v>126</v>
      </c>
    </row>
    <row r="134" s="13" customFormat="1">
      <c r="A134" s="13"/>
      <c r="B134" s="226"/>
      <c r="C134" s="227"/>
      <c r="D134" s="219" t="s">
        <v>139</v>
      </c>
      <c r="E134" s="228" t="s">
        <v>75</v>
      </c>
      <c r="F134" s="229" t="s">
        <v>677</v>
      </c>
      <c r="G134" s="227"/>
      <c r="H134" s="230">
        <v>-7.2720000000000002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139</v>
      </c>
      <c r="AU134" s="236" t="s">
        <v>87</v>
      </c>
      <c r="AV134" s="13" t="s">
        <v>87</v>
      </c>
      <c r="AW134" s="13" t="s">
        <v>38</v>
      </c>
      <c r="AX134" s="13" t="s">
        <v>77</v>
      </c>
      <c r="AY134" s="236" t="s">
        <v>126</v>
      </c>
    </row>
    <row r="135" s="13" customFormat="1">
      <c r="A135" s="13"/>
      <c r="B135" s="226"/>
      <c r="C135" s="227"/>
      <c r="D135" s="219" t="s">
        <v>139</v>
      </c>
      <c r="E135" s="228" t="s">
        <v>75</v>
      </c>
      <c r="F135" s="229" t="s">
        <v>678</v>
      </c>
      <c r="G135" s="227"/>
      <c r="H135" s="230">
        <v>-0.47999999999999998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139</v>
      </c>
      <c r="AU135" s="236" t="s">
        <v>87</v>
      </c>
      <c r="AV135" s="13" t="s">
        <v>87</v>
      </c>
      <c r="AW135" s="13" t="s">
        <v>38</v>
      </c>
      <c r="AX135" s="13" t="s">
        <v>77</v>
      </c>
      <c r="AY135" s="236" t="s">
        <v>126</v>
      </c>
    </row>
    <row r="136" s="15" customFormat="1">
      <c r="A136" s="15"/>
      <c r="B136" s="249"/>
      <c r="C136" s="250"/>
      <c r="D136" s="219" t="s">
        <v>139</v>
      </c>
      <c r="E136" s="251" t="s">
        <v>75</v>
      </c>
      <c r="F136" s="252" t="s">
        <v>191</v>
      </c>
      <c r="G136" s="250"/>
      <c r="H136" s="253">
        <v>170.13000000000002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9" t="s">
        <v>139</v>
      </c>
      <c r="AU136" s="259" t="s">
        <v>87</v>
      </c>
      <c r="AV136" s="15" t="s">
        <v>150</v>
      </c>
      <c r="AW136" s="15" t="s">
        <v>38</v>
      </c>
      <c r="AX136" s="15" t="s">
        <v>77</v>
      </c>
      <c r="AY136" s="259" t="s">
        <v>126</v>
      </c>
    </row>
    <row r="137" s="13" customFormat="1">
      <c r="A137" s="13"/>
      <c r="B137" s="226"/>
      <c r="C137" s="227"/>
      <c r="D137" s="219" t="s">
        <v>139</v>
      </c>
      <c r="E137" s="228" t="s">
        <v>75</v>
      </c>
      <c r="F137" s="229" t="s">
        <v>679</v>
      </c>
      <c r="G137" s="227"/>
      <c r="H137" s="230">
        <v>40.405999999999999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139</v>
      </c>
      <c r="AU137" s="236" t="s">
        <v>87</v>
      </c>
      <c r="AV137" s="13" t="s">
        <v>87</v>
      </c>
      <c r="AW137" s="13" t="s">
        <v>38</v>
      </c>
      <c r="AX137" s="13" t="s">
        <v>85</v>
      </c>
      <c r="AY137" s="236" t="s">
        <v>126</v>
      </c>
    </row>
    <row r="138" s="2" customFormat="1" ht="16.5" customHeight="1">
      <c r="A138" s="40"/>
      <c r="B138" s="41"/>
      <c r="C138" s="206" t="s">
        <v>205</v>
      </c>
      <c r="D138" s="206" t="s">
        <v>128</v>
      </c>
      <c r="E138" s="207" t="s">
        <v>196</v>
      </c>
      <c r="F138" s="208" t="s">
        <v>197</v>
      </c>
      <c r="G138" s="209" t="s">
        <v>186</v>
      </c>
      <c r="H138" s="210">
        <v>0.98699999999999999</v>
      </c>
      <c r="I138" s="211"/>
      <c r="J138" s="212">
        <f>ROUND(I138*H138,2)</f>
        <v>0</v>
      </c>
      <c r="K138" s="208" t="s">
        <v>132</v>
      </c>
      <c r="L138" s="46"/>
      <c r="M138" s="213" t="s">
        <v>75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87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85</v>
      </c>
      <c r="BK138" s="218">
        <f>ROUND(I138*H138,2)</f>
        <v>0</v>
      </c>
      <c r="BL138" s="19" t="s">
        <v>133</v>
      </c>
      <c r="BM138" s="217" t="s">
        <v>680</v>
      </c>
    </row>
    <row r="139" s="2" customFormat="1">
      <c r="A139" s="40"/>
      <c r="B139" s="41"/>
      <c r="C139" s="42"/>
      <c r="D139" s="219" t="s">
        <v>135</v>
      </c>
      <c r="E139" s="42"/>
      <c r="F139" s="220" t="s">
        <v>199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135</v>
      </c>
      <c r="AU139" s="19" t="s">
        <v>87</v>
      </c>
    </row>
    <row r="140" s="2" customFormat="1">
      <c r="A140" s="40"/>
      <c r="B140" s="41"/>
      <c r="C140" s="42"/>
      <c r="D140" s="224" t="s">
        <v>137</v>
      </c>
      <c r="E140" s="42"/>
      <c r="F140" s="225" t="s">
        <v>200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137</v>
      </c>
      <c r="AU140" s="19" t="s">
        <v>87</v>
      </c>
    </row>
    <row r="141" s="13" customFormat="1">
      <c r="A141" s="13"/>
      <c r="B141" s="226"/>
      <c r="C141" s="227"/>
      <c r="D141" s="219" t="s">
        <v>139</v>
      </c>
      <c r="E141" s="228" t="s">
        <v>75</v>
      </c>
      <c r="F141" s="229" t="s">
        <v>681</v>
      </c>
      <c r="G141" s="227"/>
      <c r="H141" s="230">
        <v>1.855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139</v>
      </c>
      <c r="AU141" s="236" t="s">
        <v>87</v>
      </c>
      <c r="AV141" s="13" t="s">
        <v>87</v>
      </c>
      <c r="AW141" s="13" t="s">
        <v>38</v>
      </c>
      <c r="AX141" s="13" t="s">
        <v>77</v>
      </c>
      <c r="AY141" s="236" t="s">
        <v>126</v>
      </c>
    </row>
    <row r="142" s="15" customFormat="1">
      <c r="A142" s="15"/>
      <c r="B142" s="249"/>
      <c r="C142" s="250"/>
      <c r="D142" s="219" t="s">
        <v>139</v>
      </c>
      <c r="E142" s="251" t="s">
        <v>75</v>
      </c>
      <c r="F142" s="252" t="s">
        <v>191</v>
      </c>
      <c r="G142" s="250"/>
      <c r="H142" s="253">
        <v>1.855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9" t="s">
        <v>139</v>
      </c>
      <c r="AU142" s="259" t="s">
        <v>87</v>
      </c>
      <c r="AV142" s="15" t="s">
        <v>150</v>
      </c>
      <c r="AW142" s="15" t="s">
        <v>38</v>
      </c>
      <c r="AX142" s="15" t="s">
        <v>77</v>
      </c>
      <c r="AY142" s="259" t="s">
        <v>126</v>
      </c>
    </row>
    <row r="143" s="13" customFormat="1">
      <c r="A143" s="13"/>
      <c r="B143" s="226"/>
      <c r="C143" s="227"/>
      <c r="D143" s="219" t="s">
        <v>139</v>
      </c>
      <c r="E143" s="228" t="s">
        <v>75</v>
      </c>
      <c r="F143" s="229" t="s">
        <v>682</v>
      </c>
      <c r="G143" s="227"/>
      <c r="H143" s="230">
        <v>5.3419999999999996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139</v>
      </c>
      <c r="AU143" s="236" t="s">
        <v>87</v>
      </c>
      <c r="AV143" s="13" t="s">
        <v>87</v>
      </c>
      <c r="AW143" s="13" t="s">
        <v>38</v>
      </c>
      <c r="AX143" s="13" t="s">
        <v>77</v>
      </c>
      <c r="AY143" s="236" t="s">
        <v>126</v>
      </c>
    </row>
    <row r="144" s="13" customFormat="1">
      <c r="A144" s="13"/>
      <c r="B144" s="226"/>
      <c r="C144" s="227"/>
      <c r="D144" s="219" t="s">
        <v>139</v>
      </c>
      <c r="E144" s="228" t="s">
        <v>75</v>
      </c>
      <c r="F144" s="229" t="s">
        <v>683</v>
      </c>
      <c r="G144" s="227"/>
      <c r="H144" s="230">
        <v>-1.1879999999999999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139</v>
      </c>
      <c r="AU144" s="236" t="s">
        <v>87</v>
      </c>
      <c r="AV144" s="13" t="s">
        <v>87</v>
      </c>
      <c r="AW144" s="13" t="s">
        <v>38</v>
      </c>
      <c r="AX144" s="13" t="s">
        <v>77</v>
      </c>
      <c r="AY144" s="236" t="s">
        <v>126</v>
      </c>
    </row>
    <row r="145" s="15" customFormat="1">
      <c r="A145" s="15"/>
      <c r="B145" s="249"/>
      <c r="C145" s="250"/>
      <c r="D145" s="219" t="s">
        <v>139</v>
      </c>
      <c r="E145" s="251" t="s">
        <v>75</v>
      </c>
      <c r="F145" s="252" t="s">
        <v>191</v>
      </c>
      <c r="G145" s="250"/>
      <c r="H145" s="253">
        <v>4.1539999999999999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9" t="s">
        <v>139</v>
      </c>
      <c r="AU145" s="259" t="s">
        <v>87</v>
      </c>
      <c r="AV145" s="15" t="s">
        <v>150</v>
      </c>
      <c r="AW145" s="15" t="s">
        <v>38</v>
      </c>
      <c r="AX145" s="15" t="s">
        <v>77</v>
      </c>
      <c r="AY145" s="259" t="s">
        <v>126</v>
      </c>
    </row>
    <row r="146" s="13" customFormat="1">
      <c r="A146" s="13"/>
      <c r="B146" s="226"/>
      <c r="C146" s="227"/>
      <c r="D146" s="219" t="s">
        <v>139</v>
      </c>
      <c r="E146" s="228" t="s">
        <v>75</v>
      </c>
      <c r="F146" s="229" t="s">
        <v>684</v>
      </c>
      <c r="G146" s="227"/>
      <c r="H146" s="230">
        <v>0.98699999999999999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139</v>
      </c>
      <c r="AU146" s="236" t="s">
        <v>87</v>
      </c>
      <c r="AV146" s="13" t="s">
        <v>87</v>
      </c>
      <c r="AW146" s="13" t="s">
        <v>38</v>
      </c>
      <c r="AX146" s="13" t="s">
        <v>85</v>
      </c>
      <c r="AY146" s="236" t="s">
        <v>126</v>
      </c>
    </row>
    <row r="147" s="2" customFormat="1" ht="21.75" customHeight="1">
      <c r="A147" s="40"/>
      <c r="B147" s="41"/>
      <c r="C147" s="206" t="s">
        <v>213</v>
      </c>
      <c r="D147" s="206" t="s">
        <v>128</v>
      </c>
      <c r="E147" s="207" t="s">
        <v>685</v>
      </c>
      <c r="F147" s="208" t="s">
        <v>686</v>
      </c>
      <c r="G147" s="209" t="s">
        <v>186</v>
      </c>
      <c r="H147" s="210">
        <v>40.405999999999999</v>
      </c>
      <c r="I147" s="211"/>
      <c r="J147" s="212">
        <f>ROUND(I147*H147,2)</f>
        <v>0</v>
      </c>
      <c r="K147" s="208" t="s">
        <v>132</v>
      </c>
      <c r="L147" s="46"/>
      <c r="M147" s="213" t="s">
        <v>75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133</v>
      </c>
      <c r="AT147" s="217" t="s">
        <v>128</v>
      </c>
      <c r="AU147" s="217" t="s">
        <v>87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85</v>
      </c>
      <c r="BK147" s="218">
        <f>ROUND(I147*H147,2)</f>
        <v>0</v>
      </c>
      <c r="BL147" s="19" t="s">
        <v>133</v>
      </c>
      <c r="BM147" s="217" t="s">
        <v>687</v>
      </c>
    </row>
    <row r="148" s="2" customFormat="1">
      <c r="A148" s="40"/>
      <c r="B148" s="41"/>
      <c r="C148" s="42"/>
      <c r="D148" s="219" t="s">
        <v>135</v>
      </c>
      <c r="E148" s="42"/>
      <c r="F148" s="220" t="s">
        <v>688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135</v>
      </c>
      <c r="AU148" s="19" t="s">
        <v>87</v>
      </c>
    </row>
    <row r="149" s="2" customFormat="1">
      <c r="A149" s="40"/>
      <c r="B149" s="41"/>
      <c r="C149" s="42"/>
      <c r="D149" s="224" t="s">
        <v>137</v>
      </c>
      <c r="E149" s="42"/>
      <c r="F149" s="225" t="s">
        <v>689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137</v>
      </c>
      <c r="AU149" s="19" t="s">
        <v>87</v>
      </c>
    </row>
    <row r="150" s="13" customFormat="1">
      <c r="A150" s="13"/>
      <c r="B150" s="226"/>
      <c r="C150" s="227"/>
      <c r="D150" s="219" t="s">
        <v>139</v>
      </c>
      <c r="E150" s="228" t="s">
        <v>75</v>
      </c>
      <c r="F150" s="229" t="s">
        <v>674</v>
      </c>
      <c r="G150" s="227"/>
      <c r="H150" s="230">
        <v>2.1949999999999998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139</v>
      </c>
      <c r="AU150" s="236" t="s">
        <v>87</v>
      </c>
      <c r="AV150" s="13" t="s">
        <v>87</v>
      </c>
      <c r="AW150" s="13" t="s">
        <v>38</v>
      </c>
      <c r="AX150" s="13" t="s">
        <v>77</v>
      </c>
      <c r="AY150" s="236" t="s">
        <v>126</v>
      </c>
    </row>
    <row r="151" s="15" customFormat="1">
      <c r="A151" s="15"/>
      <c r="B151" s="249"/>
      <c r="C151" s="250"/>
      <c r="D151" s="219" t="s">
        <v>139</v>
      </c>
      <c r="E151" s="251" t="s">
        <v>75</v>
      </c>
      <c r="F151" s="252" t="s">
        <v>191</v>
      </c>
      <c r="G151" s="250"/>
      <c r="H151" s="253">
        <v>2.1949999999999998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139</v>
      </c>
      <c r="AU151" s="259" t="s">
        <v>87</v>
      </c>
      <c r="AV151" s="15" t="s">
        <v>150</v>
      </c>
      <c r="AW151" s="15" t="s">
        <v>38</v>
      </c>
      <c r="AX151" s="15" t="s">
        <v>77</v>
      </c>
      <c r="AY151" s="259" t="s">
        <v>126</v>
      </c>
    </row>
    <row r="152" s="13" customFormat="1">
      <c r="A152" s="13"/>
      <c r="B152" s="226"/>
      <c r="C152" s="227"/>
      <c r="D152" s="219" t="s">
        <v>139</v>
      </c>
      <c r="E152" s="228" t="s">
        <v>75</v>
      </c>
      <c r="F152" s="229" t="s">
        <v>675</v>
      </c>
      <c r="G152" s="227"/>
      <c r="H152" s="230">
        <v>208.78800000000001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139</v>
      </c>
      <c r="AU152" s="236" t="s">
        <v>87</v>
      </c>
      <c r="AV152" s="13" t="s">
        <v>87</v>
      </c>
      <c r="AW152" s="13" t="s">
        <v>38</v>
      </c>
      <c r="AX152" s="13" t="s">
        <v>77</v>
      </c>
      <c r="AY152" s="236" t="s">
        <v>126</v>
      </c>
    </row>
    <row r="153" s="13" customFormat="1">
      <c r="A153" s="13"/>
      <c r="B153" s="226"/>
      <c r="C153" s="227"/>
      <c r="D153" s="219" t="s">
        <v>139</v>
      </c>
      <c r="E153" s="228" t="s">
        <v>75</v>
      </c>
      <c r="F153" s="229" t="s">
        <v>676</v>
      </c>
      <c r="G153" s="227"/>
      <c r="H153" s="230">
        <v>-30.905999999999999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139</v>
      </c>
      <c r="AU153" s="236" t="s">
        <v>87</v>
      </c>
      <c r="AV153" s="13" t="s">
        <v>87</v>
      </c>
      <c r="AW153" s="13" t="s">
        <v>38</v>
      </c>
      <c r="AX153" s="13" t="s">
        <v>77</v>
      </c>
      <c r="AY153" s="236" t="s">
        <v>126</v>
      </c>
    </row>
    <row r="154" s="13" customFormat="1">
      <c r="A154" s="13"/>
      <c r="B154" s="226"/>
      <c r="C154" s="227"/>
      <c r="D154" s="219" t="s">
        <v>139</v>
      </c>
      <c r="E154" s="228" t="s">
        <v>75</v>
      </c>
      <c r="F154" s="229" t="s">
        <v>677</v>
      </c>
      <c r="G154" s="227"/>
      <c r="H154" s="230">
        <v>-7.2720000000000002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139</v>
      </c>
      <c r="AU154" s="236" t="s">
        <v>87</v>
      </c>
      <c r="AV154" s="13" t="s">
        <v>87</v>
      </c>
      <c r="AW154" s="13" t="s">
        <v>38</v>
      </c>
      <c r="AX154" s="13" t="s">
        <v>77</v>
      </c>
      <c r="AY154" s="236" t="s">
        <v>126</v>
      </c>
    </row>
    <row r="155" s="13" customFormat="1">
      <c r="A155" s="13"/>
      <c r="B155" s="226"/>
      <c r="C155" s="227"/>
      <c r="D155" s="219" t="s">
        <v>139</v>
      </c>
      <c r="E155" s="228" t="s">
        <v>75</v>
      </c>
      <c r="F155" s="229" t="s">
        <v>678</v>
      </c>
      <c r="G155" s="227"/>
      <c r="H155" s="230">
        <v>-0.47999999999999998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139</v>
      </c>
      <c r="AU155" s="236" t="s">
        <v>87</v>
      </c>
      <c r="AV155" s="13" t="s">
        <v>87</v>
      </c>
      <c r="AW155" s="13" t="s">
        <v>38</v>
      </c>
      <c r="AX155" s="13" t="s">
        <v>77</v>
      </c>
      <c r="AY155" s="236" t="s">
        <v>126</v>
      </c>
    </row>
    <row r="156" s="15" customFormat="1">
      <c r="A156" s="15"/>
      <c r="B156" s="249"/>
      <c r="C156" s="250"/>
      <c r="D156" s="219" t="s">
        <v>139</v>
      </c>
      <c r="E156" s="251" t="s">
        <v>75</v>
      </c>
      <c r="F156" s="252" t="s">
        <v>191</v>
      </c>
      <c r="G156" s="250"/>
      <c r="H156" s="253">
        <v>170.13000000000002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9" t="s">
        <v>139</v>
      </c>
      <c r="AU156" s="259" t="s">
        <v>87</v>
      </c>
      <c r="AV156" s="15" t="s">
        <v>150</v>
      </c>
      <c r="AW156" s="15" t="s">
        <v>38</v>
      </c>
      <c r="AX156" s="15" t="s">
        <v>77</v>
      </c>
      <c r="AY156" s="259" t="s">
        <v>126</v>
      </c>
    </row>
    <row r="157" s="13" customFormat="1">
      <c r="A157" s="13"/>
      <c r="B157" s="226"/>
      <c r="C157" s="227"/>
      <c r="D157" s="219" t="s">
        <v>139</v>
      </c>
      <c r="E157" s="228" t="s">
        <v>75</v>
      </c>
      <c r="F157" s="229" t="s">
        <v>679</v>
      </c>
      <c r="G157" s="227"/>
      <c r="H157" s="230">
        <v>40.405999999999999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139</v>
      </c>
      <c r="AU157" s="236" t="s">
        <v>87</v>
      </c>
      <c r="AV157" s="13" t="s">
        <v>87</v>
      </c>
      <c r="AW157" s="13" t="s">
        <v>38</v>
      </c>
      <c r="AX157" s="13" t="s">
        <v>85</v>
      </c>
      <c r="AY157" s="236" t="s">
        <v>126</v>
      </c>
    </row>
    <row r="158" s="2" customFormat="1" ht="21.75" customHeight="1">
      <c r="A158" s="40"/>
      <c r="B158" s="41"/>
      <c r="C158" s="206" t="s">
        <v>219</v>
      </c>
      <c r="D158" s="206" t="s">
        <v>128</v>
      </c>
      <c r="E158" s="207" t="s">
        <v>214</v>
      </c>
      <c r="F158" s="208" t="s">
        <v>215</v>
      </c>
      <c r="G158" s="209" t="s">
        <v>186</v>
      </c>
      <c r="H158" s="210">
        <v>0.98699999999999999</v>
      </c>
      <c r="I158" s="211"/>
      <c r="J158" s="212">
        <f>ROUND(I158*H158,2)</f>
        <v>0</v>
      </c>
      <c r="K158" s="208" t="s">
        <v>132</v>
      </c>
      <c r="L158" s="46"/>
      <c r="M158" s="213" t="s">
        <v>75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133</v>
      </c>
      <c r="AT158" s="217" t="s">
        <v>128</v>
      </c>
      <c r="AU158" s="217" t="s">
        <v>87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85</v>
      </c>
      <c r="BK158" s="218">
        <f>ROUND(I158*H158,2)</f>
        <v>0</v>
      </c>
      <c r="BL158" s="19" t="s">
        <v>133</v>
      </c>
      <c r="BM158" s="217" t="s">
        <v>690</v>
      </c>
    </row>
    <row r="159" s="2" customFormat="1">
      <c r="A159" s="40"/>
      <c r="B159" s="41"/>
      <c r="C159" s="42"/>
      <c r="D159" s="219" t="s">
        <v>135</v>
      </c>
      <c r="E159" s="42"/>
      <c r="F159" s="220" t="s">
        <v>217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135</v>
      </c>
      <c r="AU159" s="19" t="s">
        <v>87</v>
      </c>
    </row>
    <row r="160" s="2" customFormat="1">
      <c r="A160" s="40"/>
      <c r="B160" s="41"/>
      <c r="C160" s="42"/>
      <c r="D160" s="224" t="s">
        <v>137</v>
      </c>
      <c r="E160" s="42"/>
      <c r="F160" s="225" t="s">
        <v>218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137</v>
      </c>
      <c r="AU160" s="19" t="s">
        <v>87</v>
      </c>
    </row>
    <row r="161" s="13" customFormat="1">
      <c r="A161" s="13"/>
      <c r="B161" s="226"/>
      <c r="C161" s="227"/>
      <c r="D161" s="219" t="s">
        <v>139</v>
      </c>
      <c r="E161" s="228" t="s">
        <v>75</v>
      </c>
      <c r="F161" s="229" t="s">
        <v>681</v>
      </c>
      <c r="G161" s="227"/>
      <c r="H161" s="230">
        <v>1.855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139</v>
      </c>
      <c r="AU161" s="236" t="s">
        <v>87</v>
      </c>
      <c r="AV161" s="13" t="s">
        <v>87</v>
      </c>
      <c r="AW161" s="13" t="s">
        <v>38</v>
      </c>
      <c r="AX161" s="13" t="s">
        <v>77</v>
      </c>
      <c r="AY161" s="236" t="s">
        <v>126</v>
      </c>
    </row>
    <row r="162" s="15" customFormat="1">
      <c r="A162" s="15"/>
      <c r="B162" s="249"/>
      <c r="C162" s="250"/>
      <c r="D162" s="219" t="s">
        <v>139</v>
      </c>
      <c r="E162" s="251" t="s">
        <v>75</v>
      </c>
      <c r="F162" s="252" t="s">
        <v>191</v>
      </c>
      <c r="G162" s="250"/>
      <c r="H162" s="253">
        <v>1.855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139</v>
      </c>
      <c r="AU162" s="259" t="s">
        <v>87</v>
      </c>
      <c r="AV162" s="15" t="s">
        <v>150</v>
      </c>
      <c r="AW162" s="15" t="s">
        <v>38</v>
      </c>
      <c r="AX162" s="15" t="s">
        <v>77</v>
      </c>
      <c r="AY162" s="259" t="s">
        <v>126</v>
      </c>
    </row>
    <row r="163" s="13" customFormat="1">
      <c r="A163" s="13"/>
      <c r="B163" s="226"/>
      <c r="C163" s="227"/>
      <c r="D163" s="219" t="s">
        <v>139</v>
      </c>
      <c r="E163" s="228" t="s">
        <v>75</v>
      </c>
      <c r="F163" s="229" t="s">
        <v>682</v>
      </c>
      <c r="G163" s="227"/>
      <c r="H163" s="230">
        <v>5.3419999999999996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139</v>
      </c>
      <c r="AU163" s="236" t="s">
        <v>87</v>
      </c>
      <c r="AV163" s="13" t="s">
        <v>87</v>
      </c>
      <c r="AW163" s="13" t="s">
        <v>38</v>
      </c>
      <c r="AX163" s="13" t="s">
        <v>77</v>
      </c>
      <c r="AY163" s="236" t="s">
        <v>126</v>
      </c>
    </row>
    <row r="164" s="13" customFormat="1">
      <c r="A164" s="13"/>
      <c r="B164" s="226"/>
      <c r="C164" s="227"/>
      <c r="D164" s="219" t="s">
        <v>139</v>
      </c>
      <c r="E164" s="228" t="s">
        <v>75</v>
      </c>
      <c r="F164" s="229" t="s">
        <v>683</v>
      </c>
      <c r="G164" s="227"/>
      <c r="H164" s="230">
        <v>-1.1879999999999999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139</v>
      </c>
      <c r="AU164" s="236" t="s">
        <v>87</v>
      </c>
      <c r="AV164" s="13" t="s">
        <v>87</v>
      </c>
      <c r="AW164" s="13" t="s">
        <v>38</v>
      </c>
      <c r="AX164" s="13" t="s">
        <v>77</v>
      </c>
      <c r="AY164" s="236" t="s">
        <v>126</v>
      </c>
    </row>
    <row r="165" s="15" customFormat="1">
      <c r="A165" s="15"/>
      <c r="B165" s="249"/>
      <c r="C165" s="250"/>
      <c r="D165" s="219" t="s">
        <v>139</v>
      </c>
      <c r="E165" s="251" t="s">
        <v>75</v>
      </c>
      <c r="F165" s="252" t="s">
        <v>191</v>
      </c>
      <c r="G165" s="250"/>
      <c r="H165" s="253">
        <v>4.1539999999999999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139</v>
      </c>
      <c r="AU165" s="259" t="s">
        <v>87</v>
      </c>
      <c r="AV165" s="15" t="s">
        <v>150</v>
      </c>
      <c r="AW165" s="15" t="s">
        <v>38</v>
      </c>
      <c r="AX165" s="15" t="s">
        <v>77</v>
      </c>
      <c r="AY165" s="259" t="s">
        <v>126</v>
      </c>
    </row>
    <row r="166" s="13" customFormat="1">
      <c r="A166" s="13"/>
      <c r="B166" s="226"/>
      <c r="C166" s="227"/>
      <c r="D166" s="219" t="s">
        <v>139</v>
      </c>
      <c r="E166" s="228" t="s">
        <v>75</v>
      </c>
      <c r="F166" s="229" t="s">
        <v>684</v>
      </c>
      <c r="G166" s="227"/>
      <c r="H166" s="230">
        <v>0.98699999999999999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139</v>
      </c>
      <c r="AU166" s="236" t="s">
        <v>87</v>
      </c>
      <c r="AV166" s="13" t="s">
        <v>87</v>
      </c>
      <c r="AW166" s="13" t="s">
        <v>38</v>
      </c>
      <c r="AX166" s="13" t="s">
        <v>85</v>
      </c>
      <c r="AY166" s="236" t="s">
        <v>126</v>
      </c>
    </row>
    <row r="167" s="2" customFormat="1" ht="16.5" customHeight="1">
      <c r="A167" s="40"/>
      <c r="B167" s="41"/>
      <c r="C167" s="206" t="s">
        <v>225</v>
      </c>
      <c r="D167" s="206" t="s">
        <v>128</v>
      </c>
      <c r="E167" s="207" t="s">
        <v>220</v>
      </c>
      <c r="F167" s="208" t="s">
        <v>221</v>
      </c>
      <c r="G167" s="209" t="s">
        <v>186</v>
      </c>
      <c r="H167" s="210">
        <v>40.405999999999999</v>
      </c>
      <c r="I167" s="211"/>
      <c r="J167" s="212">
        <f>ROUND(I167*H167,2)</f>
        <v>0</v>
      </c>
      <c r="K167" s="208" t="s">
        <v>132</v>
      </c>
      <c r="L167" s="46"/>
      <c r="M167" s="213" t="s">
        <v>75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133</v>
      </c>
      <c r="AT167" s="217" t="s">
        <v>128</v>
      </c>
      <c r="AU167" s="217" t="s">
        <v>87</v>
      </c>
      <c r="AY167" s="19" t="s">
        <v>126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85</v>
      </c>
      <c r="BK167" s="218">
        <f>ROUND(I167*H167,2)</f>
        <v>0</v>
      </c>
      <c r="BL167" s="19" t="s">
        <v>133</v>
      </c>
      <c r="BM167" s="217" t="s">
        <v>691</v>
      </c>
    </row>
    <row r="168" s="2" customFormat="1">
      <c r="A168" s="40"/>
      <c r="B168" s="41"/>
      <c r="C168" s="42"/>
      <c r="D168" s="219" t="s">
        <v>135</v>
      </c>
      <c r="E168" s="42"/>
      <c r="F168" s="220" t="s">
        <v>223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135</v>
      </c>
      <c r="AU168" s="19" t="s">
        <v>87</v>
      </c>
    </row>
    <row r="169" s="2" customFormat="1">
      <c r="A169" s="40"/>
      <c r="B169" s="41"/>
      <c r="C169" s="42"/>
      <c r="D169" s="224" t="s">
        <v>137</v>
      </c>
      <c r="E169" s="42"/>
      <c r="F169" s="225" t="s">
        <v>224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</v>
      </c>
      <c r="AU169" s="19" t="s">
        <v>87</v>
      </c>
    </row>
    <row r="170" s="13" customFormat="1">
      <c r="A170" s="13"/>
      <c r="B170" s="226"/>
      <c r="C170" s="227"/>
      <c r="D170" s="219" t="s">
        <v>139</v>
      </c>
      <c r="E170" s="228" t="s">
        <v>75</v>
      </c>
      <c r="F170" s="229" t="s">
        <v>674</v>
      </c>
      <c r="G170" s="227"/>
      <c r="H170" s="230">
        <v>2.1949999999999998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139</v>
      </c>
      <c r="AU170" s="236" t="s">
        <v>87</v>
      </c>
      <c r="AV170" s="13" t="s">
        <v>87</v>
      </c>
      <c r="AW170" s="13" t="s">
        <v>38</v>
      </c>
      <c r="AX170" s="13" t="s">
        <v>77</v>
      </c>
      <c r="AY170" s="236" t="s">
        <v>126</v>
      </c>
    </row>
    <row r="171" s="15" customFormat="1">
      <c r="A171" s="15"/>
      <c r="B171" s="249"/>
      <c r="C171" s="250"/>
      <c r="D171" s="219" t="s">
        <v>139</v>
      </c>
      <c r="E171" s="251" t="s">
        <v>75</v>
      </c>
      <c r="F171" s="252" t="s">
        <v>191</v>
      </c>
      <c r="G171" s="250"/>
      <c r="H171" s="253">
        <v>2.1949999999999998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139</v>
      </c>
      <c r="AU171" s="259" t="s">
        <v>87</v>
      </c>
      <c r="AV171" s="15" t="s">
        <v>150</v>
      </c>
      <c r="AW171" s="15" t="s">
        <v>38</v>
      </c>
      <c r="AX171" s="15" t="s">
        <v>77</v>
      </c>
      <c r="AY171" s="259" t="s">
        <v>126</v>
      </c>
    </row>
    <row r="172" s="13" customFormat="1">
      <c r="A172" s="13"/>
      <c r="B172" s="226"/>
      <c r="C172" s="227"/>
      <c r="D172" s="219" t="s">
        <v>139</v>
      </c>
      <c r="E172" s="228" t="s">
        <v>75</v>
      </c>
      <c r="F172" s="229" t="s">
        <v>675</v>
      </c>
      <c r="G172" s="227"/>
      <c r="H172" s="230">
        <v>208.78800000000001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139</v>
      </c>
      <c r="AU172" s="236" t="s">
        <v>87</v>
      </c>
      <c r="AV172" s="13" t="s">
        <v>87</v>
      </c>
      <c r="AW172" s="13" t="s">
        <v>38</v>
      </c>
      <c r="AX172" s="13" t="s">
        <v>77</v>
      </c>
      <c r="AY172" s="236" t="s">
        <v>126</v>
      </c>
    </row>
    <row r="173" s="13" customFormat="1">
      <c r="A173" s="13"/>
      <c r="B173" s="226"/>
      <c r="C173" s="227"/>
      <c r="D173" s="219" t="s">
        <v>139</v>
      </c>
      <c r="E173" s="228" t="s">
        <v>75</v>
      </c>
      <c r="F173" s="229" t="s">
        <v>676</v>
      </c>
      <c r="G173" s="227"/>
      <c r="H173" s="230">
        <v>-30.905999999999999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139</v>
      </c>
      <c r="AU173" s="236" t="s">
        <v>87</v>
      </c>
      <c r="AV173" s="13" t="s">
        <v>87</v>
      </c>
      <c r="AW173" s="13" t="s">
        <v>38</v>
      </c>
      <c r="AX173" s="13" t="s">
        <v>77</v>
      </c>
      <c r="AY173" s="236" t="s">
        <v>126</v>
      </c>
    </row>
    <row r="174" s="13" customFormat="1">
      <c r="A174" s="13"/>
      <c r="B174" s="226"/>
      <c r="C174" s="227"/>
      <c r="D174" s="219" t="s">
        <v>139</v>
      </c>
      <c r="E174" s="228" t="s">
        <v>75</v>
      </c>
      <c r="F174" s="229" t="s">
        <v>677</v>
      </c>
      <c r="G174" s="227"/>
      <c r="H174" s="230">
        <v>-7.2720000000000002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139</v>
      </c>
      <c r="AU174" s="236" t="s">
        <v>87</v>
      </c>
      <c r="AV174" s="13" t="s">
        <v>87</v>
      </c>
      <c r="AW174" s="13" t="s">
        <v>38</v>
      </c>
      <c r="AX174" s="13" t="s">
        <v>77</v>
      </c>
      <c r="AY174" s="236" t="s">
        <v>126</v>
      </c>
    </row>
    <row r="175" s="13" customFormat="1">
      <c r="A175" s="13"/>
      <c r="B175" s="226"/>
      <c r="C175" s="227"/>
      <c r="D175" s="219" t="s">
        <v>139</v>
      </c>
      <c r="E175" s="228" t="s">
        <v>75</v>
      </c>
      <c r="F175" s="229" t="s">
        <v>678</v>
      </c>
      <c r="G175" s="227"/>
      <c r="H175" s="230">
        <v>-0.47999999999999998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139</v>
      </c>
      <c r="AU175" s="236" t="s">
        <v>87</v>
      </c>
      <c r="AV175" s="13" t="s">
        <v>87</v>
      </c>
      <c r="AW175" s="13" t="s">
        <v>38</v>
      </c>
      <c r="AX175" s="13" t="s">
        <v>77</v>
      </c>
      <c r="AY175" s="236" t="s">
        <v>126</v>
      </c>
    </row>
    <row r="176" s="15" customFormat="1">
      <c r="A176" s="15"/>
      <c r="B176" s="249"/>
      <c r="C176" s="250"/>
      <c r="D176" s="219" t="s">
        <v>139</v>
      </c>
      <c r="E176" s="251" t="s">
        <v>75</v>
      </c>
      <c r="F176" s="252" t="s">
        <v>191</v>
      </c>
      <c r="G176" s="250"/>
      <c r="H176" s="253">
        <v>170.13000000000002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9" t="s">
        <v>139</v>
      </c>
      <c r="AU176" s="259" t="s">
        <v>87</v>
      </c>
      <c r="AV176" s="15" t="s">
        <v>150</v>
      </c>
      <c r="AW176" s="15" t="s">
        <v>38</v>
      </c>
      <c r="AX176" s="15" t="s">
        <v>77</v>
      </c>
      <c r="AY176" s="259" t="s">
        <v>126</v>
      </c>
    </row>
    <row r="177" s="13" customFormat="1">
      <c r="A177" s="13"/>
      <c r="B177" s="226"/>
      <c r="C177" s="227"/>
      <c r="D177" s="219" t="s">
        <v>139</v>
      </c>
      <c r="E177" s="228" t="s">
        <v>75</v>
      </c>
      <c r="F177" s="229" t="s">
        <v>679</v>
      </c>
      <c r="G177" s="227"/>
      <c r="H177" s="230">
        <v>40.405999999999999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87</v>
      </c>
      <c r="AV177" s="13" t="s">
        <v>87</v>
      </c>
      <c r="AW177" s="13" t="s">
        <v>38</v>
      </c>
      <c r="AX177" s="13" t="s">
        <v>85</v>
      </c>
      <c r="AY177" s="236" t="s">
        <v>126</v>
      </c>
    </row>
    <row r="178" s="2" customFormat="1" ht="16.5" customHeight="1">
      <c r="A178" s="40"/>
      <c r="B178" s="41"/>
      <c r="C178" s="206" t="s">
        <v>231</v>
      </c>
      <c r="D178" s="206" t="s">
        <v>128</v>
      </c>
      <c r="E178" s="207" t="s">
        <v>226</v>
      </c>
      <c r="F178" s="208" t="s">
        <v>227</v>
      </c>
      <c r="G178" s="209" t="s">
        <v>186</v>
      </c>
      <c r="H178" s="210">
        <v>0.98699999999999999</v>
      </c>
      <c r="I178" s="211"/>
      <c r="J178" s="212">
        <f>ROUND(I178*H178,2)</f>
        <v>0</v>
      </c>
      <c r="K178" s="208" t="s">
        <v>132</v>
      </c>
      <c r="L178" s="46"/>
      <c r="M178" s="213" t="s">
        <v>75</v>
      </c>
      <c r="N178" s="214" t="s">
        <v>47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133</v>
      </c>
      <c r="AT178" s="217" t="s">
        <v>128</v>
      </c>
      <c r="AU178" s="217" t="s">
        <v>87</v>
      </c>
      <c r="AY178" s="19" t="s">
        <v>126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85</v>
      </c>
      <c r="BK178" s="218">
        <f>ROUND(I178*H178,2)</f>
        <v>0</v>
      </c>
      <c r="BL178" s="19" t="s">
        <v>133</v>
      </c>
      <c r="BM178" s="217" t="s">
        <v>692</v>
      </c>
    </row>
    <row r="179" s="2" customFormat="1">
      <c r="A179" s="40"/>
      <c r="B179" s="41"/>
      <c r="C179" s="42"/>
      <c r="D179" s="219" t="s">
        <v>135</v>
      </c>
      <c r="E179" s="42"/>
      <c r="F179" s="220" t="s">
        <v>229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135</v>
      </c>
      <c r="AU179" s="19" t="s">
        <v>87</v>
      </c>
    </row>
    <row r="180" s="2" customFormat="1">
      <c r="A180" s="40"/>
      <c r="B180" s="41"/>
      <c r="C180" s="42"/>
      <c r="D180" s="224" t="s">
        <v>137</v>
      </c>
      <c r="E180" s="42"/>
      <c r="F180" s="225" t="s">
        <v>230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137</v>
      </c>
      <c r="AU180" s="19" t="s">
        <v>87</v>
      </c>
    </row>
    <row r="181" s="13" customFormat="1">
      <c r="A181" s="13"/>
      <c r="B181" s="226"/>
      <c r="C181" s="227"/>
      <c r="D181" s="219" t="s">
        <v>139</v>
      </c>
      <c r="E181" s="228" t="s">
        <v>75</v>
      </c>
      <c r="F181" s="229" t="s">
        <v>681</v>
      </c>
      <c r="G181" s="227"/>
      <c r="H181" s="230">
        <v>1.855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139</v>
      </c>
      <c r="AU181" s="236" t="s">
        <v>87</v>
      </c>
      <c r="AV181" s="13" t="s">
        <v>87</v>
      </c>
      <c r="AW181" s="13" t="s">
        <v>38</v>
      </c>
      <c r="AX181" s="13" t="s">
        <v>77</v>
      </c>
      <c r="AY181" s="236" t="s">
        <v>126</v>
      </c>
    </row>
    <row r="182" s="15" customFormat="1">
      <c r="A182" s="15"/>
      <c r="B182" s="249"/>
      <c r="C182" s="250"/>
      <c r="D182" s="219" t="s">
        <v>139</v>
      </c>
      <c r="E182" s="251" t="s">
        <v>75</v>
      </c>
      <c r="F182" s="252" t="s">
        <v>191</v>
      </c>
      <c r="G182" s="250"/>
      <c r="H182" s="253">
        <v>1.855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139</v>
      </c>
      <c r="AU182" s="259" t="s">
        <v>87</v>
      </c>
      <c r="AV182" s="15" t="s">
        <v>150</v>
      </c>
      <c r="AW182" s="15" t="s">
        <v>38</v>
      </c>
      <c r="AX182" s="15" t="s">
        <v>77</v>
      </c>
      <c r="AY182" s="259" t="s">
        <v>126</v>
      </c>
    </row>
    <row r="183" s="13" customFormat="1">
      <c r="A183" s="13"/>
      <c r="B183" s="226"/>
      <c r="C183" s="227"/>
      <c r="D183" s="219" t="s">
        <v>139</v>
      </c>
      <c r="E183" s="228" t="s">
        <v>75</v>
      </c>
      <c r="F183" s="229" t="s">
        <v>682</v>
      </c>
      <c r="G183" s="227"/>
      <c r="H183" s="230">
        <v>5.3419999999999996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139</v>
      </c>
      <c r="AU183" s="236" t="s">
        <v>87</v>
      </c>
      <c r="AV183" s="13" t="s">
        <v>87</v>
      </c>
      <c r="AW183" s="13" t="s">
        <v>38</v>
      </c>
      <c r="AX183" s="13" t="s">
        <v>77</v>
      </c>
      <c r="AY183" s="236" t="s">
        <v>126</v>
      </c>
    </row>
    <row r="184" s="13" customFormat="1">
      <c r="A184" s="13"/>
      <c r="B184" s="226"/>
      <c r="C184" s="227"/>
      <c r="D184" s="219" t="s">
        <v>139</v>
      </c>
      <c r="E184" s="228" t="s">
        <v>75</v>
      </c>
      <c r="F184" s="229" t="s">
        <v>683</v>
      </c>
      <c r="G184" s="227"/>
      <c r="H184" s="230">
        <v>-1.1879999999999999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139</v>
      </c>
      <c r="AU184" s="236" t="s">
        <v>87</v>
      </c>
      <c r="AV184" s="13" t="s">
        <v>87</v>
      </c>
      <c r="AW184" s="13" t="s">
        <v>38</v>
      </c>
      <c r="AX184" s="13" t="s">
        <v>77</v>
      </c>
      <c r="AY184" s="236" t="s">
        <v>126</v>
      </c>
    </row>
    <row r="185" s="15" customFormat="1">
      <c r="A185" s="15"/>
      <c r="B185" s="249"/>
      <c r="C185" s="250"/>
      <c r="D185" s="219" t="s">
        <v>139</v>
      </c>
      <c r="E185" s="251" t="s">
        <v>75</v>
      </c>
      <c r="F185" s="252" t="s">
        <v>191</v>
      </c>
      <c r="G185" s="250"/>
      <c r="H185" s="253">
        <v>4.1539999999999999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139</v>
      </c>
      <c r="AU185" s="259" t="s">
        <v>87</v>
      </c>
      <c r="AV185" s="15" t="s">
        <v>150</v>
      </c>
      <c r="AW185" s="15" t="s">
        <v>38</v>
      </c>
      <c r="AX185" s="15" t="s">
        <v>77</v>
      </c>
      <c r="AY185" s="259" t="s">
        <v>126</v>
      </c>
    </row>
    <row r="186" s="13" customFormat="1">
      <c r="A186" s="13"/>
      <c r="B186" s="226"/>
      <c r="C186" s="227"/>
      <c r="D186" s="219" t="s">
        <v>139</v>
      </c>
      <c r="E186" s="228" t="s">
        <v>75</v>
      </c>
      <c r="F186" s="229" t="s">
        <v>684</v>
      </c>
      <c r="G186" s="227"/>
      <c r="H186" s="230">
        <v>0.98699999999999999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139</v>
      </c>
      <c r="AU186" s="236" t="s">
        <v>87</v>
      </c>
      <c r="AV186" s="13" t="s">
        <v>87</v>
      </c>
      <c r="AW186" s="13" t="s">
        <v>38</v>
      </c>
      <c r="AX186" s="13" t="s">
        <v>85</v>
      </c>
      <c r="AY186" s="236" t="s">
        <v>126</v>
      </c>
    </row>
    <row r="187" s="2" customFormat="1" ht="21.75" customHeight="1">
      <c r="A187" s="40"/>
      <c r="B187" s="41"/>
      <c r="C187" s="206" t="s">
        <v>8</v>
      </c>
      <c r="D187" s="206" t="s">
        <v>128</v>
      </c>
      <c r="E187" s="207" t="s">
        <v>693</v>
      </c>
      <c r="F187" s="208" t="s">
        <v>694</v>
      </c>
      <c r="G187" s="209" t="s">
        <v>186</v>
      </c>
      <c r="H187" s="210">
        <v>40.405999999999999</v>
      </c>
      <c r="I187" s="211"/>
      <c r="J187" s="212">
        <f>ROUND(I187*H187,2)</f>
        <v>0</v>
      </c>
      <c r="K187" s="208" t="s">
        <v>132</v>
      </c>
      <c r="L187" s="46"/>
      <c r="M187" s="213" t="s">
        <v>75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133</v>
      </c>
      <c r="AT187" s="217" t="s">
        <v>128</v>
      </c>
      <c r="AU187" s="217" t="s">
        <v>87</v>
      </c>
      <c r="AY187" s="19" t="s">
        <v>126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133</v>
      </c>
      <c r="BM187" s="217" t="s">
        <v>695</v>
      </c>
    </row>
    <row r="188" s="2" customFormat="1">
      <c r="A188" s="40"/>
      <c r="B188" s="41"/>
      <c r="C188" s="42"/>
      <c r="D188" s="219" t="s">
        <v>135</v>
      </c>
      <c r="E188" s="42"/>
      <c r="F188" s="220" t="s">
        <v>696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135</v>
      </c>
      <c r="AU188" s="19" t="s">
        <v>87</v>
      </c>
    </row>
    <row r="189" s="2" customFormat="1">
      <c r="A189" s="40"/>
      <c r="B189" s="41"/>
      <c r="C189" s="42"/>
      <c r="D189" s="224" t="s">
        <v>137</v>
      </c>
      <c r="E189" s="42"/>
      <c r="F189" s="225" t="s">
        <v>697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137</v>
      </c>
      <c r="AU189" s="19" t="s">
        <v>87</v>
      </c>
    </row>
    <row r="190" s="13" customFormat="1">
      <c r="A190" s="13"/>
      <c r="B190" s="226"/>
      <c r="C190" s="227"/>
      <c r="D190" s="219" t="s">
        <v>139</v>
      </c>
      <c r="E190" s="228" t="s">
        <v>75</v>
      </c>
      <c r="F190" s="229" t="s">
        <v>674</v>
      </c>
      <c r="G190" s="227"/>
      <c r="H190" s="230">
        <v>2.1949999999999998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139</v>
      </c>
      <c r="AU190" s="236" t="s">
        <v>87</v>
      </c>
      <c r="AV190" s="13" t="s">
        <v>87</v>
      </c>
      <c r="AW190" s="13" t="s">
        <v>38</v>
      </c>
      <c r="AX190" s="13" t="s">
        <v>77</v>
      </c>
      <c r="AY190" s="236" t="s">
        <v>126</v>
      </c>
    </row>
    <row r="191" s="15" customFormat="1">
      <c r="A191" s="15"/>
      <c r="B191" s="249"/>
      <c r="C191" s="250"/>
      <c r="D191" s="219" t="s">
        <v>139</v>
      </c>
      <c r="E191" s="251" t="s">
        <v>75</v>
      </c>
      <c r="F191" s="252" t="s">
        <v>191</v>
      </c>
      <c r="G191" s="250"/>
      <c r="H191" s="253">
        <v>2.1949999999999998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139</v>
      </c>
      <c r="AU191" s="259" t="s">
        <v>87</v>
      </c>
      <c r="AV191" s="15" t="s">
        <v>150</v>
      </c>
      <c r="AW191" s="15" t="s">
        <v>38</v>
      </c>
      <c r="AX191" s="15" t="s">
        <v>77</v>
      </c>
      <c r="AY191" s="259" t="s">
        <v>126</v>
      </c>
    </row>
    <row r="192" s="13" customFormat="1">
      <c r="A192" s="13"/>
      <c r="B192" s="226"/>
      <c r="C192" s="227"/>
      <c r="D192" s="219" t="s">
        <v>139</v>
      </c>
      <c r="E192" s="228" t="s">
        <v>75</v>
      </c>
      <c r="F192" s="229" t="s">
        <v>675</v>
      </c>
      <c r="G192" s="227"/>
      <c r="H192" s="230">
        <v>208.78800000000001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139</v>
      </c>
      <c r="AU192" s="236" t="s">
        <v>87</v>
      </c>
      <c r="AV192" s="13" t="s">
        <v>87</v>
      </c>
      <c r="AW192" s="13" t="s">
        <v>38</v>
      </c>
      <c r="AX192" s="13" t="s">
        <v>77</v>
      </c>
      <c r="AY192" s="236" t="s">
        <v>126</v>
      </c>
    </row>
    <row r="193" s="13" customFormat="1">
      <c r="A193" s="13"/>
      <c r="B193" s="226"/>
      <c r="C193" s="227"/>
      <c r="D193" s="219" t="s">
        <v>139</v>
      </c>
      <c r="E193" s="228" t="s">
        <v>75</v>
      </c>
      <c r="F193" s="229" t="s">
        <v>676</v>
      </c>
      <c r="G193" s="227"/>
      <c r="H193" s="230">
        <v>-30.905999999999999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139</v>
      </c>
      <c r="AU193" s="236" t="s">
        <v>87</v>
      </c>
      <c r="AV193" s="13" t="s">
        <v>87</v>
      </c>
      <c r="AW193" s="13" t="s">
        <v>38</v>
      </c>
      <c r="AX193" s="13" t="s">
        <v>77</v>
      </c>
      <c r="AY193" s="236" t="s">
        <v>126</v>
      </c>
    </row>
    <row r="194" s="13" customFormat="1">
      <c r="A194" s="13"/>
      <c r="B194" s="226"/>
      <c r="C194" s="227"/>
      <c r="D194" s="219" t="s">
        <v>139</v>
      </c>
      <c r="E194" s="228" t="s">
        <v>75</v>
      </c>
      <c r="F194" s="229" t="s">
        <v>677</v>
      </c>
      <c r="G194" s="227"/>
      <c r="H194" s="230">
        <v>-7.2720000000000002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139</v>
      </c>
      <c r="AU194" s="236" t="s">
        <v>87</v>
      </c>
      <c r="AV194" s="13" t="s">
        <v>87</v>
      </c>
      <c r="AW194" s="13" t="s">
        <v>38</v>
      </c>
      <c r="AX194" s="13" t="s">
        <v>77</v>
      </c>
      <c r="AY194" s="236" t="s">
        <v>126</v>
      </c>
    </row>
    <row r="195" s="13" customFormat="1">
      <c r="A195" s="13"/>
      <c r="B195" s="226"/>
      <c r="C195" s="227"/>
      <c r="D195" s="219" t="s">
        <v>139</v>
      </c>
      <c r="E195" s="228" t="s">
        <v>75</v>
      </c>
      <c r="F195" s="229" t="s">
        <v>678</v>
      </c>
      <c r="G195" s="227"/>
      <c r="H195" s="230">
        <v>-0.47999999999999998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139</v>
      </c>
      <c r="AU195" s="236" t="s">
        <v>87</v>
      </c>
      <c r="AV195" s="13" t="s">
        <v>87</v>
      </c>
      <c r="AW195" s="13" t="s">
        <v>38</v>
      </c>
      <c r="AX195" s="13" t="s">
        <v>77</v>
      </c>
      <c r="AY195" s="236" t="s">
        <v>126</v>
      </c>
    </row>
    <row r="196" s="15" customFormat="1">
      <c r="A196" s="15"/>
      <c r="B196" s="249"/>
      <c r="C196" s="250"/>
      <c r="D196" s="219" t="s">
        <v>139</v>
      </c>
      <c r="E196" s="251" t="s">
        <v>75</v>
      </c>
      <c r="F196" s="252" t="s">
        <v>191</v>
      </c>
      <c r="G196" s="250"/>
      <c r="H196" s="253">
        <v>170.13000000000002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139</v>
      </c>
      <c r="AU196" s="259" t="s">
        <v>87</v>
      </c>
      <c r="AV196" s="15" t="s">
        <v>150</v>
      </c>
      <c r="AW196" s="15" t="s">
        <v>38</v>
      </c>
      <c r="AX196" s="15" t="s">
        <v>77</v>
      </c>
      <c r="AY196" s="259" t="s">
        <v>126</v>
      </c>
    </row>
    <row r="197" s="13" customFormat="1">
      <c r="A197" s="13"/>
      <c r="B197" s="226"/>
      <c r="C197" s="227"/>
      <c r="D197" s="219" t="s">
        <v>139</v>
      </c>
      <c r="E197" s="228" t="s">
        <v>75</v>
      </c>
      <c r="F197" s="229" t="s">
        <v>679</v>
      </c>
      <c r="G197" s="227"/>
      <c r="H197" s="230">
        <v>40.405999999999999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139</v>
      </c>
      <c r="AU197" s="236" t="s">
        <v>87</v>
      </c>
      <c r="AV197" s="13" t="s">
        <v>87</v>
      </c>
      <c r="AW197" s="13" t="s">
        <v>38</v>
      </c>
      <c r="AX197" s="13" t="s">
        <v>85</v>
      </c>
      <c r="AY197" s="236" t="s">
        <v>126</v>
      </c>
    </row>
    <row r="198" s="2" customFormat="1" ht="21.75" customHeight="1">
      <c r="A198" s="40"/>
      <c r="B198" s="41"/>
      <c r="C198" s="206" t="s">
        <v>242</v>
      </c>
      <c r="D198" s="206" t="s">
        <v>128</v>
      </c>
      <c r="E198" s="207" t="s">
        <v>237</v>
      </c>
      <c r="F198" s="208" t="s">
        <v>238</v>
      </c>
      <c r="G198" s="209" t="s">
        <v>186</v>
      </c>
      <c r="H198" s="210">
        <v>0.98699999999999999</v>
      </c>
      <c r="I198" s="211"/>
      <c r="J198" s="212">
        <f>ROUND(I198*H198,2)</f>
        <v>0</v>
      </c>
      <c r="K198" s="208" t="s">
        <v>132</v>
      </c>
      <c r="L198" s="46"/>
      <c r="M198" s="213" t="s">
        <v>75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133</v>
      </c>
      <c r="AT198" s="217" t="s">
        <v>128</v>
      </c>
      <c r="AU198" s="217" t="s">
        <v>87</v>
      </c>
      <c r="AY198" s="19" t="s">
        <v>126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85</v>
      </c>
      <c r="BK198" s="218">
        <f>ROUND(I198*H198,2)</f>
        <v>0</v>
      </c>
      <c r="BL198" s="19" t="s">
        <v>133</v>
      </c>
      <c r="BM198" s="217" t="s">
        <v>698</v>
      </c>
    </row>
    <row r="199" s="2" customFormat="1">
      <c r="A199" s="40"/>
      <c r="B199" s="41"/>
      <c r="C199" s="42"/>
      <c r="D199" s="219" t="s">
        <v>135</v>
      </c>
      <c r="E199" s="42"/>
      <c r="F199" s="220" t="s">
        <v>240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135</v>
      </c>
      <c r="AU199" s="19" t="s">
        <v>87</v>
      </c>
    </row>
    <row r="200" s="2" customFormat="1">
      <c r="A200" s="40"/>
      <c r="B200" s="41"/>
      <c r="C200" s="42"/>
      <c r="D200" s="224" t="s">
        <v>137</v>
      </c>
      <c r="E200" s="42"/>
      <c r="F200" s="225" t="s">
        <v>241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137</v>
      </c>
      <c r="AU200" s="19" t="s">
        <v>87</v>
      </c>
    </row>
    <row r="201" s="13" customFormat="1">
      <c r="A201" s="13"/>
      <c r="B201" s="226"/>
      <c r="C201" s="227"/>
      <c r="D201" s="219" t="s">
        <v>139</v>
      </c>
      <c r="E201" s="228" t="s">
        <v>75</v>
      </c>
      <c r="F201" s="229" t="s">
        <v>681</v>
      </c>
      <c r="G201" s="227"/>
      <c r="H201" s="230">
        <v>1.855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139</v>
      </c>
      <c r="AU201" s="236" t="s">
        <v>87</v>
      </c>
      <c r="AV201" s="13" t="s">
        <v>87</v>
      </c>
      <c r="AW201" s="13" t="s">
        <v>38</v>
      </c>
      <c r="AX201" s="13" t="s">
        <v>77</v>
      </c>
      <c r="AY201" s="236" t="s">
        <v>126</v>
      </c>
    </row>
    <row r="202" s="15" customFormat="1">
      <c r="A202" s="15"/>
      <c r="B202" s="249"/>
      <c r="C202" s="250"/>
      <c r="D202" s="219" t="s">
        <v>139</v>
      </c>
      <c r="E202" s="251" t="s">
        <v>75</v>
      </c>
      <c r="F202" s="252" t="s">
        <v>191</v>
      </c>
      <c r="G202" s="250"/>
      <c r="H202" s="253">
        <v>1.855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139</v>
      </c>
      <c r="AU202" s="259" t="s">
        <v>87</v>
      </c>
      <c r="AV202" s="15" t="s">
        <v>150</v>
      </c>
      <c r="AW202" s="15" t="s">
        <v>38</v>
      </c>
      <c r="AX202" s="15" t="s">
        <v>77</v>
      </c>
      <c r="AY202" s="259" t="s">
        <v>126</v>
      </c>
    </row>
    <row r="203" s="13" customFormat="1">
      <c r="A203" s="13"/>
      <c r="B203" s="226"/>
      <c r="C203" s="227"/>
      <c r="D203" s="219" t="s">
        <v>139</v>
      </c>
      <c r="E203" s="228" t="s">
        <v>75</v>
      </c>
      <c r="F203" s="229" t="s">
        <v>682</v>
      </c>
      <c r="G203" s="227"/>
      <c r="H203" s="230">
        <v>5.3419999999999996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139</v>
      </c>
      <c r="AU203" s="236" t="s">
        <v>87</v>
      </c>
      <c r="AV203" s="13" t="s">
        <v>87</v>
      </c>
      <c r="AW203" s="13" t="s">
        <v>38</v>
      </c>
      <c r="AX203" s="13" t="s">
        <v>77</v>
      </c>
      <c r="AY203" s="236" t="s">
        <v>126</v>
      </c>
    </row>
    <row r="204" s="13" customFormat="1">
      <c r="A204" s="13"/>
      <c r="B204" s="226"/>
      <c r="C204" s="227"/>
      <c r="D204" s="219" t="s">
        <v>139</v>
      </c>
      <c r="E204" s="228" t="s">
        <v>75</v>
      </c>
      <c r="F204" s="229" t="s">
        <v>683</v>
      </c>
      <c r="G204" s="227"/>
      <c r="H204" s="230">
        <v>-1.1879999999999999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139</v>
      </c>
      <c r="AU204" s="236" t="s">
        <v>87</v>
      </c>
      <c r="AV204" s="13" t="s">
        <v>87</v>
      </c>
      <c r="AW204" s="13" t="s">
        <v>38</v>
      </c>
      <c r="AX204" s="13" t="s">
        <v>77</v>
      </c>
      <c r="AY204" s="236" t="s">
        <v>126</v>
      </c>
    </row>
    <row r="205" s="15" customFormat="1">
      <c r="A205" s="15"/>
      <c r="B205" s="249"/>
      <c r="C205" s="250"/>
      <c r="D205" s="219" t="s">
        <v>139</v>
      </c>
      <c r="E205" s="251" t="s">
        <v>75</v>
      </c>
      <c r="F205" s="252" t="s">
        <v>191</v>
      </c>
      <c r="G205" s="250"/>
      <c r="H205" s="253">
        <v>4.1539999999999999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9" t="s">
        <v>139</v>
      </c>
      <c r="AU205" s="259" t="s">
        <v>87</v>
      </c>
      <c r="AV205" s="15" t="s">
        <v>150</v>
      </c>
      <c r="AW205" s="15" t="s">
        <v>38</v>
      </c>
      <c r="AX205" s="15" t="s">
        <v>77</v>
      </c>
      <c r="AY205" s="259" t="s">
        <v>126</v>
      </c>
    </row>
    <row r="206" s="13" customFormat="1">
      <c r="A206" s="13"/>
      <c r="B206" s="226"/>
      <c r="C206" s="227"/>
      <c r="D206" s="219" t="s">
        <v>139</v>
      </c>
      <c r="E206" s="228" t="s">
        <v>75</v>
      </c>
      <c r="F206" s="229" t="s">
        <v>684</v>
      </c>
      <c r="G206" s="227"/>
      <c r="H206" s="230">
        <v>0.98699999999999999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139</v>
      </c>
      <c r="AU206" s="236" t="s">
        <v>87</v>
      </c>
      <c r="AV206" s="13" t="s">
        <v>87</v>
      </c>
      <c r="AW206" s="13" t="s">
        <v>38</v>
      </c>
      <c r="AX206" s="13" t="s">
        <v>85</v>
      </c>
      <c r="AY206" s="236" t="s">
        <v>126</v>
      </c>
    </row>
    <row r="207" s="2" customFormat="1" ht="16.5" customHeight="1">
      <c r="A207" s="40"/>
      <c r="B207" s="41"/>
      <c r="C207" s="206" t="s">
        <v>249</v>
      </c>
      <c r="D207" s="206" t="s">
        <v>128</v>
      </c>
      <c r="E207" s="207" t="s">
        <v>243</v>
      </c>
      <c r="F207" s="208" t="s">
        <v>244</v>
      </c>
      <c r="G207" s="209" t="s">
        <v>186</v>
      </c>
      <c r="H207" s="210">
        <v>4.2530000000000001</v>
      </c>
      <c r="I207" s="211"/>
      <c r="J207" s="212">
        <f>ROUND(I207*H207,2)</f>
        <v>0</v>
      </c>
      <c r="K207" s="208" t="s">
        <v>132</v>
      </c>
      <c r="L207" s="46"/>
      <c r="M207" s="213" t="s">
        <v>75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133</v>
      </c>
      <c r="AT207" s="217" t="s">
        <v>128</v>
      </c>
      <c r="AU207" s="217" t="s">
        <v>87</v>
      </c>
      <c r="AY207" s="19" t="s">
        <v>126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85</v>
      </c>
      <c r="BK207" s="218">
        <f>ROUND(I207*H207,2)</f>
        <v>0</v>
      </c>
      <c r="BL207" s="19" t="s">
        <v>133</v>
      </c>
      <c r="BM207" s="217" t="s">
        <v>699</v>
      </c>
    </row>
    <row r="208" s="2" customFormat="1">
      <c r="A208" s="40"/>
      <c r="B208" s="41"/>
      <c r="C208" s="42"/>
      <c r="D208" s="219" t="s">
        <v>135</v>
      </c>
      <c r="E208" s="42"/>
      <c r="F208" s="220" t="s">
        <v>246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135</v>
      </c>
      <c r="AU208" s="19" t="s">
        <v>87</v>
      </c>
    </row>
    <row r="209" s="2" customFormat="1">
      <c r="A209" s="40"/>
      <c r="B209" s="41"/>
      <c r="C209" s="42"/>
      <c r="D209" s="224" t="s">
        <v>137</v>
      </c>
      <c r="E209" s="42"/>
      <c r="F209" s="225" t="s">
        <v>247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137</v>
      </c>
      <c r="AU209" s="19" t="s">
        <v>87</v>
      </c>
    </row>
    <row r="210" s="13" customFormat="1">
      <c r="A210" s="13"/>
      <c r="B210" s="226"/>
      <c r="C210" s="227"/>
      <c r="D210" s="219" t="s">
        <v>139</v>
      </c>
      <c r="E210" s="228" t="s">
        <v>75</v>
      </c>
      <c r="F210" s="229" t="s">
        <v>674</v>
      </c>
      <c r="G210" s="227"/>
      <c r="H210" s="230">
        <v>2.1949999999999998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139</v>
      </c>
      <c r="AU210" s="236" t="s">
        <v>87</v>
      </c>
      <c r="AV210" s="13" t="s">
        <v>87</v>
      </c>
      <c r="AW210" s="13" t="s">
        <v>38</v>
      </c>
      <c r="AX210" s="13" t="s">
        <v>77</v>
      </c>
      <c r="AY210" s="236" t="s">
        <v>126</v>
      </c>
    </row>
    <row r="211" s="15" customFormat="1">
      <c r="A211" s="15"/>
      <c r="B211" s="249"/>
      <c r="C211" s="250"/>
      <c r="D211" s="219" t="s">
        <v>139</v>
      </c>
      <c r="E211" s="251" t="s">
        <v>75</v>
      </c>
      <c r="F211" s="252" t="s">
        <v>191</v>
      </c>
      <c r="G211" s="250"/>
      <c r="H211" s="253">
        <v>2.1949999999999998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139</v>
      </c>
      <c r="AU211" s="259" t="s">
        <v>87</v>
      </c>
      <c r="AV211" s="15" t="s">
        <v>150</v>
      </c>
      <c r="AW211" s="15" t="s">
        <v>38</v>
      </c>
      <c r="AX211" s="15" t="s">
        <v>77</v>
      </c>
      <c r="AY211" s="259" t="s">
        <v>126</v>
      </c>
    </row>
    <row r="212" s="13" customFormat="1">
      <c r="A212" s="13"/>
      <c r="B212" s="226"/>
      <c r="C212" s="227"/>
      <c r="D212" s="219" t="s">
        <v>139</v>
      </c>
      <c r="E212" s="228" t="s">
        <v>75</v>
      </c>
      <c r="F212" s="229" t="s">
        <v>675</v>
      </c>
      <c r="G212" s="227"/>
      <c r="H212" s="230">
        <v>208.78800000000001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139</v>
      </c>
      <c r="AU212" s="236" t="s">
        <v>87</v>
      </c>
      <c r="AV212" s="13" t="s">
        <v>87</v>
      </c>
      <c r="AW212" s="13" t="s">
        <v>38</v>
      </c>
      <c r="AX212" s="13" t="s">
        <v>77</v>
      </c>
      <c r="AY212" s="236" t="s">
        <v>126</v>
      </c>
    </row>
    <row r="213" s="13" customFormat="1">
      <c r="A213" s="13"/>
      <c r="B213" s="226"/>
      <c r="C213" s="227"/>
      <c r="D213" s="219" t="s">
        <v>139</v>
      </c>
      <c r="E213" s="228" t="s">
        <v>75</v>
      </c>
      <c r="F213" s="229" t="s">
        <v>676</v>
      </c>
      <c r="G213" s="227"/>
      <c r="H213" s="230">
        <v>-30.905999999999999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139</v>
      </c>
      <c r="AU213" s="236" t="s">
        <v>87</v>
      </c>
      <c r="AV213" s="13" t="s">
        <v>87</v>
      </c>
      <c r="AW213" s="13" t="s">
        <v>38</v>
      </c>
      <c r="AX213" s="13" t="s">
        <v>77</v>
      </c>
      <c r="AY213" s="236" t="s">
        <v>126</v>
      </c>
    </row>
    <row r="214" s="13" customFormat="1">
      <c r="A214" s="13"/>
      <c r="B214" s="226"/>
      <c r="C214" s="227"/>
      <c r="D214" s="219" t="s">
        <v>139</v>
      </c>
      <c r="E214" s="228" t="s">
        <v>75</v>
      </c>
      <c r="F214" s="229" t="s">
        <v>677</v>
      </c>
      <c r="G214" s="227"/>
      <c r="H214" s="230">
        <v>-7.2720000000000002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139</v>
      </c>
      <c r="AU214" s="236" t="s">
        <v>87</v>
      </c>
      <c r="AV214" s="13" t="s">
        <v>87</v>
      </c>
      <c r="AW214" s="13" t="s">
        <v>38</v>
      </c>
      <c r="AX214" s="13" t="s">
        <v>77</v>
      </c>
      <c r="AY214" s="236" t="s">
        <v>126</v>
      </c>
    </row>
    <row r="215" s="13" customFormat="1">
      <c r="A215" s="13"/>
      <c r="B215" s="226"/>
      <c r="C215" s="227"/>
      <c r="D215" s="219" t="s">
        <v>139</v>
      </c>
      <c r="E215" s="228" t="s">
        <v>75</v>
      </c>
      <c r="F215" s="229" t="s">
        <v>678</v>
      </c>
      <c r="G215" s="227"/>
      <c r="H215" s="230">
        <v>-0.47999999999999998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139</v>
      </c>
      <c r="AU215" s="236" t="s">
        <v>87</v>
      </c>
      <c r="AV215" s="13" t="s">
        <v>87</v>
      </c>
      <c r="AW215" s="13" t="s">
        <v>38</v>
      </c>
      <c r="AX215" s="13" t="s">
        <v>77</v>
      </c>
      <c r="AY215" s="236" t="s">
        <v>126</v>
      </c>
    </row>
    <row r="216" s="15" customFormat="1">
      <c r="A216" s="15"/>
      <c r="B216" s="249"/>
      <c r="C216" s="250"/>
      <c r="D216" s="219" t="s">
        <v>139</v>
      </c>
      <c r="E216" s="251" t="s">
        <v>75</v>
      </c>
      <c r="F216" s="252" t="s">
        <v>191</v>
      </c>
      <c r="G216" s="250"/>
      <c r="H216" s="253">
        <v>170.13000000000002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9" t="s">
        <v>139</v>
      </c>
      <c r="AU216" s="259" t="s">
        <v>87</v>
      </c>
      <c r="AV216" s="15" t="s">
        <v>150</v>
      </c>
      <c r="AW216" s="15" t="s">
        <v>38</v>
      </c>
      <c r="AX216" s="15" t="s">
        <v>77</v>
      </c>
      <c r="AY216" s="259" t="s">
        <v>126</v>
      </c>
    </row>
    <row r="217" s="13" customFormat="1">
      <c r="A217" s="13"/>
      <c r="B217" s="226"/>
      <c r="C217" s="227"/>
      <c r="D217" s="219" t="s">
        <v>139</v>
      </c>
      <c r="E217" s="228" t="s">
        <v>75</v>
      </c>
      <c r="F217" s="229" t="s">
        <v>700</v>
      </c>
      <c r="G217" s="227"/>
      <c r="H217" s="230">
        <v>4.2530000000000001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139</v>
      </c>
      <c r="AU217" s="236" t="s">
        <v>87</v>
      </c>
      <c r="AV217" s="13" t="s">
        <v>87</v>
      </c>
      <c r="AW217" s="13" t="s">
        <v>38</v>
      </c>
      <c r="AX217" s="13" t="s">
        <v>85</v>
      </c>
      <c r="AY217" s="236" t="s">
        <v>126</v>
      </c>
    </row>
    <row r="218" s="2" customFormat="1" ht="16.5" customHeight="1">
      <c r="A218" s="40"/>
      <c r="B218" s="41"/>
      <c r="C218" s="206" t="s">
        <v>256</v>
      </c>
      <c r="D218" s="206" t="s">
        <v>128</v>
      </c>
      <c r="E218" s="207" t="s">
        <v>250</v>
      </c>
      <c r="F218" s="208" t="s">
        <v>251</v>
      </c>
      <c r="G218" s="209" t="s">
        <v>186</v>
      </c>
      <c r="H218" s="210">
        <v>0.104</v>
      </c>
      <c r="I218" s="211"/>
      <c r="J218" s="212">
        <f>ROUND(I218*H218,2)</f>
        <v>0</v>
      </c>
      <c r="K218" s="208" t="s">
        <v>132</v>
      </c>
      <c r="L218" s="46"/>
      <c r="M218" s="213" t="s">
        <v>75</v>
      </c>
      <c r="N218" s="214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133</v>
      </c>
      <c r="AT218" s="217" t="s">
        <v>128</v>
      </c>
      <c r="AU218" s="217" t="s">
        <v>87</v>
      </c>
      <c r="AY218" s="19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85</v>
      </c>
      <c r="BK218" s="218">
        <f>ROUND(I218*H218,2)</f>
        <v>0</v>
      </c>
      <c r="BL218" s="19" t="s">
        <v>133</v>
      </c>
      <c r="BM218" s="217" t="s">
        <v>701</v>
      </c>
    </row>
    <row r="219" s="2" customFormat="1">
      <c r="A219" s="40"/>
      <c r="B219" s="41"/>
      <c r="C219" s="42"/>
      <c r="D219" s="219" t="s">
        <v>135</v>
      </c>
      <c r="E219" s="42"/>
      <c r="F219" s="220" t="s">
        <v>253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135</v>
      </c>
      <c r="AU219" s="19" t="s">
        <v>87</v>
      </c>
    </row>
    <row r="220" s="2" customFormat="1">
      <c r="A220" s="40"/>
      <c r="B220" s="41"/>
      <c r="C220" s="42"/>
      <c r="D220" s="224" t="s">
        <v>137</v>
      </c>
      <c r="E220" s="42"/>
      <c r="F220" s="225" t="s">
        <v>254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137</v>
      </c>
      <c r="AU220" s="19" t="s">
        <v>87</v>
      </c>
    </row>
    <row r="221" s="13" customFormat="1">
      <c r="A221" s="13"/>
      <c r="B221" s="226"/>
      <c r="C221" s="227"/>
      <c r="D221" s="219" t="s">
        <v>139</v>
      </c>
      <c r="E221" s="228" t="s">
        <v>75</v>
      </c>
      <c r="F221" s="229" t="s">
        <v>681</v>
      </c>
      <c r="G221" s="227"/>
      <c r="H221" s="230">
        <v>1.855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139</v>
      </c>
      <c r="AU221" s="236" t="s">
        <v>87</v>
      </c>
      <c r="AV221" s="13" t="s">
        <v>87</v>
      </c>
      <c r="AW221" s="13" t="s">
        <v>38</v>
      </c>
      <c r="AX221" s="13" t="s">
        <v>77</v>
      </c>
      <c r="AY221" s="236" t="s">
        <v>126</v>
      </c>
    </row>
    <row r="222" s="15" customFormat="1">
      <c r="A222" s="15"/>
      <c r="B222" s="249"/>
      <c r="C222" s="250"/>
      <c r="D222" s="219" t="s">
        <v>139</v>
      </c>
      <c r="E222" s="251" t="s">
        <v>75</v>
      </c>
      <c r="F222" s="252" t="s">
        <v>191</v>
      </c>
      <c r="G222" s="250"/>
      <c r="H222" s="253">
        <v>1.855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9" t="s">
        <v>139</v>
      </c>
      <c r="AU222" s="259" t="s">
        <v>87</v>
      </c>
      <c r="AV222" s="15" t="s">
        <v>150</v>
      </c>
      <c r="AW222" s="15" t="s">
        <v>38</v>
      </c>
      <c r="AX222" s="15" t="s">
        <v>77</v>
      </c>
      <c r="AY222" s="259" t="s">
        <v>126</v>
      </c>
    </row>
    <row r="223" s="13" customFormat="1">
      <c r="A223" s="13"/>
      <c r="B223" s="226"/>
      <c r="C223" s="227"/>
      <c r="D223" s="219" t="s">
        <v>139</v>
      </c>
      <c r="E223" s="228" t="s">
        <v>75</v>
      </c>
      <c r="F223" s="229" t="s">
        <v>682</v>
      </c>
      <c r="G223" s="227"/>
      <c r="H223" s="230">
        <v>5.3419999999999996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139</v>
      </c>
      <c r="AU223" s="236" t="s">
        <v>87</v>
      </c>
      <c r="AV223" s="13" t="s">
        <v>87</v>
      </c>
      <c r="AW223" s="13" t="s">
        <v>38</v>
      </c>
      <c r="AX223" s="13" t="s">
        <v>77</v>
      </c>
      <c r="AY223" s="236" t="s">
        <v>126</v>
      </c>
    </row>
    <row r="224" s="13" customFormat="1">
      <c r="A224" s="13"/>
      <c r="B224" s="226"/>
      <c r="C224" s="227"/>
      <c r="D224" s="219" t="s">
        <v>139</v>
      </c>
      <c r="E224" s="228" t="s">
        <v>75</v>
      </c>
      <c r="F224" s="229" t="s">
        <v>683</v>
      </c>
      <c r="G224" s="227"/>
      <c r="H224" s="230">
        <v>-1.1879999999999999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139</v>
      </c>
      <c r="AU224" s="236" t="s">
        <v>87</v>
      </c>
      <c r="AV224" s="13" t="s">
        <v>87</v>
      </c>
      <c r="AW224" s="13" t="s">
        <v>38</v>
      </c>
      <c r="AX224" s="13" t="s">
        <v>77</v>
      </c>
      <c r="AY224" s="236" t="s">
        <v>126</v>
      </c>
    </row>
    <row r="225" s="15" customFormat="1">
      <c r="A225" s="15"/>
      <c r="B225" s="249"/>
      <c r="C225" s="250"/>
      <c r="D225" s="219" t="s">
        <v>139</v>
      </c>
      <c r="E225" s="251" t="s">
        <v>75</v>
      </c>
      <c r="F225" s="252" t="s">
        <v>191</v>
      </c>
      <c r="G225" s="250"/>
      <c r="H225" s="253">
        <v>4.1539999999999999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9" t="s">
        <v>139</v>
      </c>
      <c r="AU225" s="259" t="s">
        <v>87</v>
      </c>
      <c r="AV225" s="15" t="s">
        <v>150</v>
      </c>
      <c r="AW225" s="15" t="s">
        <v>38</v>
      </c>
      <c r="AX225" s="15" t="s">
        <v>77</v>
      </c>
      <c r="AY225" s="259" t="s">
        <v>126</v>
      </c>
    </row>
    <row r="226" s="13" customFormat="1">
      <c r="A226" s="13"/>
      <c r="B226" s="226"/>
      <c r="C226" s="227"/>
      <c r="D226" s="219" t="s">
        <v>139</v>
      </c>
      <c r="E226" s="228" t="s">
        <v>75</v>
      </c>
      <c r="F226" s="229" t="s">
        <v>702</v>
      </c>
      <c r="G226" s="227"/>
      <c r="H226" s="230">
        <v>0.104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139</v>
      </c>
      <c r="AU226" s="236" t="s">
        <v>87</v>
      </c>
      <c r="AV226" s="13" t="s">
        <v>87</v>
      </c>
      <c r="AW226" s="13" t="s">
        <v>38</v>
      </c>
      <c r="AX226" s="13" t="s">
        <v>85</v>
      </c>
      <c r="AY226" s="236" t="s">
        <v>126</v>
      </c>
    </row>
    <row r="227" s="2" customFormat="1" ht="21.75" customHeight="1">
      <c r="A227" s="40"/>
      <c r="B227" s="41"/>
      <c r="C227" s="206" t="s">
        <v>262</v>
      </c>
      <c r="D227" s="206" t="s">
        <v>128</v>
      </c>
      <c r="E227" s="207" t="s">
        <v>257</v>
      </c>
      <c r="F227" s="208" t="s">
        <v>258</v>
      </c>
      <c r="G227" s="209" t="s">
        <v>186</v>
      </c>
      <c r="H227" s="210">
        <v>4.2530000000000001</v>
      </c>
      <c r="I227" s="211"/>
      <c r="J227" s="212">
        <f>ROUND(I227*H227,2)</f>
        <v>0</v>
      </c>
      <c r="K227" s="208" t="s">
        <v>132</v>
      </c>
      <c r="L227" s="46"/>
      <c r="M227" s="213" t="s">
        <v>75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133</v>
      </c>
      <c r="AT227" s="217" t="s">
        <v>128</v>
      </c>
      <c r="AU227" s="217" t="s">
        <v>87</v>
      </c>
      <c r="AY227" s="19" t="s">
        <v>126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85</v>
      </c>
      <c r="BK227" s="218">
        <f>ROUND(I227*H227,2)</f>
        <v>0</v>
      </c>
      <c r="BL227" s="19" t="s">
        <v>133</v>
      </c>
      <c r="BM227" s="217" t="s">
        <v>703</v>
      </c>
    </row>
    <row r="228" s="2" customFormat="1">
      <c r="A228" s="40"/>
      <c r="B228" s="41"/>
      <c r="C228" s="42"/>
      <c r="D228" s="219" t="s">
        <v>135</v>
      </c>
      <c r="E228" s="42"/>
      <c r="F228" s="220" t="s">
        <v>260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135</v>
      </c>
      <c r="AU228" s="19" t="s">
        <v>87</v>
      </c>
    </row>
    <row r="229" s="2" customFormat="1">
      <c r="A229" s="40"/>
      <c r="B229" s="41"/>
      <c r="C229" s="42"/>
      <c r="D229" s="224" t="s">
        <v>137</v>
      </c>
      <c r="E229" s="42"/>
      <c r="F229" s="225" t="s">
        <v>261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137</v>
      </c>
      <c r="AU229" s="19" t="s">
        <v>87</v>
      </c>
    </row>
    <row r="230" s="13" customFormat="1">
      <c r="A230" s="13"/>
      <c r="B230" s="226"/>
      <c r="C230" s="227"/>
      <c r="D230" s="219" t="s">
        <v>139</v>
      </c>
      <c r="E230" s="228" t="s">
        <v>75</v>
      </c>
      <c r="F230" s="229" t="s">
        <v>674</v>
      </c>
      <c r="G230" s="227"/>
      <c r="H230" s="230">
        <v>2.1949999999999998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139</v>
      </c>
      <c r="AU230" s="236" t="s">
        <v>87</v>
      </c>
      <c r="AV230" s="13" t="s">
        <v>87</v>
      </c>
      <c r="AW230" s="13" t="s">
        <v>38</v>
      </c>
      <c r="AX230" s="13" t="s">
        <v>77</v>
      </c>
      <c r="AY230" s="236" t="s">
        <v>126</v>
      </c>
    </row>
    <row r="231" s="15" customFormat="1">
      <c r="A231" s="15"/>
      <c r="B231" s="249"/>
      <c r="C231" s="250"/>
      <c r="D231" s="219" t="s">
        <v>139</v>
      </c>
      <c r="E231" s="251" t="s">
        <v>75</v>
      </c>
      <c r="F231" s="252" t="s">
        <v>191</v>
      </c>
      <c r="G231" s="250"/>
      <c r="H231" s="253">
        <v>2.1949999999999998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9" t="s">
        <v>139</v>
      </c>
      <c r="AU231" s="259" t="s">
        <v>87</v>
      </c>
      <c r="AV231" s="15" t="s">
        <v>150</v>
      </c>
      <c r="AW231" s="15" t="s">
        <v>38</v>
      </c>
      <c r="AX231" s="15" t="s">
        <v>77</v>
      </c>
      <c r="AY231" s="259" t="s">
        <v>126</v>
      </c>
    </row>
    <row r="232" s="13" customFormat="1">
      <c r="A232" s="13"/>
      <c r="B232" s="226"/>
      <c r="C232" s="227"/>
      <c r="D232" s="219" t="s">
        <v>139</v>
      </c>
      <c r="E232" s="228" t="s">
        <v>75</v>
      </c>
      <c r="F232" s="229" t="s">
        <v>675</v>
      </c>
      <c r="G232" s="227"/>
      <c r="H232" s="230">
        <v>208.78800000000001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139</v>
      </c>
      <c r="AU232" s="236" t="s">
        <v>87</v>
      </c>
      <c r="AV232" s="13" t="s">
        <v>87</v>
      </c>
      <c r="AW232" s="13" t="s">
        <v>38</v>
      </c>
      <c r="AX232" s="13" t="s">
        <v>77</v>
      </c>
      <c r="AY232" s="236" t="s">
        <v>126</v>
      </c>
    </row>
    <row r="233" s="13" customFormat="1">
      <c r="A233" s="13"/>
      <c r="B233" s="226"/>
      <c r="C233" s="227"/>
      <c r="D233" s="219" t="s">
        <v>139</v>
      </c>
      <c r="E233" s="228" t="s">
        <v>75</v>
      </c>
      <c r="F233" s="229" t="s">
        <v>676</v>
      </c>
      <c r="G233" s="227"/>
      <c r="H233" s="230">
        <v>-30.905999999999999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139</v>
      </c>
      <c r="AU233" s="236" t="s">
        <v>87</v>
      </c>
      <c r="AV233" s="13" t="s">
        <v>87</v>
      </c>
      <c r="AW233" s="13" t="s">
        <v>38</v>
      </c>
      <c r="AX233" s="13" t="s">
        <v>77</v>
      </c>
      <c r="AY233" s="236" t="s">
        <v>126</v>
      </c>
    </row>
    <row r="234" s="13" customFormat="1">
      <c r="A234" s="13"/>
      <c r="B234" s="226"/>
      <c r="C234" s="227"/>
      <c r="D234" s="219" t="s">
        <v>139</v>
      </c>
      <c r="E234" s="228" t="s">
        <v>75</v>
      </c>
      <c r="F234" s="229" t="s">
        <v>677</v>
      </c>
      <c r="G234" s="227"/>
      <c r="H234" s="230">
        <v>-7.2720000000000002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139</v>
      </c>
      <c r="AU234" s="236" t="s">
        <v>87</v>
      </c>
      <c r="AV234" s="13" t="s">
        <v>87</v>
      </c>
      <c r="AW234" s="13" t="s">
        <v>38</v>
      </c>
      <c r="AX234" s="13" t="s">
        <v>77</v>
      </c>
      <c r="AY234" s="236" t="s">
        <v>126</v>
      </c>
    </row>
    <row r="235" s="13" customFormat="1">
      <c r="A235" s="13"/>
      <c r="B235" s="226"/>
      <c r="C235" s="227"/>
      <c r="D235" s="219" t="s">
        <v>139</v>
      </c>
      <c r="E235" s="228" t="s">
        <v>75</v>
      </c>
      <c r="F235" s="229" t="s">
        <v>678</v>
      </c>
      <c r="G235" s="227"/>
      <c r="H235" s="230">
        <v>-0.47999999999999998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139</v>
      </c>
      <c r="AU235" s="236" t="s">
        <v>87</v>
      </c>
      <c r="AV235" s="13" t="s">
        <v>87</v>
      </c>
      <c r="AW235" s="13" t="s">
        <v>38</v>
      </c>
      <c r="AX235" s="13" t="s">
        <v>77</v>
      </c>
      <c r="AY235" s="236" t="s">
        <v>126</v>
      </c>
    </row>
    <row r="236" s="15" customFormat="1">
      <c r="A236" s="15"/>
      <c r="B236" s="249"/>
      <c r="C236" s="250"/>
      <c r="D236" s="219" t="s">
        <v>139</v>
      </c>
      <c r="E236" s="251" t="s">
        <v>75</v>
      </c>
      <c r="F236" s="252" t="s">
        <v>191</v>
      </c>
      <c r="G236" s="250"/>
      <c r="H236" s="253">
        <v>170.13000000000002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9" t="s">
        <v>139</v>
      </c>
      <c r="AU236" s="259" t="s">
        <v>87</v>
      </c>
      <c r="AV236" s="15" t="s">
        <v>150</v>
      </c>
      <c r="AW236" s="15" t="s">
        <v>38</v>
      </c>
      <c r="AX236" s="15" t="s">
        <v>77</v>
      </c>
      <c r="AY236" s="259" t="s">
        <v>126</v>
      </c>
    </row>
    <row r="237" s="13" customFormat="1">
      <c r="A237" s="13"/>
      <c r="B237" s="226"/>
      <c r="C237" s="227"/>
      <c r="D237" s="219" t="s">
        <v>139</v>
      </c>
      <c r="E237" s="228" t="s">
        <v>75</v>
      </c>
      <c r="F237" s="229" t="s">
        <v>700</v>
      </c>
      <c r="G237" s="227"/>
      <c r="H237" s="230">
        <v>4.2530000000000001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139</v>
      </c>
      <c r="AU237" s="236" t="s">
        <v>87</v>
      </c>
      <c r="AV237" s="13" t="s">
        <v>87</v>
      </c>
      <c r="AW237" s="13" t="s">
        <v>38</v>
      </c>
      <c r="AX237" s="13" t="s">
        <v>85</v>
      </c>
      <c r="AY237" s="236" t="s">
        <v>126</v>
      </c>
    </row>
    <row r="238" s="2" customFormat="1" ht="21.75" customHeight="1">
      <c r="A238" s="40"/>
      <c r="B238" s="41"/>
      <c r="C238" s="206" t="s">
        <v>268</v>
      </c>
      <c r="D238" s="206" t="s">
        <v>128</v>
      </c>
      <c r="E238" s="207" t="s">
        <v>263</v>
      </c>
      <c r="F238" s="208" t="s">
        <v>264</v>
      </c>
      <c r="G238" s="209" t="s">
        <v>186</v>
      </c>
      <c r="H238" s="210">
        <v>0.104</v>
      </c>
      <c r="I238" s="211"/>
      <c r="J238" s="212">
        <f>ROUND(I238*H238,2)</f>
        <v>0</v>
      </c>
      <c r="K238" s="208" t="s">
        <v>132</v>
      </c>
      <c r="L238" s="46"/>
      <c r="M238" s="213" t="s">
        <v>75</v>
      </c>
      <c r="N238" s="214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133</v>
      </c>
      <c r="AT238" s="217" t="s">
        <v>128</v>
      </c>
      <c r="AU238" s="217" t="s">
        <v>87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85</v>
      </c>
      <c r="BK238" s="218">
        <f>ROUND(I238*H238,2)</f>
        <v>0</v>
      </c>
      <c r="BL238" s="19" t="s">
        <v>133</v>
      </c>
      <c r="BM238" s="217" t="s">
        <v>704</v>
      </c>
    </row>
    <row r="239" s="2" customFormat="1">
      <c r="A239" s="40"/>
      <c r="B239" s="41"/>
      <c r="C239" s="42"/>
      <c r="D239" s="219" t="s">
        <v>135</v>
      </c>
      <c r="E239" s="42"/>
      <c r="F239" s="220" t="s">
        <v>266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135</v>
      </c>
      <c r="AU239" s="19" t="s">
        <v>87</v>
      </c>
    </row>
    <row r="240" s="2" customFormat="1">
      <c r="A240" s="40"/>
      <c r="B240" s="41"/>
      <c r="C240" s="42"/>
      <c r="D240" s="224" t="s">
        <v>137</v>
      </c>
      <c r="E240" s="42"/>
      <c r="F240" s="225" t="s">
        <v>267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137</v>
      </c>
      <c r="AU240" s="19" t="s">
        <v>87</v>
      </c>
    </row>
    <row r="241" s="13" customFormat="1">
      <c r="A241" s="13"/>
      <c r="B241" s="226"/>
      <c r="C241" s="227"/>
      <c r="D241" s="219" t="s">
        <v>139</v>
      </c>
      <c r="E241" s="228" t="s">
        <v>75</v>
      </c>
      <c r="F241" s="229" t="s">
        <v>681</v>
      </c>
      <c r="G241" s="227"/>
      <c r="H241" s="230">
        <v>1.855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139</v>
      </c>
      <c r="AU241" s="236" t="s">
        <v>87</v>
      </c>
      <c r="AV241" s="13" t="s">
        <v>87</v>
      </c>
      <c r="AW241" s="13" t="s">
        <v>38</v>
      </c>
      <c r="AX241" s="13" t="s">
        <v>77</v>
      </c>
      <c r="AY241" s="236" t="s">
        <v>126</v>
      </c>
    </row>
    <row r="242" s="15" customFormat="1">
      <c r="A242" s="15"/>
      <c r="B242" s="249"/>
      <c r="C242" s="250"/>
      <c r="D242" s="219" t="s">
        <v>139</v>
      </c>
      <c r="E242" s="251" t="s">
        <v>75</v>
      </c>
      <c r="F242" s="252" t="s">
        <v>191</v>
      </c>
      <c r="G242" s="250"/>
      <c r="H242" s="253">
        <v>1.855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9" t="s">
        <v>139</v>
      </c>
      <c r="AU242" s="259" t="s">
        <v>87</v>
      </c>
      <c r="AV242" s="15" t="s">
        <v>150</v>
      </c>
      <c r="AW242" s="15" t="s">
        <v>38</v>
      </c>
      <c r="AX242" s="15" t="s">
        <v>77</v>
      </c>
      <c r="AY242" s="259" t="s">
        <v>126</v>
      </c>
    </row>
    <row r="243" s="13" customFormat="1">
      <c r="A243" s="13"/>
      <c r="B243" s="226"/>
      <c r="C243" s="227"/>
      <c r="D243" s="219" t="s">
        <v>139</v>
      </c>
      <c r="E243" s="228" t="s">
        <v>75</v>
      </c>
      <c r="F243" s="229" t="s">
        <v>682</v>
      </c>
      <c r="G243" s="227"/>
      <c r="H243" s="230">
        <v>5.3419999999999996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139</v>
      </c>
      <c r="AU243" s="236" t="s">
        <v>87</v>
      </c>
      <c r="AV243" s="13" t="s">
        <v>87</v>
      </c>
      <c r="AW243" s="13" t="s">
        <v>38</v>
      </c>
      <c r="AX243" s="13" t="s">
        <v>77</v>
      </c>
      <c r="AY243" s="236" t="s">
        <v>126</v>
      </c>
    </row>
    <row r="244" s="13" customFormat="1">
      <c r="A244" s="13"/>
      <c r="B244" s="226"/>
      <c r="C244" s="227"/>
      <c r="D244" s="219" t="s">
        <v>139</v>
      </c>
      <c r="E244" s="228" t="s">
        <v>75</v>
      </c>
      <c r="F244" s="229" t="s">
        <v>683</v>
      </c>
      <c r="G244" s="227"/>
      <c r="H244" s="230">
        <v>-1.1879999999999999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139</v>
      </c>
      <c r="AU244" s="236" t="s">
        <v>87</v>
      </c>
      <c r="AV244" s="13" t="s">
        <v>87</v>
      </c>
      <c r="AW244" s="13" t="s">
        <v>38</v>
      </c>
      <c r="AX244" s="13" t="s">
        <v>77</v>
      </c>
      <c r="AY244" s="236" t="s">
        <v>126</v>
      </c>
    </row>
    <row r="245" s="15" customFormat="1">
      <c r="A245" s="15"/>
      <c r="B245" s="249"/>
      <c r="C245" s="250"/>
      <c r="D245" s="219" t="s">
        <v>139</v>
      </c>
      <c r="E245" s="251" t="s">
        <v>75</v>
      </c>
      <c r="F245" s="252" t="s">
        <v>191</v>
      </c>
      <c r="G245" s="250"/>
      <c r="H245" s="253">
        <v>4.1539999999999999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139</v>
      </c>
      <c r="AU245" s="259" t="s">
        <v>87</v>
      </c>
      <c r="AV245" s="15" t="s">
        <v>150</v>
      </c>
      <c r="AW245" s="15" t="s">
        <v>38</v>
      </c>
      <c r="AX245" s="15" t="s">
        <v>77</v>
      </c>
      <c r="AY245" s="259" t="s">
        <v>126</v>
      </c>
    </row>
    <row r="246" s="13" customFormat="1">
      <c r="A246" s="13"/>
      <c r="B246" s="226"/>
      <c r="C246" s="227"/>
      <c r="D246" s="219" t="s">
        <v>139</v>
      </c>
      <c r="E246" s="228" t="s">
        <v>75</v>
      </c>
      <c r="F246" s="229" t="s">
        <v>702</v>
      </c>
      <c r="G246" s="227"/>
      <c r="H246" s="230">
        <v>0.104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139</v>
      </c>
      <c r="AU246" s="236" t="s">
        <v>87</v>
      </c>
      <c r="AV246" s="13" t="s">
        <v>87</v>
      </c>
      <c r="AW246" s="13" t="s">
        <v>38</v>
      </c>
      <c r="AX246" s="13" t="s">
        <v>85</v>
      </c>
      <c r="AY246" s="236" t="s">
        <v>126</v>
      </c>
    </row>
    <row r="247" s="2" customFormat="1" ht="16.5" customHeight="1">
      <c r="A247" s="40"/>
      <c r="B247" s="41"/>
      <c r="C247" s="206" t="s">
        <v>7</v>
      </c>
      <c r="D247" s="206" t="s">
        <v>128</v>
      </c>
      <c r="E247" s="207" t="s">
        <v>705</v>
      </c>
      <c r="F247" s="208" t="s">
        <v>706</v>
      </c>
      <c r="G247" s="209" t="s">
        <v>131</v>
      </c>
      <c r="H247" s="210">
        <v>11.872</v>
      </c>
      <c r="I247" s="211"/>
      <c r="J247" s="212">
        <f>ROUND(I247*H247,2)</f>
        <v>0</v>
      </c>
      <c r="K247" s="208" t="s">
        <v>132</v>
      </c>
      <c r="L247" s="46"/>
      <c r="M247" s="213" t="s">
        <v>75</v>
      </c>
      <c r="N247" s="214" t="s">
        <v>47</v>
      </c>
      <c r="O247" s="86"/>
      <c r="P247" s="215">
        <f>O247*H247</f>
        <v>0</v>
      </c>
      <c r="Q247" s="215">
        <v>0.00084000000000000003</v>
      </c>
      <c r="R247" s="215">
        <f>Q247*H247</f>
        <v>0.0099724800000000006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133</v>
      </c>
      <c r="AT247" s="217" t="s">
        <v>128</v>
      </c>
      <c r="AU247" s="217" t="s">
        <v>87</v>
      </c>
      <c r="AY247" s="19" t="s">
        <v>126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85</v>
      </c>
      <c r="BK247" s="218">
        <f>ROUND(I247*H247,2)</f>
        <v>0</v>
      </c>
      <c r="BL247" s="19" t="s">
        <v>133</v>
      </c>
      <c r="BM247" s="217" t="s">
        <v>707</v>
      </c>
    </row>
    <row r="248" s="2" customFormat="1">
      <c r="A248" s="40"/>
      <c r="B248" s="41"/>
      <c r="C248" s="42"/>
      <c r="D248" s="219" t="s">
        <v>135</v>
      </c>
      <c r="E248" s="42"/>
      <c r="F248" s="220" t="s">
        <v>708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135</v>
      </c>
      <c r="AU248" s="19" t="s">
        <v>87</v>
      </c>
    </row>
    <row r="249" s="2" customFormat="1">
      <c r="A249" s="40"/>
      <c r="B249" s="41"/>
      <c r="C249" s="42"/>
      <c r="D249" s="224" t="s">
        <v>137</v>
      </c>
      <c r="E249" s="42"/>
      <c r="F249" s="225" t="s">
        <v>709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137</v>
      </c>
      <c r="AU249" s="19" t="s">
        <v>87</v>
      </c>
    </row>
    <row r="250" s="13" customFormat="1">
      <c r="A250" s="13"/>
      <c r="B250" s="226"/>
      <c r="C250" s="227"/>
      <c r="D250" s="219" t="s">
        <v>139</v>
      </c>
      <c r="E250" s="228" t="s">
        <v>75</v>
      </c>
      <c r="F250" s="229" t="s">
        <v>710</v>
      </c>
      <c r="G250" s="227"/>
      <c r="H250" s="230">
        <v>11.872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139</v>
      </c>
      <c r="AU250" s="236" t="s">
        <v>87</v>
      </c>
      <c r="AV250" s="13" t="s">
        <v>87</v>
      </c>
      <c r="AW250" s="13" t="s">
        <v>38</v>
      </c>
      <c r="AX250" s="13" t="s">
        <v>85</v>
      </c>
      <c r="AY250" s="236" t="s">
        <v>126</v>
      </c>
    </row>
    <row r="251" s="2" customFormat="1" ht="16.5" customHeight="1">
      <c r="A251" s="40"/>
      <c r="B251" s="41"/>
      <c r="C251" s="206" t="s">
        <v>281</v>
      </c>
      <c r="D251" s="206" t="s">
        <v>128</v>
      </c>
      <c r="E251" s="207" t="s">
        <v>269</v>
      </c>
      <c r="F251" s="208" t="s">
        <v>270</v>
      </c>
      <c r="G251" s="209" t="s">
        <v>131</v>
      </c>
      <c r="H251" s="210">
        <v>521.971</v>
      </c>
      <c r="I251" s="211"/>
      <c r="J251" s="212">
        <f>ROUND(I251*H251,2)</f>
        <v>0</v>
      </c>
      <c r="K251" s="208" t="s">
        <v>132</v>
      </c>
      <c r="L251" s="46"/>
      <c r="M251" s="213" t="s">
        <v>75</v>
      </c>
      <c r="N251" s="214" t="s">
        <v>47</v>
      </c>
      <c r="O251" s="86"/>
      <c r="P251" s="215">
        <f>O251*H251</f>
        <v>0</v>
      </c>
      <c r="Q251" s="215">
        <v>0.00084999999999999995</v>
      </c>
      <c r="R251" s="215">
        <f>Q251*H251</f>
        <v>0.44367534999999997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133</v>
      </c>
      <c r="AT251" s="217" t="s">
        <v>128</v>
      </c>
      <c r="AU251" s="217" t="s">
        <v>87</v>
      </c>
      <c r="AY251" s="19" t="s">
        <v>126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85</v>
      </c>
      <c r="BK251" s="218">
        <f>ROUND(I251*H251,2)</f>
        <v>0</v>
      </c>
      <c r="BL251" s="19" t="s">
        <v>133</v>
      </c>
      <c r="BM251" s="217" t="s">
        <v>711</v>
      </c>
    </row>
    <row r="252" s="2" customFormat="1">
      <c r="A252" s="40"/>
      <c r="B252" s="41"/>
      <c r="C252" s="42"/>
      <c r="D252" s="219" t="s">
        <v>135</v>
      </c>
      <c r="E252" s="42"/>
      <c r="F252" s="220" t="s">
        <v>272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135</v>
      </c>
      <c r="AU252" s="19" t="s">
        <v>87</v>
      </c>
    </row>
    <row r="253" s="2" customFormat="1">
      <c r="A253" s="40"/>
      <c r="B253" s="41"/>
      <c r="C253" s="42"/>
      <c r="D253" s="224" t="s">
        <v>137</v>
      </c>
      <c r="E253" s="42"/>
      <c r="F253" s="225" t="s">
        <v>273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137</v>
      </c>
      <c r="AU253" s="19" t="s">
        <v>87</v>
      </c>
    </row>
    <row r="254" s="13" customFormat="1">
      <c r="A254" s="13"/>
      <c r="B254" s="226"/>
      <c r="C254" s="227"/>
      <c r="D254" s="219" t="s">
        <v>139</v>
      </c>
      <c r="E254" s="228" t="s">
        <v>75</v>
      </c>
      <c r="F254" s="229" t="s">
        <v>712</v>
      </c>
      <c r="G254" s="227"/>
      <c r="H254" s="230">
        <v>521.971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139</v>
      </c>
      <c r="AU254" s="236" t="s">
        <v>87</v>
      </c>
      <c r="AV254" s="13" t="s">
        <v>87</v>
      </c>
      <c r="AW254" s="13" t="s">
        <v>38</v>
      </c>
      <c r="AX254" s="13" t="s">
        <v>77</v>
      </c>
      <c r="AY254" s="236" t="s">
        <v>126</v>
      </c>
    </row>
    <row r="255" s="14" customFormat="1">
      <c r="A255" s="14"/>
      <c r="B255" s="237"/>
      <c r="C255" s="238"/>
      <c r="D255" s="219" t="s">
        <v>139</v>
      </c>
      <c r="E255" s="239" t="s">
        <v>75</v>
      </c>
      <c r="F255" s="240" t="s">
        <v>142</v>
      </c>
      <c r="G255" s="238"/>
      <c r="H255" s="241">
        <v>521.971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139</v>
      </c>
      <c r="AU255" s="247" t="s">
        <v>87</v>
      </c>
      <c r="AV255" s="14" t="s">
        <v>133</v>
      </c>
      <c r="AW255" s="14" t="s">
        <v>38</v>
      </c>
      <c r="AX255" s="14" t="s">
        <v>85</v>
      </c>
      <c r="AY255" s="247" t="s">
        <v>126</v>
      </c>
    </row>
    <row r="256" s="2" customFormat="1" ht="16.5" customHeight="1">
      <c r="A256" s="40"/>
      <c r="B256" s="41"/>
      <c r="C256" s="206" t="s">
        <v>290</v>
      </c>
      <c r="D256" s="206" t="s">
        <v>128</v>
      </c>
      <c r="E256" s="207" t="s">
        <v>713</v>
      </c>
      <c r="F256" s="208" t="s">
        <v>714</v>
      </c>
      <c r="G256" s="209" t="s">
        <v>131</v>
      </c>
      <c r="H256" s="210">
        <v>11.872</v>
      </c>
      <c r="I256" s="211"/>
      <c r="J256" s="212">
        <f>ROUND(I256*H256,2)</f>
        <v>0</v>
      </c>
      <c r="K256" s="208" t="s">
        <v>132</v>
      </c>
      <c r="L256" s="46"/>
      <c r="M256" s="213" t="s">
        <v>75</v>
      </c>
      <c r="N256" s="214" t="s">
        <v>47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133</v>
      </c>
      <c r="AT256" s="217" t="s">
        <v>128</v>
      </c>
      <c r="AU256" s="217" t="s">
        <v>87</v>
      </c>
      <c r="AY256" s="19" t="s">
        <v>126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85</v>
      </c>
      <c r="BK256" s="218">
        <f>ROUND(I256*H256,2)</f>
        <v>0</v>
      </c>
      <c r="BL256" s="19" t="s">
        <v>133</v>
      </c>
      <c r="BM256" s="217" t="s">
        <v>715</v>
      </c>
    </row>
    <row r="257" s="2" customFormat="1">
      <c r="A257" s="40"/>
      <c r="B257" s="41"/>
      <c r="C257" s="42"/>
      <c r="D257" s="219" t="s">
        <v>135</v>
      </c>
      <c r="E257" s="42"/>
      <c r="F257" s="220" t="s">
        <v>716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135</v>
      </c>
      <c r="AU257" s="19" t="s">
        <v>87</v>
      </c>
    </row>
    <row r="258" s="2" customFormat="1">
      <c r="A258" s="40"/>
      <c r="B258" s="41"/>
      <c r="C258" s="42"/>
      <c r="D258" s="224" t="s">
        <v>137</v>
      </c>
      <c r="E258" s="42"/>
      <c r="F258" s="225" t="s">
        <v>717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137</v>
      </c>
      <c r="AU258" s="19" t="s">
        <v>87</v>
      </c>
    </row>
    <row r="259" s="2" customFormat="1" ht="16.5" customHeight="1">
      <c r="A259" s="40"/>
      <c r="B259" s="41"/>
      <c r="C259" s="206" t="s">
        <v>300</v>
      </c>
      <c r="D259" s="206" t="s">
        <v>128</v>
      </c>
      <c r="E259" s="207" t="s">
        <v>276</v>
      </c>
      <c r="F259" s="208" t="s">
        <v>277</v>
      </c>
      <c r="G259" s="209" t="s">
        <v>131</v>
      </c>
      <c r="H259" s="210">
        <v>521.971</v>
      </c>
      <c r="I259" s="211"/>
      <c r="J259" s="212">
        <f>ROUND(I259*H259,2)</f>
        <v>0</v>
      </c>
      <c r="K259" s="208" t="s">
        <v>132</v>
      </c>
      <c r="L259" s="46"/>
      <c r="M259" s="213" t="s">
        <v>75</v>
      </c>
      <c r="N259" s="214" t="s">
        <v>47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133</v>
      </c>
      <c r="AT259" s="217" t="s">
        <v>128</v>
      </c>
      <c r="AU259" s="217" t="s">
        <v>87</v>
      </c>
      <c r="AY259" s="19" t="s">
        <v>126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85</v>
      </c>
      <c r="BK259" s="218">
        <f>ROUND(I259*H259,2)</f>
        <v>0</v>
      </c>
      <c r="BL259" s="19" t="s">
        <v>133</v>
      </c>
      <c r="BM259" s="217" t="s">
        <v>718</v>
      </c>
    </row>
    <row r="260" s="2" customFormat="1">
      <c r="A260" s="40"/>
      <c r="B260" s="41"/>
      <c r="C260" s="42"/>
      <c r="D260" s="219" t="s">
        <v>135</v>
      </c>
      <c r="E260" s="42"/>
      <c r="F260" s="220" t="s">
        <v>279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135</v>
      </c>
      <c r="AU260" s="19" t="s">
        <v>87</v>
      </c>
    </row>
    <row r="261" s="2" customFormat="1">
      <c r="A261" s="40"/>
      <c r="B261" s="41"/>
      <c r="C261" s="42"/>
      <c r="D261" s="224" t="s">
        <v>137</v>
      </c>
      <c r="E261" s="42"/>
      <c r="F261" s="225" t="s">
        <v>280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137</v>
      </c>
      <c r="AU261" s="19" t="s">
        <v>87</v>
      </c>
    </row>
    <row r="262" s="2" customFormat="1" ht="21.75" customHeight="1">
      <c r="A262" s="40"/>
      <c r="B262" s="41"/>
      <c r="C262" s="206" t="s">
        <v>309</v>
      </c>
      <c r="D262" s="206" t="s">
        <v>128</v>
      </c>
      <c r="E262" s="207" t="s">
        <v>282</v>
      </c>
      <c r="F262" s="208" t="s">
        <v>283</v>
      </c>
      <c r="G262" s="209" t="s">
        <v>186</v>
      </c>
      <c r="H262" s="210">
        <v>80.677999999999997</v>
      </c>
      <c r="I262" s="211"/>
      <c r="J262" s="212">
        <f>ROUND(I262*H262,2)</f>
        <v>0</v>
      </c>
      <c r="K262" s="208" t="s">
        <v>132</v>
      </c>
      <c r="L262" s="46"/>
      <c r="M262" s="213" t="s">
        <v>75</v>
      </c>
      <c r="N262" s="214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133</v>
      </c>
      <c r="AT262" s="217" t="s">
        <v>128</v>
      </c>
      <c r="AU262" s="217" t="s">
        <v>87</v>
      </c>
      <c r="AY262" s="19" t="s">
        <v>126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85</v>
      </c>
      <c r="BK262" s="218">
        <f>ROUND(I262*H262,2)</f>
        <v>0</v>
      </c>
      <c r="BL262" s="19" t="s">
        <v>133</v>
      </c>
      <c r="BM262" s="217" t="s">
        <v>719</v>
      </c>
    </row>
    <row r="263" s="2" customFormat="1">
      <c r="A263" s="40"/>
      <c r="B263" s="41"/>
      <c r="C263" s="42"/>
      <c r="D263" s="219" t="s">
        <v>135</v>
      </c>
      <c r="E263" s="42"/>
      <c r="F263" s="220" t="s">
        <v>285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135</v>
      </c>
      <c r="AU263" s="19" t="s">
        <v>87</v>
      </c>
    </row>
    <row r="264" s="2" customFormat="1">
      <c r="A264" s="40"/>
      <c r="B264" s="41"/>
      <c r="C264" s="42"/>
      <c r="D264" s="224" t="s">
        <v>137</v>
      </c>
      <c r="E264" s="42"/>
      <c r="F264" s="225" t="s">
        <v>286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137</v>
      </c>
      <c r="AU264" s="19" t="s">
        <v>87</v>
      </c>
    </row>
    <row r="265" s="16" customFormat="1">
      <c r="A265" s="16"/>
      <c r="B265" s="260"/>
      <c r="C265" s="261"/>
      <c r="D265" s="219" t="s">
        <v>139</v>
      </c>
      <c r="E265" s="262" t="s">
        <v>75</v>
      </c>
      <c r="F265" s="263" t="s">
        <v>287</v>
      </c>
      <c r="G265" s="261"/>
      <c r="H265" s="262" t="s">
        <v>75</v>
      </c>
      <c r="I265" s="264"/>
      <c r="J265" s="261"/>
      <c r="K265" s="261"/>
      <c r="L265" s="265"/>
      <c r="M265" s="266"/>
      <c r="N265" s="267"/>
      <c r="O265" s="267"/>
      <c r="P265" s="267"/>
      <c r="Q265" s="267"/>
      <c r="R265" s="267"/>
      <c r="S265" s="267"/>
      <c r="T265" s="268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9" t="s">
        <v>139</v>
      </c>
      <c r="AU265" s="269" t="s">
        <v>87</v>
      </c>
      <c r="AV265" s="16" t="s">
        <v>85</v>
      </c>
      <c r="AW265" s="16" t="s">
        <v>38</v>
      </c>
      <c r="AX265" s="16" t="s">
        <v>77</v>
      </c>
      <c r="AY265" s="269" t="s">
        <v>126</v>
      </c>
    </row>
    <row r="266" s="13" customFormat="1">
      <c r="A266" s="13"/>
      <c r="B266" s="226"/>
      <c r="C266" s="227"/>
      <c r="D266" s="219" t="s">
        <v>139</v>
      </c>
      <c r="E266" s="228" t="s">
        <v>75</v>
      </c>
      <c r="F266" s="229" t="s">
        <v>720</v>
      </c>
      <c r="G266" s="227"/>
      <c r="H266" s="230">
        <v>40.338999999999999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139</v>
      </c>
      <c r="AU266" s="236" t="s">
        <v>87</v>
      </c>
      <c r="AV266" s="13" t="s">
        <v>87</v>
      </c>
      <c r="AW266" s="13" t="s">
        <v>38</v>
      </c>
      <c r="AX266" s="13" t="s">
        <v>77</v>
      </c>
      <c r="AY266" s="236" t="s">
        <v>126</v>
      </c>
    </row>
    <row r="267" s="16" customFormat="1">
      <c r="A267" s="16"/>
      <c r="B267" s="260"/>
      <c r="C267" s="261"/>
      <c r="D267" s="219" t="s">
        <v>139</v>
      </c>
      <c r="E267" s="262" t="s">
        <v>75</v>
      </c>
      <c r="F267" s="263" t="s">
        <v>289</v>
      </c>
      <c r="G267" s="261"/>
      <c r="H267" s="262" t="s">
        <v>75</v>
      </c>
      <c r="I267" s="264"/>
      <c r="J267" s="261"/>
      <c r="K267" s="261"/>
      <c r="L267" s="265"/>
      <c r="M267" s="266"/>
      <c r="N267" s="267"/>
      <c r="O267" s="267"/>
      <c r="P267" s="267"/>
      <c r="Q267" s="267"/>
      <c r="R267" s="267"/>
      <c r="S267" s="267"/>
      <c r="T267" s="268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69" t="s">
        <v>139</v>
      </c>
      <c r="AU267" s="269" t="s">
        <v>87</v>
      </c>
      <c r="AV267" s="16" t="s">
        <v>85</v>
      </c>
      <c r="AW267" s="16" t="s">
        <v>38</v>
      </c>
      <c r="AX267" s="16" t="s">
        <v>77</v>
      </c>
      <c r="AY267" s="269" t="s">
        <v>126</v>
      </c>
    </row>
    <row r="268" s="13" customFormat="1">
      <c r="A268" s="13"/>
      <c r="B268" s="226"/>
      <c r="C268" s="227"/>
      <c r="D268" s="219" t="s">
        <v>139</v>
      </c>
      <c r="E268" s="228" t="s">
        <v>75</v>
      </c>
      <c r="F268" s="229" t="s">
        <v>720</v>
      </c>
      <c r="G268" s="227"/>
      <c r="H268" s="230">
        <v>40.338999999999999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139</v>
      </c>
      <c r="AU268" s="236" t="s">
        <v>87</v>
      </c>
      <c r="AV268" s="13" t="s">
        <v>87</v>
      </c>
      <c r="AW268" s="13" t="s">
        <v>38</v>
      </c>
      <c r="AX268" s="13" t="s">
        <v>77</v>
      </c>
      <c r="AY268" s="236" t="s">
        <v>126</v>
      </c>
    </row>
    <row r="269" s="14" customFormat="1">
      <c r="A269" s="14"/>
      <c r="B269" s="237"/>
      <c r="C269" s="238"/>
      <c r="D269" s="219" t="s">
        <v>139</v>
      </c>
      <c r="E269" s="239" t="s">
        <v>75</v>
      </c>
      <c r="F269" s="240" t="s">
        <v>142</v>
      </c>
      <c r="G269" s="238"/>
      <c r="H269" s="241">
        <v>80.677999999999997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139</v>
      </c>
      <c r="AU269" s="247" t="s">
        <v>87</v>
      </c>
      <c r="AV269" s="14" t="s">
        <v>133</v>
      </c>
      <c r="AW269" s="14" t="s">
        <v>38</v>
      </c>
      <c r="AX269" s="14" t="s">
        <v>85</v>
      </c>
      <c r="AY269" s="247" t="s">
        <v>126</v>
      </c>
    </row>
    <row r="270" s="2" customFormat="1" ht="21.75" customHeight="1">
      <c r="A270" s="40"/>
      <c r="B270" s="41"/>
      <c r="C270" s="206" t="s">
        <v>315</v>
      </c>
      <c r="D270" s="206" t="s">
        <v>128</v>
      </c>
      <c r="E270" s="207" t="s">
        <v>291</v>
      </c>
      <c r="F270" s="208" t="s">
        <v>292</v>
      </c>
      <c r="G270" s="209" t="s">
        <v>186</v>
      </c>
      <c r="H270" s="210">
        <v>82.784999999999997</v>
      </c>
      <c r="I270" s="211"/>
      <c r="J270" s="212">
        <f>ROUND(I270*H270,2)</f>
        <v>0</v>
      </c>
      <c r="K270" s="208" t="s">
        <v>132</v>
      </c>
      <c r="L270" s="46"/>
      <c r="M270" s="213" t="s">
        <v>75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133</v>
      </c>
      <c r="AT270" s="217" t="s">
        <v>128</v>
      </c>
      <c r="AU270" s="217" t="s">
        <v>87</v>
      </c>
      <c r="AY270" s="19" t="s">
        <v>126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85</v>
      </c>
      <c r="BK270" s="218">
        <f>ROUND(I270*H270,2)</f>
        <v>0</v>
      </c>
      <c r="BL270" s="19" t="s">
        <v>133</v>
      </c>
      <c r="BM270" s="217" t="s">
        <v>721</v>
      </c>
    </row>
    <row r="271" s="2" customFormat="1">
      <c r="A271" s="40"/>
      <c r="B271" s="41"/>
      <c r="C271" s="42"/>
      <c r="D271" s="219" t="s">
        <v>135</v>
      </c>
      <c r="E271" s="42"/>
      <c r="F271" s="220" t="s">
        <v>294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135</v>
      </c>
      <c r="AU271" s="19" t="s">
        <v>87</v>
      </c>
    </row>
    <row r="272" s="2" customFormat="1">
      <c r="A272" s="40"/>
      <c r="B272" s="41"/>
      <c r="C272" s="42"/>
      <c r="D272" s="224" t="s">
        <v>137</v>
      </c>
      <c r="E272" s="42"/>
      <c r="F272" s="225" t="s">
        <v>295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137</v>
      </c>
      <c r="AU272" s="19" t="s">
        <v>87</v>
      </c>
    </row>
    <row r="273" s="16" customFormat="1">
      <c r="A273" s="16"/>
      <c r="B273" s="260"/>
      <c r="C273" s="261"/>
      <c r="D273" s="219" t="s">
        <v>139</v>
      </c>
      <c r="E273" s="262" t="s">
        <v>75</v>
      </c>
      <c r="F273" s="263" t="s">
        <v>296</v>
      </c>
      <c r="G273" s="261"/>
      <c r="H273" s="262" t="s">
        <v>75</v>
      </c>
      <c r="I273" s="264"/>
      <c r="J273" s="261"/>
      <c r="K273" s="261"/>
      <c r="L273" s="265"/>
      <c r="M273" s="266"/>
      <c r="N273" s="267"/>
      <c r="O273" s="267"/>
      <c r="P273" s="267"/>
      <c r="Q273" s="267"/>
      <c r="R273" s="267"/>
      <c r="S273" s="267"/>
      <c r="T273" s="26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9" t="s">
        <v>139</v>
      </c>
      <c r="AU273" s="269" t="s">
        <v>87</v>
      </c>
      <c r="AV273" s="16" t="s">
        <v>85</v>
      </c>
      <c r="AW273" s="16" t="s">
        <v>38</v>
      </c>
      <c r="AX273" s="16" t="s">
        <v>77</v>
      </c>
      <c r="AY273" s="269" t="s">
        <v>126</v>
      </c>
    </row>
    <row r="274" s="13" customFormat="1">
      <c r="A274" s="13"/>
      <c r="B274" s="226"/>
      <c r="C274" s="227"/>
      <c r="D274" s="219" t="s">
        <v>139</v>
      </c>
      <c r="E274" s="228" t="s">
        <v>75</v>
      </c>
      <c r="F274" s="229" t="s">
        <v>675</v>
      </c>
      <c r="G274" s="227"/>
      <c r="H274" s="230">
        <v>208.78800000000001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139</v>
      </c>
      <c r="AU274" s="236" t="s">
        <v>87</v>
      </c>
      <c r="AV274" s="13" t="s">
        <v>87</v>
      </c>
      <c r="AW274" s="13" t="s">
        <v>38</v>
      </c>
      <c r="AX274" s="13" t="s">
        <v>77</v>
      </c>
      <c r="AY274" s="236" t="s">
        <v>126</v>
      </c>
    </row>
    <row r="275" s="13" customFormat="1">
      <c r="A275" s="13"/>
      <c r="B275" s="226"/>
      <c r="C275" s="227"/>
      <c r="D275" s="219" t="s">
        <v>139</v>
      </c>
      <c r="E275" s="228" t="s">
        <v>75</v>
      </c>
      <c r="F275" s="229" t="s">
        <v>676</v>
      </c>
      <c r="G275" s="227"/>
      <c r="H275" s="230">
        <v>-30.905999999999999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139</v>
      </c>
      <c r="AU275" s="236" t="s">
        <v>87</v>
      </c>
      <c r="AV275" s="13" t="s">
        <v>87</v>
      </c>
      <c r="AW275" s="13" t="s">
        <v>38</v>
      </c>
      <c r="AX275" s="13" t="s">
        <v>77</v>
      </c>
      <c r="AY275" s="236" t="s">
        <v>126</v>
      </c>
    </row>
    <row r="276" s="13" customFormat="1">
      <c r="A276" s="13"/>
      <c r="B276" s="226"/>
      <c r="C276" s="227"/>
      <c r="D276" s="219" t="s">
        <v>139</v>
      </c>
      <c r="E276" s="228" t="s">
        <v>75</v>
      </c>
      <c r="F276" s="229" t="s">
        <v>677</v>
      </c>
      <c r="G276" s="227"/>
      <c r="H276" s="230">
        <v>-7.2720000000000002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139</v>
      </c>
      <c r="AU276" s="236" t="s">
        <v>87</v>
      </c>
      <c r="AV276" s="13" t="s">
        <v>87</v>
      </c>
      <c r="AW276" s="13" t="s">
        <v>38</v>
      </c>
      <c r="AX276" s="13" t="s">
        <v>77</v>
      </c>
      <c r="AY276" s="236" t="s">
        <v>126</v>
      </c>
    </row>
    <row r="277" s="13" customFormat="1">
      <c r="A277" s="13"/>
      <c r="B277" s="226"/>
      <c r="C277" s="227"/>
      <c r="D277" s="219" t="s">
        <v>139</v>
      </c>
      <c r="E277" s="228" t="s">
        <v>75</v>
      </c>
      <c r="F277" s="229" t="s">
        <v>678</v>
      </c>
      <c r="G277" s="227"/>
      <c r="H277" s="230">
        <v>-0.47999999999999998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139</v>
      </c>
      <c r="AU277" s="236" t="s">
        <v>87</v>
      </c>
      <c r="AV277" s="13" t="s">
        <v>87</v>
      </c>
      <c r="AW277" s="13" t="s">
        <v>38</v>
      </c>
      <c r="AX277" s="13" t="s">
        <v>77</v>
      </c>
      <c r="AY277" s="236" t="s">
        <v>126</v>
      </c>
    </row>
    <row r="278" s="15" customFormat="1">
      <c r="A278" s="15"/>
      <c r="B278" s="249"/>
      <c r="C278" s="250"/>
      <c r="D278" s="219" t="s">
        <v>139</v>
      </c>
      <c r="E278" s="251" t="s">
        <v>75</v>
      </c>
      <c r="F278" s="252" t="s">
        <v>191</v>
      </c>
      <c r="G278" s="250"/>
      <c r="H278" s="253">
        <v>170.13000000000002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9" t="s">
        <v>139</v>
      </c>
      <c r="AU278" s="259" t="s">
        <v>87</v>
      </c>
      <c r="AV278" s="15" t="s">
        <v>150</v>
      </c>
      <c r="AW278" s="15" t="s">
        <v>38</v>
      </c>
      <c r="AX278" s="15" t="s">
        <v>77</v>
      </c>
      <c r="AY278" s="259" t="s">
        <v>126</v>
      </c>
    </row>
    <row r="279" s="16" customFormat="1">
      <c r="A279" s="16"/>
      <c r="B279" s="260"/>
      <c r="C279" s="261"/>
      <c r="D279" s="219" t="s">
        <v>139</v>
      </c>
      <c r="E279" s="262" t="s">
        <v>75</v>
      </c>
      <c r="F279" s="263" t="s">
        <v>297</v>
      </c>
      <c r="G279" s="261"/>
      <c r="H279" s="262" t="s">
        <v>75</v>
      </c>
      <c r="I279" s="264"/>
      <c r="J279" s="261"/>
      <c r="K279" s="261"/>
      <c r="L279" s="265"/>
      <c r="M279" s="266"/>
      <c r="N279" s="267"/>
      <c r="O279" s="267"/>
      <c r="P279" s="267"/>
      <c r="Q279" s="267"/>
      <c r="R279" s="267"/>
      <c r="S279" s="267"/>
      <c r="T279" s="268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69" t="s">
        <v>139</v>
      </c>
      <c r="AU279" s="269" t="s">
        <v>87</v>
      </c>
      <c r="AV279" s="16" t="s">
        <v>85</v>
      </c>
      <c r="AW279" s="16" t="s">
        <v>38</v>
      </c>
      <c r="AX279" s="16" t="s">
        <v>77</v>
      </c>
      <c r="AY279" s="269" t="s">
        <v>126</v>
      </c>
    </row>
    <row r="280" s="13" customFormat="1">
      <c r="A280" s="13"/>
      <c r="B280" s="226"/>
      <c r="C280" s="227"/>
      <c r="D280" s="219" t="s">
        <v>139</v>
      </c>
      <c r="E280" s="228" t="s">
        <v>75</v>
      </c>
      <c r="F280" s="229" t="s">
        <v>682</v>
      </c>
      <c r="G280" s="227"/>
      <c r="H280" s="230">
        <v>5.3419999999999996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139</v>
      </c>
      <c r="AU280" s="236" t="s">
        <v>87</v>
      </c>
      <c r="AV280" s="13" t="s">
        <v>87</v>
      </c>
      <c r="AW280" s="13" t="s">
        <v>38</v>
      </c>
      <c r="AX280" s="13" t="s">
        <v>77</v>
      </c>
      <c r="AY280" s="236" t="s">
        <v>126</v>
      </c>
    </row>
    <row r="281" s="13" customFormat="1">
      <c r="A281" s="13"/>
      <c r="B281" s="226"/>
      <c r="C281" s="227"/>
      <c r="D281" s="219" t="s">
        <v>139</v>
      </c>
      <c r="E281" s="228" t="s">
        <v>75</v>
      </c>
      <c r="F281" s="229" t="s">
        <v>683</v>
      </c>
      <c r="G281" s="227"/>
      <c r="H281" s="230">
        <v>-1.1879999999999999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139</v>
      </c>
      <c r="AU281" s="236" t="s">
        <v>87</v>
      </c>
      <c r="AV281" s="13" t="s">
        <v>87</v>
      </c>
      <c r="AW281" s="13" t="s">
        <v>38</v>
      </c>
      <c r="AX281" s="13" t="s">
        <v>77</v>
      </c>
      <c r="AY281" s="236" t="s">
        <v>126</v>
      </c>
    </row>
    <row r="282" s="15" customFormat="1">
      <c r="A282" s="15"/>
      <c r="B282" s="249"/>
      <c r="C282" s="250"/>
      <c r="D282" s="219" t="s">
        <v>139</v>
      </c>
      <c r="E282" s="251" t="s">
        <v>75</v>
      </c>
      <c r="F282" s="252" t="s">
        <v>191</v>
      </c>
      <c r="G282" s="250"/>
      <c r="H282" s="253">
        <v>4.1539999999999999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139</v>
      </c>
      <c r="AU282" s="259" t="s">
        <v>87</v>
      </c>
      <c r="AV282" s="15" t="s">
        <v>150</v>
      </c>
      <c r="AW282" s="15" t="s">
        <v>38</v>
      </c>
      <c r="AX282" s="15" t="s">
        <v>77</v>
      </c>
      <c r="AY282" s="259" t="s">
        <v>126</v>
      </c>
    </row>
    <row r="283" s="13" customFormat="1">
      <c r="A283" s="13"/>
      <c r="B283" s="226"/>
      <c r="C283" s="227"/>
      <c r="D283" s="219" t="s">
        <v>139</v>
      </c>
      <c r="E283" s="228" t="s">
        <v>75</v>
      </c>
      <c r="F283" s="229" t="s">
        <v>722</v>
      </c>
      <c r="G283" s="227"/>
      <c r="H283" s="230">
        <v>80.811999999999998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139</v>
      </c>
      <c r="AU283" s="236" t="s">
        <v>87</v>
      </c>
      <c r="AV283" s="13" t="s">
        <v>87</v>
      </c>
      <c r="AW283" s="13" t="s">
        <v>38</v>
      </c>
      <c r="AX283" s="13" t="s">
        <v>77</v>
      </c>
      <c r="AY283" s="236" t="s">
        <v>126</v>
      </c>
    </row>
    <row r="284" s="13" customFormat="1">
      <c r="A284" s="13"/>
      <c r="B284" s="226"/>
      <c r="C284" s="227"/>
      <c r="D284" s="219" t="s">
        <v>139</v>
      </c>
      <c r="E284" s="228" t="s">
        <v>75</v>
      </c>
      <c r="F284" s="229" t="s">
        <v>723</v>
      </c>
      <c r="G284" s="227"/>
      <c r="H284" s="230">
        <v>1.9730000000000001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139</v>
      </c>
      <c r="AU284" s="236" t="s">
        <v>87</v>
      </c>
      <c r="AV284" s="13" t="s">
        <v>87</v>
      </c>
      <c r="AW284" s="13" t="s">
        <v>38</v>
      </c>
      <c r="AX284" s="13" t="s">
        <v>77</v>
      </c>
      <c r="AY284" s="236" t="s">
        <v>126</v>
      </c>
    </row>
    <row r="285" s="15" customFormat="1">
      <c r="A285" s="15"/>
      <c r="B285" s="249"/>
      <c r="C285" s="250"/>
      <c r="D285" s="219" t="s">
        <v>139</v>
      </c>
      <c r="E285" s="251" t="s">
        <v>75</v>
      </c>
      <c r="F285" s="252" t="s">
        <v>191</v>
      </c>
      <c r="G285" s="250"/>
      <c r="H285" s="253">
        <v>82.784999999999997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9" t="s">
        <v>139</v>
      </c>
      <c r="AU285" s="259" t="s">
        <v>87</v>
      </c>
      <c r="AV285" s="15" t="s">
        <v>150</v>
      </c>
      <c r="AW285" s="15" t="s">
        <v>38</v>
      </c>
      <c r="AX285" s="15" t="s">
        <v>85</v>
      </c>
      <c r="AY285" s="259" t="s">
        <v>126</v>
      </c>
    </row>
    <row r="286" s="2" customFormat="1" ht="21.75" customHeight="1">
      <c r="A286" s="40"/>
      <c r="B286" s="41"/>
      <c r="C286" s="206" t="s">
        <v>323</v>
      </c>
      <c r="D286" s="206" t="s">
        <v>128</v>
      </c>
      <c r="E286" s="207" t="s">
        <v>301</v>
      </c>
      <c r="F286" s="208" t="s">
        <v>302</v>
      </c>
      <c r="G286" s="209" t="s">
        <v>186</v>
      </c>
      <c r="H286" s="210">
        <v>51.159999999999997</v>
      </c>
      <c r="I286" s="211"/>
      <c r="J286" s="212">
        <f>ROUND(I286*H286,2)</f>
        <v>0</v>
      </c>
      <c r="K286" s="208" t="s">
        <v>132</v>
      </c>
      <c r="L286" s="46"/>
      <c r="M286" s="213" t="s">
        <v>75</v>
      </c>
      <c r="N286" s="214" t="s">
        <v>47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133</v>
      </c>
      <c r="AT286" s="217" t="s">
        <v>128</v>
      </c>
      <c r="AU286" s="217" t="s">
        <v>87</v>
      </c>
      <c r="AY286" s="19" t="s">
        <v>126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85</v>
      </c>
      <c r="BK286" s="218">
        <f>ROUND(I286*H286,2)</f>
        <v>0</v>
      </c>
      <c r="BL286" s="19" t="s">
        <v>133</v>
      </c>
      <c r="BM286" s="217" t="s">
        <v>724</v>
      </c>
    </row>
    <row r="287" s="2" customFormat="1">
      <c r="A287" s="40"/>
      <c r="B287" s="41"/>
      <c r="C287" s="42"/>
      <c r="D287" s="219" t="s">
        <v>135</v>
      </c>
      <c r="E287" s="42"/>
      <c r="F287" s="220" t="s">
        <v>304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135</v>
      </c>
      <c r="AU287" s="19" t="s">
        <v>87</v>
      </c>
    </row>
    <row r="288" s="2" customFormat="1">
      <c r="A288" s="40"/>
      <c r="B288" s="41"/>
      <c r="C288" s="42"/>
      <c r="D288" s="224" t="s">
        <v>137</v>
      </c>
      <c r="E288" s="42"/>
      <c r="F288" s="225" t="s">
        <v>305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137</v>
      </c>
      <c r="AU288" s="19" t="s">
        <v>87</v>
      </c>
    </row>
    <row r="289" s="16" customFormat="1">
      <c r="A289" s="16"/>
      <c r="B289" s="260"/>
      <c r="C289" s="261"/>
      <c r="D289" s="219" t="s">
        <v>139</v>
      </c>
      <c r="E289" s="262" t="s">
        <v>75</v>
      </c>
      <c r="F289" s="263" t="s">
        <v>296</v>
      </c>
      <c r="G289" s="261"/>
      <c r="H289" s="262" t="s">
        <v>75</v>
      </c>
      <c r="I289" s="264"/>
      <c r="J289" s="261"/>
      <c r="K289" s="261"/>
      <c r="L289" s="265"/>
      <c r="M289" s="266"/>
      <c r="N289" s="267"/>
      <c r="O289" s="267"/>
      <c r="P289" s="267"/>
      <c r="Q289" s="267"/>
      <c r="R289" s="267"/>
      <c r="S289" s="267"/>
      <c r="T289" s="268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69" t="s">
        <v>139</v>
      </c>
      <c r="AU289" s="269" t="s">
        <v>87</v>
      </c>
      <c r="AV289" s="16" t="s">
        <v>85</v>
      </c>
      <c r="AW289" s="16" t="s">
        <v>38</v>
      </c>
      <c r="AX289" s="16" t="s">
        <v>77</v>
      </c>
      <c r="AY289" s="269" t="s">
        <v>126</v>
      </c>
    </row>
    <row r="290" s="13" customFormat="1">
      <c r="A290" s="13"/>
      <c r="B290" s="226"/>
      <c r="C290" s="227"/>
      <c r="D290" s="219" t="s">
        <v>139</v>
      </c>
      <c r="E290" s="228" t="s">
        <v>75</v>
      </c>
      <c r="F290" s="229" t="s">
        <v>675</v>
      </c>
      <c r="G290" s="227"/>
      <c r="H290" s="230">
        <v>208.78800000000001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139</v>
      </c>
      <c r="AU290" s="236" t="s">
        <v>87</v>
      </c>
      <c r="AV290" s="13" t="s">
        <v>87</v>
      </c>
      <c r="AW290" s="13" t="s">
        <v>38</v>
      </c>
      <c r="AX290" s="13" t="s">
        <v>77</v>
      </c>
      <c r="AY290" s="236" t="s">
        <v>126</v>
      </c>
    </row>
    <row r="291" s="13" customFormat="1">
      <c r="A291" s="13"/>
      <c r="B291" s="226"/>
      <c r="C291" s="227"/>
      <c r="D291" s="219" t="s">
        <v>139</v>
      </c>
      <c r="E291" s="228" t="s">
        <v>75</v>
      </c>
      <c r="F291" s="229" t="s">
        <v>676</v>
      </c>
      <c r="G291" s="227"/>
      <c r="H291" s="230">
        <v>-30.905999999999999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139</v>
      </c>
      <c r="AU291" s="236" t="s">
        <v>87</v>
      </c>
      <c r="AV291" s="13" t="s">
        <v>87</v>
      </c>
      <c r="AW291" s="13" t="s">
        <v>38</v>
      </c>
      <c r="AX291" s="13" t="s">
        <v>77</v>
      </c>
      <c r="AY291" s="236" t="s">
        <v>126</v>
      </c>
    </row>
    <row r="292" s="13" customFormat="1">
      <c r="A292" s="13"/>
      <c r="B292" s="226"/>
      <c r="C292" s="227"/>
      <c r="D292" s="219" t="s">
        <v>139</v>
      </c>
      <c r="E292" s="228" t="s">
        <v>75</v>
      </c>
      <c r="F292" s="229" t="s">
        <v>677</v>
      </c>
      <c r="G292" s="227"/>
      <c r="H292" s="230">
        <v>-7.2720000000000002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139</v>
      </c>
      <c r="AU292" s="236" t="s">
        <v>87</v>
      </c>
      <c r="AV292" s="13" t="s">
        <v>87</v>
      </c>
      <c r="AW292" s="13" t="s">
        <v>38</v>
      </c>
      <c r="AX292" s="13" t="s">
        <v>77</v>
      </c>
      <c r="AY292" s="236" t="s">
        <v>126</v>
      </c>
    </row>
    <row r="293" s="13" customFormat="1">
      <c r="A293" s="13"/>
      <c r="B293" s="226"/>
      <c r="C293" s="227"/>
      <c r="D293" s="219" t="s">
        <v>139</v>
      </c>
      <c r="E293" s="228" t="s">
        <v>75</v>
      </c>
      <c r="F293" s="229" t="s">
        <v>678</v>
      </c>
      <c r="G293" s="227"/>
      <c r="H293" s="230">
        <v>-0.47999999999999998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139</v>
      </c>
      <c r="AU293" s="236" t="s">
        <v>87</v>
      </c>
      <c r="AV293" s="13" t="s">
        <v>87</v>
      </c>
      <c r="AW293" s="13" t="s">
        <v>38</v>
      </c>
      <c r="AX293" s="13" t="s">
        <v>77</v>
      </c>
      <c r="AY293" s="236" t="s">
        <v>126</v>
      </c>
    </row>
    <row r="294" s="15" customFormat="1">
      <c r="A294" s="15"/>
      <c r="B294" s="249"/>
      <c r="C294" s="250"/>
      <c r="D294" s="219" t="s">
        <v>139</v>
      </c>
      <c r="E294" s="251" t="s">
        <v>75</v>
      </c>
      <c r="F294" s="252" t="s">
        <v>191</v>
      </c>
      <c r="G294" s="250"/>
      <c r="H294" s="253">
        <v>170.13000000000002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9" t="s">
        <v>139</v>
      </c>
      <c r="AU294" s="259" t="s">
        <v>87</v>
      </c>
      <c r="AV294" s="15" t="s">
        <v>150</v>
      </c>
      <c r="AW294" s="15" t="s">
        <v>38</v>
      </c>
      <c r="AX294" s="15" t="s">
        <v>77</v>
      </c>
      <c r="AY294" s="259" t="s">
        <v>126</v>
      </c>
    </row>
    <row r="295" s="16" customFormat="1">
      <c r="A295" s="16"/>
      <c r="B295" s="260"/>
      <c r="C295" s="261"/>
      <c r="D295" s="219" t="s">
        <v>139</v>
      </c>
      <c r="E295" s="262" t="s">
        <v>75</v>
      </c>
      <c r="F295" s="263" t="s">
        <v>297</v>
      </c>
      <c r="G295" s="261"/>
      <c r="H295" s="262" t="s">
        <v>75</v>
      </c>
      <c r="I295" s="264"/>
      <c r="J295" s="261"/>
      <c r="K295" s="261"/>
      <c r="L295" s="265"/>
      <c r="M295" s="266"/>
      <c r="N295" s="267"/>
      <c r="O295" s="267"/>
      <c r="P295" s="267"/>
      <c r="Q295" s="267"/>
      <c r="R295" s="267"/>
      <c r="S295" s="267"/>
      <c r="T295" s="268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69" t="s">
        <v>139</v>
      </c>
      <c r="AU295" s="269" t="s">
        <v>87</v>
      </c>
      <c r="AV295" s="16" t="s">
        <v>85</v>
      </c>
      <c r="AW295" s="16" t="s">
        <v>38</v>
      </c>
      <c r="AX295" s="16" t="s">
        <v>77</v>
      </c>
      <c r="AY295" s="269" t="s">
        <v>126</v>
      </c>
    </row>
    <row r="296" s="13" customFormat="1">
      <c r="A296" s="13"/>
      <c r="B296" s="226"/>
      <c r="C296" s="227"/>
      <c r="D296" s="219" t="s">
        <v>139</v>
      </c>
      <c r="E296" s="228" t="s">
        <v>75</v>
      </c>
      <c r="F296" s="229" t="s">
        <v>682</v>
      </c>
      <c r="G296" s="227"/>
      <c r="H296" s="230">
        <v>5.3419999999999996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139</v>
      </c>
      <c r="AU296" s="236" t="s">
        <v>87</v>
      </c>
      <c r="AV296" s="13" t="s">
        <v>87</v>
      </c>
      <c r="AW296" s="13" t="s">
        <v>38</v>
      </c>
      <c r="AX296" s="13" t="s">
        <v>77</v>
      </c>
      <c r="AY296" s="236" t="s">
        <v>126</v>
      </c>
    </row>
    <row r="297" s="13" customFormat="1">
      <c r="A297" s="13"/>
      <c r="B297" s="226"/>
      <c r="C297" s="227"/>
      <c r="D297" s="219" t="s">
        <v>139</v>
      </c>
      <c r="E297" s="228" t="s">
        <v>75</v>
      </c>
      <c r="F297" s="229" t="s">
        <v>683</v>
      </c>
      <c r="G297" s="227"/>
      <c r="H297" s="230">
        <v>-1.1879999999999999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139</v>
      </c>
      <c r="AU297" s="236" t="s">
        <v>87</v>
      </c>
      <c r="AV297" s="13" t="s">
        <v>87</v>
      </c>
      <c r="AW297" s="13" t="s">
        <v>38</v>
      </c>
      <c r="AX297" s="13" t="s">
        <v>77</v>
      </c>
      <c r="AY297" s="236" t="s">
        <v>126</v>
      </c>
    </row>
    <row r="298" s="15" customFormat="1">
      <c r="A298" s="15"/>
      <c r="B298" s="249"/>
      <c r="C298" s="250"/>
      <c r="D298" s="219" t="s">
        <v>139</v>
      </c>
      <c r="E298" s="251" t="s">
        <v>75</v>
      </c>
      <c r="F298" s="252" t="s">
        <v>191</v>
      </c>
      <c r="G298" s="250"/>
      <c r="H298" s="253">
        <v>4.1539999999999999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9" t="s">
        <v>139</v>
      </c>
      <c r="AU298" s="259" t="s">
        <v>87</v>
      </c>
      <c r="AV298" s="15" t="s">
        <v>150</v>
      </c>
      <c r="AW298" s="15" t="s">
        <v>38</v>
      </c>
      <c r="AX298" s="15" t="s">
        <v>77</v>
      </c>
      <c r="AY298" s="259" t="s">
        <v>126</v>
      </c>
    </row>
    <row r="299" s="13" customFormat="1">
      <c r="A299" s="13"/>
      <c r="B299" s="226"/>
      <c r="C299" s="227"/>
      <c r="D299" s="219" t="s">
        <v>139</v>
      </c>
      <c r="E299" s="228" t="s">
        <v>75</v>
      </c>
      <c r="F299" s="229" t="s">
        <v>725</v>
      </c>
      <c r="G299" s="227"/>
      <c r="H299" s="230">
        <v>89.317999999999998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139</v>
      </c>
      <c r="AU299" s="236" t="s">
        <v>87</v>
      </c>
      <c r="AV299" s="13" t="s">
        <v>87</v>
      </c>
      <c r="AW299" s="13" t="s">
        <v>38</v>
      </c>
      <c r="AX299" s="13" t="s">
        <v>77</v>
      </c>
      <c r="AY299" s="236" t="s">
        <v>126</v>
      </c>
    </row>
    <row r="300" s="13" customFormat="1">
      <c r="A300" s="13"/>
      <c r="B300" s="226"/>
      <c r="C300" s="227"/>
      <c r="D300" s="219" t="s">
        <v>139</v>
      </c>
      <c r="E300" s="228" t="s">
        <v>75</v>
      </c>
      <c r="F300" s="229" t="s">
        <v>726</v>
      </c>
      <c r="G300" s="227"/>
      <c r="H300" s="230">
        <v>2.181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139</v>
      </c>
      <c r="AU300" s="236" t="s">
        <v>87</v>
      </c>
      <c r="AV300" s="13" t="s">
        <v>87</v>
      </c>
      <c r="AW300" s="13" t="s">
        <v>38</v>
      </c>
      <c r="AX300" s="13" t="s">
        <v>77</v>
      </c>
      <c r="AY300" s="236" t="s">
        <v>126</v>
      </c>
    </row>
    <row r="301" s="13" customFormat="1">
      <c r="A301" s="13"/>
      <c r="B301" s="226"/>
      <c r="C301" s="227"/>
      <c r="D301" s="219" t="s">
        <v>139</v>
      </c>
      <c r="E301" s="228" t="s">
        <v>75</v>
      </c>
      <c r="F301" s="229" t="s">
        <v>727</v>
      </c>
      <c r="G301" s="227"/>
      <c r="H301" s="230">
        <v>-40.338999999999999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139</v>
      </c>
      <c r="AU301" s="236" t="s">
        <v>87</v>
      </c>
      <c r="AV301" s="13" t="s">
        <v>87</v>
      </c>
      <c r="AW301" s="13" t="s">
        <v>38</v>
      </c>
      <c r="AX301" s="13" t="s">
        <v>77</v>
      </c>
      <c r="AY301" s="236" t="s">
        <v>126</v>
      </c>
    </row>
    <row r="302" s="15" customFormat="1">
      <c r="A302" s="15"/>
      <c r="B302" s="249"/>
      <c r="C302" s="250"/>
      <c r="D302" s="219" t="s">
        <v>139</v>
      </c>
      <c r="E302" s="251" t="s">
        <v>75</v>
      </c>
      <c r="F302" s="252" t="s">
        <v>191</v>
      </c>
      <c r="G302" s="250"/>
      <c r="H302" s="253">
        <v>51.159999999999997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9" t="s">
        <v>139</v>
      </c>
      <c r="AU302" s="259" t="s">
        <v>87</v>
      </c>
      <c r="AV302" s="15" t="s">
        <v>150</v>
      </c>
      <c r="AW302" s="15" t="s">
        <v>38</v>
      </c>
      <c r="AX302" s="15" t="s">
        <v>85</v>
      </c>
      <c r="AY302" s="259" t="s">
        <v>126</v>
      </c>
    </row>
    <row r="303" s="2" customFormat="1" ht="16.5" customHeight="1">
      <c r="A303" s="40"/>
      <c r="B303" s="41"/>
      <c r="C303" s="206" t="s">
        <v>332</v>
      </c>
      <c r="D303" s="206" t="s">
        <v>128</v>
      </c>
      <c r="E303" s="207" t="s">
        <v>310</v>
      </c>
      <c r="F303" s="208" t="s">
        <v>311</v>
      </c>
      <c r="G303" s="209" t="s">
        <v>186</v>
      </c>
      <c r="H303" s="210">
        <v>40.338999999999999</v>
      </c>
      <c r="I303" s="211"/>
      <c r="J303" s="212">
        <f>ROUND(I303*H303,2)</f>
        <v>0</v>
      </c>
      <c r="K303" s="208" t="s">
        <v>132</v>
      </c>
      <c r="L303" s="46"/>
      <c r="M303" s="213" t="s">
        <v>75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133</v>
      </c>
      <c r="AT303" s="217" t="s">
        <v>128</v>
      </c>
      <c r="AU303" s="217" t="s">
        <v>87</v>
      </c>
      <c r="AY303" s="19" t="s">
        <v>126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85</v>
      </c>
      <c r="BK303" s="218">
        <f>ROUND(I303*H303,2)</f>
        <v>0</v>
      </c>
      <c r="BL303" s="19" t="s">
        <v>133</v>
      </c>
      <c r="BM303" s="217" t="s">
        <v>728</v>
      </c>
    </row>
    <row r="304" s="2" customFormat="1">
      <c r="A304" s="40"/>
      <c r="B304" s="41"/>
      <c r="C304" s="42"/>
      <c r="D304" s="219" t="s">
        <v>135</v>
      </c>
      <c r="E304" s="42"/>
      <c r="F304" s="220" t="s">
        <v>313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135</v>
      </c>
      <c r="AU304" s="19" t="s">
        <v>87</v>
      </c>
    </row>
    <row r="305" s="2" customFormat="1">
      <c r="A305" s="40"/>
      <c r="B305" s="41"/>
      <c r="C305" s="42"/>
      <c r="D305" s="224" t="s">
        <v>137</v>
      </c>
      <c r="E305" s="42"/>
      <c r="F305" s="225" t="s">
        <v>314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137</v>
      </c>
      <c r="AU305" s="19" t="s">
        <v>87</v>
      </c>
    </row>
    <row r="306" s="13" customFormat="1">
      <c r="A306" s="13"/>
      <c r="B306" s="226"/>
      <c r="C306" s="227"/>
      <c r="D306" s="219" t="s">
        <v>139</v>
      </c>
      <c r="E306" s="228" t="s">
        <v>75</v>
      </c>
      <c r="F306" s="229" t="s">
        <v>720</v>
      </c>
      <c r="G306" s="227"/>
      <c r="H306" s="230">
        <v>40.338999999999999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139</v>
      </c>
      <c r="AU306" s="236" t="s">
        <v>87</v>
      </c>
      <c r="AV306" s="13" t="s">
        <v>87</v>
      </c>
      <c r="AW306" s="13" t="s">
        <v>38</v>
      </c>
      <c r="AX306" s="13" t="s">
        <v>85</v>
      </c>
      <c r="AY306" s="236" t="s">
        <v>126</v>
      </c>
    </row>
    <row r="307" s="2" customFormat="1" ht="16.5" customHeight="1">
      <c r="A307" s="40"/>
      <c r="B307" s="41"/>
      <c r="C307" s="206" t="s">
        <v>338</v>
      </c>
      <c r="D307" s="206" t="s">
        <v>128</v>
      </c>
      <c r="E307" s="207" t="s">
        <v>316</v>
      </c>
      <c r="F307" s="208" t="s">
        <v>317</v>
      </c>
      <c r="G307" s="209" t="s">
        <v>186</v>
      </c>
      <c r="H307" s="210">
        <v>133.94499999999999</v>
      </c>
      <c r="I307" s="211"/>
      <c r="J307" s="212">
        <f>ROUND(I307*H307,2)</f>
        <v>0</v>
      </c>
      <c r="K307" s="208" t="s">
        <v>132</v>
      </c>
      <c r="L307" s="46"/>
      <c r="M307" s="213" t="s">
        <v>75</v>
      </c>
      <c r="N307" s="214" t="s">
        <v>47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133</v>
      </c>
      <c r="AT307" s="217" t="s">
        <v>128</v>
      </c>
      <c r="AU307" s="217" t="s">
        <v>87</v>
      </c>
      <c r="AY307" s="19" t="s">
        <v>126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85</v>
      </c>
      <c r="BK307" s="218">
        <f>ROUND(I307*H307,2)</f>
        <v>0</v>
      </c>
      <c r="BL307" s="19" t="s">
        <v>133</v>
      </c>
      <c r="BM307" s="217" t="s">
        <v>729</v>
      </c>
    </row>
    <row r="308" s="2" customFormat="1">
      <c r="A308" s="40"/>
      <c r="B308" s="41"/>
      <c r="C308" s="42"/>
      <c r="D308" s="219" t="s">
        <v>135</v>
      </c>
      <c r="E308" s="42"/>
      <c r="F308" s="220" t="s">
        <v>319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135</v>
      </c>
      <c r="AU308" s="19" t="s">
        <v>87</v>
      </c>
    </row>
    <row r="309" s="2" customFormat="1">
      <c r="A309" s="40"/>
      <c r="B309" s="41"/>
      <c r="C309" s="42"/>
      <c r="D309" s="224" t="s">
        <v>137</v>
      </c>
      <c r="E309" s="42"/>
      <c r="F309" s="225" t="s">
        <v>320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137</v>
      </c>
      <c r="AU309" s="19" t="s">
        <v>87</v>
      </c>
    </row>
    <row r="310" s="2" customFormat="1">
      <c r="A310" s="40"/>
      <c r="B310" s="41"/>
      <c r="C310" s="42"/>
      <c r="D310" s="219" t="s">
        <v>169</v>
      </c>
      <c r="E310" s="42"/>
      <c r="F310" s="248" t="s">
        <v>321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169</v>
      </c>
      <c r="AU310" s="19" t="s">
        <v>87</v>
      </c>
    </row>
    <row r="311" s="13" customFormat="1">
      <c r="A311" s="13"/>
      <c r="B311" s="226"/>
      <c r="C311" s="227"/>
      <c r="D311" s="219" t="s">
        <v>139</v>
      </c>
      <c r="E311" s="228" t="s">
        <v>75</v>
      </c>
      <c r="F311" s="229" t="s">
        <v>730</v>
      </c>
      <c r="G311" s="227"/>
      <c r="H311" s="230">
        <v>133.94499999999999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139</v>
      </c>
      <c r="AU311" s="236" t="s">
        <v>87</v>
      </c>
      <c r="AV311" s="13" t="s">
        <v>87</v>
      </c>
      <c r="AW311" s="13" t="s">
        <v>38</v>
      </c>
      <c r="AX311" s="13" t="s">
        <v>85</v>
      </c>
      <c r="AY311" s="236" t="s">
        <v>126</v>
      </c>
    </row>
    <row r="312" s="2" customFormat="1" ht="16.5" customHeight="1">
      <c r="A312" s="40"/>
      <c r="B312" s="41"/>
      <c r="C312" s="206" t="s">
        <v>349</v>
      </c>
      <c r="D312" s="206" t="s">
        <v>128</v>
      </c>
      <c r="E312" s="207" t="s">
        <v>324</v>
      </c>
      <c r="F312" s="208" t="s">
        <v>325</v>
      </c>
      <c r="G312" s="209" t="s">
        <v>326</v>
      </c>
      <c r="H312" s="210">
        <v>241.101</v>
      </c>
      <c r="I312" s="211"/>
      <c r="J312" s="212">
        <f>ROUND(I312*H312,2)</f>
        <v>0</v>
      </c>
      <c r="K312" s="208" t="s">
        <v>132</v>
      </c>
      <c r="L312" s="46"/>
      <c r="M312" s="213" t="s">
        <v>75</v>
      </c>
      <c r="N312" s="214" t="s">
        <v>47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133</v>
      </c>
      <c r="AT312" s="217" t="s">
        <v>128</v>
      </c>
      <c r="AU312" s="217" t="s">
        <v>87</v>
      </c>
      <c r="AY312" s="19" t="s">
        <v>126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85</v>
      </c>
      <c r="BK312" s="218">
        <f>ROUND(I312*H312,2)</f>
        <v>0</v>
      </c>
      <c r="BL312" s="19" t="s">
        <v>133</v>
      </c>
      <c r="BM312" s="217" t="s">
        <v>731</v>
      </c>
    </row>
    <row r="313" s="2" customFormat="1">
      <c r="A313" s="40"/>
      <c r="B313" s="41"/>
      <c r="C313" s="42"/>
      <c r="D313" s="219" t="s">
        <v>135</v>
      </c>
      <c r="E313" s="42"/>
      <c r="F313" s="220" t="s">
        <v>328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135</v>
      </c>
      <c r="AU313" s="19" t="s">
        <v>87</v>
      </c>
    </row>
    <row r="314" s="2" customFormat="1">
      <c r="A314" s="40"/>
      <c r="B314" s="41"/>
      <c r="C314" s="42"/>
      <c r="D314" s="224" t="s">
        <v>137</v>
      </c>
      <c r="E314" s="42"/>
      <c r="F314" s="225" t="s">
        <v>329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137</v>
      </c>
      <c r="AU314" s="19" t="s">
        <v>87</v>
      </c>
    </row>
    <row r="315" s="2" customFormat="1">
      <c r="A315" s="40"/>
      <c r="B315" s="41"/>
      <c r="C315" s="42"/>
      <c r="D315" s="219" t="s">
        <v>169</v>
      </c>
      <c r="E315" s="42"/>
      <c r="F315" s="248" t="s">
        <v>330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169</v>
      </c>
      <c r="AU315" s="19" t="s">
        <v>87</v>
      </c>
    </row>
    <row r="316" s="13" customFormat="1">
      <c r="A316" s="13"/>
      <c r="B316" s="226"/>
      <c r="C316" s="227"/>
      <c r="D316" s="219" t="s">
        <v>139</v>
      </c>
      <c r="E316" s="228" t="s">
        <v>75</v>
      </c>
      <c r="F316" s="229" t="s">
        <v>732</v>
      </c>
      <c r="G316" s="227"/>
      <c r="H316" s="230">
        <v>241.101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139</v>
      </c>
      <c r="AU316" s="236" t="s">
        <v>87</v>
      </c>
      <c r="AV316" s="13" t="s">
        <v>87</v>
      </c>
      <c r="AW316" s="13" t="s">
        <v>38</v>
      </c>
      <c r="AX316" s="13" t="s">
        <v>85</v>
      </c>
      <c r="AY316" s="236" t="s">
        <v>126</v>
      </c>
    </row>
    <row r="317" s="2" customFormat="1" ht="16.5" customHeight="1">
      <c r="A317" s="40"/>
      <c r="B317" s="41"/>
      <c r="C317" s="206" t="s">
        <v>356</v>
      </c>
      <c r="D317" s="206" t="s">
        <v>128</v>
      </c>
      <c r="E317" s="207" t="s">
        <v>333</v>
      </c>
      <c r="F317" s="208" t="s">
        <v>334</v>
      </c>
      <c r="G317" s="209" t="s">
        <v>186</v>
      </c>
      <c r="H317" s="210">
        <v>40.338999999999999</v>
      </c>
      <c r="I317" s="211"/>
      <c r="J317" s="212">
        <f>ROUND(I317*H317,2)</f>
        <v>0</v>
      </c>
      <c r="K317" s="208" t="s">
        <v>132</v>
      </c>
      <c r="L317" s="46"/>
      <c r="M317" s="213" t="s">
        <v>75</v>
      </c>
      <c r="N317" s="214" t="s">
        <v>47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133</v>
      </c>
      <c r="AT317" s="217" t="s">
        <v>128</v>
      </c>
      <c r="AU317" s="217" t="s">
        <v>87</v>
      </c>
      <c r="AY317" s="19" t="s">
        <v>126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85</v>
      </c>
      <c r="BK317" s="218">
        <f>ROUND(I317*H317,2)</f>
        <v>0</v>
      </c>
      <c r="BL317" s="19" t="s">
        <v>133</v>
      </c>
      <c r="BM317" s="217" t="s">
        <v>733</v>
      </c>
    </row>
    <row r="318" s="2" customFormat="1">
      <c r="A318" s="40"/>
      <c r="B318" s="41"/>
      <c r="C318" s="42"/>
      <c r="D318" s="219" t="s">
        <v>135</v>
      </c>
      <c r="E318" s="42"/>
      <c r="F318" s="220" t="s">
        <v>336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135</v>
      </c>
      <c r="AU318" s="19" t="s">
        <v>87</v>
      </c>
    </row>
    <row r="319" s="2" customFormat="1">
      <c r="A319" s="40"/>
      <c r="B319" s="41"/>
      <c r="C319" s="42"/>
      <c r="D319" s="224" t="s">
        <v>137</v>
      </c>
      <c r="E319" s="42"/>
      <c r="F319" s="225" t="s">
        <v>337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137</v>
      </c>
      <c r="AU319" s="19" t="s">
        <v>87</v>
      </c>
    </row>
    <row r="320" s="13" customFormat="1">
      <c r="A320" s="13"/>
      <c r="B320" s="226"/>
      <c r="C320" s="227"/>
      <c r="D320" s="219" t="s">
        <v>139</v>
      </c>
      <c r="E320" s="228" t="s">
        <v>75</v>
      </c>
      <c r="F320" s="229" t="s">
        <v>720</v>
      </c>
      <c r="G320" s="227"/>
      <c r="H320" s="230">
        <v>40.338999999999999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139</v>
      </c>
      <c r="AU320" s="236" t="s">
        <v>87</v>
      </c>
      <c r="AV320" s="13" t="s">
        <v>87</v>
      </c>
      <c r="AW320" s="13" t="s">
        <v>38</v>
      </c>
      <c r="AX320" s="13" t="s">
        <v>85</v>
      </c>
      <c r="AY320" s="236" t="s">
        <v>126</v>
      </c>
    </row>
    <row r="321" s="2" customFormat="1" ht="16.5" customHeight="1">
      <c r="A321" s="40"/>
      <c r="B321" s="41"/>
      <c r="C321" s="206" t="s">
        <v>360</v>
      </c>
      <c r="D321" s="206" t="s">
        <v>128</v>
      </c>
      <c r="E321" s="207" t="s">
        <v>339</v>
      </c>
      <c r="F321" s="208" t="s">
        <v>340</v>
      </c>
      <c r="G321" s="209" t="s">
        <v>186</v>
      </c>
      <c r="H321" s="210">
        <v>40.338000000000001</v>
      </c>
      <c r="I321" s="211"/>
      <c r="J321" s="212">
        <f>ROUND(I321*H321,2)</f>
        <v>0</v>
      </c>
      <c r="K321" s="208" t="s">
        <v>132</v>
      </c>
      <c r="L321" s="46"/>
      <c r="M321" s="213" t="s">
        <v>75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133</v>
      </c>
      <c r="AT321" s="217" t="s">
        <v>128</v>
      </c>
      <c r="AU321" s="217" t="s">
        <v>87</v>
      </c>
      <c r="AY321" s="19" t="s">
        <v>126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85</v>
      </c>
      <c r="BK321" s="218">
        <f>ROUND(I321*H321,2)</f>
        <v>0</v>
      </c>
      <c r="BL321" s="19" t="s">
        <v>133</v>
      </c>
      <c r="BM321" s="217" t="s">
        <v>734</v>
      </c>
    </row>
    <row r="322" s="2" customFormat="1">
      <c r="A322" s="40"/>
      <c r="B322" s="41"/>
      <c r="C322" s="42"/>
      <c r="D322" s="219" t="s">
        <v>135</v>
      </c>
      <c r="E322" s="42"/>
      <c r="F322" s="220" t="s">
        <v>342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87</v>
      </c>
    </row>
    <row r="323" s="2" customFormat="1">
      <c r="A323" s="40"/>
      <c r="B323" s="41"/>
      <c r="C323" s="42"/>
      <c r="D323" s="224" t="s">
        <v>137</v>
      </c>
      <c r="E323" s="42"/>
      <c r="F323" s="225" t="s">
        <v>343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87</v>
      </c>
    </row>
    <row r="324" s="2" customFormat="1">
      <c r="A324" s="40"/>
      <c r="B324" s="41"/>
      <c r="C324" s="42"/>
      <c r="D324" s="219" t="s">
        <v>169</v>
      </c>
      <c r="E324" s="42"/>
      <c r="F324" s="248" t="s">
        <v>344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169</v>
      </c>
      <c r="AU324" s="19" t="s">
        <v>87</v>
      </c>
    </row>
    <row r="325" s="16" customFormat="1">
      <c r="A325" s="16"/>
      <c r="B325" s="260"/>
      <c r="C325" s="261"/>
      <c r="D325" s="219" t="s">
        <v>139</v>
      </c>
      <c r="E325" s="262" t="s">
        <v>75</v>
      </c>
      <c r="F325" s="263" t="s">
        <v>296</v>
      </c>
      <c r="G325" s="261"/>
      <c r="H325" s="262" t="s">
        <v>75</v>
      </c>
      <c r="I325" s="264"/>
      <c r="J325" s="261"/>
      <c r="K325" s="261"/>
      <c r="L325" s="265"/>
      <c r="M325" s="266"/>
      <c r="N325" s="267"/>
      <c r="O325" s="267"/>
      <c r="P325" s="267"/>
      <c r="Q325" s="267"/>
      <c r="R325" s="267"/>
      <c r="S325" s="267"/>
      <c r="T325" s="268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69" t="s">
        <v>139</v>
      </c>
      <c r="AU325" s="269" t="s">
        <v>87</v>
      </c>
      <c r="AV325" s="16" t="s">
        <v>85</v>
      </c>
      <c r="AW325" s="16" t="s">
        <v>38</v>
      </c>
      <c r="AX325" s="16" t="s">
        <v>77</v>
      </c>
      <c r="AY325" s="269" t="s">
        <v>126</v>
      </c>
    </row>
    <row r="326" s="13" customFormat="1">
      <c r="A326" s="13"/>
      <c r="B326" s="226"/>
      <c r="C326" s="227"/>
      <c r="D326" s="219" t="s">
        <v>139</v>
      </c>
      <c r="E326" s="228" t="s">
        <v>75</v>
      </c>
      <c r="F326" s="229" t="s">
        <v>675</v>
      </c>
      <c r="G326" s="227"/>
      <c r="H326" s="230">
        <v>208.78800000000001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139</v>
      </c>
      <c r="AU326" s="236" t="s">
        <v>87</v>
      </c>
      <c r="AV326" s="13" t="s">
        <v>87</v>
      </c>
      <c r="AW326" s="13" t="s">
        <v>38</v>
      </c>
      <c r="AX326" s="13" t="s">
        <v>77</v>
      </c>
      <c r="AY326" s="236" t="s">
        <v>126</v>
      </c>
    </row>
    <row r="327" s="13" customFormat="1">
      <c r="A327" s="13"/>
      <c r="B327" s="226"/>
      <c r="C327" s="227"/>
      <c r="D327" s="219" t="s">
        <v>139</v>
      </c>
      <c r="E327" s="228" t="s">
        <v>75</v>
      </c>
      <c r="F327" s="229" t="s">
        <v>676</v>
      </c>
      <c r="G327" s="227"/>
      <c r="H327" s="230">
        <v>-30.905999999999999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139</v>
      </c>
      <c r="AU327" s="236" t="s">
        <v>87</v>
      </c>
      <c r="AV327" s="13" t="s">
        <v>87</v>
      </c>
      <c r="AW327" s="13" t="s">
        <v>38</v>
      </c>
      <c r="AX327" s="13" t="s">
        <v>77</v>
      </c>
      <c r="AY327" s="236" t="s">
        <v>126</v>
      </c>
    </row>
    <row r="328" s="13" customFormat="1">
      <c r="A328" s="13"/>
      <c r="B328" s="226"/>
      <c r="C328" s="227"/>
      <c r="D328" s="219" t="s">
        <v>139</v>
      </c>
      <c r="E328" s="228" t="s">
        <v>75</v>
      </c>
      <c r="F328" s="229" t="s">
        <v>677</v>
      </c>
      <c r="G328" s="227"/>
      <c r="H328" s="230">
        <v>-7.2720000000000002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139</v>
      </c>
      <c r="AU328" s="236" t="s">
        <v>87</v>
      </c>
      <c r="AV328" s="13" t="s">
        <v>87</v>
      </c>
      <c r="AW328" s="13" t="s">
        <v>38</v>
      </c>
      <c r="AX328" s="13" t="s">
        <v>77</v>
      </c>
      <c r="AY328" s="236" t="s">
        <v>126</v>
      </c>
    </row>
    <row r="329" s="13" customFormat="1">
      <c r="A329" s="13"/>
      <c r="B329" s="226"/>
      <c r="C329" s="227"/>
      <c r="D329" s="219" t="s">
        <v>139</v>
      </c>
      <c r="E329" s="228" t="s">
        <v>75</v>
      </c>
      <c r="F329" s="229" t="s">
        <v>678</v>
      </c>
      <c r="G329" s="227"/>
      <c r="H329" s="230">
        <v>-0.47999999999999998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139</v>
      </c>
      <c r="AU329" s="236" t="s">
        <v>87</v>
      </c>
      <c r="AV329" s="13" t="s">
        <v>87</v>
      </c>
      <c r="AW329" s="13" t="s">
        <v>38</v>
      </c>
      <c r="AX329" s="13" t="s">
        <v>77</v>
      </c>
      <c r="AY329" s="236" t="s">
        <v>126</v>
      </c>
    </row>
    <row r="330" s="15" customFormat="1">
      <c r="A330" s="15"/>
      <c r="B330" s="249"/>
      <c r="C330" s="250"/>
      <c r="D330" s="219" t="s">
        <v>139</v>
      </c>
      <c r="E330" s="251" t="s">
        <v>75</v>
      </c>
      <c r="F330" s="252" t="s">
        <v>191</v>
      </c>
      <c r="G330" s="250"/>
      <c r="H330" s="253">
        <v>170.13000000000002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9" t="s">
        <v>139</v>
      </c>
      <c r="AU330" s="259" t="s">
        <v>87</v>
      </c>
      <c r="AV330" s="15" t="s">
        <v>150</v>
      </c>
      <c r="AW330" s="15" t="s">
        <v>38</v>
      </c>
      <c r="AX330" s="15" t="s">
        <v>77</v>
      </c>
      <c r="AY330" s="259" t="s">
        <v>126</v>
      </c>
    </row>
    <row r="331" s="16" customFormat="1">
      <c r="A331" s="16"/>
      <c r="B331" s="260"/>
      <c r="C331" s="261"/>
      <c r="D331" s="219" t="s">
        <v>139</v>
      </c>
      <c r="E331" s="262" t="s">
        <v>75</v>
      </c>
      <c r="F331" s="263" t="s">
        <v>297</v>
      </c>
      <c r="G331" s="261"/>
      <c r="H331" s="262" t="s">
        <v>75</v>
      </c>
      <c r="I331" s="264"/>
      <c r="J331" s="261"/>
      <c r="K331" s="261"/>
      <c r="L331" s="265"/>
      <c r="M331" s="266"/>
      <c r="N331" s="267"/>
      <c r="O331" s="267"/>
      <c r="P331" s="267"/>
      <c r="Q331" s="267"/>
      <c r="R331" s="267"/>
      <c r="S331" s="267"/>
      <c r="T331" s="268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69" t="s">
        <v>139</v>
      </c>
      <c r="AU331" s="269" t="s">
        <v>87</v>
      </c>
      <c r="AV331" s="16" t="s">
        <v>85</v>
      </c>
      <c r="AW331" s="16" t="s">
        <v>38</v>
      </c>
      <c r="AX331" s="16" t="s">
        <v>77</v>
      </c>
      <c r="AY331" s="269" t="s">
        <v>126</v>
      </c>
    </row>
    <row r="332" s="13" customFormat="1">
      <c r="A332" s="13"/>
      <c r="B332" s="226"/>
      <c r="C332" s="227"/>
      <c r="D332" s="219" t="s">
        <v>139</v>
      </c>
      <c r="E332" s="228" t="s">
        <v>75</v>
      </c>
      <c r="F332" s="229" t="s">
        <v>682</v>
      </c>
      <c r="G332" s="227"/>
      <c r="H332" s="230">
        <v>5.3419999999999996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139</v>
      </c>
      <c r="AU332" s="236" t="s">
        <v>87</v>
      </c>
      <c r="AV332" s="13" t="s">
        <v>87</v>
      </c>
      <c r="AW332" s="13" t="s">
        <v>38</v>
      </c>
      <c r="AX332" s="13" t="s">
        <v>77</v>
      </c>
      <c r="AY332" s="236" t="s">
        <v>126</v>
      </c>
    </row>
    <row r="333" s="13" customFormat="1">
      <c r="A333" s="13"/>
      <c r="B333" s="226"/>
      <c r="C333" s="227"/>
      <c r="D333" s="219" t="s">
        <v>139</v>
      </c>
      <c r="E333" s="228" t="s">
        <v>75</v>
      </c>
      <c r="F333" s="229" t="s">
        <v>683</v>
      </c>
      <c r="G333" s="227"/>
      <c r="H333" s="230">
        <v>-1.1879999999999999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139</v>
      </c>
      <c r="AU333" s="236" t="s">
        <v>87</v>
      </c>
      <c r="AV333" s="13" t="s">
        <v>87</v>
      </c>
      <c r="AW333" s="13" t="s">
        <v>38</v>
      </c>
      <c r="AX333" s="13" t="s">
        <v>77</v>
      </c>
      <c r="AY333" s="236" t="s">
        <v>126</v>
      </c>
    </row>
    <row r="334" s="15" customFormat="1">
      <c r="A334" s="15"/>
      <c r="B334" s="249"/>
      <c r="C334" s="250"/>
      <c r="D334" s="219" t="s">
        <v>139</v>
      </c>
      <c r="E334" s="251" t="s">
        <v>75</v>
      </c>
      <c r="F334" s="252" t="s">
        <v>191</v>
      </c>
      <c r="G334" s="250"/>
      <c r="H334" s="253">
        <v>4.1539999999999999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9" t="s">
        <v>139</v>
      </c>
      <c r="AU334" s="259" t="s">
        <v>87</v>
      </c>
      <c r="AV334" s="15" t="s">
        <v>150</v>
      </c>
      <c r="AW334" s="15" t="s">
        <v>38</v>
      </c>
      <c r="AX334" s="15" t="s">
        <v>77</v>
      </c>
      <c r="AY334" s="259" t="s">
        <v>126</v>
      </c>
    </row>
    <row r="335" s="13" customFormat="1">
      <c r="A335" s="13"/>
      <c r="B335" s="226"/>
      <c r="C335" s="227"/>
      <c r="D335" s="219" t="s">
        <v>139</v>
      </c>
      <c r="E335" s="228" t="s">
        <v>75</v>
      </c>
      <c r="F335" s="229" t="s">
        <v>735</v>
      </c>
      <c r="G335" s="227"/>
      <c r="H335" s="230">
        <v>-1.9199999999999999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139</v>
      </c>
      <c r="AU335" s="236" t="s">
        <v>87</v>
      </c>
      <c r="AV335" s="13" t="s">
        <v>87</v>
      </c>
      <c r="AW335" s="13" t="s">
        <v>38</v>
      </c>
      <c r="AX335" s="13" t="s">
        <v>77</v>
      </c>
      <c r="AY335" s="236" t="s">
        <v>126</v>
      </c>
    </row>
    <row r="336" s="13" customFormat="1">
      <c r="A336" s="13"/>
      <c r="B336" s="226"/>
      <c r="C336" s="227"/>
      <c r="D336" s="219" t="s">
        <v>139</v>
      </c>
      <c r="E336" s="228" t="s">
        <v>75</v>
      </c>
      <c r="F336" s="229" t="s">
        <v>736</v>
      </c>
      <c r="G336" s="227"/>
      <c r="H336" s="230">
        <v>-1.3500000000000001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139</v>
      </c>
      <c r="AU336" s="236" t="s">
        <v>87</v>
      </c>
      <c r="AV336" s="13" t="s">
        <v>87</v>
      </c>
      <c r="AW336" s="13" t="s">
        <v>38</v>
      </c>
      <c r="AX336" s="13" t="s">
        <v>77</v>
      </c>
      <c r="AY336" s="236" t="s">
        <v>126</v>
      </c>
    </row>
    <row r="337" s="13" customFormat="1">
      <c r="A337" s="13"/>
      <c r="B337" s="226"/>
      <c r="C337" s="227"/>
      <c r="D337" s="219" t="s">
        <v>139</v>
      </c>
      <c r="E337" s="228" t="s">
        <v>75</v>
      </c>
      <c r="F337" s="229" t="s">
        <v>737</v>
      </c>
      <c r="G337" s="227"/>
      <c r="H337" s="230">
        <v>-42.646999999999998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139</v>
      </c>
      <c r="AU337" s="236" t="s">
        <v>87</v>
      </c>
      <c r="AV337" s="13" t="s">
        <v>87</v>
      </c>
      <c r="AW337" s="13" t="s">
        <v>38</v>
      </c>
      <c r="AX337" s="13" t="s">
        <v>77</v>
      </c>
      <c r="AY337" s="236" t="s">
        <v>126</v>
      </c>
    </row>
    <row r="338" s="13" customFormat="1">
      <c r="A338" s="13"/>
      <c r="B338" s="226"/>
      <c r="C338" s="227"/>
      <c r="D338" s="219" t="s">
        <v>139</v>
      </c>
      <c r="E338" s="228" t="s">
        <v>75</v>
      </c>
      <c r="F338" s="229" t="s">
        <v>738</v>
      </c>
      <c r="G338" s="227"/>
      <c r="H338" s="230">
        <v>-47.689999999999998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139</v>
      </c>
      <c r="AU338" s="236" t="s">
        <v>87</v>
      </c>
      <c r="AV338" s="13" t="s">
        <v>87</v>
      </c>
      <c r="AW338" s="13" t="s">
        <v>38</v>
      </c>
      <c r="AX338" s="13" t="s">
        <v>77</v>
      </c>
      <c r="AY338" s="236" t="s">
        <v>126</v>
      </c>
    </row>
    <row r="339" s="13" customFormat="1">
      <c r="A339" s="13"/>
      <c r="B339" s="226"/>
      <c r="C339" s="227"/>
      <c r="D339" s="219" t="s">
        <v>139</v>
      </c>
      <c r="E339" s="228" t="s">
        <v>75</v>
      </c>
      <c r="F339" s="229" t="s">
        <v>727</v>
      </c>
      <c r="G339" s="227"/>
      <c r="H339" s="230">
        <v>-40.338999999999999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139</v>
      </c>
      <c r="AU339" s="236" t="s">
        <v>87</v>
      </c>
      <c r="AV339" s="13" t="s">
        <v>87</v>
      </c>
      <c r="AW339" s="13" t="s">
        <v>38</v>
      </c>
      <c r="AX339" s="13" t="s">
        <v>77</v>
      </c>
      <c r="AY339" s="236" t="s">
        <v>126</v>
      </c>
    </row>
    <row r="340" s="14" customFormat="1">
      <c r="A340" s="14"/>
      <c r="B340" s="237"/>
      <c r="C340" s="238"/>
      <c r="D340" s="219" t="s">
        <v>139</v>
      </c>
      <c r="E340" s="239" t="s">
        <v>75</v>
      </c>
      <c r="F340" s="240" t="s">
        <v>142</v>
      </c>
      <c r="G340" s="238"/>
      <c r="H340" s="241">
        <v>40.338000000000079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139</v>
      </c>
      <c r="AU340" s="247" t="s">
        <v>87</v>
      </c>
      <c r="AV340" s="14" t="s">
        <v>133</v>
      </c>
      <c r="AW340" s="14" t="s">
        <v>38</v>
      </c>
      <c r="AX340" s="14" t="s">
        <v>85</v>
      </c>
      <c r="AY340" s="247" t="s">
        <v>126</v>
      </c>
    </row>
    <row r="341" s="2" customFormat="1" ht="16.5" customHeight="1">
      <c r="A341" s="40"/>
      <c r="B341" s="41"/>
      <c r="C341" s="270" t="s">
        <v>370</v>
      </c>
      <c r="D341" s="270" t="s">
        <v>350</v>
      </c>
      <c r="E341" s="271" t="s">
        <v>351</v>
      </c>
      <c r="F341" s="272" t="s">
        <v>352</v>
      </c>
      <c r="G341" s="273" t="s">
        <v>326</v>
      </c>
      <c r="H341" s="274">
        <v>80.676000000000002</v>
      </c>
      <c r="I341" s="275"/>
      <c r="J341" s="276">
        <f>ROUND(I341*H341,2)</f>
        <v>0</v>
      </c>
      <c r="K341" s="272" t="s">
        <v>132</v>
      </c>
      <c r="L341" s="277"/>
      <c r="M341" s="278" t="s">
        <v>75</v>
      </c>
      <c r="N341" s="279" t="s">
        <v>47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183</v>
      </c>
      <c r="AT341" s="217" t="s">
        <v>350</v>
      </c>
      <c r="AU341" s="217" t="s">
        <v>87</v>
      </c>
      <c r="AY341" s="19" t="s">
        <v>126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85</v>
      </c>
      <c r="BK341" s="218">
        <f>ROUND(I341*H341,2)</f>
        <v>0</v>
      </c>
      <c r="BL341" s="19" t="s">
        <v>133</v>
      </c>
      <c r="BM341" s="217" t="s">
        <v>739</v>
      </c>
    </row>
    <row r="342" s="2" customFormat="1">
      <c r="A342" s="40"/>
      <c r="B342" s="41"/>
      <c r="C342" s="42"/>
      <c r="D342" s="219" t="s">
        <v>135</v>
      </c>
      <c r="E342" s="42"/>
      <c r="F342" s="220" t="s">
        <v>352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135</v>
      </c>
      <c r="AU342" s="19" t="s">
        <v>87</v>
      </c>
    </row>
    <row r="343" s="2" customFormat="1">
      <c r="A343" s="40"/>
      <c r="B343" s="41"/>
      <c r="C343" s="42"/>
      <c r="D343" s="224" t="s">
        <v>137</v>
      </c>
      <c r="E343" s="42"/>
      <c r="F343" s="225" t="s">
        <v>354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137</v>
      </c>
      <c r="AU343" s="19" t="s">
        <v>87</v>
      </c>
    </row>
    <row r="344" s="13" customFormat="1">
      <c r="A344" s="13"/>
      <c r="B344" s="226"/>
      <c r="C344" s="227"/>
      <c r="D344" s="219" t="s">
        <v>139</v>
      </c>
      <c r="E344" s="228" t="s">
        <v>75</v>
      </c>
      <c r="F344" s="229" t="s">
        <v>740</v>
      </c>
      <c r="G344" s="227"/>
      <c r="H344" s="230">
        <v>80.676000000000002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139</v>
      </c>
      <c r="AU344" s="236" t="s">
        <v>87</v>
      </c>
      <c r="AV344" s="13" t="s">
        <v>87</v>
      </c>
      <c r="AW344" s="13" t="s">
        <v>38</v>
      </c>
      <c r="AX344" s="13" t="s">
        <v>85</v>
      </c>
      <c r="AY344" s="236" t="s">
        <v>126</v>
      </c>
    </row>
    <row r="345" s="2" customFormat="1" ht="16.5" customHeight="1">
      <c r="A345" s="40"/>
      <c r="B345" s="41"/>
      <c r="C345" s="206" t="s">
        <v>376</v>
      </c>
      <c r="D345" s="206" t="s">
        <v>128</v>
      </c>
      <c r="E345" s="207" t="s">
        <v>357</v>
      </c>
      <c r="F345" s="208" t="s">
        <v>340</v>
      </c>
      <c r="G345" s="209" t="s">
        <v>186</v>
      </c>
      <c r="H345" s="210">
        <v>40.338999999999999</v>
      </c>
      <c r="I345" s="211"/>
      <c r="J345" s="212">
        <f>ROUND(I345*H345,2)</f>
        <v>0</v>
      </c>
      <c r="K345" s="208" t="s">
        <v>132</v>
      </c>
      <c r="L345" s="46"/>
      <c r="M345" s="213" t="s">
        <v>75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133</v>
      </c>
      <c r="AT345" s="217" t="s">
        <v>128</v>
      </c>
      <c r="AU345" s="217" t="s">
        <v>87</v>
      </c>
      <c r="AY345" s="19" t="s">
        <v>126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85</v>
      </c>
      <c r="BK345" s="218">
        <f>ROUND(I345*H345,2)</f>
        <v>0</v>
      </c>
      <c r="BL345" s="19" t="s">
        <v>133</v>
      </c>
      <c r="BM345" s="217" t="s">
        <v>741</v>
      </c>
    </row>
    <row r="346" s="2" customFormat="1">
      <c r="A346" s="40"/>
      <c r="B346" s="41"/>
      <c r="C346" s="42"/>
      <c r="D346" s="219" t="s">
        <v>135</v>
      </c>
      <c r="E346" s="42"/>
      <c r="F346" s="220" t="s">
        <v>342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135</v>
      </c>
      <c r="AU346" s="19" t="s">
        <v>87</v>
      </c>
    </row>
    <row r="347" s="2" customFormat="1">
      <c r="A347" s="40"/>
      <c r="B347" s="41"/>
      <c r="C347" s="42"/>
      <c r="D347" s="224" t="s">
        <v>137</v>
      </c>
      <c r="E347" s="42"/>
      <c r="F347" s="225" t="s">
        <v>359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137</v>
      </c>
      <c r="AU347" s="19" t="s">
        <v>87</v>
      </c>
    </row>
    <row r="348" s="2" customFormat="1" ht="16.5" customHeight="1">
      <c r="A348" s="40"/>
      <c r="B348" s="41"/>
      <c r="C348" s="206" t="s">
        <v>381</v>
      </c>
      <c r="D348" s="206" t="s">
        <v>128</v>
      </c>
      <c r="E348" s="207" t="s">
        <v>361</v>
      </c>
      <c r="F348" s="208" t="s">
        <v>362</v>
      </c>
      <c r="G348" s="209" t="s">
        <v>186</v>
      </c>
      <c r="H348" s="210">
        <v>47.689999999999998</v>
      </c>
      <c r="I348" s="211"/>
      <c r="J348" s="212">
        <f>ROUND(I348*H348,2)</f>
        <v>0</v>
      </c>
      <c r="K348" s="208" t="s">
        <v>132</v>
      </c>
      <c r="L348" s="46"/>
      <c r="M348" s="213" t="s">
        <v>75</v>
      </c>
      <c r="N348" s="214" t="s">
        <v>47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133</v>
      </c>
      <c r="AT348" s="217" t="s">
        <v>128</v>
      </c>
      <c r="AU348" s="217" t="s">
        <v>87</v>
      </c>
      <c r="AY348" s="19" t="s">
        <v>126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85</v>
      </c>
      <c r="BK348" s="218">
        <f>ROUND(I348*H348,2)</f>
        <v>0</v>
      </c>
      <c r="BL348" s="19" t="s">
        <v>133</v>
      </c>
      <c r="BM348" s="217" t="s">
        <v>742</v>
      </c>
    </row>
    <row r="349" s="2" customFormat="1">
      <c r="A349" s="40"/>
      <c r="B349" s="41"/>
      <c r="C349" s="42"/>
      <c r="D349" s="219" t="s">
        <v>135</v>
      </c>
      <c r="E349" s="42"/>
      <c r="F349" s="220" t="s">
        <v>364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135</v>
      </c>
      <c r="AU349" s="19" t="s">
        <v>87</v>
      </c>
    </row>
    <row r="350" s="2" customFormat="1">
      <c r="A350" s="40"/>
      <c r="B350" s="41"/>
      <c r="C350" s="42"/>
      <c r="D350" s="224" t="s">
        <v>137</v>
      </c>
      <c r="E350" s="42"/>
      <c r="F350" s="225" t="s">
        <v>365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137</v>
      </c>
      <c r="AU350" s="19" t="s">
        <v>87</v>
      </c>
    </row>
    <row r="351" s="2" customFormat="1">
      <c r="A351" s="40"/>
      <c r="B351" s="41"/>
      <c r="C351" s="42"/>
      <c r="D351" s="219" t="s">
        <v>169</v>
      </c>
      <c r="E351" s="42"/>
      <c r="F351" s="248" t="s">
        <v>366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169</v>
      </c>
      <c r="AU351" s="19" t="s">
        <v>87</v>
      </c>
    </row>
    <row r="352" s="13" customFormat="1">
      <c r="A352" s="13"/>
      <c r="B352" s="226"/>
      <c r="C352" s="227"/>
      <c r="D352" s="219" t="s">
        <v>139</v>
      </c>
      <c r="E352" s="228" t="s">
        <v>75</v>
      </c>
      <c r="F352" s="229" t="s">
        <v>743</v>
      </c>
      <c r="G352" s="227"/>
      <c r="H352" s="230">
        <v>46.228000000000002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139</v>
      </c>
      <c r="AU352" s="236" t="s">
        <v>87</v>
      </c>
      <c r="AV352" s="13" t="s">
        <v>87</v>
      </c>
      <c r="AW352" s="13" t="s">
        <v>38</v>
      </c>
      <c r="AX352" s="13" t="s">
        <v>77</v>
      </c>
      <c r="AY352" s="236" t="s">
        <v>126</v>
      </c>
    </row>
    <row r="353" s="13" customFormat="1">
      <c r="A353" s="13"/>
      <c r="B353" s="226"/>
      <c r="C353" s="227"/>
      <c r="D353" s="219" t="s">
        <v>139</v>
      </c>
      <c r="E353" s="228" t="s">
        <v>75</v>
      </c>
      <c r="F353" s="229" t="s">
        <v>744</v>
      </c>
      <c r="G353" s="227"/>
      <c r="H353" s="230">
        <v>1.5960000000000001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139</v>
      </c>
      <c r="AU353" s="236" t="s">
        <v>87</v>
      </c>
      <c r="AV353" s="13" t="s">
        <v>87</v>
      </c>
      <c r="AW353" s="13" t="s">
        <v>38</v>
      </c>
      <c r="AX353" s="13" t="s">
        <v>77</v>
      </c>
      <c r="AY353" s="236" t="s">
        <v>126</v>
      </c>
    </row>
    <row r="354" s="13" customFormat="1">
      <c r="A354" s="13"/>
      <c r="B354" s="226"/>
      <c r="C354" s="227"/>
      <c r="D354" s="219" t="s">
        <v>139</v>
      </c>
      <c r="E354" s="228" t="s">
        <v>75</v>
      </c>
      <c r="F354" s="229" t="s">
        <v>745</v>
      </c>
      <c r="G354" s="227"/>
      <c r="H354" s="230">
        <v>-0.13400000000000001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139</v>
      </c>
      <c r="AU354" s="236" t="s">
        <v>87</v>
      </c>
      <c r="AV354" s="13" t="s">
        <v>87</v>
      </c>
      <c r="AW354" s="13" t="s">
        <v>38</v>
      </c>
      <c r="AX354" s="13" t="s">
        <v>77</v>
      </c>
      <c r="AY354" s="236" t="s">
        <v>126</v>
      </c>
    </row>
    <row r="355" s="15" customFormat="1">
      <c r="A355" s="15"/>
      <c r="B355" s="249"/>
      <c r="C355" s="250"/>
      <c r="D355" s="219" t="s">
        <v>139</v>
      </c>
      <c r="E355" s="251" t="s">
        <v>75</v>
      </c>
      <c r="F355" s="252" t="s">
        <v>191</v>
      </c>
      <c r="G355" s="250"/>
      <c r="H355" s="253">
        <v>47.689999999999998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9" t="s">
        <v>139</v>
      </c>
      <c r="AU355" s="259" t="s">
        <v>87</v>
      </c>
      <c r="AV355" s="15" t="s">
        <v>150</v>
      </c>
      <c r="AW355" s="15" t="s">
        <v>38</v>
      </c>
      <c r="AX355" s="15" t="s">
        <v>85</v>
      </c>
      <c r="AY355" s="259" t="s">
        <v>126</v>
      </c>
    </row>
    <row r="356" s="2" customFormat="1" ht="16.5" customHeight="1">
      <c r="A356" s="40"/>
      <c r="B356" s="41"/>
      <c r="C356" s="270" t="s">
        <v>391</v>
      </c>
      <c r="D356" s="270" t="s">
        <v>350</v>
      </c>
      <c r="E356" s="271" t="s">
        <v>371</v>
      </c>
      <c r="F356" s="272" t="s">
        <v>372</v>
      </c>
      <c r="G356" s="273" t="s">
        <v>326</v>
      </c>
      <c r="H356" s="274">
        <v>95.379999999999995</v>
      </c>
      <c r="I356" s="275"/>
      <c r="J356" s="276">
        <f>ROUND(I356*H356,2)</f>
        <v>0</v>
      </c>
      <c r="K356" s="272" t="s">
        <v>132</v>
      </c>
      <c r="L356" s="277"/>
      <c r="M356" s="278" t="s">
        <v>75</v>
      </c>
      <c r="N356" s="279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183</v>
      </c>
      <c r="AT356" s="217" t="s">
        <v>350</v>
      </c>
      <c r="AU356" s="217" t="s">
        <v>87</v>
      </c>
      <c r="AY356" s="19" t="s">
        <v>126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85</v>
      </c>
      <c r="BK356" s="218">
        <f>ROUND(I356*H356,2)</f>
        <v>0</v>
      </c>
      <c r="BL356" s="19" t="s">
        <v>133</v>
      </c>
      <c r="BM356" s="217" t="s">
        <v>746</v>
      </c>
    </row>
    <row r="357" s="2" customFormat="1">
      <c r="A357" s="40"/>
      <c r="B357" s="41"/>
      <c r="C357" s="42"/>
      <c r="D357" s="219" t="s">
        <v>135</v>
      </c>
      <c r="E357" s="42"/>
      <c r="F357" s="220" t="s">
        <v>372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135</v>
      </c>
      <c r="AU357" s="19" t="s">
        <v>87</v>
      </c>
    </row>
    <row r="358" s="2" customFormat="1">
      <c r="A358" s="40"/>
      <c r="B358" s="41"/>
      <c r="C358" s="42"/>
      <c r="D358" s="224" t="s">
        <v>137</v>
      </c>
      <c r="E358" s="42"/>
      <c r="F358" s="225" t="s">
        <v>374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137</v>
      </c>
      <c r="AU358" s="19" t="s">
        <v>87</v>
      </c>
    </row>
    <row r="359" s="13" customFormat="1">
      <c r="A359" s="13"/>
      <c r="B359" s="226"/>
      <c r="C359" s="227"/>
      <c r="D359" s="219" t="s">
        <v>139</v>
      </c>
      <c r="E359" s="228" t="s">
        <v>75</v>
      </c>
      <c r="F359" s="229" t="s">
        <v>747</v>
      </c>
      <c r="G359" s="227"/>
      <c r="H359" s="230">
        <v>95.379999999999995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139</v>
      </c>
      <c r="AU359" s="236" t="s">
        <v>87</v>
      </c>
      <c r="AV359" s="13" t="s">
        <v>87</v>
      </c>
      <c r="AW359" s="13" t="s">
        <v>38</v>
      </c>
      <c r="AX359" s="13" t="s">
        <v>85</v>
      </c>
      <c r="AY359" s="236" t="s">
        <v>126</v>
      </c>
    </row>
    <row r="360" s="2" customFormat="1" ht="16.5" customHeight="1">
      <c r="A360" s="40"/>
      <c r="B360" s="41"/>
      <c r="C360" s="206" t="s">
        <v>399</v>
      </c>
      <c r="D360" s="206" t="s">
        <v>128</v>
      </c>
      <c r="E360" s="207" t="s">
        <v>377</v>
      </c>
      <c r="F360" s="208" t="s">
        <v>378</v>
      </c>
      <c r="G360" s="209" t="s">
        <v>165</v>
      </c>
      <c r="H360" s="210">
        <v>160</v>
      </c>
      <c r="I360" s="211"/>
      <c r="J360" s="212">
        <f>ROUND(I360*H360,2)</f>
        <v>0</v>
      </c>
      <c r="K360" s="208" t="s">
        <v>75</v>
      </c>
      <c r="L360" s="46"/>
      <c r="M360" s="213" t="s">
        <v>75</v>
      </c>
      <c r="N360" s="214" t="s">
        <v>47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133</v>
      </c>
      <c r="AT360" s="217" t="s">
        <v>128</v>
      </c>
      <c r="AU360" s="217" t="s">
        <v>87</v>
      </c>
      <c r="AY360" s="19" t="s">
        <v>126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85</v>
      </c>
      <c r="BK360" s="218">
        <f>ROUND(I360*H360,2)</f>
        <v>0</v>
      </c>
      <c r="BL360" s="19" t="s">
        <v>133</v>
      </c>
      <c r="BM360" s="217" t="s">
        <v>748</v>
      </c>
    </row>
    <row r="361" s="2" customFormat="1">
      <c r="A361" s="40"/>
      <c r="B361" s="41"/>
      <c r="C361" s="42"/>
      <c r="D361" s="219" t="s">
        <v>135</v>
      </c>
      <c r="E361" s="42"/>
      <c r="F361" s="220" t="s">
        <v>378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135</v>
      </c>
      <c r="AU361" s="19" t="s">
        <v>87</v>
      </c>
    </row>
    <row r="362" s="12" customFormat="1" ht="22.8" customHeight="1">
      <c r="A362" s="12"/>
      <c r="B362" s="190"/>
      <c r="C362" s="191"/>
      <c r="D362" s="192" t="s">
        <v>76</v>
      </c>
      <c r="E362" s="204" t="s">
        <v>87</v>
      </c>
      <c r="F362" s="204" t="s">
        <v>380</v>
      </c>
      <c r="G362" s="191"/>
      <c r="H362" s="191"/>
      <c r="I362" s="194"/>
      <c r="J362" s="205">
        <f>BK362</f>
        <v>0</v>
      </c>
      <c r="K362" s="191"/>
      <c r="L362" s="196"/>
      <c r="M362" s="197"/>
      <c r="N362" s="198"/>
      <c r="O362" s="198"/>
      <c r="P362" s="199">
        <f>SUM(P363:P369)</f>
        <v>0</v>
      </c>
      <c r="Q362" s="198"/>
      <c r="R362" s="199">
        <f>SUM(R363:R369)</f>
        <v>17.662986</v>
      </c>
      <c r="S362" s="198"/>
      <c r="T362" s="200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85</v>
      </c>
      <c r="AT362" s="202" t="s">
        <v>76</v>
      </c>
      <c r="AU362" s="202" t="s">
        <v>85</v>
      </c>
      <c r="AY362" s="201" t="s">
        <v>126</v>
      </c>
      <c r="BK362" s="203">
        <f>SUM(BK363:BK369)</f>
        <v>0</v>
      </c>
    </row>
    <row r="363" s="2" customFormat="1" ht="24.15" customHeight="1">
      <c r="A363" s="40"/>
      <c r="B363" s="41"/>
      <c r="C363" s="206" t="s">
        <v>407</v>
      </c>
      <c r="D363" s="206" t="s">
        <v>128</v>
      </c>
      <c r="E363" s="207" t="s">
        <v>382</v>
      </c>
      <c r="F363" s="208" t="s">
        <v>383</v>
      </c>
      <c r="G363" s="209" t="s">
        <v>165</v>
      </c>
      <c r="H363" s="210">
        <v>122.09999999999999</v>
      </c>
      <c r="I363" s="211"/>
      <c r="J363" s="212">
        <f>ROUND(I363*H363,2)</f>
        <v>0</v>
      </c>
      <c r="K363" s="208" t="s">
        <v>132</v>
      </c>
      <c r="L363" s="46"/>
      <c r="M363" s="213" t="s">
        <v>75</v>
      </c>
      <c r="N363" s="214" t="s">
        <v>47</v>
      </c>
      <c r="O363" s="86"/>
      <c r="P363" s="215">
        <f>O363*H363</f>
        <v>0</v>
      </c>
      <c r="Q363" s="215">
        <v>0.14466000000000001</v>
      </c>
      <c r="R363" s="215">
        <f>Q363*H363</f>
        <v>17.662986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133</v>
      </c>
      <c r="AT363" s="217" t="s">
        <v>128</v>
      </c>
      <c r="AU363" s="217" t="s">
        <v>87</v>
      </c>
      <c r="AY363" s="19" t="s">
        <v>126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85</v>
      </c>
      <c r="BK363" s="218">
        <f>ROUND(I363*H363,2)</f>
        <v>0</v>
      </c>
      <c r="BL363" s="19" t="s">
        <v>133</v>
      </c>
      <c r="BM363" s="217" t="s">
        <v>749</v>
      </c>
    </row>
    <row r="364" s="2" customFormat="1">
      <c r="A364" s="40"/>
      <c r="B364" s="41"/>
      <c r="C364" s="42"/>
      <c r="D364" s="219" t="s">
        <v>135</v>
      </c>
      <c r="E364" s="42"/>
      <c r="F364" s="220" t="s">
        <v>385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135</v>
      </c>
      <c r="AU364" s="19" t="s">
        <v>87</v>
      </c>
    </row>
    <row r="365" s="2" customFormat="1">
      <c r="A365" s="40"/>
      <c r="B365" s="41"/>
      <c r="C365" s="42"/>
      <c r="D365" s="224" t="s">
        <v>137</v>
      </c>
      <c r="E365" s="42"/>
      <c r="F365" s="225" t="s">
        <v>386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137</v>
      </c>
      <c r="AU365" s="19" t="s">
        <v>87</v>
      </c>
    </row>
    <row r="366" s="2" customFormat="1">
      <c r="A366" s="40"/>
      <c r="B366" s="41"/>
      <c r="C366" s="42"/>
      <c r="D366" s="219" t="s">
        <v>169</v>
      </c>
      <c r="E366" s="42"/>
      <c r="F366" s="248" t="s">
        <v>387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169</v>
      </c>
      <c r="AU366" s="19" t="s">
        <v>87</v>
      </c>
    </row>
    <row r="367" s="13" customFormat="1">
      <c r="A367" s="13"/>
      <c r="B367" s="226"/>
      <c r="C367" s="227"/>
      <c r="D367" s="219" t="s">
        <v>139</v>
      </c>
      <c r="E367" s="228" t="s">
        <v>75</v>
      </c>
      <c r="F367" s="229" t="s">
        <v>750</v>
      </c>
      <c r="G367" s="227"/>
      <c r="H367" s="230">
        <v>118.90000000000001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139</v>
      </c>
      <c r="AU367" s="236" t="s">
        <v>87</v>
      </c>
      <c r="AV367" s="13" t="s">
        <v>87</v>
      </c>
      <c r="AW367" s="13" t="s">
        <v>38</v>
      </c>
      <c r="AX367" s="13" t="s">
        <v>77</v>
      </c>
      <c r="AY367" s="236" t="s">
        <v>126</v>
      </c>
    </row>
    <row r="368" s="13" customFormat="1">
      <c r="A368" s="13"/>
      <c r="B368" s="226"/>
      <c r="C368" s="227"/>
      <c r="D368" s="219" t="s">
        <v>139</v>
      </c>
      <c r="E368" s="228" t="s">
        <v>75</v>
      </c>
      <c r="F368" s="229" t="s">
        <v>751</v>
      </c>
      <c r="G368" s="227"/>
      <c r="H368" s="230">
        <v>3.2000000000000002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139</v>
      </c>
      <c r="AU368" s="236" t="s">
        <v>87</v>
      </c>
      <c r="AV368" s="13" t="s">
        <v>87</v>
      </c>
      <c r="AW368" s="13" t="s">
        <v>38</v>
      </c>
      <c r="AX368" s="13" t="s">
        <v>77</v>
      </c>
      <c r="AY368" s="236" t="s">
        <v>126</v>
      </c>
    </row>
    <row r="369" s="14" customFormat="1">
      <c r="A369" s="14"/>
      <c r="B369" s="237"/>
      <c r="C369" s="238"/>
      <c r="D369" s="219" t="s">
        <v>139</v>
      </c>
      <c r="E369" s="239" t="s">
        <v>75</v>
      </c>
      <c r="F369" s="240" t="s">
        <v>142</v>
      </c>
      <c r="G369" s="238"/>
      <c r="H369" s="241">
        <v>122.10000000000001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139</v>
      </c>
      <c r="AU369" s="247" t="s">
        <v>87</v>
      </c>
      <c r="AV369" s="14" t="s">
        <v>133</v>
      </c>
      <c r="AW369" s="14" t="s">
        <v>38</v>
      </c>
      <c r="AX369" s="14" t="s">
        <v>85</v>
      </c>
      <c r="AY369" s="247" t="s">
        <v>126</v>
      </c>
    </row>
    <row r="370" s="12" customFormat="1" ht="22.8" customHeight="1">
      <c r="A370" s="12"/>
      <c r="B370" s="190"/>
      <c r="C370" s="191"/>
      <c r="D370" s="192" t="s">
        <v>76</v>
      </c>
      <c r="E370" s="204" t="s">
        <v>150</v>
      </c>
      <c r="F370" s="204" t="s">
        <v>390</v>
      </c>
      <c r="G370" s="191"/>
      <c r="H370" s="191"/>
      <c r="I370" s="194"/>
      <c r="J370" s="205">
        <f>BK370</f>
        <v>0</v>
      </c>
      <c r="K370" s="191"/>
      <c r="L370" s="196"/>
      <c r="M370" s="197"/>
      <c r="N370" s="198"/>
      <c r="O370" s="198"/>
      <c r="P370" s="199">
        <f>SUM(P371:P377)</f>
        <v>0</v>
      </c>
      <c r="Q370" s="198"/>
      <c r="R370" s="199">
        <f>SUM(R371:R377)</f>
        <v>0</v>
      </c>
      <c r="S370" s="198"/>
      <c r="T370" s="200">
        <f>SUM(T371:T377)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85</v>
      </c>
      <c r="AT370" s="202" t="s">
        <v>76</v>
      </c>
      <c r="AU370" s="202" t="s">
        <v>85</v>
      </c>
      <c r="AY370" s="201" t="s">
        <v>126</v>
      </c>
      <c r="BK370" s="203">
        <f>SUM(BK371:BK377)</f>
        <v>0</v>
      </c>
    </row>
    <row r="371" s="2" customFormat="1" ht="16.5" customHeight="1">
      <c r="A371" s="40"/>
      <c r="B371" s="41"/>
      <c r="C371" s="206" t="s">
        <v>418</v>
      </c>
      <c r="D371" s="206" t="s">
        <v>128</v>
      </c>
      <c r="E371" s="207" t="s">
        <v>392</v>
      </c>
      <c r="F371" s="208" t="s">
        <v>393</v>
      </c>
      <c r="G371" s="209" t="s">
        <v>165</v>
      </c>
      <c r="H371" s="210">
        <v>122.09999999999999</v>
      </c>
      <c r="I371" s="211"/>
      <c r="J371" s="212">
        <f>ROUND(I371*H371,2)</f>
        <v>0</v>
      </c>
      <c r="K371" s="208" t="s">
        <v>132</v>
      </c>
      <c r="L371" s="46"/>
      <c r="M371" s="213" t="s">
        <v>75</v>
      </c>
      <c r="N371" s="214" t="s">
        <v>47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133</v>
      </c>
      <c r="AT371" s="217" t="s">
        <v>128</v>
      </c>
      <c r="AU371" s="217" t="s">
        <v>87</v>
      </c>
      <c r="AY371" s="19" t="s">
        <v>126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85</v>
      </c>
      <c r="BK371" s="218">
        <f>ROUND(I371*H371,2)</f>
        <v>0</v>
      </c>
      <c r="BL371" s="19" t="s">
        <v>133</v>
      </c>
      <c r="BM371" s="217" t="s">
        <v>752</v>
      </c>
    </row>
    <row r="372" s="2" customFormat="1">
      <c r="A372" s="40"/>
      <c r="B372" s="41"/>
      <c r="C372" s="42"/>
      <c r="D372" s="219" t="s">
        <v>135</v>
      </c>
      <c r="E372" s="42"/>
      <c r="F372" s="220" t="s">
        <v>395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135</v>
      </c>
      <c r="AU372" s="19" t="s">
        <v>87</v>
      </c>
    </row>
    <row r="373" s="2" customFormat="1">
      <c r="A373" s="40"/>
      <c r="B373" s="41"/>
      <c r="C373" s="42"/>
      <c r="D373" s="224" t="s">
        <v>137</v>
      </c>
      <c r="E373" s="42"/>
      <c r="F373" s="225" t="s">
        <v>396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137</v>
      </c>
      <c r="AU373" s="19" t="s">
        <v>87</v>
      </c>
    </row>
    <row r="374" s="2" customFormat="1">
      <c r="A374" s="40"/>
      <c r="B374" s="41"/>
      <c r="C374" s="42"/>
      <c r="D374" s="219" t="s">
        <v>169</v>
      </c>
      <c r="E374" s="42"/>
      <c r="F374" s="248" t="s">
        <v>397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169</v>
      </c>
      <c r="AU374" s="19" t="s">
        <v>87</v>
      </c>
    </row>
    <row r="375" s="13" customFormat="1">
      <c r="A375" s="13"/>
      <c r="B375" s="226"/>
      <c r="C375" s="227"/>
      <c r="D375" s="219" t="s">
        <v>139</v>
      </c>
      <c r="E375" s="228" t="s">
        <v>75</v>
      </c>
      <c r="F375" s="229" t="s">
        <v>750</v>
      </c>
      <c r="G375" s="227"/>
      <c r="H375" s="230">
        <v>118.90000000000001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139</v>
      </c>
      <c r="AU375" s="236" t="s">
        <v>87</v>
      </c>
      <c r="AV375" s="13" t="s">
        <v>87</v>
      </c>
      <c r="AW375" s="13" t="s">
        <v>38</v>
      </c>
      <c r="AX375" s="13" t="s">
        <v>77</v>
      </c>
      <c r="AY375" s="236" t="s">
        <v>126</v>
      </c>
    </row>
    <row r="376" s="13" customFormat="1">
      <c r="A376" s="13"/>
      <c r="B376" s="226"/>
      <c r="C376" s="227"/>
      <c r="D376" s="219" t="s">
        <v>139</v>
      </c>
      <c r="E376" s="228" t="s">
        <v>75</v>
      </c>
      <c r="F376" s="229" t="s">
        <v>751</v>
      </c>
      <c r="G376" s="227"/>
      <c r="H376" s="230">
        <v>3.2000000000000002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139</v>
      </c>
      <c r="AU376" s="236" t="s">
        <v>87</v>
      </c>
      <c r="AV376" s="13" t="s">
        <v>87</v>
      </c>
      <c r="AW376" s="13" t="s">
        <v>38</v>
      </c>
      <c r="AX376" s="13" t="s">
        <v>77</v>
      </c>
      <c r="AY376" s="236" t="s">
        <v>126</v>
      </c>
    </row>
    <row r="377" s="14" customFormat="1">
      <c r="A377" s="14"/>
      <c r="B377" s="237"/>
      <c r="C377" s="238"/>
      <c r="D377" s="219" t="s">
        <v>139</v>
      </c>
      <c r="E377" s="239" t="s">
        <v>75</v>
      </c>
      <c r="F377" s="240" t="s">
        <v>142</v>
      </c>
      <c r="G377" s="238"/>
      <c r="H377" s="241">
        <v>122.10000000000001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139</v>
      </c>
      <c r="AU377" s="247" t="s">
        <v>87</v>
      </c>
      <c r="AV377" s="14" t="s">
        <v>133</v>
      </c>
      <c r="AW377" s="14" t="s">
        <v>38</v>
      </c>
      <c r="AX377" s="14" t="s">
        <v>85</v>
      </c>
      <c r="AY377" s="247" t="s">
        <v>126</v>
      </c>
    </row>
    <row r="378" s="12" customFormat="1" ht="22.8" customHeight="1">
      <c r="A378" s="12"/>
      <c r="B378" s="190"/>
      <c r="C378" s="191"/>
      <c r="D378" s="192" t="s">
        <v>76</v>
      </c>
      <c r="E378" s="204" t="s">
        <v>133</v>
      </c>
      <c r="F378" s="204" t="s">
        <v>398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SUM(P379:P410)</f>
        <v>0</v>
      </c>
      <c r="Q378" s="198"/>
      <c r="R378" s="199">
        <f>SUM(R379:R410)</f>
        <v>0.38816900000000004</v>
      </c>
      <c r="S378" s="198"/>
      <c r="T378" s="200">
        <f>SUM(T379:T410)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85</v>
      </c>
      <c r="AT378" s="202" t="s">
        <v>76</v>
      </c>
      <c r="AU378" s="202" t="s">
        <v>85</v>
      </c>
      <c r="AY378" s="201" t="s">
        <v>126</v>
      </c>
      <c r="BK378" s="203">
        <f>SUM(BK379:BK410)</f>
        <v>0</v>
      </c>
    </row>
    <row r="379" s="2" customFormat="1" ht="16.5" customHeight="1">
      <c r="A379" s="40"/>
      <c r="B379" s="41"/>
      <c r="C379" s="206" t="s">
        <v>425</v>
      </c>
      <c r="D379" s="206" t="s">
        <v>128</v>
      </c>
      <c r="E379" s="207" t="s">
        <v>400</v>
      </c>
      <c r="F379" s="208" t="s">
        <v>401</v>
      </c>
      <c r="G379" s="209" t="s">
        <v>186</v>
      </c>
      <c r="H379" s="210">
        <v>1.9199999999999999</v>
      </c>
      <c r="I379" s="211"/>
      <c r="J379" s="212">
        <f>ROUND(I379*H379,2)</f>
        <v>0</v>
      </c>
      <c r="K379" s="208" t="s">
        <v>132</v>
      </c>
      <c r="L379" s="46"/>
      <c r="M379" s="213" t="s">
        <v>75</v>
      </c>
      <c r="N379" s="214" t="s">
        <v>47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133</v>
      </c>
      <c r="AT379" s="217" t="s">
        <v>128</v>
      </c>
      <c r="AU379" s="217" t="s">
        <v>87</v>
      </c>
      <c r="AY379" s="19" t="s">
        <v>126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85</v>
      </c>
      <c r="BK379" s="218">
        <f>ROUND(I379*H379,2)</f>
        <v>0</v>
      </c>
      <c r="BL379" s="19" t="s">
        <v>133</v>
      </c>
      <c r="BM379" s="217" t="s">
        <v>753</v>
      </c>
    </row>
    <row r="380" s="2" customFormat="1">
      <c r="A380" s="40"/>
      <c r="B380" s="41"/>
      <c r="C380" s="42"/>
      <c r="D380" s="219" t="s">
        <v>135</v>
      </c>
      <c r="E380" s="42"/>
      <c r="F380" s="220" t="s">
        <v>403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135</v>
      </c>
      <c r="AU380" s="19" t="s">
        <v>87</v>
      </c>
    </row>
    <row r="381" s="2" customFormat="1">
      <c r="A381" s="40"/>
      <c r="B381" s="41"/>
      <c r="C381" s="42"/>
      <c r="D381" s="224" t="s">
        <v>137</v>
      </c>
      <c r="E381" s="42"/>
      <c r="F381" s="225" t="s">
        <v>404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137</v>
      </c>
      <c r="AU381" s="19" t="s">
        <v>87</v>
      </c>
    </row>
    <row r="382" s="2" customFormat="1">
      <c r="A382" s="40"/>
      <c r="B382" s="41"/>
      <c r="C382" s="42"/>
      <c r="D382" s="219" t="s">
        <v>169</v>
      </c>
      <c r="E382" s="42"/>
      <c r="F382" s="248" t="s">
        <v>405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169</v>
      </c>
      <c r="AU382" s="19" t="s">
        <v>87</v>
      </c>
    </row>
    <row r="383" s="13" customFormat="1">
      <c r="A383" s="13"/>
      <c r="B383" s="226"/>
      <c r="C383" s="227"/>
      <c r="D383" s="219" t="s">
        <v>139</v>
      </c>
      <c r="E383" s="228" t="s">
        <v>75</v>
      </c>
      <c r="F383" s="229" t="s">
        <v>754</v>
      </c>
      <c r="G383" s="227"/>
      <c r="H383" s="230">
        <v>1.9199999999999999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139</v>
      </c>
      <c r="AU383" s="236" t="s">
        <v>87</v>
      </c>
      <c r="AV383" s="13" t="s">
        <v>87</v>
      </c>
      <c r="AW383" s="13" t="s">
        <v>38</v>
      </c>
      <c r="AX383" s="13" t="s">
        <v>77</v>
      </c>
      <c r="AY383" s="236" t="s">
        <v>126</v>
      </c>
    </row>
    <row r="384" s="14" customFormat="1">
      <c r="A384" s="14"/>
      <c r="B384" s="237"/>
      <c r="C384" s="238"/>
      <c r="D384" s="219" t="s">
        <v>139</v>
      </c>
      <c r="E384" s="239" t="s">
        <v>75</v>
      </c>
      <c r="F384" s="240" t="s">
        <v>142</v>
      </c>
      <c r="G384" s="238"/>
      <c r="H384" s="241">
        <v>1.9199999999999999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139</v>
      </c>
      <c r="AU384" s="247" t="s">
        <v>87</v>
      </c>
      <c r="AV384" s="14" t="s">
        <v>133</v>
      </c>
      <c r="AW384" s="14" t="s">
        <v>38</v>
      </c>
      <c r="AX384" s="14" t="s">
        <v>85</v>
      </c>
      <c r="AY384" s="247" t="s">
        <v>126</v>
      </c>
    </row>
    <row r="385" s="2" customFormat="1" ht="16.5" customHeight="1">
      <c r="A385" s="40"/>
      <c r="B385" s="41"/>
      <c r="C385" s="206" t="s">
        <v>434</v>
      </c>
      <c r="D385" s="206" t="s">
        <v>128</v>
      </c>
      <c r="E385" s="207" t="s">
        <v>408</v>
      </c>
      <c r="F385" s="208" t="s">
        <v>409</v>
      </c>
      <c r="G385" s="209" t="s">
        <v>186</v>
      </c>
      <c r="H385" s="210">
        <v>42.646999999999998</v>
      </c>
      <c r="I385" s="211"/>
      <c r="J385" s="212">
        <f>ROUND(I385*H385,2)</f>
        <v>0</v>
      </c>
      <c r="K385" s="208" t="s">
        <v>132</v>
      </c>
      <c r="L385" s="46"/>
      <c r="M385" s="213" t="s">
        <v>75</v>
      </c>
      <c r="N385" s="214" t="s">
        <v>47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133</v>
      </c>
      <c r="AT385" s="217" t="s">
        <v>128</v>
      </c>
      <c r="AU385" s="217" t="s">
        <v>87</v>
      </c>
      <c r="AY385" s="19" t="s">
        <v>126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85</v>
      </c>
      <c r="BK385" s="218">
        <f>ROUND(I385*H385,2)</f>
        <v>0</v>
      </c>
      <c r="BL385" s="19" t="s">
        <v>133</v>
      </c>
      <c r="BM385" s="217" t="s">
        <v>755</v>
      </c>
    </row>
    <row r="386" s="2" customFormat="1">
      <c r="A386" s="40"/>
      <c r="B386" s="41"/>
      <c r="C386" s="42"/>
      <c r="D386" s="219" t="s">
        <v>135</v>
      </c>
      <c r="E386" s="42"/>
      <c r="F386" s="220" t="s">
        <v>411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135</v>
      </c>
      <c r="AU386" s="19" t="s">
        <v>87</v>
      </c>
    </row>
    <row r="387" s="2" customFormat="1">
      <c r="A387" s="40"/>
      <c r="B387" s="41"/>
      <c r="C387" s="42"/>
      <c r="D387" s="224" t="s">
        <v>137</v>
      </c>
      <c r="E387" s="42"/>
      <c r="F387" s="225" t="s">
        <v>412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137</v>
      </c>
      <c r="AU387" s="19" t="s">
        <v>87</v>
      </c>
    </row>
    <row r="388" s="2" customFormat="1">
      <c r="A388" s="40"/>
      <c r="B388" s="41"/>
      <c r="C388" s="42"/>
      <c r="D388" s="219" t="s">
        <v>169</v>
      </c>
      <c r="E388" s="42"/>
      <c r="F388" s="248" t="s">
        <v>413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169</v>
      </c>
      <c r="AU388" s="19" t="s">
        <v>87</v>
      </c>
    </row>
    <row r="389" s="13" customFormat="1">
      <c r="A389" s="13"/>
      <c r="B389" s="226"/>
      <c r="C389" s="227"/>
      <c r="D389" s="219" t="s">
        <v>139</v>
      </c>
      <c r="E389" s="228" t="s">
        <v>75</v>
      </c>
      <c r="F389" s="229" t="s">
        <v>756</v>
      </c>
      <c r="G389" s="227"/>
      <c r="H389" s="230">
        <v>41.948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139</v>
      </c>
      <c r="AU389" s="236" t="s">
        <v>87</v>
      </c>
      <c r="AV389" s="13" t="s">
        <v>87</v>
      </c>
      <c r="AW389" s="13" t="s">
        <v>38</v>
      </c>
      <c r="AX389" s="13" t="s">
        <v>77</v>
      </c>
      <c r="AY389" s="236" t="s">
        <v>126</v>
      </c>
    </row>
    <row r="390" s="13" customFormat="1">
      <c r="A390" s="13"/>
      <c r="B390" s="226"/>
      <c r="C390" s="227"/>
      <c r="D390" s="219" t="s">
        <v>139</v>
      </c>
      <c r="E390" s="228" t="s">
        <v>75</v>
      </c>
      <c r="F390" s="229" t="s">
        <v>757</v>
      </c>
      <c r="G390" s="227"/>
      <c r="H390" s="230">
        <v>1.3620000000000001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139</v>
      </c>
      <c r="AU390" s="236" t="s">
        <v>87</v>
      </c>
      <c r="AV390" s="13" t="s">
        <v>87</v>
      </c>
      <c r="AW390" s="13" t="s">
        <v>38</v>
      </c>
      <c r="AX390" s="13" t="s">
        <v>77</v>
      </c>
      <c r="AY390" s="236" t="s">
        <v>126</v>
      </c>
    </row>
    <row r="391" s="13" customFormat="1">
      <c r="A391" s="13"/>
      <c r="B391" s="226"/>
      <c r="C391" s="227"/>
      <c r="D391" s="219" t="s">
        <v>139</v>
      </c>
      <c r="E391" s="228" t="s">
        <v>75</v>
      </c>
      <c r="F391" s="229" t="s">
        <v>758</v>
      </c>
      <c r="G391" s="227"/>
      <c r="H391" s="230">
        <v>-0.63100000000000001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139</v>
      </c>
      <c r="AU391" s="236" t="s">
        <v>87</v>
      </c>
      <c r="AV391" s="13" t="s">
        <v>87</v>
      </c>
      <c r="AW391" s="13" t="s">
        <v>38</v>
      </c>
      <c r="AX391" s="13" t="s">
        <v>77</v>
      </c>
      <c r="AY391" s="236" t="s">
        <v>126</v>
      </c>
    </row>
    <row r="392" s="13" customFormat="1">
      <c r="A392" s="13"/>
      <c r="B392" s="226"/>
      <c r="C392" s="227"/>
      <c r="D392" s="219" t="s">
        <v>139</v>
      </c>
      <c r="E392" s="228" t="s">
        <v>75</v>
      </c>
      <c r="F392" s="229" t="s">
        <v>759</v>
      </c>
      <c r="G392" s="227"/>
      <c r="H392" s="230">
        <v>-0.032000000000000001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139</v>
      </c>
      <c r="AU392" s="236" t="s">
        <v>87</v>
      </c>
      <c r="AV392" s="13" t="s">
        <v>87</v>
      </c>
      <c r="AW392" s="13" t="s">
        <v>38</v>
      </c>
      <c r="AX392" s="13" t="s">
        <v>77</v>
      </c>
      <c r="AY392" s="236" t="s">
        <v>126</v>
      </c>
    </row>
    <row r="393" s="15" customFormat="1">
      <c r="A393" s="15"/>
      <c r="B393" s="249"/>
      <c r="C393" s="250"/>
      <c r="D393" s="219" t="s">
        <v>139</v>
      </c>
      <c r="E393" s="251" t="s">
        <v>75</v>
      </c>
      <c r="F393" s="252" t="s">
        <v>191</v>
      </c>
      <c r="G393" s="250"/>
      <c r="H393" s="253">
        <v>42.647000000000006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9" t="s">
        <v>139</v>
      </c>
      <c r="AU393" s="259" t="s">
        <v>87</v>
      </c>
      <c r="AV393" s="15" t="s">
        <v>150</v>
      </c>
      <c r="AW393" s="15" t="s">
        <v>38</v>
      </c>
      <c r="AX393" s="15" t="s">
        <v>85</v>
      </c>
      <c r="AY393" s="259" t="s">
        <v>126</v>
      </c>
    </row>
    <row r="394" s="2" customFormat="1" ht="16.5" customHeight="1">
      <c r="A394" s="40"/>
      <c r="B394" s="41"/>
      <c r="C394" s="206" t="s">
        <v>442</v>
      </c>
      <c r="D394" s="206" t="s">
        <v>128</v>
      </c>
      <c r="E394" s="207" t="s">
        <v>419</v>
      </c>
      <c r="F394" s="208" t="s">
        <v>420</v>
      </c>
      <c r="G394" s="209" t="s">
        <v>186</v>
      </c>
      <c r="H394" s="210">
        <v>1.3500000000000001</v>
      </c>
      <c r="I394" s="211"/>
      <c r="J394" s="212">
        <f>ROUND(I394*H394,2)</f>
        <v>0</v>
      </c>
      <c r="K394" s="208" t="s">
        <v>132</v>
      </c>
      <c r="L394" s="46"/>
      <c r="M394" s="213" t="s">
        <v>75</v>
      </c>
      <c r="N394" s="214" t="s">
        <v>47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133</v>
      </c>
      <c r="AT394" s="217" t="s">
        <v>128</v>
      </c>
      <c r="AU394" s="217" t="s">
        <v>87</v>
      </c>
      <c r="AY394" s="19" t="s">
        <v>126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85</v>
      </c>
      <c r="BK394" s="218">
        <f>ROUND(I394*H394,2)</f>
        <v>0</v>
      </c>
      <c r="BL394" s="19" t="s">
        <v>133</v>
      </c>
      <c r="BM394" s="217" t="s">
        <v>760</v>
      </c>
    </row>
    <row r="395" s="2" customFormat="1">
      <c r="A395" s="40"/>
      <c r="B395" s="41"/>
      <c r="C395" s="42"/>
      <c r="D395" s="219" t="s">
        <v>135</v>
      </c>
      <c r="E395" s="42"/>
      <c r="F395" s="220" t="s">
        <v>422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135</v>
      </c>
      <c r="AU395" s="19" t="s">
        <v>87</v>
      </c>
    </row>
    <row r="396" s="2" customFormat="1">
      <c r="A396" s="40"/>
      <c r="B396" s="41"/>
      <c r="C396" s="42"/>
      <c r="D396" s="224" t="s">
        <v>137</v>
      </c>
      <c r="E396" s="42"/>
      <c r="F396" s="225" t="s">
        <v>423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137</v>
      </c>
      <c r="AU396" s="19" t="s">
        <v>87</v>
      </c>
    </row>
    <row r="397" s="2" customFormat="1">
      <c r="A397" s="40"/>
      <c r="B397" s="41"/>
      <c r="C397" s="42"/>
      <c r="D397" s="219" t="s">
        <v>169</v>
      </c>
      <c r="E397" s="42"/>
      <c r="F397" s="248" t="s">
        <v>413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169</v>
      </c>
      <c r="AU397" s="19" t="s">
        <v>87</v>
      </c>
    </row>
    <row r="398" s="13" customFormat="1">
      <c r="A398" s="13"/>
      <c r="B398" s="226"/>
      <c r="C398" s="227"/>
      <c r="D398" s="219" t="s">
        <v>139</v>
      </c>
      <c r="E398" s="228" t="s">
        <v>75</v>
      </c>
      <c r="F398" s="229" t="s">
        <v>761</v>
      </c>
      <c r="G398" s="227"/>
      <c r="H398" s="230">
        <v>1.3500000000000001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139</v>
      </c>
      <c r="AU398" s="236" t="s">
        <v>87</v>
      </c>
      <c r="AV398" s="13" t="s">
        <v>87</v>
      </c>
      <c r="AW398" s="13" t="s">
        <v>38</v>
      </c>
      <c r="AX398" s="13" t="s">
        <v>77</v>
      </c>
      <c r="AY398" s="236" t="s">
        <v>126</v>
      </c>
    </row>
    <row r="399" s="14" customFormat="1">
      <c r="A399" s="14"/>
      <c r="B399" s="237"/>
      <c r="C399" s="238"/>
      <c r="D399" s="219" t="s">
        <v>139</v>
      </c>
      <c r="E399" s="239" t="s">
        <v>75</v>
      </c>
      <c r="F399" s="240" t="s">
        <v>142</v>
      </c>
      <c r="G399" s="238"/>
      <c r="H399" s="241">
        <v>1.3500000000000001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139</v>
      </c>
      <c r="AU399" s="247" t="s">
        <v>87</v>
      </c>
      <c r="AV399" s="14" t="s">
        <v>133</v>
      </c>
      <c r="AW399" s="14" t="s">
        <v>38</v>
      </c>
      <c r="AX399" s="14" t="s">
        <v>85</v>
      </c>
      <c r="AY399" s="247" t="s">
        <v>126</v>
      </c>
    </row>
    <row r="400" s="2" customFormat="1" ht="16.5" customHeight="1">
      <c r="A400" s="40"/>
      <c r="B400" s="41"/>
      <c r="C400" s="206" t="s">
        <v>448</v>
      </c>
      <c r="D400" s="206" t="s">
        <v>128</v>
      </c>
      <c r="E400" s="207" t="s">
        <v>426</v>
      </c>
      <c r="F400" s="208" t="s">
        <v>427</v>
      </c>
      <c r="G400" s="209" t="s">
        <v>131</v>
      </c>
      <c r="H400" s="210">
        <v>53.975000000000001</v>
      </c>
      <c r="I400" s="211"/>
      <c r="J400" s="212">
        <f>ROUND(I400*H400,2)</f>
        <v>0</v>
      </c>
      <c r="K400" s="208" t="s">
        <v>132</v>
      </c>
      <c r="L400" s="46"/>
      <c r="M400" s="213" t="s">
        <v>75</v>
      </c>
      <c r="N400" s="214" t="s">
        <v>47</v>
      </c>
      <c r="O400" s="86"/>
      <c r="P400" s="215">
        <f>O400*H400</f>
        <v>0</v>
      </c>
      <c r="Q400" s="215">
        <v>0.0063200000000000001</v>
      </c>
      <c r="R400" s="215">
        <f>Q400*H400</f>
        <v>0.34112200000000004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133</v>
      </c>
      <c r="AT400" s="217" t="s">
        <v>128</v>
      </c>
      <c r="AU400" s="217" t="s">
        <v>87</v>
      </c>
      <c r="AY400" s="19" t="s">
        <v>126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85</v>
      </c>
      <c r="BK400" s="218">
        <f>ROUND(I400*H400,2)</f>
        <v>0</v>
      </c>
      <c r="BL400" s="19" t="s">
        <v>133</v>
      </c>
      <c r="BM400" s="217" t="s">
        <v>762</v>
      </c>
    </row>
    <row r="401" s="2" customFormat="1">
      <c r="A401" s="40"/>
      <c r="B401" s="41"/>
      <c r="C401" s="42"/>
      <c r="D401" s="219" t="s">
        <v>135</v>
      </c>
      <c r="E401" s="42"/>
      <c r="F401" s="220" t="s">
        <v>429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135</v>
      </c>
      <c r="AU401" s="19" t="s">
        <v>87</v>
      </c>
    </row>
    <row r="402" s="2" customFormat="1">
      <c r="A402" s="40"/>
      <c r="B402" s="41"/>
      <c r="C402" s="42"/>
      <c r="D402" s="224" t="s">
        <v>137</v>
      </c>
      <c r="E402" s="42"/>
      <c r="F402" s="225" t="s">
        <v>430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137</v>
      </c>
      <c r="AU402" s="19" t="s">
        <v>87</v>
      </c>
    </row>
    <row r="403" s="13" customFormat="1">
      <c r="A403" s="13"/>
      <c r="B403" s="226"/>
      <c r="C403" s="227"/>
      <c r="D403" s="219" t="s">
        <v>139</v>
      </c>
      <c r="E403" s="228" t="s">
        <v>75</v>
      </c>
      <c r="F403" s="229" t="s">
        <v>756</v>
      </c>
      <c r="G403" s="227"/>
      <c r="H403" s="230">
        <v>41.948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139</v>
      </c>
      <c r="AU403" s="236" t="s">
        <v>87</v>
      </c>
      <c r="AV403" s="13" t="s">
        <v>87</v>
      </c>
      <c r="AW403" s="13" t="s">
        <v>38</v>
      </c>
      <c r="AX403" s="13" t="s">
        <v>77</v>
      </c>
      <c r="AY403" s="236" t="s">
        <v>126</v>
      </c>
    </row>
    <row r="404" s="13" customFormat="1">
      <c r="A404" s="13"/>
      <c r="B404" s="226"/>
      <c r="C404" s="227"/>
      <c r="D404" s="219" t="s">
        <v>139</v>
      </c>
      <c r="E404" s="228" t="s">
        <v>75</v>
      </c>
      <c r="F404" s="229" t="s">
        <v>763</v>
      </c>
      <c r="G404" s="227"/>
      <c r="H404" s="230">
        <v>3.0270000000000001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139</v>
      </c>
      <c r="AU404" s="236" t="s">
        <v>87</v>
      </c>
      <c r="AV404" s="13" t="s">
        <v>87</v>
      </c>
      <c r="AW404" s="13" t="s">
        <v>38</v>
      </c>
      <c r="AX404" s="13" t="s">
        <v>77</v>
      </c>
      <c r="AY404" s="236" t="s">
        <v>126</v>
      </c>
    </row>
    <row r="405" s="13" customFormat="1">
      <c r="A405" s="13"/>
      <c r="B405" s="226"/>
      <c r="C405" s="227"/>
      <c r="D405" s="219" t="s">
        <v>139</v>
      </c>
      <c r="E405" s="228" t="s">
        <v>75</v>
      </c>
      <c r="F405" s="229" t="s">
        <v>764</v>
      </c>
      <c r="G405" s="227"/>
      <c r="H405" s="230">
        <v>9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139</v>
      </c>
      <c r="AU405" s="236" t="s">
        <v>87</v>
      </c>
      <c r="AV405" s="13" t="s">
        <v>87</v>
      </c>
      <c r="AW405" s="13" t="s">
        <v>38</v>
      </c>
      <c r="AX405" s="13" t="s">
        <v>77</v>
      </c>
      <c r="AY405" s="236" t="s">
        <v>126</v>
      </c>
    </row>
    <row r="406" s="14" customFormat="1">
      <c r="A406" s="14"/>
      <c r="B406" s="237"/>
      <c r="C406" s="238"/>
      <c r="D406" s="219" t="s">
        <v>139</v>
      </c>
      <c r="E406" s="239" t="s">
        <v>75</v>
      </c>
      <c r="F406" s="240" t="s">
        <v>142</v>
      </c>
      <c r="G406" s="238"/>
      <c r="H406" s="241">
        <v>53.975000000000001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139</v>
      </c>
      <c r="AU406" s="247" t="s">
        <v>87</v>
      </c>
      <c r="AV406" s="14" t="s">
        <v>133</v>
      </c>
      <c r="AW406" s="14" t="s">
        <v>38</v>
      </c>
      <c r="AX406" s="14" t="s">
        <v>85</v>
      </c>
      <c r="AY406" s="247" t="s">
        <v>126</v>
      </c>
    </row>
    <row r="407" s="2" customFormat="1" ht="16.5" customHeight="1">
      <c r="A407" s="40"/>
      <c r="B407" s="41"/>
      <c r="C407" s="206" t="s">
        <v>454</v>
      </c>
      <c r="D407" s="206" t="s">
        <v>128</v>
      </c>
      <c r="E407" s="207" t="s">
        <v>435</v>
      </c>
      <c r="F407" s="208" t="s">
        <v>436</v>
      </c>
      <c r="G407" s="209" t="s">
        <v>326</v>
      </c>
      <c r="H407" s="210">
        <v>0.055</v>
      </c>
      <c r="I407" s="211"/>
      <c r="J407" s="212">
        <f>ROUND(I407*H407,2)</f>
        <v>0</v>
      </c>
      <c r="K407" s="208" t="s">
        <v>132</v>
      </c>
      <c r="L407" s="46"/>
      <c r="M407" s="213" t="s">
        <v>75</v>
      </c>
      <c r="N407" s="214" t="s">
        <v>47</v>
      </c>
      <c r="O407" s="86"/>
      <c r="P407" s="215">
        <f>O407*H407</f>
        <v>0</v>
      </c>
      <c r="Q407" s="215">
        <v>0.85540000000000005</v>
      </c>
      <c r="R407" s="215">
        <f>Q407*H407</f>
        <v>0.047047000000000005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133</v>
      </c>
      <c r="AT407" s="217" t="s">
        <v>128</v>
      </c>
      <c r="AU407" s="217" t="s">
        <v>87</v>
      </c>
      <c r="AY407" s="19" t="s">
        <v>126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85</v>
      </c>
      <c r="BK407" s="218">
        <f>ROUND(I407*H407,2)</f>
        <v>0</v>
      </c>
      <c r="BL407" s="19" t="s">
        <v>133</v>
      </c>
      <c r="BM407" s="217" t="s">
        <v>765</v>
      </c>
    </row>
    <row r="408" s="2" customFormat="1">
      <c r="A408" s="40"/>
      <c r="B408" s="41"/>
      <c r="C408" s="42"/>
      <c r="D408" s="219" t="s">
        <v>135</v>
      </c>
      <c r="E408" s="42"/>
      <c r="F408" s="220" t="s">
        <v>438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135</v>
      </c>
      <c r="AU408" s="19" t="s">
        <v>87</v>
      </c>
    </row>
    <row r="409" s="2" customFormat="1">
      <c r="A409" s="40"/>
      <c r="B409" s="41"/>
      <c r="C409" s="42"/>
      <c r="D409" s="224" t="s">
        <v>137</v>
      </c>
      <c r="E409" s="42"/>
      <c r="F409" s="225" t="s">
        <v>439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137</v>
      </c>
      <c r="AU409" s="19" t="s">
        <v>87</v>
      </c>
    </row>
    <row r="410" s="13" customFormat="1">
      <c r="A410" s="13"/>
      <c r="B410" s="226"/>
      <c r="C410" s="227"/>
      <c r="D410" s="219" t="s">
        <v>139</v>
      </c>
      <c r="E410" s="228" t="s">
        <v>75</v>
      </c>
      <c r="F410" s="229" t="s">
        <v>766</v>
      </c>
      <c r="G410" s="227"/>
      <c r="H410" s="230">
        <v>0.055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139</v>
      </c>
      <c r="AU410" s="236" t="s">
        <v>87</v>
      </c>
      <c r="AV410" s="13" t="s">
        <v>87</v>
      </c>
      <c r="AW410" s="13" t="s">
        <v>38</v>
      </c>
      <c r="AX410" s="13" t="s">
        <v>85</v>
      </c>
      <c r="AY410" s="236" t="s">
        <v>126</v>
      </c>
    </row>
    <row r="411" s="12" customFormat="1" ht="22.8" customHeight="1">
      <c r="A411" s="12"/>
      <c r="B411" s="190"/>
      <c r="C411" s="191"/>
      <c r="D411" s="192" t="s">
        <v>76</v>
      </c>
      <c r="E411" s="204" t="s">
        <v>162</v>
      </c>
      <c r="F411" s="204" t="s">
        <v>441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SUM(P412:P451)</f>
        <v>0</v>
      </c>
      <c r="Q411" s="198"/>
      <c r="R411" s="199">
        <f>SUM(R412:R451)</f>
        <v>0</v>
      </c>
      <c r="S411" s="198"/>
      <c r="T411" s="200">
        <f>SUM(T412:T451)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85</v>
      </c>
      <c r="AT411" s="202" t="s">
        <v>76</v>
      </c>
      <c r="AU411" s="202" t="s">
        <v>85</v>
      </c>
      <c r="AY411" s="201" t="s">
        <v>126</v>
      </c>
      <c r="BK411" s="203">
        <f>SUM(BK412:BK451)</f>
        <v>0</v>
      </c>
    </row>
    <row r="412" s="2" customFormat="1" ht="16.5" customHeight="1">
      <c r="A412" s="40"/>
      <c r="B412" s="41"/>
      <c r="C412" s="206" t="s">
        <v>460</v>
      </c>
      <c r="D412" s="206" t="s">
        <v>128</v>
      </c>
      <c r="E412" s="207" t="s">
        <v>767</v>
      </c>
      <c r="F412" s="208" t="s">
        <v>768</v>
      </c>
      <c r="G412" s="209" t="s">
        <v>131</v>
      </c>
      <c r="H412" s="210">
        <v>1.8</v>
      </c>
      <c r="I412" s="211"/>
      <c r="J412" s="212">
        <f>ROUND(I412*H412,2)</f>
        <v>0</v>
      </c>
      <c r="K412" s="208" t="s">
        <v>132</v>
      </c>
      <c r="L412" s="46"/>
      <c r="M412" s="213" t="s">
        <v>75</v>
      </c>
      <c r="N412" s="214" t="s">
        <v>47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133</v>
      </c>
      <c r="AT412" s="217" t="s">
        <v>128</v>
      </c>
      <c r="AU412" s="217" t="s">
        <v>87</v>
      </c>
      <c r="AY412" s="19" t="s">
        <v>126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85</v>
      </c>
      <c r="BK412" s="218">
        <f>ROUND(I412*H412,2)</f>
        <v>0</v>
      </c>
      <c r="BL412" s="19" t="s">
        <v>133</v>
      </c>
      <c r="BM412" s="217" t="s">
        <v>769</v>
      </c>
    </row>
    <row r="413" s="2" customFormat="1">
      <c r="A413" s="40"/>
      <c r="B413" s="41"/>
      <c r="C413" s="42"/>
      <c r="D413" s="219" t="s">
        <v>135</v>
      </c>
      <c r="E413" s="42"/>
      <c r="F413" s="220" t="s">
        <v>770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135</v>
      </c>
      <c r="AU413" s="19" t="s">
        <v>87</v>
      </c>
    </row>
    <row r="414" s="2" customFormat="1">
      <c r="A414" s="40"/>
      <c r="B414" s="41"/>
      <c r="C414" s="42"/>
      <c r="D414" s="224" t="s">
        <v>137</v>
      </c>
      <c r="E414" s="42"/>
      <c r="F414" s="225" t="s">
        <v>771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137</v>
      </c>
      <c r="AU414" s="19" t="s">
        <v>87</v>
      </c>
    </row>
    <row r="415" s="13" customFormat="1">
      <c r="A415" s="13"/>
      <c r="B415" s="226"/>
      <c r="C415" s="227"/>
      <c r="D415" s="219" t="s">
        <v>139</v>
      </c>
      <c r="E415" s="228" t="s">
        <v>75</v>
      </c>
      <c r="F415" s="229" t="s">
        <v>772</v>
      </c>
      <c r="G415" s="227"/>
      <c r="H415" s="230">
        <v>1.8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139</v>
      </c>
      <c r="AU415" s="236" t="s">
        <v>87</v>
      </c>
      <c r="AV415" s="13" t="s">
        <v>87</v>
      </c>
      <c r="AW415" s="13" t="s">
        <v>38</v>
      </c>
      <c r="AX415" s="13" t="s">
        <v>85</v>
      </c>
      <c r="AY415" s="236" t="s">
        <v>126</v>
      </c>
    </row>
    <row r="416" s="2" customFormat="1" ht="16.5" customHeight="1">
      <c r="A416" s="40"/>
      <c r="B416" s="41"/>
      <c r="C416" s="206" t="s">
        <v>466</v>
      </c>
      <c r="D416" s="206" t="s">
        <v>128</v>
      </c>
      <c r="E416" s="207" t="s">
        <v>443</v>
      </c>
      <c r="F416" s="208" t="s">
        <v>444</v>
      </c>
      <c r="G416" s="209" t="s">
        <v>131</v>
      </c>
      <c r="H416" s="210">
        <v>97.180000000000007</v>
      </c>
      <c r="I416" s="211"/>
      <c r="J416" s="212">
        <f>ROUND(I416*H416,2)</f>
        <v>0</v>
      </c>
      <c r="K416" s="208" t="s">
        <v>132</v>
      </c>
      <c r="L416" s="46"/>
      <c r="M416" s="213" t="s">
        <v>75</v>
      </c>
      <c r="N416" s="214" t="s">
        <v>47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133</v>
      </c>
      <c r="AT416" s="217" t="s">
        <v>128</v>
      </c>
      <c r="AU416" s="217" t="s">
        <v>87</v>
      </c>
      <c r="AY416" s="19" t="s">
        <v>126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85</v>
      </c>
      <c r="BK416" s="218">
        <f>ROUND(I416*H416,2)</f>
        <v>0</v>
      </c>
      <c r="BL416" s="19" t="s">
        <v>133</v>
      </c>
      <c r="BM416" s="217" t="s">
        <v>773</v>
      </c>
    </row>
    <row r="417" s="2" customFormat="1">
      <c r="A417" s="40"/>
      <c r="B417" s="41"/>
      <c r="C417" s="42"/>
      <c r="D417" s="219" t="s">
        <v>135</v>
      </c>
      <c r="E417" s="42"/>
      <c r="F417" s="220" t="s">
        <v>446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135</v>
      </c>
      <c r="AU417" s="19" t="s">
        <v>87</v>
      </c>
    </row>
    <row r="418" s="2" customFormat="1">
      <c r="A418" s="40"/>
      <c r="B418" s="41"/>
      <c r="C418" s="42"/>
      <c r="D418" s="224" t="s">
        <v>137</v>
      </c>
      <c r="E418" s="42"/>
      <c r="F418" s="225" t="s">
        <v>447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137</v>
      </c>
      <c r="AU418" s="19" t="s">
        <v>87</v>
      </c>
    </row>
    <row r="419" s="13" customFormat="1">
      <c r="A419" s="13"/>
      <c r="B419" s="226"/>
      <c r="C419" s="227"/>
      <c r="D419" s="219" t="s">
        <v>139</v>
      </c>
      <c r="E419" s="228" t="s">
        <v>75</v>
      </c>
      <c r="F419" s="229" t="s">
        <v>656</v>
      </c>
      <c r="G419" s="227"/>
      <c r="H419" s="230">
        <v>72.939999999999998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139</v>
      </c>
      <c r="AU419" s="236" t="s">
        <v>87</v>
      </c>
      <c r="AV419" s="13" t="s">
        <v>87</v>
      </c>
      <c r="AW419" s="13" t="s">
        <v>38</v>
      </c>
      <c r="AX419" s="13" t="s">
        <v>77</v>
      </c>
      <c r="AY419" s="236" t="s">
        <v>126</v>
      </c>
    </row>
    <row r="420" s="13" customFormat="1">
      <c r="A420" s="13"/>
      <c r="B420" s="226"/>
      <c r="C420" s="227"/>
      <c r="D420" s="219" t="s">
        <v>139</v>
      </c>
      <c r="E420" s="228" t="s">
        <v>75</v>
      </c>
      <c r="F420" s="229" t="s">
        <v>657</v>
      </c>
      <c r="G420" s="227"/>
      <c r="H420" s="230">
        <v>24.239999999999998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139</v>
      </c>
      <c r="AU420" s="236" t="s">
        <v>87</v>
      </c>
      <c r="AV420" s="13" t="s">
        <v>87</v>
      </c>
      <c r="AW420" s="13" t="s">
        <v>38</v>
      </c>
      <c r="AX420" s="13" t="s">
        <v>77</v>
      </c>
      <c r="AY420" s="236" t="s">
        <v>126</v>
      </c>
    </row>
    <row r="421" s="14" customFormat="1">
      <c r="A421" s="14"/>
      <c r="B421" s="237"/>
      <c r="C421" s="238"/>
      <c r="D421" s="219" t="s">
        <v>139</v>
      </c>
      <c r="E421" s="239" t="s">
        <v>75</v>
      </c>
      <c r="F421" s="240" t="s">
        <v>142</v>
      </c>
      <c r="G421" s="238"/>
      <c r="H421" s="241">
        <v>97.179999999999993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139</v>
      </c>
      <c r="AU421" s="247" t="s">
        <v>87</v>
      </c>
      <c r="AV421" s="14" t="s">
        <v>133</v>
      </c>
      <c r="AW421" s="14" t="s">
        <v>38</v>
      </c>
      <c r="AX421" s="14" t="s">
        <v>85</v>
      </c>
      <c r="AY421" s="247" t="s">
        <v>126</v>
      </c>
    </row>
    <row r="422" s="2" customFormat="1" ht="16.5" customHeight="1">
      <c r="A422" s="40"/>
      <c r="B422" s="41"/>
      <c r="C422" s="206" t="s">
        <v>473</v>
      </c>
      <c r="D422" s="206" t="s">
        <v>128</v>
      </c>
      <c r="E422" s="207" t="s">
        <v>774</v>
      </c>
      <c r="F422" s="208" t="s">
        <v>775</v>
      </c>
      <c r="G422" s="209" t="s">
        <v>131</v>
      </c>
      <c r="H422" s="210">
        <v>0.80000000000000004</v>
      </c>
      <c r="I422" s="211"/>
      <c r="J422" s="212">
        <f>ROUND(I422*H422,2)</f>
        <v>0</v>
      </c>
      <c r="K422" s="208" t="s">
        <v>132</v>
      </c>
      <c r="L422" s="46"/>
      <c r="M422" s="213" t="s">
        <v>75</v>
      </c>
      <c r="N422" s="214" t="s">
        <v>47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133</v>
      </c>
      <c r="AT422" s="217" t="s">
        <v>128</v>
      </c>
      <c r="AU422" s="217" t="s">
        <v>87</v>
      </c>
      <c r="AY422" s="19" t="s">
        <v>126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85</v>
      </c>
      <c r="BK422" s="218">
        <f>ROUND(I422*H422,2)</f>
        <v>0</v>
      </c>
      <c r="BL422" s="19" t="s">
        <v>133</v>
      </c>
      <c r="BM422" s="217" t="s">
        <v>776</v>
      </c>
    </row>
    <row r="423" s="2" customFormat="1">
      <c r="A423" s="40"/>
      <c r="B423" s="41"/>
      <c r="C423" s="42"/>
      <c r="D423" s="219" t="s">
        <v>135</v>
      </c>
      <c r="E423" s="42"/>
      <c r="F423" s="220" t="s">
        <v>777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135</v>
      </c>
      <c r="AU423" s="19" t="s">
        <v>87</v>
      </c>
    </row>
    <row r="424" s="2" customFormat="1">
      <c r="A424" s="40"/>
      <c r="B424" s="41"/>
      <c r="C424" s="42"/>
      <c r="D424" s="224" t="s">
        <v>137</v>
      </c>
      <c r="E424" s="42"/>
      <c r="F424" s="225" t="s">
        <v>778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137</v>
      </c>
      <c r="AU424" s="19" t="s">
        <v>87</v>
      </c>
    </row>
    <row r="425" s="13" customFormat="1">
      <c r="A425" s="13"/>
      <c r="B425" s="226"/>
      <c r="C425" s="227"/>
      <c r="D425" s="219" t="s">
        <v>139</v>
      </c>
      <c r="E425" s="228" t="s">
        <v>75</v>
      </c>
      <c r="F425" s="229" t="s">
        <v>779</v>
      </c>
      <c r="G425" s="227"/>
      <c r="H425" s="230">
        <v>0.80000000000000004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139</v>
      </c>
      <c r="AU425" s="236" t="s">
        <v>87</v>
      </c>
      <c r="AV425" s="13" t="s">
        <v>87</v>
      </c>
      <c r="AW425" s="13" t="s">
        <v>38</v>
      </c>
      <c r="AX425" s="13" t="s">
        <v>85</v>
      </c>
      <c r="AY425" s="236" t="s">
        <v>126</v>
      </c>
    </row>
    <row r="426" s="2" customFormat="1" ht="16.5" customHeight="1">
      <c r="A426" s="40"/>
      <c r="B426" s="41"/>
      <c r="C426" s="206" t="s">
        <v>480</v>
      </c>
      <c r="D426" s="206" t="s">
        <v>128</v>
      </c>
      <c r="E426" s="207" t="s">
        <v>780</v>
      </c>
      <c r="F426" s="208" t="s">
        <v>781</v>
      </c>
      <c r="G426" s="209" t="s">
        <v>131</v>
      </c>
      <c r="H426" s="210">
        <v>39.390000000000001</v>
      </c>
      <c r="I426" s="211"/>
      <c r="J426" s="212">
        <f>ROUND(I426*H426,2)</f>
        <v>0</v>
      </c>
      <c r="K426" s="208" t="s">
        <v>132</v>
      </c>
      <c r="L426" s="46"/>
      <c r="M426" s="213" t="s">
        <v>75</v>
      </c>
      <c r="N426" s="214" t="s">
        <v>47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133</v>
      </c>
      <c r="AT426" s="217" t="s">
        <v>128</v>
      </c>
      <c r="AU426" s="217" t="s">
        <v>87</v>
      </c>
      <c r="AY426" s="19" t="s">
        <v>126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85</v>
      </c>
      <c r="BK426" s="218">
        <f>ROUND(I426*H426,2)</f>
        <v>0</v>
      </c>
      <c r="BL426" s="19" t="s">
        <v>133</v>
      </c>
      <c r="BM426" s="217" t="s">
        <v>782</v>
      </c>
    </row>
    <row r="427" s="2" customFormat="1">
      <c r="A427" s="40"/>
      <c r="B427" s="41"/>
      <c r="C427" s="42"/>
      <c r="D427" s="219" t="s">
        <v>135</v>
      </c>
      <c r="E427" s="42"/>
      <c r="F427" s="220" t="s">
        <v>783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135</v>
      </c>
      <c r="AU427" s="19" t="s">
        <v>87</v>
      </c>
    </row>
    <row r="428" s="2" customFormat="1">
      <c r="A428" s="40"/>
      <c r="B428" s="41"/>
      <c r="C428" s="42"/>
      <c r="D428" s="224" t="s">
        <v>137</v>
      </c>
      <c r="E428" s="42"/>
      <c r="F428" s="225" t="s">
        <v>784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137</v>
      </c>
      <c r="AU428" s="19" t="s">
        <v>87</v>
      </c>
    </row>
    <row r="429" s="13" customFormat="1">
      <c r="A429" s="13"/>
      <c r="B429" s="226"/>
      <c r="C429" s="227"/>
      <c r="D429" s="219" t="s">
        <v>139</v>
      </c>
      <c r="E429" s="228" t="s">
        <v>75</v>
      </c>
      <c r="F429" s="229" t="s">
        <v>785</v>
      </c>
      <c r="G429" s="227"/>
      <c r="H429" s="230">
        <v>39.390000000000001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139</v>
      </c>
      <c r="AU429" s="236" t="s">
        <v>87</v>
      </c>
      <c r="AV429" s="13" t="s">
        <v>87</v>
      </c>
      <c r="AW429" s="13" t="s">
        <v>38</v>
      </c>
      <c r="AX429" s="13" t="s">
        <v>85</v>
      </c>
      <c r="AY429" s="236" t="s">
        <v>126</v>
      </c>
    </row>
    <row r="430" s="2" customFormat="1" ht="16.5" customHeight="1">
      <c r="A430" s="40"/>
      <c r="B430" s="41"/>
      <c r="C430" s="206" t="s">
        <v>486</v>
      </c>
      <c r="D430" s="206" t="s">
        <v>128</v>
      </c>
      <c r="E430" s="207" t="s">
        <v>449</v>
      </c>
      <c r="F430" s="208" t="s">
        <v>450</v>
      </c>
      <c r="G430" s="209" t="s">
        <v>131</v>
      </c>
      <c r="H430" s="210">
        <v>118.34</v>
      </c>
      <c r="I430" s="211"/>
      <c r="J430" s="212">
        <f>ROUND(I430*H430,2)</f>
        <v>0</v>
      </c>
      <c r="K430" s="208" t="s">
        <v>132</v>
      </c>
      <c r="L430" s="46"/>
      <c r="M430" s="213" t="s">
        <v>75</v>
      </c>
      <c r="N430" s="214" t="s">
        <v>47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133</v>
      </c>
      <c r="AT430" s="217" t="s">
        <v>128</v>
      </c>
      <c r="AU430" s="217" t="s">
        <v>87</v>
      </c>
      <c r="AY430" s="19" t="s">
        <v>126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85</v>
      </c>
      <c r="BK430" s="218">
        <f>ROUND(I430*H430,2)</f>
        <v>0</v>
      </c>
      <c r="BL430" s="19" t="s">
        <v>133</v>
      </c>
      <c r="BM430" s="217" t="s">
        <v>786</v>
      </c>
    </row>
    <row r="431" s="2" customFormat="1">
      <c r="A431" s="40"/>
      <c r="B431" s="41"/>
      <c r="C431" s="42"/>
      <c r="D431" s="219" t="s">
        <v>135</v>
      </c>
      <c r="E431" s="42"/>
      <c r="F431" s="220" t="s">
        <v>452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135</v>
      </c>
      <c r="AU431" s="19" t="s">
        <v>87</v>
      </c>
    </row>
    <row r="432" s="2" customFormat="1">
      <c r="A432" s="40"/>
      <c r="B432" s="41"/>
      <c r="C432" s="42"/>
      <c r="D432" s="224" t="s">
        <v>137</v>
      </c>
      <c r="E432" s="42"/>
      <c r="F432" s="225" t="s">
        <v>453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137</v>
      </c>
      <c r="AU432" s="19" t="s">
        <v>87</v>
      </c>
    </row>
    <row r="433" s="13" customFormat="1">
      <c r="A433" s="13"/>
      <c r="B433" s="226"/>
      <c r="C433" s="227"/>
      <c r="D433" s="219" t="s">
        <v>139</v>
      </c>
      <c r="E433" s="228" t="s">
        <v>75</v>
      </c>
      <c r="F433" s="229" t="s">
        <v>668</v>
      </c>
      <c r="G433" s="227"/>
      <c r="H433" s="230">
        <v>118.34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139</v>
      </c>
      <c r="AU433" s="236" t="s">
        <v>87</v>
      </c>
      <c r="AV433" s="13" t="s">
        <v>87</v>
      </c>
      <c r="AW433" s="13" t="s">
        <v>38</v>
      </c>
      <c r="AX433" s="13" t="s">
        <v>85</v>
      </c>
      <c r="AY433" s="236" t="s">
        <v>126</v>
      </c>
    </row>
    <row r="434" s="2" customFormat="1" ht="16.5" customHeight="1">
      <c r="A434" s="40"/>
      <c r="B434" s="41"/>
      <c r="C434" s="206" t="s">
        <v>492</v>
      </c>
      <c r="D434" s="206" t="s">
        <v>128</v>
      </c>
      <c r="E434" s="207" t="s">
        <v>455</v>
      </c>
      <c r="F434" s="208" t="s">
        <v>456</v>
      </c>
      <c r="G434" s="209" t="s">
        <v>131</v>
      </c>
      <c r="H434" s="210">
        <v>72.939999999999998</v>
      </c>
      <c r="I434" s="211"/>
      <c r="J434" s="212">
        <f>ROUND(I434*H434,2)</f>
        <v>0</v>
      </c>
      <c r="K434" s="208" t="s">
        <v>132</v>
      </c>
      <c r="L434" s="46"/>
      <c r="M434" s="213" t="s">
        <v>75</v>
      </c>
      <c r="N434" s="214" t="s">
        <v>47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133</v>
      </c>
      <c r="AT434" s="217" t="s">
        <v>128</v>
      </c>
      <c r="AU434" s="217" t="s">
        <v>87</v>
      </c>
      <c r="AY434" s="19" t="s">
        <v>126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85</v>
      </c>
      <c r="BK434" s="218">
        <f>ROUND(I434*H434,2)</f>
        <v>0</v>
      </c>
      <c r="BL434" s="19" t="s">
        <v>133</v>
      </c>
      <c r="BM434" s="217" t="s">
        <v>787</v>
      </c>
    </row>
    <row r="435" s="2" customFormat="1">
      <c r="A435" s="40"/>
      <c r="B435" s="41"/>
      <c r="C435" s="42"/>
      <c r="D435" s="219" t="s">
        <v>135</v>
      </c>
      <c r="E435" s="42"/>
      <c r="F435" s="220" t="s">
        <v>458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135</v>
      </c>
      <c r="AU435" s="19" t="s">
        <v>87</v>
      </c>
    </row>
    <row r="436" s="2" customFormat="1">
      <c r="A436" s="40"/>
      <c r="B436" s="41"/>
      <c r="C436" s="42"/>
      <c r="D436" s="224" t="s">
        <v>137</v>
      </c>
      <c r="E436" s="42"/>
      <c r="F436" s="225" t="s">
        <v>459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137</v>
      </c>
      <c r="AU436" s="19" t="s">
        <v>87</v>
      </c>
    </row>
    <row r="437" s="13" customFormat="1">
      <c r="A437" s="13"/>
      <c r="B437" s="226"/>
      <c r="C437" s="227"/>
      <c r="D437" s="219" t="s">
        <v>139</v>
      </c>
      <c r="E437" s="228" t="s">
        <v>75</v>
      </c>
      <c r="F437" s="229" t="s">
        <v>656</v>
      </c>
      <c r="G437" s="227"/>
      <c r="H437" s="230">
        <v>72.939999999999998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139</v>
      </c>
      <c r="AU437" s="236" t="s">
        <v>87</v>
      </c>
      <c r="AV437" s="13" t="s">
        <v>87</v>
      </c>
      <c r="AW437" s="13" t="s">
        <v>38</v>
      </c>
      <c r="AX437" s="13" t="s">
        <v>85</v>
      </c>
      <c r="AY437" s="236" t="s">
        <v>126</v>
      </c>
    </row>
    <row r="438" s="2" customFormat="1" ht="16.5" customHeight="1">
      <c r="A438" s="40"/>
      <c r="B438" s="41"/>
      <c r="C438" s="206" t="s">
        <v>498</v>
      </c>
      <c r="D438" s="206" t="s">
        <v>128</v>
      </c>
      <c r="E438" s="207" t="s">
        <v>461</v>
      </c>
      <c r="F438" s="208" t="s">
        <v>462</v>
      </c>
      <c r="G438" s="209" t="s">
        <v>131</v>
      </c>
      <c r="H438" s="210">
        <v>218.28</v>
      </c>
      <c r="I438" s="211"/>
      <c r="J438" s="212">
        <f>ROUND(I438*H438,2)</f>
        <v>0</v>
      </c>
      <c r="K438" s="208" t="s">
        <v>132</v>
      </c>
      <c r="L438" s="46"/>
      <c r="M438" s="213" t="s">
        <v>75</v>
      </c>
      <c r="N438" s="214" t="s">
        <v>47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133</v>
      </c>
      <c r="AT438" s="217" t="s">
        <v>128</v>
      </c>
      <c r="AU438" s="217" t="s">
        <v>87</v>
      </c>
      <c r="AY438" s="19" t="s">
        <v>126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85</v>
      </c>
      <c r="BK438" s="218">
        <f>ROUND(I438*H438,2)</f>
        <v>0</v>
      </c>
      <c r="BL438" s="19" t="s">
        <v>133</v>
      </c>
      <c r="BM438" s="217" t="s">
        <v>788</v>
      </c>
    </row>
    <row r="439" s="2" customFormat="1">
      <c r="A439" s="40"/>
      <c r="B439" s="41"/>
      <c r="C439" s="42"/>
      <c r="D439" s="219" t="s">
        <v>135</v>
      </c>
      <c r="E439" s="42"/>
      <c r="F439" s="220" t="s">
        <v>464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135</v>
      </c>
      <c r="AU439" s="19" t="s">
        <v>87</v>
      </c>
    </row>
    <row r="440" s="2" customFormat="1">
      <c r="A440" s="40"/>
      <c r="B440" s="41"/>
      <c r="C440" s="42"/>
      <c r="D440" s="224" t="s">
        <v>137</v>
      </c>
      <c r="E440" s="42"/>
      <c r="F440" s="225" t="s">
        <v>465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137</v>
      </c>
      <c r="AU440" s="19" t="s">
        <v>87</v>
      </c>
    </row>
    <row r="441" s="13" customFormat="1">
      <c r="A441" s="13"/>
      <c r="B441" s="226"/>
      <c r="C441" s="227"/>
      <c r="D441" s="219" t="s">
        <v>139</v>
      </c>
      <c r="E441" s="228" t="s">
        <v>75</v>
      </c>
      <c r="F441" s="229" t="s">
        <v>665</v>
      </c>
      <c r="G441" s="227"/>
      <c r="H441" s="230">
        <v>163.74000000000001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139</v>
      </c>
      <c r="AU441" s="236" t="s">
        <v>87</v>
      </c>
      <c r="AV441" s="13" t="s">
        <v>87</v>
      </c>
      <c r="AW441" s="13" t="s">
        <v>38</v>
      </c>
      <c r="AX441" s="13" t="s">
        <v>77</v>
      </c>
      <c r="AY441" s="236" t="s">
        <v>126</v>
      </c>
    </row>
    <row r="442" s="13" customFormat="1">
      <c r="A442" s="13"/>
      <c r="B442" s="226"/>
      <c r="C442" s="227"/>
      <c r="D442" s="219" t="s">
        <v>139</v>
      </c>
      <c r="E442" s="228" t="s">
        <v>75</v>
      </c>
      <c r="F442" s="229" t="s">
        <v>789</v>
      </c>
      <c r="G442" s="227"/>
      <c r="H442" s="230">
        <v>54.539999999999999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139</v>
      </c>
      <c r="AU442" s="236" t="s">
        <v>87</v>
      </c>
      <c r="AV442" s="13" t="s">
        <v>87</v>
      </c>
      <c r="AW442" s="13" t="s">
        <v>38</v>
      </c>
      <c r="AX442" s="13" t="s">
        <v>77</v>
      </c>
      <c r="AY442" s="236" t="s">
        <v>126</v>
      </c>
    </row>
    <row r="443" s="14" customFormat="1">
      <c r="A443" s="14"/>
      <c r="B443" s="237"/>
      <c r="C443" s="238"/>
      <c r="D443" s="219" t="s">
        <v>139</v>
      </c>
      <c r="E443" s="239" t="s">
        <v>75</v>
      </c>
      <c r="F443" s="240" t="s">
        <v>142</v>
      </c>
      <c r="G443" s="238"/>
      <c r="H443" s="241">
        <v>218.28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139</v>
      </c>
      <c r="AU443" s="247" t="s">
        <v>87</v>
      </c>
      <c r="AV443" s="14" t="s">
        <v>133</v>
      </c>
      <c r="AW443" s="14" t="s">
        <v>38</v>
      </c>
      <c r="AX443" s="14" t="s">
        <v>85</v>
      </c>
      <c r="AY443" s="247" t="s">
        <v>126</v>
      </c>
    </row>
    <row r="444" s="2" customFormat="1" ht="21.75" customHeight="1">
      <c r="A444" s="40"/>
      <c r="B444" s="41"/>
      <c r="C444" s="206" t="s">
        <v>505</v>
      </c>
      <c r="D444" s="206" t="s">
        <v>128</v>
      </c>
      <c r="E444" s="207" t="s">
        <v>467</v>
      </c>
      <c r="F444" s="208" t="s">
        <v>468</v>
      </c>
      <c r="G444" s="209" t="s">
        <v>131</v>
      </c>
      <c r="H444" s="210">
        <v>163.74000000000001</v>
      </c>
      <c r="I444" s="211"/>
      <c r="J444" s="212">
        <f>ROUND(I444*H444,2)</f>
        <v>0</v>
      </c>
      <c r="K444" s="208" t="s">
        <v>132</v>
      </c>
      <c r="L444" s="46"/>
      <c r="M444" s="213" t="s">
        <v>75</v>
      </c>
      <c r="N444" s="214" t="s">
        <v>47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133</v>
      </c>
      <c r="AT444" s="217" t="s">
        <v>128</v>
      </c>
      <c r="AU444" s="217" t="s">
        <v>87</v>
      </c>
      <c r="AY444" s="19" t="s">
        <v>126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85</v>
      </c>
      <c r="BK444" s="218">
        <f>ROUND(I444*H444,2)</f>
        <v>0</v>
      </c>
      <c r="BL444" s="19" t="s">
        <v>133</v>
      </c>
      <c r="BM444" s="217" t="s">
        <v>790</v>
      </c>
    </row>
    <row r="445" s="2" customFormat="1">
      <c r="A445" s="40"/>
      <c r="B445" s="41"/>
      <c r="C445" s="42"/>
      <c r="D445" s="219" t="s">
        <v>135</v>
      </c>
      <c r="E445" s="42"/>
      <c r="F445" s="220" t="s">
        <v>470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135</v>
      </c>
      <c r="AU445" s="19" t="s">
        <v>87</v>
      </c>
    </row>
    <row r="446" s="2" customFormat="1">
      <c r="A446" s="40"/>
      <c r="B446" s="41"/>
      <c r="C446" s="42"/>
      <c r="D446" s="224" t="s">
        <v>137</v>
      </c>
      <c r="E446" s="42"/>
      <c r="F446" s="225" t="s">
        <v>471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137</v>
      </c>
      <c r="AU446" s="19" t="s">
        <v>87</v>
      </c>
    </row>
    <row r="447" s="13" customFormat="1">
      <c r="A447" s="13"/>
      <c r="B447" s="226"/>
      <c r="C447" s="227"/>
      <c r="D447" s="219" t="s">
        <v>139</v>
      </c>
      <c r="E447" s="228" t="s">
        <v>75</v>
      </c>
      <c r="F447" s="229" t="s">
        <v>665</v>
      </c>
      <c r="G447" s="227"/>
      <c r="H447" s="230">
        <v>163.74000000000001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139</v>
      </c>
      <c r="AU447" s="236" t="s">
        <v>87</v>
      </c>
      <c r="AV447" s="13" t="s">
        <v>87</v>
      </c>
      <c r="AW447" s="13" t="s">
        <v>38</v>
      </c>
      <c r="AX447" s="13" t="s">
        <v>85</v>
      </c>
      <c r="AY447" s="236" t="s">
        <v>126</v>
      </c>
    </row>
    <row r="448" s="2" customFormat="1" ht="16.5" customHeight="1">
      <c r="A448" s="40"/>
      <c r="B448" s="41"/>
      <c r="C448" s="206" t="s">
        <v>510</v>
      </c>
      <c r="D448" s="206" t="s">
        <v>128</v>
      </c>
      <c r="E448" s="207" t="s">
        <v>791</v>
      </c>
      <c r="F448" s="208" t="s">
        <v>792</v>
      </c>
      <c r="G448" s="209" t="s">
        <v>131</v>
      </c>
      <c r="H448" s="210">
        <v>54.539999999999999</v>
      </c>
      <c r="I448" s="211"/>
      <c r="J448" s="212">
        <f>ROUND(I448*H448,2)</f>
        <v>0</v>
      </c>
      <c r="K448" s="208" t="s">
        <v>132</v>
      </c>
      <c r="L448" s="46"/>
      <c r="M448" s="213" t="s">
        <v>75</v>
      </c>
      <c r="N448" s="214" t="s">
        <v>47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133</v>
      </c>
      <c r="AT448" s="217" t="s">
        <v>128</v>
      </c>
      <c r="AU448" s="217" t="s">
        <v>87</v>
      </c>
      <c r="AY448" s="19" t="s">
        <v>126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85</v>
      </c>
      <c r="BK448" s="218">
        <f>ROUND(I448*H448,2)</f>
        <v>0</v>
      </c>
      <c r="BL448" s="19" t="s">
        <v>133</v>
      </c>
      <c r="BM448" s="217" t="s">
        <v>793</v>
      </c>
    </row>
    <row r="449" s="2" customFormat="1">
      <c r="A449" s="40"/>
      <c r="B449" s="41"/>
      <c r="C449" s="42"/>
      <c r="D449" s="219" t="s">
        <v>135</v>
      </c>
      <c r="E449" s="42"/>
      <c r="F449" s="220" t="s">
        <v>794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135</v>
      </c>
      <c r="AU449" s="19" t="s">
        <v>87</v>
      </c>
    </row>
    <row r="450" s="2" customFormat="1">
      <c r="A450" s="40"/>
      <c r="B450" s="41"/>
      <c r="C450" s="42"/>
      <c r="D450" s="224" t="s">
        <v>137</v>
      </c>
      <c r="E450" s="42"/>
      <c r="F450" s="225" t="s">
        <v>795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137</v>
      </c>
      <c r="AU450" s="19" t="s">
        <v>87</v>
      </c>
    </row>
    <row r="451" s="13" customFormat="1">
      <c r="A451" s="13"/>
      <c r="B451" s="226"/>
      <c r="C451" s="227"/>
      <c r="D451" s="219" t="s">
        <v>139</v>
      </c>
      <c r="E451" s="228" t="s">
        <v>75</v>
      </c>
      <c r="F451" s="229" t="s">
        <v>789</v>
      </c>
      <c r="G451" s="227"/>
      <c r="H451" s="230">
        <v>54.539999999999999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139</v>
      </c>
      <c r="AU451" s="236" t="s">
        <v>87</v>
      </c>
      <c r="AV451" s="13" t="s">
        <v>87</v>
      </c>
      <c r="AW451" s="13" t="s">
        <v>38</v>
      </c>
      <c r="AX451" s="13" t="s">
        <v>85</v>
      </c>
      <c r="AY451" s="236" t="s">
        <v>126</v>
      </c>
    </row>
    <row r="452" s="12" customFormat="1" ht="22.8" customHeight="1">
      <c r="A452" s="12"/>
      <c r="B452" s="190"/>
      <c r="C452" s="191"/>
      <c r="D452" s="192" t="s">
        <v>76</v>
      </c>
      <c r="E452" s="204" t="s">
        <v>183</v>
      </c>
      <c r="F452" s="204" t="s">
        <v>472</v>
      </c>
      <c r="G452" s="191"/>
      <c r="H452" s="191"/>
      <c r="I452" s="194"/>
      <c r="J452" s="205">
        <f>BK452</f>
        <v>0</v>
      </c>
      <c r="K452" s="191"/>
      <c r="L452" s="196"/>
      <c r="M452" s="197"/>
      <c r="N452" s="198"/>
      <c r="O452" s="198"/>
      <c r="P452" s="199">
        <f>SUM(P453:P504)</f>
        <v>0</v>
      </c>
      <c r="Q452" s="198"/>
      <c r="R452" s="199">
        <f>SUM(R453:R504)</f>
        <v>5.187577000000001</v>
      </c>
      <c r="S452" s="198"/>
      <c r="T452" s="200">
        <f>SUM(T453:T504)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1" t="s">
        <v>85</v>
      </c>
      <c r="AT452" s="202" t="s">
        <v>76</v>
      </c>
      <c r="AU452" s="202" t="s">
        <v>85</v>
      </c>
      <c r="AY452" s="201" t="s">
        <v>126</v>
      </c>
      <c r="BK452" s="203">
        <f>SUM(BK453:BK504)</f>
        <v>0</v>
      </c>
    </row>
    <row r="453" s="2" customFormat="1" ht="21.75" customHeight="1">
      <c r="A453" s="40"/>
      <c r="B453" s="41"/>
      <c r="C453" s="206" t="s">
        <v>516</v>
      </c>
      <c r="D453" s="206" t="s">
        <v>128</v>
      </c>
      <c r="E453" s="207" t="s">
        <v>474</v>
      </c>
      <c r="F453" s="208" t="s">
        <v>475</v>
      </c>
      <c r="G453" s="209" t="s">
        <v>165</v>
      </c>
      <c r="H453" s="210">
        <v>118.90000000000001</v>
      </c>
      <c r="I453" s="211"/>
      <c r="J453" s="212">
        <f>ROUND(I453*H453,2)</f>
        <v>0</v>
      </c>
      <c r="K453" s="208" t="s">
        <v>132</v>
      </c>
      <c r="L453" s="46"/>
      <c r="M453" s="213" t="s">
        <v>75</v>
      </c>
      <c r="N453" s="214" t="s">
        <v>47</v>
      </c>
      <c r="O453" s="86"/>
      <c r="P453" s="215">
        <f>O453*H453</f>
        <v>0</v>
      </c>
      <c r="Q453" s="215">
        <v>3.0000000000000001E-05</v>
      </c>
      <c r="R453" s="215">
        <f>Q453*H453</f>
        <v>0.0035670000000000003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133</v>
      </c>
      <c r="AT453" s="217" t="s">
        <v>128</v>
      </c>
      <c r="AU453" s="217" t="s">
        <v>87</v>
      </c>
      <c r="AY453" s="19" t="s">
        <v>126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85</v>
      </c>
      <c r="BK453" s="218">
        <f>ROUND(I453*H453,2)</f>
        <v>0</v>
      </c>
      <c r="BL453" s="19" t="s">
        <v>133</v>
      </c>
      <c r="BM453" s="217" t="s">
        <v>796</v>
      </c>
    </row>
    <row r="454" s="2" customFormat="1">
      <c r="A454" s="40"/>
      <c r="B454" s="41"/>
      <c r="C454" s="42"/>
      <c r="D454" s="219" t="s">
        <v>135</v>
      </c>
      <c r="E454" s="42"/>
      <c r="F454" s="220" t="s">
        <v>477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135</v>
      </c>
      <c r="AU454" s="19" t="s">
        <v>87</v>
      </c>
    </row>
    <row r="455" s="2" customFormat="1">
      <c r="A455" s="40"/>
      <c r="B455" s="41"/>
      <c r="C455" s="42"/>
      <c r="D455" s="224" t="s">
        <v>137</v>
      </c>
      <c r="E455" s="42"/>
      <c r="F455" s="225" t="s">
        <v>478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137</v>
      </c>
      <c r="AU455" s="19" t="s">
        <v>87</v>
      </c>
    </row>
    <row r="456" s="2" customFormat="1">
      <c r="A456" s="40"/>
      <c r="B456" s="41"/>
      <c r="C456" s="42"/>
      <c r="D456" s="219" t="s">
        <v>169</v>
      </c>
      <c r="E456" s="42"/>
      <c r="F456" s="248" t="s">
        <v>479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169</v>
      </c>
      <c r="AU456" s="19" t="s">
        <v>87</v>
      </c>
    </row>
    <row r="457" s="2" customFormat="1" ht="16.5" customHeight="1">
      <c r="A457" s="40"/>
      <c r="B457" s="41"/>
      <c r="C457" s="270" t="s">
        <v>521</v>
      </c>
      <c r="D457" s="270" t="s">
        <v>350</v>
      </c>
      <c r="E457" s="271" t="s">
        <v>481</v>
      </c>
      <c r="F457" s="272" t="s">
        <v>482</v>
      </c>
      <c r="G457" s="273" t="s">
        <v>165</v>
      </c>
      <c r="H457" s="274">
        <v>120.684</v>
      </c>
      <c r="I457" s="275"/>
      <c r="J457" s="276">
        <f>ROUND(I457*H457,2)</f>
        <v>0</v>
      </c>
      <c r="K457" s="272" t="s">
        <v>132</v>
      </c>
      <c r="L457" s="277"/>
      <c r="M457" s="278" t="s">
        <v>75</v>
      </c>
      <c r="N457" s="279" t="s">
        <v>47</v>
      </c>
      <c r="O457" s="86"/>
      <c r="P457" s="215">
        <f>O457*H457</f>
        <v>0</v>
      </c>
      <c r="Q457" s="215">
        <v>0.024</v>
      </c>
      <c r="R457" s="215">
        <f>Q457*H457</f>
        <v>2.8964159999999999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183</v>
      </c>
      <c r="AT457" s="217" t="s">
        <v>350</v>
      </c>
      <c r="AU457" s="217" t="s">
        <v>87</v>
      </c>
      <c r="AY457" s="19" t="s">
        <v>126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85</v>
      </c>
      <c r="BK457" s="218">
        <f>ROUND(I457*H457,2)</f>
        <v>0</v>
      </c>
      <c r="BL457" s="19" t="s">
        <v>133</v>
      </c>
      <c r="BM457" s="217" t="s">
        <v>797</v>
      </c>
    </row>
    <row r="458" s="2" customFormat="1">
      <c r="A458" s="40"/>
      <c r="B458" s="41"/>
      <c r="C458" s="42"/>
      <c r="D458" s="219" t="s">
        <v>135</v>
      </c>
      <c r="E458" s="42"/>
      <c r="F458" s="220" t="s">
        <v>482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135</v>
      </c>
      <c r="AU458" s="19" t="s">
        <v>87</v>
      </c>
    </row>
    <row r="459" s="2" customFormat="1">
      <c r="A459" s="40"/>
      <c r="B459" s="41"/>
      <c r="C459" s="42"/>
      <c r="D459" s="224" t="s">
        <v>137</v>
      </c>
      <c r="E459" s="42"/>
      <c r="F459" s="225" t="s">
        <v>484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137</v>
      </c>
      <c r="AU459" s="19" t="s">
        <v>87</v>
      </c>
    </row>
    <row r="460" s="13" customFormat="1">
      <c r="A460" s="13"/>
      <c r="B460" s="226"/>
      <c r="C460" s="227"/>
      <c r="D460" s="219" t="s">
        <v>139</v>
      </c>
      <c r="E460" s="228" t="s">
        <v>75</v>
      </c>
      <c r="F460" s="229" t="s">
        <v>750</v>
      </c>
      <c r="G460" s="227"/>
      <c r="H460" s="230">
        <v>118.90000000000001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139</v>
      </c>
      <c r="AU460" s="236" t="s">
        <v>87</v>
      </c>
      <c r="AV460" s="13" t="s">
        <v>87</v>
      </c>
      <c r="AW460" s="13" t="s">
        <v>38</v>
      </c>
      <c r="AX460" s="13" t="s">
        <v>85</v>
      </c>
      <c r="AY460" s="236" t="s">
        <v>126</v>
      </c>
    </row>
    <row r="461" s="13" customFormat="1">
      <c r="A461" s="13"/>
      <c r="B461" s="226"/>
      <c r="C461" s="227"/>
      <c r="D461" s="219" t="s">
        <v>139</v>
      </c>
      <c r="E461" s="227"/>
      <c r="F461" s="229" t="s">
        <v>798</v>
      </c>
      <c r="G461" s="227"/>
      <c r="H461" s="230">
        <v>120.684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139</v>
      </c>
      <c r="AU461" s="236" t="s">
        <v>87</v>
      </c>
      <c r="AV461" s="13" t="s">
        <v>87</v>
      </c>
      <c r="AW461" s="13" t="s">
        <v>4</v>
      </c>
      <c r="AX461" s="13" t="s">
        <v>85</v>
      </c>
      <c r="AY461" s="236" t="s">
        <v>126</v>
      </c>
    </row>
    <row r="462" s="2" customFormat="1" ht="21.75" customHeight="1">
      <c r="A462" s="40"/>
      <c r="B462" s="41"/>
      <c r="C462" s="206" t="s">
        <v>529</v>
      </c>
      <c r="D462" s="206" t="s">
        <v>128</v>
      </c>
      <c r="E462" s="207" t="s">
        <v>487</v>
      </c>
      <c r="F462" s="208" t="s">
        <v>488</v>
      </c>
      <c r="G462" s="209" t="s">
        <v>165</v>
      </c>
      <c r="H462" s="210">
        <v>3.2000000000000002</v>
      </c>
      <c r="I462" s="211"/>
      <c r="J462" s="212">
        <f>ROUND(I462*H462,2)</f>
        <v>0</v>
      </c>
      <c r="K462" s="208" t="s">
        <v>132</v>
      </c>
      <c r="L462" s="46"/>
      <c r="M462" s="213" t="s">
        <v>75</v>
      </c>
      <c r="N462" s="214" t="s">
        <v>47</v>
      </c>
      <c r="O462" s="86"/>
      <c r="P462" s="215">
        <f>O462*H462</f>
        <v>0</v>
      </c>
      <c r="Q462" s="215">
        <v>4.0000000000000003E-05</v>
      </c>
      <c r="R462" s="215">
        <f>Q462*H462</f>
        <v>0.00012800000000000002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133</v>
      </c>
      <c r="AT462" s="217" t="s">
        <v>128</v>
      </c>
      <c r="AU462" s="217" t="s">
        <v>87</v>
      </c>
      <c r="AY462" s="19" t="s">
        <v>126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85</v>
      </c>
      <c r="BK462" s="218">
        <f>ROUND(I462*H462,2)</f>
        <v>0</v>
      </c>
      <c r="BL462" s="19" t="s">
        <v>133</v>
      </c>
      <c r="BM462" s="217" t="s">
        <v>799</v>
      </c>
    </row>
    <row r="463" s="2" customFormat="1">
      <c r="A463" s="40"/>
      <c r="B463" s="41"/>
      <c r="C463" s="42"/>
      <c r="D463" s="219" t="s">
        <v>135</v>
      </c>
      <c r="E463" s="42"/>
      <c r="F463" s="220" t="s">
        <v>490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135</v>
      </c>
      <c r="AU463" s="19" t="s">
        <v>87</v>
      </c>
    </row>
    <row r="464" s="2" customFormat="1">
      <c r="A464" s="40"/>
      <c r="B464" s="41"/>
      <c r="C464" s="42"/>
      <c r="D464" s="224" t="s">
        <v>137</v>
      </c>
      <c r="E464" s="42"/>
      <c r="F464" s="225" t="s">
        <v>491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137</v>
      </c>
      <c r="AU464" s="19" t="s">
        <v>87</v>
      </c>
    </row>
    <row r="465" s="2" customFormat="1" ht="16.5" customHeight="1">
      <c r="A465" s="40"/>
      <c r="B465" s="41"/>
      <c r="C465" s="270" t="s">
        <v>535</v>
      </c>
      <c r="D465" s="270" t="s">
        <v>350</v>
      </c>
      <c r="E465" s="271" t="s">
        <v>493</v>
      </c>
      <c r="F465" s="272" t="s">
        <v>494</v>
      </c>
      <c r="G465" s="273" t="s">
        <v>165</v>
      </c>
      <c r="H465" s="274">
        <v>3.2480000000000002</v>
      </c>
      <c r="I465" s="275"/>
      <c r="J465" s="276">
        <f>ROUND(I465*H465,2)</f>
        <v>0</v>
      </c>
      <c r="K465" s="272" t="s">
        <v>132</v>
      </c>
      <c r="L465" s="277"/>
      <c r="M465" s="278" t="s">
        <v>75</v>
      </c>
      <c r="N465" s="279" t="s">
        <v>47</v>
      </c>
      <c r="O465" s="86"/>
      <c r="P465" s="215">
        <f>O465*H465</f>
        <v>0</v>
      </c>
      <c r="Q465" s="215">
        <v>0.036999999999999998</v>
      </c>
      <c r="R465" s="215">
        <f>Q465*H465</f>
        <v>0.12017600000000001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183</v>
      </c>
      <c r="AT465" s="217" t="s">
        <v>350</v>
      </c>
      <c r="AU465" s="217" t="s">
        <v>87</v>
      </c>
      <c r="AY465" s="19" t="s">
        <v>126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85</v>
      </c>
      <c r="BK465" s="218">
        <f>ROUND(I465*H465,2)</f>
        <v>0</v>
      </c>
      <c r="BL465" s="19" t="s">
        <v>133</v>
      </c>
      <c r="BM465" s="217" t="s">
        <v>800</v>
      </c>
    </row>
    <row r="466" s="2" customFormat="1">
      <c r="A466" s="40"/>
      <c r="B466" s="41"/>
      <c r="C466" s="42"/>
      <c r="D466" s="219" t="s">
        <v>135</v>
      </c>
      <c r="E466" s="42"/>
      <c r="F466" s="220" t="s">
        <v>494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135</v>
      </c>
      <c r="AU466" s="19" t="s">
        <v>87</v>
      </c>
    </row>
    <row r="467" s="2" customFormat="1">
      <c r="A467" s="40"/>
      <c r="B467" s="41"/>
      <c r="C467" s="42"/>
      <c r="D467" s="224" t="s">
        <v>137</v>
      </c>
      <c r="E467" s="42"/>
      <c r="F467" s="225" t="s">
        <v>496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137</v>
      </c>
      <c r="AU467" s="19" t="s">
        <v>87</v>
      </c>
    </row>
    <row r="468" s="13" customFormat="1">
      <c r="A468" s="13"/>
      <c r="B468" s="226"/>
      <c r="C468" s="227"/>
      <c r="D468" s="219" t="s">
        <v>139</v>
      </c>
      <c r="E468" s="227"/>
      <c r="F468" s="229" t="s">
        <v>801</v>
      </c>
      <c r="G468" s="227"/>
      <c r="H468" s="230">
        <v>3.2480000000000002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139</v>
      </c>
      <c r="AU468" s="236" t="s">
        <v>87</v>
      </c>
      <c r="AV468" s="13" t="s">
        <v>87</v>
      </c>
      <c r="AW468" s="13" t="s">
        <v>4</v>
      </c>
      <c r="AX468" s="13" t="s">
        <v>85</v>
      </c>
      <c r="AY468" s="236" t="s">
        <v>126</v>
      </c>
    </row>
    <row r="469" s="2" customFormat="1" ht="21.75" customHeight="1">
      <c r="A469" s="40"/>
      <c r="B469" s="41"/>
      <c r="C469" s="206" t="s">
        <v>541</v>
      </c>
      <c r="D469" s="206" t="s">
        <v>128</v>
      </c>
      <c r="E469" s="207" t="s">
        <v>499</v>
      </c>
      <c r="F469" s="208" t="s">
        <v>500</v>
      </c>
      <c r="G469" s="209" t="s">
        <v>501</v>
      </c>
      <c r="H469" s="210">
        <v>24</v>
      </c>
      <c r="I469" s="211"/>
      <c r="J469" s="212">
        <f>ROUND(I469*H469,2)</f>
        <v>0</v>
      </c>
      <c r="K469" s="208" t="s">
        <v>132</v>
      </c>
      <c r="L469" s="46"/>
      <c r="M469" s="213" t="s">
        <v>75</v>
      </c>
      <c r="N469" s="214" t="s">
        <v>47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133</v>
      </c>
      <c r="AT469" s="217" t="s">
        <v>128</v>
      </c>
      <c r="AU469" s="217" t="s">
        <v>87</v>
      </c>
      <c r="AY469" s="19" t="s">
        <v>126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85</v>
      </c>
      <c r="BK469" s="218">
        <f>ROUND(I469*H469,2)</f>
        <v>0</v>
      </c>
      <c r="BL469" s="19" t="s">
        <v>133</v>
      </c>
      <c r="BM469" s="217" t="s">
        <v>802</v>
      </c>
    </row>
    <row r="470" s="2" customFormat="1">
      <c r="A470" s="40"/>
      <c r="B470" s="41"/>
      <c r="C470" s="42"/>
      <c r="D470" s="219" t="s">
        <v>135</v>
      </c>
      <c r="E470" s="42"/>
      <c r="F470" s="220" t="s">
        <v>503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135</v>
      </c>
      <c r="AU470" s="19" t="s">
        <v>87</v>
      </c>
    </row>
    <row r="471" s="2" customFormat="1">
      <c r="A471" s="40"/>
      <c r="B471" s="41"/>
      <c r="C471" s="42"/>
      <c r="D471" s="224" t="s">
        <v>137</v>
      </c>
      <c r="E471" s="42"/>
      <c r="F471" s="225" t="s">
        <v>504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137</v>
      </c>
      <c r="AU471" s="19" t="s">
        <v>87</v>
      </c>
    </row>
    <row r="472" s="2" customFormat="1" ht="16.5" customHeight="1">
      <c r="A472" s="40"/>
      <c r="B472" s="41"/>
      <c r="C472" s="270" t="s">
        <v>547</v>
      </c>
      <c r="D472" s="270" t="s">
        <v>350</v>
      </c>
      <c r="E472" s="271" t="s">
        <v>506</v>
      </c>
      <c r="F472" s="272" t="s">
        <v>507</v>
      </c>
      <c r="G472" s="273" t="s">
        <v>501</v>
      </c>
      <c r="H472" s="274">
        <v>24</v>
      </c>
      <c r="I472" s="275"/>
      <c r="J472" s="276">
        <f>ROUND(I472*H472,2)</f>
        <v>0</v>
      </c>
      <c r="K472" s="272" t="s">
        <v>132</v>
      </c>
      <c r="L472" s="277"/>
      <c r="M472" s="278" t="s">
        <v>75</v>
      </c>
      <c r="N472" s="279" t="s">
        <v>47</v>
      </c>
      <c r="O472" s="86"/>
      <c r="P472" s="215">
        <f>O472*H472</f>
        <v>0</v>
      </c>
      <c r="Q472" s="215">
        <v>0.00076000000000000004</v>
      </c>
      <c r="R472" s="215">
        <f>Q472*H472</f>
        <v>0.018239999999999999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183</v>
      </c>
      <c r="AT472" s="217" t="s">
        <v>350</v>
      </c>
      <c r="AU472" s="217" t="s">
        <v>87</v>
      </c>
      <c r="AY472" s="19" t="s">
        <v>126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85</v>
      </c>
      <c r="BK472" s="218">
        <f>ROUND(I472*H472,2)</f>
        <v>0</v>
      </c>
      <c r="BL472" s="19" t="s">
        <v>133</v>
      </c>
      <c r="BM472" s="217" t="s">
        <v>803</v>
      </c>
    </row>
    <row r="473" s="2" customFormat="1">
      <c r="A473" s="40"/>
      <c r="B473" s="41"/>
      <c r="C473" s="42"/>
      <c r="D473" s="219" t="s">
        <v>135</v>
      </c>
      <c r="E473" s="42"/>
      <c r="F473" s="220" t="s">
        <v>507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135</v>
      </c>
      <c r="AU473" s="19" t="s">
        <v>87</v>
      </c>
    </row>
    <row r="474" s="2" customFormat="1">
      <c r="A474" s="40"/>
      <c r="B474" s="41"/>
      <c r="C474" s="42"/>
      <c r="D474" s="224" t="s">
        <v>137</v>
      </c>
      <c r="E474" s="42"/>
      <c r="F474" s="225" t="s">
        <v>509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137</v>
      </c>
      <c r="AU474" s="19" t="s">
        <v>87</v>
      </c>
    </row>
    <row r="475" s="2" customFormat="1" ht="21.75" customHeight="1">
      <c r="A475" s="40"/>
      <c r="B475" s="41"/>
      <c r="C475" s="206" t="s">
        <v>553</v>
      </c>
      <c r="D475" s="206" t="s">
        <v>128</v>
      </c>
      <c r="E475" s="207" t="s">
        <v>511</v>
      </c>
      <c r="F475" s="208" t="s">
        <v>512</v>
      </c>
      <c r="G475" s="209" t="s">
        <v>501</v>
      </c>
      <c r="H475" s="210">
        <v>1</v>
      </c>
      <c r="I475" s="211"/>
      <c r="J475" s="212">
        <f>ROUND(I475*H475,2)</f>
        <v>0</v>
      </c>
      <c r="K475" s="208" t="s">
        <v>132</v>
      </c>
      <c r="L475" s="46"/>
      <c r="M475" s="213" t="s">
        <v>75</v>
      </c>
      <c r="N475" s="214" t="s">
        <v>47</v>
      </c>
      <c r="O475" s="86"/>
      <c r="P475" s="215">
        <f>O475*H475</f>
        <v>0</v>
      </c>
      <c r="Q475" s="215">
        <v>1.0000000000000001E-05</v>
      </c>
      <c r="R475" s="215">
        <f>Q475*H475</f>
        <v>1.0000000000000001E-05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133</v>
      </c>
      <c r="AT475" s="217" t="s">
        <v>128</v>
      </c>
      <c r="AU475" s="217" t="s">
        <v>87</v>
      </c>
      <c r="AY475" s="19" t="s">
        <v>126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85</v>
      </c>
      <c r="BK475" s="218">
        <f>ROUND(I475*H475,2)</f>
        <v>0</v>
      </c>
      <c r="BL475" s="19" t="s">
        <v>133</v>
      </c>
      <c r="BM475" s="217" t="s">
        <v>804</v>
      </c>
    </row>
    <row r="476" s="2" customFormat="1">
      <c r="A476" s="40"/>
      <c r="B476" s="41"/>
      <c r="C476" s="42"/>
      <c r="D476" s="219" t="s">
        <v>135</v>
      </c>
      <c r="E476" s="42"/>
      <c r="F476" s="220" t="s">
        <v>514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135</v>
      </c>
      <c r="AU476" s="19" t="s">
        <v>87</v>
      </c>
    </row>
    <row r="477" s="2" customFormat="1">
      <c r="A477" s="40"/>
      <c r="B477" s="41"/>
      <c r="C477" s="42"/>
      <c r="D477" s="224" t="s">
        <v>137</v>
      </c>
      <c r="E477" s="42"/>
      <c r="F477" s="225" t="s">
        <v>515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137</v>
      </c>
      <c r="AU477" s="19" t="s">
        <v>87</v>
      </c>
    </row>
    <row r="478" s="2" customFormat="1" ht="16.5" customHeight="1">
      <c r="A478" s="40"/>
      <c r="B478" s="41"/>
      <c r="C478" s="270" t="s">
        <v>559</v>
      </c>
      <c r="D478" s="270" t="s">
        <v>350</v>
      </c>
      <c r="E478" s="271" t="s">
        <v>517</v>
      </c>
      <c r="F478" s="272" t="s">
        <v>518</v>
      </c>
      <c r="G478" s="273" t="s">
        <v>501</v>
      </c>
      <c r="H478" s="274">
        <v>1</v>
      </c>
      <c r="I478" s="275"/>
      <c r="J478" s="276">
        <f>ROUND(I478*H478,2)</f>
        <v>0</v>
      </c>
      <c r="K478" s="272" t="s">
        <v>132</v>
      </c>
      <c r="L478" s="277"/>
      <c r="M478" s="278" t="s">
        <v>75</v>
      </c>
      <c r="N478" s="279" t="s">
        <v>47</v>
      </c>
      <c r="O478" s="86"/>
      <c r="P478" s="215">
        <f>O478*H478</f>
        <v>0</v>
      </c>
      <c r="Q478" s="215">
        <v>0.0014599999999999999</v>
      </c>
      <c r="R478" s="215">
        <f>Q478*H478</f>
        <v>0.0014599999999999999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183</v>
      </c>
      <c r="AT478" s="217" t="s">
        <v>350</v>
      </c>
      <c r="AU478" s="217" t="s">
        <v>87</v>
      </c>
      <c r="AY478" s="19" t="s">
        <v>126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85</v>
      </c>
      <c r="BK478" s="218">
        <f>ROUND(I478*H478,2)</f>
        <v>0</v>
      </c>
      <c r="BL478" s="19" t="s">
        <v>133</v>
      </c>
      <c r="BM478" s="217" t="s">
        <v>805</v>
      </c>
    </row>
    <row r="479" s="2" customFormat="1">
      <c r="A479" s="40"/>
      <c r="B479" s="41"/>
      <c r="C479" s="42"/>
      <c r="D479" s="219" t="s">
        <v>135</v>
      </c>
      <c r="E479" s="42"/>
      <c r="F479" s="220" t="s">
        <v>518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135</v>
      </c>
      <c r="AU479" s="19" t="s">
        <v>87</v>
      </c>
    </row>
    <row r="480" s="2" customFormat="1">
      <c r="A480" s="40"/>
      <c r="B480" s="41"/>
      <c r="C480" s="42"/>
      <c r="D480" s="224" t="s">
        <v>137</v>
      </c>
      <c r="E480" s="42"/>
      <c r="F480" s="225" t="s">
        <v>520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137</v>
      </c>
      <c r="AU480" s="19" t="s">
        <v>87</v>
      </c>
    </row>
    <row r="481" s="2" customFormat="1" ht="16.5" customHeight="1">
      <c r="A481" s="40"/>
      <c r="B481" s="41"/>
      <c r="C481" s="206" t="s">
        <v>565</v>
      </c>
      <c r="D481" s="206" t="s">
        <v>128</v>
      </c>
      <c r="E481" s="207" t="s">
        <v>522</v>
      </c>
      <c r="F481" s="208" t="s">
        <v>523</v>
      </c>
      <c r="G481" s="209" t="s">
        <v>524</v>
      </c>
      <c r="H481" s="210">
        <v>24</v>
      </c>
      <c r="I481" s="211"/>
      <c r="J481" s="212">
        <f>ROUND(I481*H481,2)</f>
        <v>0</v>
      </c>
      <c r="K481" s="208" t="s">
        <v>132</v>
      </c>
      <c r="L481" s="46"/>
      <c r="M481" s="213" t="s">
        <v>75</v>
      </c>
      <c r="N481" s="214" t="s">
        <v>47</v>
      </c>
      <c r="O481" s="86"/>
      <c r="P481" s="215">
        <f>O481*H481</f>
        <v>0</v>
      </c>
      <c r="Q481" s="215">
        <v>0.00010000000000000001</v>
      </c>
      <c r="R481" s="215">
        <f>Q481*H481</f>
        <v>0.0024000000000000002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133</v>
      </c>
      <c r="AT481" s="217" t="s">
        <v>128</v>
      </c>
      <c r="AU481" s="217" t="s">
        <v>87</v>
      </c>
      <c r="AY481" s="19" t="s">
        <v>126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85</v>
      </c>
      <c r="BK481" s="218">
        <f>ROUND(I481*H481,2)</f>
        <v>0</v>
      </c>
      <c r="BL481" s="19" t="s">
        <v>133</v>
      </c>
      <c r="BM481" s="217" t="s">
        <v>806</v>
      </c>
    </row>
    <row r="482" s="2" customFormat="1">
      <c r="A482" s="40"/>
      <c r="B482" s="41"/>
      <c r="C482" s="42"/>
      <c r="D482" s="219" t="s">
        <v>135</v>
      </c>
      <c r="E482" s="42"/>
      <c r="F482" s="220" t="s">
        <v>526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135</v>
      </c>
      <c r="AU482" s="19" t="s">
        <v>87</v>
      </c>
    </row>
    <row r="483" s="2" customFormat="1">
      <c r="A483" s="40"/>
      <c r="B483" s="41"/>
      <c r="C483" s="42"/>
      <c r="D483" s="224" t="s">
        <v>137</v>
      </c>
      <c r="E483" s="42"/>
      <c r="F483" s="225" t="s">
        <v>527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137</v>
      </c>
      <c r="AU483" s="19" t="s">
        <v>87</v>
      </c>
    </row>
    <row r="484" s="2" customFormat="1">
      <c r="A484" s="40"/>
      <c r="B484" s="41"/>
      <c r="C484" s="42"/>
      <c r="D484" s="219" t="s">
        <v>169</v>
      </c>
      <c r="E484" s="42"/>
      <c r="F484" s="248" t="s">
        <v>528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169</v>
      </c>
      <c r="AU484" s="19" t="s">
        <v>87</v>
      </c>
    </row>
    <row r="485" s="2" customFormat="1" ht="16.5" customHeight="1">
      <c r="A485" s="40"/>
      <c r="B485" s="41"/>
      <c r="C485" s="206" t="s">
        <v>571</v>
      </c>
      <c r="D485" s="206" t="s">
        <v>128</v>
      </c>
      <c r="E485" s="207" t="s">
        <v>530</v>
      </c>
      <c r="F485" s="208" t="s">
        <v>531</v>
      </c>
      <c r="G485" s="209" t="s">
        <v>524</v>
      </c>
      <c r="H485" s="210">
        <v>1</v>
      </c>
      <c r="I485" s="211"/>
      <c r="J485" s="212">
        <f>ROUND(I485*H485,2)</f>
        <v>0</v>
      </c>
      <c r="K485" s="208" t="s">
        <v>132</v>
      </c>
      <c r="L485" s="46"/>
      <c r="M485" s="213" t="s">
        <v>75</v>
      </c>
      <c r="N485" s="214" t="s">
        <v>47</v>
      </c>
      <c r="O485" s="86"/>
      <c r="P485" s="215">
        <f>O485*H485</f>
        <v>0</v>
      </c>
      <c r="Q485" s="215">
        <v>0.00018000000000000001</v>
      </c>
      <c r="R485" s="215">
        <f>Q485*H485</f>
        <v>0.00018000000000000001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133</v>
      </c>
      <c r="AT485" s="217" t="s">
        <v>128</v>
      </c>
      <c r="AU485" s="217" t="s">
        <v>87</v>
      </c>
      <c r="AY485" s="19" t="s">
        <v>126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85</v>
      </c>
      <c r="BK485" s="218">
        <f>ROUND(I485*H485,2)</f>
        <v>0</v>
      </c>
      <c r="BL485" s="19" t="s">
        <v>133</v>
      </c>
      <c r="BM485" s="217" t="s">
        <v>807</v>
      </c>
    </row>
    <row r="486" s="2" customFormat="1">
      <c r="A486" s="40"/>
      <c r="B486" s="41"/>
      <c r="C486" s="42"/>
      <c r="D486" s="219" t="s">
        <v>135</v>
      </c>
      <c r="E486" s="42"/>
      <c r="F486" s="220" t="s">
        <v>533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135</v>
      </c>
      <c r="AU486" s="19" t="s">
        <v>87</v>
      </c>
    </row>
    <row r="487" s="2" customFormat="1">
      <c r="A487" s="40"/>
      <c r="B487" s="41"/>
      <c r="C487" s="42"/>
      <c r="D487" s="224" t="s">
        <v>137</v>
      </c>
      <c r="E487" s="42"/>
      <c r="F487" s="225" t="s">
        <v>534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137</v>
      </c>
      <c r="AU487" s="19" t="s">
        <v>87</v>
      </c>
    </row>
    <row r="488" s="2" customFormat="1" ht="16.5" customHeight="1">
      <c r="A488" s="40"/>
      <c r="B488" s="41"/>
      <c r="C488" s="206" t="s">
        <v>578</v>
      </c>
      <c r="D488" s="206" t="s">
        <v>128</v>
      </c>
      <c r="E488" s="207" t="s">
        <v>536</v>
      </c>
      <c r="F488" s="208" t="s">
        <v>537</v>
      </c>
      <c r="G488" s="209" t="s">
        <v>501</v>
      </c>
      <c r="H488" s="210">
        <v>24</v>
      </c>
      <c r="I488" s="211"/>
      <c r="J488" s="212">
        <f>ROUND(I488*H488,2)</f>
        <v>0</v>
      </c>
      <c r="K488" s="208" t="s">
        <v>132</v>
      </c>
      <c r="L488" s="46"/>
      <c r="M488" s="213" t="s">
        <v>75</v>
      </c>
      <c r="N488" s="214" t="s">
        <v>47</v>
      </c>
      <c r="O488" s="86"/>
      <c r="P488" s="215">
        <f>O488*H488</f>
        <v>0</v>
      </c>
      <c r="Q488" s="215">
        <v>0.040050000000000002</v>
      </c>
      <c r="R488" s="215">
        <f>Q488*H488</f>
        <v>0.96120000000000005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133</v>
      </c>
      <c r="AT488" s="217" t="s">
        <v>128</v>
      </c>
      <c r="AU488" s="217" t="s">
        <v>87</v>
      </c>
      <c r="AY488" s="19" t="s">
        <v>126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85</v>
      </c>
      <c r="BK488" s="218">
        <f>ROUND(I488*H488,2)</f>
        <v>0</v>
      </c>
      <c r="BL488" s="19" t="s">
        <v>133</v>
      </c>
      <c r="BM488" s="217" t="s">
        <v>808</v>
      </c>
    </row>
    <row r="489" s="2" customFormat="1">
      <c r="A489" s="40"/>
      <c r="B489" s="41"/>
      <c r="C489" s="42"/>
      <c r="D489" s="219" t="s">
        <v>135</v>
      </c>
      <c r="E489" s="42"/>
      <c r="F489" s="220" t="s">
        <v>539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135</v>
      </c>
      <c r="AU489" s="19" t="s">
        <v>87</v>
      </c>
    </row>
    <row r="490" s="2" customFormat="1">
      <c r="A490" s="40"/>
      <c r="B490" s="41"/>
      <c r="C490" s="42"/>
      <c r="D490" s="224" t="s">
        <v>137</v>
      </c>
      <c r="E490" s="42"/>
      <c r="F490" s="225" t="s">
        <v>540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137</v>
      </c>
      <c r="AU490" s="19" t="s">
        <v>87</v>
      </c>
    </row>
    <row r="491" s="2" customFormat="1" ht="16.5" customHeight="1">
      <c r="A491" s="40"/>
      <c r="B491" s="41"/>
      <c r="C491" s="206" t="s">
        <v>584</v>
      </c>
      <c r="D491" s="206" t="s">
        <v>128</v>
      </c>
      <c r="E491" s="207" t="s">
        <v>542</v>
      </c>
      <c r="F491" s="208" t="s">
        <v>543</v>
      </c>
      <c r="G491" s="209" t="s">
        <v>501</v>
      </c>
      <c r="H491" s="210">
        <v>1</v>
      </c>
      <c r="I491" s="211"/>
      <c r="J491" s="212">
        <f>ROUND(I491*H491,2)</f>
        <v>0</v>
      </c>
      <c r="K491" s="208" t="s">
        <v>132</v>
      </c>
      <c r="L491" s="46"/>
      <c r="M491" s="213" t="s">
        <v>75</v>
      </c>
      <c r="N491" s="214" t="s">
        <v>47</v>
      </c>
      <c r="O491" s="86"/>
      <c r="P491" s="215">
        <f>O491*H491</f>
        <v>0</v>
      </c>
      <c r="Q491" s="215">
        <v>0.049050000000000003</v>
      </c>
      <c r="R491" s="215">
        <f>Q491*H491</f>
        <v>0.049050000000000003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133</v>
      </c>
      <c r="AT491" s="217" t="s">
        <v>128</v>
      </c>
      <c r="AU491" s="217" t="s">
        <v>87</v>
      </c>
      <c r="AY491" s="19" t="s">
        <v>126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85</v>
      </c>
      <c r="BK491" s="218">
        <f>ROUND(I491*H491,2)</f>
        <v>0</v>
      </c>
      <c r="BL491" s="19" t="s">
        <v>133</v>
      </c>
      <c r="BM491" s="217" t="s">
        <v>809</v>
      </c>
    </row>
    <row r="492" s="2" customFormat="1">
      <c r="A492" s="40"/>
      <c r="B492" s="41"/>
      <c r="C492" s="42"/>
      <c r="D492" s="219" t="s">
        <v>135</v>
      </c>
      <c r="E492" s="42"/>
      <c r="F492" s="220" t="s">
        <v>545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135</v>
      </c>
      <c r="AU492" s="19" t="s">
        <v>87</v>
      </c>
    </row>
    <row r="493" s="2" customFormat="1">
      <c r="A493" s="40"/>
      <c r="B493" s="41"/>
      <c r="C493" s="42"/>
      <c r="D493" s="224" t="s">
        <v>137</v>
      </c>
      <c r="E493" s="42"/>
      <c r="F493" s="225" t="s">
        <v>546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137</v>
      </c>
      <c r="AU493" s="19" t="s">
        <v>87</v>
      </c>
    </row>
    <row r="494" s="2" customFormat="1" ht="21.75" customHeight="1">
      <c r="A494" s="40"/>
      <c r="B494" s="41"/>
      <c r="C494" s="206" t="s">
        <v>590</v>
      </c>
      <c r="D494" s="206" t="s">
        <v>128</v>
      </c>
      <c r="E494" s="207" t="s">
        <v>548</v>
      </c>
      <c r="F494" s="208" t="s">
        <v>549</v>
      </c>
      <c r="G494" s="209" t="s">
        <v>501</v>
      </c>
      <c r="H494" s="210">
        <v>25</v>
      </c>
      <c r="I494" s="211"/>
      <c r="J494" s="212">
        <f>ROUND(I494*H494,2)</f>
        <v>0</v>
      </c>
      <c r="K494" s="208" t="s">
        <v>132</v>
      </c>
      <c r="L494" s="46"/>
      <c r="M494" s="213" t="s">
        <v>75</v>
      </c>
      <c r="N494" s="214" t="s">
        <v>47</v>
      </c>
      <c r="O494" s="86"/>
      <c r="P494" s="215">
        <f>O494*H494</f>
        <v>0</v>
      </c>
      <c r="Q494" s="215">
        <v>0.0081399999999999997</v>
      </c>
      <c r="R494" s="215">
        <f>Q494*H494</f>
        <v>0.20349999999999999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133</v>
      </c>
      <c r="AT494" s="217" t="s">
        <v>128</v>
      </c>
      <c r="AU494" s="217" t="s">
        <v>87</v>
      </c>
      <c r="AY494" s="19" t="s">
        <v>126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85</v>
      </c>
      <c r="BK494" s="218">
        <f>ROUND(I494*H494,2)</f>
        <v>0</v>
      </c>
      <c r="BL494" s="19" t="s">
        <v>133</v>
      </c>
      <c r="BM494" s="217" t="s">
        <v>810</v>
      </c>
    </row>
    <row r="495" s="2" customFormat="1">
      <c r="A495" s="40"/>
      <c r="B495" s="41"/>
      <c r="C495" s="42"/>
      <c r="D495" s="219" t="s">
        <v>135</v>
      </c>
      <c r="E495" s="42"/>
      <c r="F495" s="220" t="s">
        <v>551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135</v>
      </c>
      <c r="AU495" s="19" t="s">
        <v>87</v>
      </c>
    </row>
    <row r="496" s="2" customFormat="1">
      <c r="A496" s="40"/>
      <c r="B496" s="41"/>
      <c r="C496" s="42"/>
      <c r="D496" s="224" t="s">
        <v>137</v>
      </c>
      <c r="E496" s="42"/>
      <c r="F496" s="225" t="s">
        <v>552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137</v>
      </c>
      <c r="AU496" s="19" t="s">
        <v>87</v>
      </c>
    </row>
    <row r="497" s="2" customFormat="1" ht="16.5" customHeight="1">
      <c r="A497" s="40"/>
      <c r="B497" s="41"/>
      <c r="C497" s="206" t="s">
        <v>598</v>
      </c>
      <c r="D497" s="206" t="s">
        <v>128</v>
      </c>
      <c r="E497" s="207" t="s">
        <v>554</v>
      </c>
      <c r="F497" s="208" t="s">
        <v>555</v>
      </c>
      <c r="G497" s="209" t="s">
        <v>501</v>
      </c>
      <c r="H497" s="210">
        <v>25</v>
      </c>
      <c r="I497" s="211"/>
      <c r="J497" s="212">
        <f>ROUND(I497*H497,2)</f>
        <v>0</v>
      </c>
      <c r="K497" s="208" t="s">
        <v>132</v>
      </c>
      <c r="L497" s="46"/>
      <c r="M497" s="213" t="s">
        <v>75</v>
      </c>
      <c r="N497" s="214" t="s">
        <v>47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133</v>
      </c>
      <c r="AT497" s="217" t="s">
        <v>128</v>
      </c>
      <c r="AU497" s="217" t="s">
        <v>87</v>
      </c>
      <c r="AY497" s="19" t="s">
        <v>126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85</v>
      </c>
      <c r="BK497" s="218">
        <f>ROUND(I497*H497,2)</f>
        <v>0</v>
      </c>
      <c r="BL497" s="19" t="s">
        <v>133</v>
      </c>
      <c r="BM497" s="217" t="s">
        <v>811</v>
      </c>
    </row>
    <row r="498" s="2" customFormat="1">
      <c r="A498" s="40"/>
      <c r="B498" s="41"/>
      <c r="C498" s="42"/>
      <c r="D498" s="219" t="s">
        <v>135</v>
      </c>
      <c r="E498" s="42"/>
      <c r="F498" s="220" t="s">
        <v>557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135</v>
      </c>
      <c r="AU498" s="19" t="s">
        <v>87</v>
      </c>
    </row>
    <row r="499" s="2" customFormat="1">
      <c r="A499" s="40"/>
      <c r="B499" s="41"/>
      <c r="C499" s="42"/>
      <c r="D499" s="224" t="s">
        <v>137</v>
      </c>
      <c r="E499" s="42"/>
      <c r="F499" s="225" t="s">
        <v>558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137</v>
      </c>
      <c r="AU499" s="19" t="s">
        <v>87</v>
      </c>
    </row>
    <row r="500" s="2" customFormat="1" ht="21.75" customHeight="1">
      <c r="A500" s="40"/>
      <c r="B500" s="41"/>
      <c r="C500" s="206" t="s">
        <v>606</v>
      </c>
      <c r="D500" s="206" t="s">
        <v>128</v>
      </c>
      <c r="E500" s="207" t="s">
        <v>560</v>
      </c>
      <c r="F500" s="208" t="s">
        <v>561</v>
      </c>
      <c r="G500" s="209" t="s">
        <v>501</v>
      </c>
      <c r="H500" s="210">
        <v>25</v>
      </c>
      <c r="I500" s="211"/>
      <c r="J500" s="212">
        <f>ROUND(I500*H500,2)</f>
        <v>0</v>
      </c>
      <c r="K500" s="208" t="s">
        <v>132</v>
      </c>
      <c r="L500" s="46"/>
      <c r="M500" s="213" t="s">
        <v>75</v>
      </c>
      <c r="N500" s="214" t="s">
        <v>47</v>
      </c>
      <c r="O500" s="86"/>
      <c r="P500" s="215">
        <f>O500*H500</f>
        <v>0</v>
      </c>
      <c r="Q500" s="215">
        <v>0.037249999999999998</v>
      </c>
      <c r="R500" s="215">
        <f>Q500*H500</f>
        <v>0.93124999999999991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133</v>
      </c>
      <c r="AT500" s="217" t="s">
        <v>128</v>
      </c>
      <c r="AU500" s="217" t="s">
        <v>87</v>
      </c>
      <c r="AY500" s="19" t="s">
        <v>126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85</v>
      </c>
      <c r="BK500" s="218">
        <f>ROUND(I500*H500,2)</f>
        <v>0</v>
      </c>
      <c r="BL500" s="19" t="s">
        <v>133</v>
      </c>
      <c r="BM500" s="217" t="s">
        <v>812</v>
      </c>
    </row>
    <row r="501" s="2" customFormat="1">
      <c r="A501" s="40"/>
      <c r="B501" s="41"/>
      <c r="C501" s="42"/>
      <c r="D501" s="219" t="s">
        <v>135</v>
      </c>
      <c r="E501" s="42"/>
      <c r="F501" s="220" t="s">
        <v>563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135</v>
      </c>
      <c r="AU501" s="19" t="s">
        <v>87</v>
      </c>
    </row>
    <row r="502" s="2" customFormat="1">
      <c r="A502" s="40"/>
      <c r="B502" s="41"/>
      <c r="C502" s="42"/>
      <c r="D502" s="224" t="s">
        <v>137</v>
      </c>
      <c r="E502" s="42"/>
      <c r="F502" s="225" t="s">
        <v>564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137</v>
      </c>
      <c r="AU502" s="19" t="s">
        <v>87</v>
      </c>
    </row>
    <row r="503" s="2" customFormat="1" ht="16.5" customHeight="1">
      <c r="A503" s="40"/>
      <c r="B503" s="41"/>
      <c r="C503" s="206" t="s">
        <v>613</v>
      </c>
      <c r="D503" s="206" t="s">
        <v>128</v>
      </c>
      <c r="E503" s="207" t="s">
        <v>566</v>
      </c>
      <c r="F503" s="208" t="s">
        <v>567</v>
      </c>
      <c r="G503" s="209" t="s">
        <v>501</v>
      </c>
      <c r="H503" s="210">
        <v>25</v>
      </c>
      <c r="I503" s="211"/>
      <c r="J503" s="212">
        <f>ROUND(I503*H503,2)</f>
        <v>0</v>
      </c>
      <c r="K503" s="208" t="s">
        <v>75</v>
      </c>
      <c r="L503" s="46"/>
      <c r="M503" s="213" t="s">
        <v>75</v>
      </c>
      <c r="N503" s="214" t="s">
        <v>47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133</v>
      </c>
      <c r="AT503" s="217" t="s">
        <v>128</v>
      </c>
      <c r="AU503" s="217" t="s">
        <v>87</v>
      </c>
      <c r="AY503" s="19" t="s">
        <v>126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85</v>
      </c>
      <c r="BK503" s="218">
        <f>ROUND(I503*H503,2)</f>
        <v>0</v>
      </c>
      <c r="BL503" s="19" t="s">
        <v>133</v>
      </c>
      <c r="BM503" s="217" t="s">
        <v>813</v>
      </c>
    </row>
    <row r="504" s="2" customFormat="1">
      <c r="A504" s="40"/>
      <c r="B504" s="41"/>
      <c r="C504" s="42"/>
      <c r="D504" s="219" t="s">
        <v>135</v>
      </c>
      <c r="E504" s="42"/>
      <c r="F504" s="220" t="s">
        <v>569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135</v>
      </c>
      <c r="AU504" s="19" t="s">
        <v>87</v>
      </c>
    </row>
    <row r="505" s="12" customFormat="1" ht="22.8" customHeight="1">
      <c r="A505" s="12"/>
      <c r="B505" s="190"/>
      <c r="C505" s="191"/>
      <c r="D505" s="192" t="s">
        <v>76</v>
      </c>
      <c r="E505" s="204" t="s">
        <v>195</v>
      </c>
      <c r="F505" s="204" t="s">
        <v>570</v>
      </c>
      <c r="G505" s="191"/>
      <c r="H505" s="191"/>
      <c r="I505" s="194"/>
      <c r="J505" s="205">
        <f>BK505</f>
        <v>0</v>
      </c>
      <c r="K505" s="191"/>
      <c r="L505" s="196"/>
      <c r="M505" s="197"/>
      <c r="N505" s="198"/>
      <c r="O505" s="198"/>
      <c r="P505" s="199">
        <f>SUM(P506:P524)</f>
        <v>0</v>
      </c>
      <c r="Q505" s="198"/>
      <c r="R505" s="199">
        <f>SUM(R506:R524)</f>
        <v>0.031486</v>
      </c>
      <c r="S505" s="198"/>
      <c r="T505" s="200">
        <f>SUM(T506:T524)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85</v>
      </c>
      <c r="AT505" s="202" t="s">
        <v>76</v>
      </c>
      <c r="AU505" s="202" t="s">
        <v>85</v>
      </c>
      <c r="AY505" s="201" t="s">
        <v>126</v>
      </c>
      <c r="BK505" s="203">
        <f>SUM(BK506:BK524)</f>
        <v>0</v>
      </c>
    </row>
    <row r="506" s="2" customFormat="1" ht="16.5" customHeight="1">
      <c r="A506" s="40"/>
      <c r="B506" s="41"/>
      <c r="C506" s="206" t="s">
        <v>621</v>
      </c>
      <c r="D506" s="206" t="s">
        <v>128</v>
      </c>
      <c r="E506" s="207" t="s">
        <v>572</v>
      </c>
      <c r="F506" s="208" t="s">
        <v>573</v>
      </c>
      <c r="G506" s="209" t="s">
        <v>165</v>
      </c>
      <c r="H506" s="210">
        <v>242.19999999999999</v>
      </c>
      <c r="I506" s="211"/>
      <c r="J506" s="212">
        <f>ROUND(I506*H506,2)</f>
        <v>0</v>
      </c>
      <c r="K506" s="208" t="s">
        <v>132</v>
      </c>
      <c r="L506" s="46"/>
      <c r="M506" s="213" t="s">
        <v>75</v>
      </c>
      <c r="N506" s="214" t="s">
        <v>47</v>
      </c>
      <c r="O506" s="86"/>
      <c r="P506" s="215">
        <f>O506*H506</f>
        <v>0</v>
      </c>
      <c r="Q506" s="215">
        <v>1.0000000000000001E-05</v>
      </c>
      <c r="R506" s="215">
        <f>Q506*H506</f>
        <v>0.0024220000000000001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133</v>
      </c>
      <c r="AT506" s="217" t="s">
        <v>128</v>
      </c>
      <c r="AU506" s="217" t="s">
        <v>87</v>
      </c>
      <c r="AY506" s="19" t="s">
        <v>126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85</v>
      </c>
      <c r="BK506" s="218">
        <f>ROUND(I506*H506,2)</f>
        <v>0</v>
      </c>
      <c r="BL506" s="19" t="s">
        <v>133</v>
      </c>
      <c r="BM506" s="217" t="s">
        <v>814</v>
      </c>
    </row>
    <row r="507" s="2" customFormat="1">
      <c r="A507" s="40"/>
      <c r="B507" s="41"/>
      <c r="C507" s="42"/>
      <c r="D507" s="219" t="s">
        <v>135</v>
      </c>
      <c r="E507" s="42"/>
      <c r="F507" s="220" t="s">
        <v>575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135</v>
      </c>
      <c r="AU507" s="19" t="s">
        <v>87</v>
      </c>
    </row>
    <row r="508" s="2" customFormat="1">
      <c r="A508" s="40"/>
      <c r="B508" s="41"/>
      <c r="C508" s="42"/>
      <c r="D508" s="224" t="s">
        <v>137</v>
      </c>
      <c r="E508" s="42"/>
      <c r="F508" s="225" t="s">
        <v>576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137</v>
      </c>
      <c r="AU508" s="19" t="s">
        <v>87</v>
      </c>
    </row>
    <row r="509" s="13" customFormat="1">
      <c r="A509" s="13"/>
      <c r="B509" s="226"/>
      <c r="C509" s="227"/>
      <c r="D509" s="219" t="s">
        <v>139</v>
      </c>
      <c r="E509" s="228" t="s">
        <v>75</v>
      </c>
      <c r="F509" s="229" t="s">
        <v>815</v>
      </c>
      <c r="G509" s="227"/>
      <c r="H509" s="230">
        <v>181.59999999999999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139</v>
      </c>
      <c r="AU509" s="236" t="s">
        <v>87</v>
      </c>
      <c r="AV509" s="13" t="s">
        <v>87</v>
      </c>
      <c r="AW509" s="13" t="s">
        <v>38</v>
      </c>
      <c r="AX509" s="13" t="s">
        <v>77</v>
      </c>
      <c r="AY509" s="236" t="s">
        <v>126</v>
      </c>
    </row>
    <row r="510" s="13" customFormat="1">
      <c r="A510" s="13"/>
      <c r="B510" s="226"/>
      <c r="C510" s="227"/>
      <c r="D510" s="219" t="s">
        <v>139</v>
      </c>
      <c r="E510" s="228" t="s">
        <v>75</v>
      </c>
      <c r="F510" s="229" t="s">
        <v>816</v>
      </c>
      <c r="G510" s="227"/>
      <c r="H510" s="230">
        <v>60.600000000000001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139</v>
      </c>
      <c r="AU510" s="236" t="s">
        <v>87</v>
      </c>
      <c r="AV510" s="13" t="s">
        <v>87</v>
      </c>
      <c r="AW510" s="13" t="s">
        <v>38</v>
      </c>
      <c r="AX510" s="13" t="s">
        <v>77</v>
      </c>
      <c r="AY510" s="236" t="s">
        <v>126</v>
      </c>
    </row>
    <row r="511" s="14" customFormat="1">
      <c r="A511" s="14"/>
      <c r="B511" s="237"/>
      <c r="C511" s="238"/>
      <c r="D511" s="219" t="s">
        <v>139</v>
      </c>
      <c r="E511" s="239" t="s">
        <v>75</v>
      </c>
      <c r="F511" s="240" t="s">
        <v>142</v>
      </c>
      <c r="G511" s="238"/>
      <c r="H511" s="241">
        <v>242.19999999999999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139</v>
      </c>
      <c r="AU511" s="247" t="s">
        <v>87</v>
      </c>
      <c r="AV511" s="14" t="s">
        <v>133</v>
      </c>
      <c r="AW511" s="14" t="s">
        <v>38</v>
      </c>
      <c r="AX511" s="14" t="s">
        <v>85</v>
      </c>
      <c r="AY511" s="247" t="s">
        <v>126</v>
      </c>
    </row>
    <row r="512" s="2" customFormat="1" ht="16.5" customHeight="1">
      <c r="A512" s="40"/>
      <c r="B512" s="41"/>
      <c r="C512" s="206" t="s">
        <v>629</v>
      </c>
      <c r="D512" s="206" t="s">
        <v>128</v>
      </c>
      <c r="E512" s="207" t="s">
        <v>579</v>
      </c>
      <c r="F512" s="208" t="s">
        <v>580</v>
      </c>
      <c r="G512" s="209" t="s">
        <v>165</v>
      </c>
      <c r="H512" s="210">
        <v>242.19999999999999</v>
      </c>
      <c r="I512" s="211"/>
      <c r="J512" s="212">
        <f>ROUND(I512*H512,2)</f>
        <v>0</v>
      </c>
      <c r="K512" s="208" t="s">
        <v>132</v>
      </c>
      <c r="L512" s="46"/>
      <c r="M512" s="213" t="s">
        <v>75</v>
      </c>
      <c r="N512" s="214" t="s">
        <v>47</v>
      </c>
      <c r="O512" s="86"/>
      <c r="P512" s="215">
        <f>O512*H512</f>
        <v>0</v>
      </c>
      <c r="Q512" s="215">
        <v>0.00012</v>
      </c>
      <c r="R512" s="215">
        <f>Q512*H512</f>
        <v>0.029064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133</v>
      </c>
      <c r="AT512" s="217" t="s">
        <v>128</v>
      </c>
      <c r="AU512" s="217" t="s">
        <v>87</v>
      </c>
      <c r="AY512" s="19" t="s">
        <v>126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85</v>
      </c>
      <c r="BK512" s="218">
        <f>ROUND(I512*H512,2)</f>
        <v>0</v>
      </c>
      <c r="BL512" s="19" t="s">
        <v>133</v>
      </c>
      <c r="BM512" s="217" t="s">
        <v>817</v>
      </c>
    </row>
    <row r="513" s="2" customFormat="1">
      <c r="A513" s="40"/>
      <c r="B513" s="41"/>
      <c r="C513" s="42"/>
      <c r="D513" s="219" t="s">
        <v>135</v>
      </c>
      <c r="E513" s="42"/>
      <c r="F513" s="220" t="s">
        <v>582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135</v>
      </c>
      <c r="AU513" s="19" t="s">
        <v>87</v>
      </c>
    </row>
    <row r="514" s="2" customFormat="1">
      <c r="A514" s="40"/>
      <c r="B514" s="41"/>
      <c r="C514" s="42"/>
      <c r="D514" s="224" t="s">
        <v>137</v>
      </c>
      <c r="E514" s="42"/>
      <c r="F514" s="225" t="s">
        <v>583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137</v>
      </c>
      <c r="AU514" s="19" t="s">
        <v>87</v>
      </c>
    </row>
    <row r="515" s="2" customFormat="1" ht="16.5" customHeight="1">
      <c r="A515" s="40"/>
      <c r="B515" s="41"/>
      <c r="C515" s="206" t="s">
        <v>635</v>
      </c>
      <c r="D515" s="206" t="s">
        <v>128</v>
      </c>
      <c r="E515" s="207" t="s">
        <v>585</v>
      </c>
      <c r="F515" s="208" t="s">
        <v>586</v>
      </c>
      <c r="G515" s="209" t="s">
        <v>165</v>
      </c>
      <c r="H515" s="210">
        <v>302.80000000000001</v>
      </c>
      <c r="I515" s="211"/>
      <c r="J515" s="212">
        <f>ROUND(I515*H515,2)</f>
        <v>0</v>
      </c>
      <c r="K515" s="208" t="s">
        <v>132</v>
      </c>
      <c r="L515" s="46"/>
      <c r="M515" s="213" t="s">
        <v>75</v>
      </c>
      <c r="N515" s="214" t="s">
        <v>47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133</v>
      </c>
      <c r="AT515" s="217" t="s">
        <v>128</v>
      </c>
      <c r="AU515" s="217" t="s">
        <v>87</v>
      </c>
      <c r="AY515" s="19" t="s">
        <v>126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85</v>
      </c>
      <c r="BK515" s="218">
        <f>ROUND(I515*H515,2)</f>
        <v>0</v>
      </c>
      <c r="BL515" s="19" t="s">
        <v>133</v>
      </c>
      <c r="BM515" s="217" t="s">
        <v>818</v>
      </c>
    </row>
    <row r="516" s="2" customFormat="1">
      <c r="A516" s="40"/>
      <c r="B516" s="41"/>
      <c r="C516" s="42"/>
      <c r="D516" s="219" t="s">
        <v>135</v>
      </c>
      <c r="E516" s="42"/>
      <c r="F516" s="220" t="s">
        <v>588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135</v>
      </c>
      <c r="AU516" s="19" t="s">
        <v>87</v>
      </c>
    </row>
    <row r="517" s="2" customFormat="1">
      <c r="A517" s="40"/>
      <c r="B517" s="41"/>
      <c r="C517" s="42"/>
      <c r="D517" s="224" t="s">
        <v>137</v>
      </c>
      <c r="E517" s="42"/>
      <c r="F517" s="225" t="s">
        <v>589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137</v>
      </c>
      <c r="AU517" s="19" t="s">
        <v>87</v>
      </c>
    </row>
    <row r="518" s="13" customFormat="1">
      <c r="A518" s="13"/>
      <c r="B518" s="226"/>
      <c r="C518" s="227"/>
      <c r="D518" s="219" t="s">
        <v>139</v>
      </c>
      <c r="E518" s="228" t="s">
        <v>75</v>
      </c>
      <c r="F518" s="229" t="s">
        <v>815</v>
      </c>
      <c r="G518" s="227"/>
      <c r="H518" s="230">
        <v>181.59999999999999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139</v>
      </c>
      <c r="AU518" s="236" t="s">
        <v>87</v>
      </c>
      <c r="AV518" s="13" t="s">
        <v>87</v>
      </c>
      <c r="AW518" s="13" t="s">
        <v>38</v>
      </c>
      <c r="AX518" s="13" t="s">
        <v>77</v>
      </c>
      <c r="AY518" s="236" t="s">
        <v>126</v>
      </c>
    </row>
    <row r="519" s="13" customFormat="1">
      <c r="A519" s="13"/>
      <c r="B519" s="226"/>
      <c r="C519" s="227"/>
      <c r="D519" s="219" t="s">
        <v>139</v>
      </c>
      <c r="E519" s="228" t="s">
        <v>75</v>
      </c>
      <c r="F519" s="229" t="s">
        <v>819</v>
      </c>
      <c r="G519" s="227"/>
      <c r="H519" s="230">
        <v>121.2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139</v>
      </c>
      <c r="AU519" s="236" t="s">
        <v>87</v>
      </c>
      <c r="AV519" s="13" t="s">
        <v>87</v>
      </c>
      <c r="AW519" s="13" t="s">
        <v>38</v>
      </c>
      <c r="AX519" s="13" t="s">
        <v>77</v>
      </c>
      <c r="AY519" s="236" t="s">
        <v>126</v>
      </c>
    </row>
    <row r="520" s="14" customFormat="1">
      <c r="A520" s="14"/>
      <c r="B520" s="237"/>
      <c r="C520" s="238"/>
      <c r="D520" s="219" t="s">
        <v>139</v>
      </c>
      <c r="E520" s="239" t="s">
        <v>75</v>
      </c>
      <c r="F520" s="240" t="s">
        <v>142</v>
      </c>
      <c r="G520" s="238"/>
      <c r="H520" s="241">
        <v>302.80000000000001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139</v>
      </c>
      <c r="AU520" s="247" t="s">
        <v>87</v>
      </c>
      <c r="AV520" s="14" t="s">
        <v>133</v>
      </c>
      <c r="AW520" s="14" t="s">
        <v>38</v>
      </c>
      <c r="AX520" s="14" t="s">
        <v>85</v>
      </c>
      <c r="AY520" s="247" t="s">
        <v>126</v>
      </c>
    </row>
    <row r="521" s="2" customFormat="1" ht="16.5" customHeight="1">
      <c r="A521" s="40"/>
      <c r="B521" s="41"/>
      <c r="C521" s="206" t="s">
        <v>641</v>
      </c>
      <c r="D521" s="206" t="s">
        <v>128</v>
      </c>
      <c r="E521" s="207" t="s">
        <v>591</v>
      </c>
      <c r="F521" s="208" t="s">
        <v>592</v>
      </c>
      <c r="G521" s="209" t="s">
        <v>165</v>
      </c>
      <c r="H521" s="210">
        <v>181.59999999999999</v>
      </c>
      <c r="I521" s="211"/>
      <c r="J521" s="212">
        <f>ROUND(I521*H521,2)</f>
        <v>0</v>
      </c>
      <c r="K521" s="208" t="s">
        <v>132</v>
      </c>
      <c r="L521" s="46"/>
      <c r="M521" s="213" t="s">
        <v>75</v>
      </c>
      <c r="N521" s="214" t="s">
        <v>47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133</v>
      </c>
      <c r="AT521" s="217" t="s">
        <v>128</v>
      </c>
      <c r="AU521" s="217" t="s">
        <v>87</v>
      </c>
      <c r="AY521" s="19" t="s">
        <v>126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85</v>
      </c>
      <c r="BK521" s="218">
        <f>ROUND(I521*H521,2)</f>
        <v>0</v>
      </c>
      <c r="BL521" s="19" t="s">
        <v>133</v>
      </c>
      <c r="BM521" s="217" t="s">
        <v>820</v>
      </c>
    </row>
    <row r="522" s="2" customFormat="1">
      <c r="A522" s="40"/>
      <c r="B522" s="41"/>
      <c r="C522" s="42"/>
      <c r="D522" s="219" t="s">
        <v>135</v>
      </c>
      <c r="E522" s="42"/>
      <c r="F522" s="220" t="s">
        <v>594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135</v>
      </c>
      <c r="AU522" s="19" t="s">
        <v>87</v>
      </c>
    </row>
    <row r="523" s="2" customFormat="1">
      <c r="A523" s="40"/>
      <c r="B523" s="41"/>
      <c r="C523" s="42"/>
      <c r="D523" s="224" t="s">
        <v>137</v>
      </c>
      <c r="E523" s="42"/>
      <c r="F523" s="225" t="s">
        <v>595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137</v>
      </c>
      <c r="AU523" s="19" t="s">
        <v>87</v>
      </c>
    </row>
    <row r="524" s="13" customFormat="1">
      <c r="A524" s="13"/>
      <c r="B524" s="226"/>
      <c r="C524" s="227"/>
      <c r="D524" s="219" t="s">
        <v>139</v>
      </c>
      <c r="E524" s="228" t="s">
        <v>75</v>
      </c>
      <c r="F524" s="229" t="s">
        <v>815</v>
      </c>
      <c r="G524" s="227"/>
      <c r="H524" s="230">
        <v>181.59999999999999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139</v>
      </c>
      <c r="AU524" s="236" t="s">
        <v>87</v>
      </c>
      <c r="AV524" s="13" t="s">
        <v>87</v>
      </c>
      <c r="AW524" s="13" t="s">
        <v>38</v>
      </c>
      <c r="AX524" s="13" t="s">
        <v>85</v>
      </c>
      <c r="AY524" s="236" t="s">
        <v>126</v>
      </c>
    </row>
    <row r="525" s="12" customFormat="1" ht="22.8" customHeight="1">
      <c r="A525" s="12"/>
      <c r="B525" s="190"/>
      <c r="C525" s="191"/>
      <c r="D525" s="192" t="s">
        <v>76</v>
      </c>
      <c r="E525" s="204" t="s">
        <v>596</v>
      </c>
      <c r="F525" s="204" t="s">
        <v>597</v>
      </c>
      <c r="G525" s="191"/>
      <c r="H525" s="191"/>
      <c r="I525" s="194"/>
      <c r="J525" s="205">
        <f>BK525</f>
        <v>0</v>
      </c>
      <c r="K525" s="191"/>
      <c r="L525" s="196"/>
      <c r="M525" s="197"/>
      <c r="N525" s="198"/>
      <c r="O525" s="198"/>
      <c r="P525" s="199">
        <f>SUM(P526:P560)</f>
        <v>0</v>
      </c>
      <c r="Q525" s="198"/>
      <c r="R525" s="199">
        <f>SUM(R526:R560)</f>
        <v>0</v>
      </c>
      <c r="S525" s="198"/>
      <c r="T525" s="200">
        <f>SUM(T526:T560)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1" t="s">
        <v>85</v>
      </c>
      <c r="AT525" s="202" t="s">
        <v>76</v>
      </c>
      <c r="AU525" s="202" t="s">
        <v>85</v>
      </c>
      <c r="AY525" s="201" t="s">
        <v>126</v>
      </c>
      <c r="BK525" s="203">
        <f>SUM(BK526:BK560)</f>
        <v>0</v>
      </c>
    </row>
    <row r="526" s="2" customFormat="1" ht="16.5" customHeight="1">
      <c r="A526" s="40"/>
      <c r="B526" s="41"/>
      <c r="C526" s="206" t="s">
        <v>647</v>
      </c>
      <c r="D526" s="206" t="s">
        <v>128</v>
      </c>
      <c r="E526" s="207" t="s">
        <v>599</v>
      </c>
      <c r="F526" s="208" t="s">
        <v>600</v>
      </c>
      <c r="G526" s="209" t="s">
        <v>326</v>
      </c>
      <c r="H526" s="210">
        <v>29.326000000000001</v>
      </c>
      <c r="I526" s="211"/>
      <c r="J526" s="212">
        <f>ROUND(I526*H526,2)</f>
        <v>0</v>
      </c>
      <c r="K526" s="208" t="s">
        <v>132</v>
      </c>
      <c r="L526" s="46"/>
      <c r="M526" s="213" t="s">
        <v>75</v>
      </c>
      <c r="N526" s="214" t="s">
        <v>47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133</v>
      </c>
      <c r="AT526" s="217" t="s">
        <v>128</v>
      </c>
      <c r="AU526" s="217" t="s">
        <v>87</v>
      </c>
      <c r="AY526" s="19" t="s">
        <v>126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85</v>
      </c>
      <c r="BK526" s="218">
        <f>ROUND(I526*H526,2)</f>
        <v>0</v>
      </c>
      <c r="BL526" s="19" t="s">
        <v>133</v>
      </c>
      <c r="BM526" s="217" t="s">
        <v>821</v>
      </c>
    </row>
    <row r="527" s="2" customFormat="1">
      <c r="A527" s="40"/>
      <c r="B527" s="41"/>
      <c r="C527" s="42"/>
      <c r="D527" s="219" t="s">
        <v>135</v>
      </c>
      <c r="E527" s="42"/>
      <c r="F527" s="220" t="s">
        <v>602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135</v>
      </c>
      <c r="AU527" s="19" t="s">
        <v>87</v>
      </c>
    </row>
    <row r="528" s="2" customFormat="1">
      <c r="A528" s="40"/>
      <c r="B528" s="41"/>
      <c r="C528" s="42"/>
      <c r="D528" s="224" t="s">
        <v>137</v>
      </c>
      <c r="E528" s="42"/>
      <c r="F528" s="225" t="s">
        <v>603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137</v>
      </c>
      <c r="AU528" s="19" t="s">
        <v>87</v>
      </c>
    </row>
    <row r="529" s="16" customFormat="1">
      <c r="A529" s="16"/>
      <c r="B529" s="260"/>
      <c r="C529" s="261"/>
      <c r="D529" s="219" t="s">
        <v>139</v>
      </c>
      <c r="E529" s="262" t="s">
        <v>75</v>
      </c>
      <c r="F529" s="263" t="s">
        <v>604</v>
      </c>
      <c r="G529" s="261"/>
      <c r="H529" s="262" t="s">
        <v>75</v>
      </c>
      <c r="I529" s="264"/>
      <c r="J529" s="261"/>
      <c r="K529" s="261"/>
      <c r="L529" s="265"/>
      <c r="M529" s="266"/>
      <c r="N529" s="267"/>
      <c r="O529" s="267"/>
      <c r="P529" s="267"/>
      <c r="Q529" s="267"/>
      <c r="R529" s="267"/>
      <c r="S529" s="267"/>
      <c r="T529" s="268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69" t="s">
        <v>139</v>
      </c>
      <c r="AU529" s="269" t="s">
        <v>87</v>
      </c>
      <c r="AV529" s="16" t="s">
        <v>85</v>
      </c>
      <c r="AW529" s="16" t="s">
        <v>38</v>
      </c>
      <c r="AX529" s="16" t="s">
        <v>77</v>
      </c>
      <c r="AY529" s="269" t="s">
        <v>126</v>
      </c>
    </row>
    <row r="530" s="13" customFormat="1">
      <c r="A530" s="13"/>
      <c r="B530" s="226"/>
      <c r="C530" s="227"/>
      <c r="D530" s="219" t="s">
        <v>139</v>
      </c>
      <c r="E530" s="228" t="s">
        <v>75</v>
      </c>
      <c r="F530" s="229" t="s">
        <v>822</v>
      </c>
      <c r="G530" s="227"/>
      <c r="H530" s="230">
        <v>29.326000000000001</v>
      </c>
      <c r="I530" s="231"/>
      <c r="J530" s="227"/>
      <c r="K530" s="227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139</v>
      </c>
      <c r="AU530" s="236" t="s">
        <v>87</v>
      </c>
      <c r="AV530" s="13" t="s">
        <v>87</v>
      </c>
      <c r="AW530" s="13" t="s">
        <v>38</v>
      </c>
      <c r="AX530" s="13" t="s">
        <v>85</v>
      </c>
      <c r="AY530" s="236" t="s">
        <v>126</v>
      </c>
    </row>
    <row r="531" s="2" customFormat="1" ht="16.5" customHeight="1">
      <c r="A531" s="40"/>
      <c r="B531" s="41"/>
      <c r="C531" s="206" t="s">
        <v>823</v>
      </c>
      <c r="D531" s="206" t="s">
        <v>128</v>
      </c>
      <c r="E531" s="207" t="s">
        <v>607</v>
      </c>
      <c r="F531" s="208" t="s">
        <v>608</v>
      </c>
      <c r="G531" s="209" t="s">
        <v>326</v>
      </c>
      <c r="H531" s="210">
        <v>205.28200000000001</v>
      </c>
      <c r="I531" s="211"/>
      <c r="J531" s="212">
        <f>ROUND(I531*H531,2)</f>
        <v>0</v>
      </c>
      <c r="K531" s="208" t="s">
        <v>132</v>
      </c>
      <c r="L531" s="46"/>
      <c r="M531" s="213" t="s">
        <v>75</v>
      </c>
      <c r="N531" s="214" t="s">
        <v>47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133</v>
      </c>
      <c r="AT531" s="217" t="s">
        <v>128</v>
      </c>
      <c r="AU531" s="217" t="s">
        <v>87</v>
      </c>
      <c r="AY531" s="19" t="s">
        <v>126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85</v>
      </c>
      <c r="BK531" s="218">
        <f>ROUND(I531*H531,2)</f>
        <v>0</v>
      </c>
      <c r="BL531" s="19" t="s">
        <v>133</v>
      </c>
      <c r="BM531" s="217" t="s">
        <v>824</v>
      </c>
    </row>
    <row r="532" s="2" customFormat="1">
      <c r="A532" s="40"/>
      <c r="B532" s="41"/>
      <c r="C532" s="42"/>
      <c r="D532" s="219" t="s">
        <v>135</v>
      </c>
      <c r="E532" s="42"/>
      <c r="F532" s="220" t="s">
        <v>610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135</v>
      </c>
      <c r="AU532" s="19" t="s">
        <v>87</v>
      </c>
    </row>
    <row r="533" s="2" customFormat="1">
      <c r="A533" s="40"/>
      <c r="B533" s="41"/>
      <c r="C533" s="42"/>
      <c r="D533" s="224" t="s">
        <v>137</v>
      </c>
      <c r="E533" s="42"/>
      <c r="F533" s="225" t="s">
        <v>611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137</v>
      </c>
      <c r="AU533" s="19" t="s">
        <v>87</v>
      </c>
    </row>
    <row r="534" s="13" customFormat="1">
      <c r="A534" s="13"/>
      <c r="B534" s="226"/>
      <c r="C534" s="227"/>
      <c r="D534" s="219" t="s">
        <v>139</v>
      </c>
      <c r="E534" s="228" t="s">
        <v>75</v>
      </c>
      <c r="F534" s="229" t="s">
        <v>825</v>
      </c>
      <c r="G534" s="227"/>
      <c r="H534" s="230">
        <v>205.28200000000001</v>
      </c>
      <c r="I534" s="231"/>
      <c r="J534" s="227"/>
      <c r="K534" s="227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139</v>
      </c>
      <c r="AU534" s="236" t="s">
        <v>87</v>
      </c>
      <c r="AV534" s="13" t="s">
        <v>87</v>
      </c>
      <c r="AW534" s="13" t="s">
        <v>38</v>
      </c>
      <c r="AX534" s="13" t="s">
        <v>85</v>
      </c>
      <c r="AY534" s="236" t="s">
        <v>126</v>
      </c>
    </row>
    <row r="535" s="2" customFormat="1" ht="16.5" customHeight="1">
      <c r="A535" s="40"/>
      <c r="B535" s="41"/>
      <c r="C535" s="206" t="s">
        <v>826</v>
      </c>
      <c r="D535" s="206" t="s">
        <v>128</v>
      </c>
      <c r="E535" s="207" t="s">
        <v>614</v>
      </c>
      <c r="F535" s="208" t="s">
        <v>615</v>
      </c>
      <c r="G535" s="209" t="s">
        <v>326</v>
      </c>
      <c r="H535" s="210">
        <v>67.975999999999999</v>
      </c>
      <c r="I535" s="211"/>
      <c r="J535" s="212">
        <f>ROUND(I535*H535,2)</f>
        <v>0</v>
      </c>
      <c r="K535" s="208" t="s">
        <v>132</v>
      </c>
      <c r="L535" s="46"/>
      <c r="M535" s="213" t="s">
        <v>75</v>
      </c>
      <c r="N535" s="214" t="s">
        <v>47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133</v>
      </c>
      <c r="AT535" s="217" t="s">
        <v>128</v>
      </c>
      <c r="AU535" s="217" t="s">
        <v>87</v>
      </c>
      <c r="AY535" s="19" t="s">
        <v>126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85</v>
      </c>
      <c r="BK535" s="218">
        <f>ROUND(I535*H535,2)</f>
        <v>0</v>
      </c>
      <c r="BL535" s="19" t="s">
        <v>133</v>
      </c>
      <c r="BM535" s="217" t="s">
        <v>827</v>
      </c>
    </row>
    <row r="536" s="2" customFormat="1">
      <c r="A536" s="40"/>
      <c r="B536" s="41"/>
      <c r="C536" s="42"/>
      <c r="D536" s="219" t="s">
        <v>135</v>
      </c>
      <c r="E536" s="42"/>
      <c r="F536" s="220" t="s">
        <v>617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135</v>
      </c>
      <c r="AU536" s="19" t="s">
        <v>87</v>
      </c>
    </row>
    <row r="537" s="2" customFormat="1">
      <c r="A537" s="40"/>
      <c r="B537" s="41"/>
      <c r="C537" s="42"/>
      <c r="D537" s="224" t="s">
        <v>137</v>
      </c>
      <c r="E537" s="42"/>
      <c r="F537" s="225" t="s">
        <v>618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137</v>
      </c>
      <c r="AU537" s="19" t="s">
        <v>87</v>
      </c>
    </row>
    <row r="538" s="16" customFormat="1">
      <c r="A538" s="16"/>
      <c r="B538" s="260"/>
      <c r="C538" s="261"/>
      <c r="D538" s="219" t="s">
        <v>139</v>
      </c>
      <c r="E538" s="262" t="s">
        <v>75</v>
      </c>
      <c r="F538" s="263" t="s">
        <v>604</v>
      </c>
      <c r="G538" s="261"/>
      <c r="H538" s="262" t="s">
        <v>75</v>
      </c>
      <c r="I538" s="264"/>
      <c r="J538" s="261"/>
      <c r="K538" s="261"/>
      <c r="L538" s="265"/>
      <c r="M538" s="266"/>
      <c r="N538" s="267"/>
      <c r="O538" s="267"/>
      <c r="P538" s="267"/>
      <c r="Q538" s="267"/>
      <c r="R538" s="267"/>
      <c r="S538" s="267"/>
      <c r="T538" s="268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69" t="s">
        <v>139</v>
      </c>
      <c r="AU538" s="269" t="s">
        <v>87</v>
      </c>
      <c r="AV538" s="16" t="s">
        <v>85</v>
      </c>
      <c r="AW538" s="16" t="s">
        <v>38</v>
      </c>
      <c r="AX538" s="16" t="s">
        <v>77</v>
      </c>
      <c r="AY538" s="269" t="s">
        <v>126</v>
      </c>
    </row>
    <row r="539" s="13" customFormat="1">
      <c r="A539" s="13"/>
      <c r="B539" s="226"/>
      <c r="C539" s="227"/>
      <c r="D539" s="219" t="s">
        <v>139</v>
      </c>
      <c r="E539" s="228" t="s">
        <v>75</v>
      </c>
      <c r="F539" s="229" t="s">
        <v>828</v>
      </c>
      <c r="G539" s="227"/>
      <c r="H539" s="230">
        <v>16.689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139</v>
      </c>
      <c r="AU539" s="236" t="s">
        <v>87</v>
      </c>
      <c r="AV539" s="13" t="s">
        <v>87</v>
      </c>
      <c r="AW539" s="13" t="s">
        <v>38</v>
      </c>
      <c r="AX539" s="13" t="s">
        <v>77</v>
      </c>
      <c r="AY539" s="236" t="s">
        <v>126</v>
      </c>
    </row>
    <row r="540" s="13" customFormat="1">
      <c r="A540" s="13"/>
      <c r="B540" s="226"/>
      <c r="C540" s="227"/>
      <c r="D540" s="219" t="s">
        <v>139</v>
      </c>
      <c r="E540" s="228" t="s">
        <v>75</v>
      </c>
      <c r="F540" s="229" t="s">
        <v>829</v>
      </c>
      <c r="G540" s="227"/>
      <c r="H540" s="230">
        <v>51.286999999999999</v>
      </c>
      <c r="I540" s="231"/>
      <c r="J540" s="227"/>
      <c r="K540" s="227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139</v>
      </c>
      <c r="AU540" s="236" t="s">
        <v>87</v>
      </c>
      <c r="AV540" s="13" t="s">
        <v>87</v>
      </c>
      <c r="AW540" s="13" t="s">
        <v>38</v>
      </c>
      <c r="AX540" s="13" t="s">
        <v>77</v>
      </c>
      <c r="AY540" s="236" t="s">
        <v>126</v>
      </c>
    </row>
    <row r="541" s="14" customFormat="1">
      <c r="A541" s="14"/>
      <c r="B541" s="237"/>
      <c r="C541" s="238"/>
      <c r="D541" s="219" t="s">
        <v>139</v>
      </c>
      <c r="E541" s="239" t="s">
        <v>75</v>
      </c>
      <c r="F541" s="240" t="s">
        <v>142</v>
      </c>
      <c r="G541" s="238"/>
      <c r="H541" s="241">
        <v>67.975999999999999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139</v>
      </c>
      <c r="AU541" s="247" t="s">
        <v>87</v>
      </c>
      <c r="AV541" s="14" t="s">
        <v>133</v>
      </c>
      <c r="AW541" s="14" t="s">
        <v>38</v>
      </c>
      <c r="AX541" s="14" t="s">
        <v>85</v>
      </c>
      <c r="AY541" s="247" t="s">
        <v>126</v>
      </c>
    </row>
    <row r="542" s="2" customFormat="1" ht="16.5" customHeight="1">
      <c r="A542" s="40"/>
      <c r="B542" s="41"/>
      <c r="C542" s="206" t="s">
        <v>830</v>
      </c>
      <c r="D542" s="206" t="s">
        <v>128</v>
      </c>
      <c r="E542" s="207" t="s">
        <v>622</v>
      </c>
      <c r="F542" s="208" t="s">
        <v>623</v>
      </c>
      <c r="G542" s="209" t="s">
        <v>326</v>
      </c>
      <c r="H542" s="210">
        <v>475.83199999999999</v>
      </c>
      <c r="I542" s="211"/>
      <c r="J542" s="212">
        <f>ROUND(I542*H542,2)</f>
        <v>0</v>
      </c>
      <c r="K542" s="208" t="s">
        <v>132</v>
      </c>
      <c r="L542" s="46"/>
      <c r="M542" s="213" t="s">
        <v>75</v>
      </c>
      <c r="N542" s="214" t="s">
        <v>47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133</v>
      </c>
      <c r="AT542" s="217" t="s">
        <v>128</v>
      </c>
      <c r="AU542" s="217" t="s">
        <v>87</v>
      </c>
      <c r="AY542" s="19" t="s">
        <v>126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85</v>
      </c>
      <c r="BK542" s="218">
        <f>ROUND(I542*H542,2)</f>
        <v>0</v>
      </c>
      <c r="BL542" s="19" t="s">
        <v>133</v>
      </c>
      <c r="BM542" s="217" t="s">
        <v>831</v>
      </c>
    </row>
    <row r="543" s="2" customFormat="1">
      <c r="A543" s="40"/>
      <c r="B543" s="41"/>
      <c r="C543" s="42"/>
      <c r="D543" s="219" t="s">
        <v>135</v>
      </c>
      <c r="E543" s="42"/>
      <c r="F543" s="220" t="s">
        <v>610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135</v>
      </c>
      <c r="AU543" s="19" t="s">
        <v>87</v>
      </c>
    </row>
    <row r="544" s="2" customFormat="1">
      <c r="A544" s="40"/>
      <c r="B544" s="41"/>
      <c r="C544" s="42"/>
      <c r="D544" s="224" t="s">
        <v>137</v>
      </c>
      <c r="E544" s="42"/>
      <c r="F544" s="225" t="s">
        <v>625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137</v>
      </c>
      <c r="AU544" s="19" t="s">
        <v>87</v>
      </c>
    </row>
    <row r="545" s="16" customFormat="1">
      <c r="A545" s="16"/>
      <c r="B545" s="260"/>
      <c r="C545" s="261"/>
      <c r="D545" s="219" t="s">
        <v>139</v>
      </c>
      <c r="E545" s="262" t="s">
        <v>75</v>
      </c>
      <c r="F545" s="263" t="s">
        <v>626</v>
      </c>
      <c r="G545" s="261"/>
      <c r="H545" s="262" t="s">
        <v>75</v>
      </c>
      <c r="I545" s="264"/>
      <c r="J545" s="261"/>
      <c r="K545" s="261"/>
      <c r="L545" s="265"/>
      <c r="M545" s="266"/>
      <c r="N545" s="267"/>
      <c r="O545" s="267"/>
      <c r="P545" s="267"/>
      <c r="Q545" s="267"/>
      <c r="R545" s="267"/>
      <c r="S545" s="267"/>
      <c r="T545" s="268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9" t="s">
        <v>139</v>
      </c>
      <c r="AU545" s="269" t="s">
        <v>87</v>
      </c>
      <c r="AV545" s="16" t="s">
        <v>85</v>
      </c>
      <c r="AW545" s="16" t="s">
        <v>38</v>
      </c>
      <c r="AX545" s="16" t="s">
        <v>77</v>
      </c>
      <c r="AY545" s="269" t="s">
        <v>126</v>
      </c>
    </row>
    <row r="546" s="13" customFormat="1">
      <c r="A546" s="13"/>
      <c r="B546" s="226"/>
      <c r="C546" s="227"/>
      <c r="D546" s="219" t="s">
        <v>139</v>
      </c>
      <c r="E546" s="228" t="s">
        <v>75</v>
      </c>
      <c r="F546" s="229" t="s">
        <v>832</v>
      </c>
      <c r="G546" s="227"/>
      <c r="H546" s="230">
        <v>116.82299999999999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139</v>
      </c>
      <c r="AU546" s="236" t="s">
        <v>87</v>
      </c>
      <c r="AV546" s="13" t="s">
        <v>87</v>
      </c>
      <c r="AW546" s="13" t="s">
        <v>38</v>
      </c>
      <c r="AX546" s="13" t="s">
        <v>77</v>
      </c>
      <c r="AY546" s="236" t="s">
        <v>126</v>
      </c>
    </row>
    <row r="547" s="13" customFormat="1">
      <c r="A547" s="13"/>
      <c r="B547" s="226"/>
      <c r="C547" s="227"/>
      <c r="D547" s="219" t="s">
        <v>139</v>
      </c>
      <c r="E547" s="228" t="s">
        <v>75</v>
      </c>
      <c r="F547" s="229" t="s">
        <v>833</v>
      </c>
      <c r="G547" s="227"/>
      <c r="H547" s="230">
        <v>359.00900000000001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139</v>
      </c>
      <c r="AU547" s="236" t="s">
        <v>87</v>
      </c>
      <c r="AV547" s="13" t="s">
        <v>87</v>
      </c>
      <c r="AW547" s="13" t="s">
        <v>38</v>
      </c>
      <c r="AX547" s="13" t="s">
        <v>77</v>
      </c>
      <c r="AY547" s="236" t="s">
        <v>126</v>
      </c>
    </row>
    <row r="548" s="15" customFormat="1">
      <c r="A548" s="15"/>
      <c r="B548" s="249"/>
      <c r="C548" s="250"/>
      <c r="D548" s="219" t="s">
        <v>139</v>
      </c>
      <c r="E548" s="251" t="s">
        <v>75</v>
      </c>
      <c r="F548" s="252" t="s">
        <v>191</v>
      </c>
      <c r="G548" s="250"/>
      <c r="H548" s="253">
        <v>475.83199999999999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9" t="s">
        <v>139</v>
      </c>
      <c r="AU548" s="259" t="s">
        <v>87</v>
      </c>
      <c r="AV548" s="15" t="s">
        <v>150</v>
      </c>
      <c r="AW548" s="15" t="s">
        <v>38</v>
      </c>
      <c r="AX548" s="15" t="s">
        <v>85</v>
      </c>
      <c r="AY548" s="259" t="s">
        <v>126</v>
      </c>
    </row>
    <row r="549" s="2" customFormat="1" ht="21.75" customHeight="1">
      <c r="A549" s="40"/>
      <c r="B549" s="41"/>
      <c r="C549" s="206" t="s">
        <v>834</v>
      </c>
      <c r="D549" s="206" t="s">
        <v>128</v>
      </c>
      <c r="E549" s="207" t="s">
        <v>636</v>
      </c>
      <c r="F549" s="208" t="s">
        <v>637</v>
      </c>
      <c r="G549" s="209" t="s">
        <v>326</v>
      </c>
      <c r="H549" s="210">
        <v>51.286999999999999</v>
      </c>
      <c r="I549" s="211"/>
      <c r="J549" s="212">
        <f>ROUND(I549*H549,2)</f>
        <v>0</v>
      </c>
      <c r="K549" s="208" t="s">
        <v>132</v>
      </c>
      <c r="L549" s="46"/>
      <c r="M549" s="213" t="s">
        <v>75</v>
      </c>
      <c r="N549" s="214" t="s">
        <v>47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133</v>
      </c>
      <c r="AT549" s="217" t="s">
        <v>128</v>
      </c>
      <c r="AU549" s="217" t="s">
        <v>87</v>
      </c>
      <c r="AY549" s="19" t="s">
        <v>126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85</v>
      </c>
      <c r="BK549" s="218">
        <f>ROUND(I549*H549,2)</f>
        <v>0</v>
      </c>
      <c r="BL549" s="19" t="s">
        <v>133</v>
      </c>
      <c r="BM549" s="217" t="s">
        <v>835</v>
      </c>
    </row>
    <row r="550" s="2" customFormat="1">
      <c r="A550" s="40"/>
      <c r="B550" s="41"/>
      <c r="C550" s="42"/>
      <c r="D550" s="219" t="s">
        <v>135</v>
      </c>
      <c r="E550" s="42"/>
      <c r="F550" s="220" t="s">
        <v>639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135</v>
      </c>
      <c r="AU550" s="19" t="s">
        <v>87</v>
      </c>
    </row>
    <row r="551" s="2" customFormat="1">
      <c r="A551" s="40"/>
      <c r="B551" s="41"/>
      <c r="C551" s="42"/>
      <c r="D551" s="224" t="s">
        <v>137</v>
      </c>
      <c r="E551" s="42"/>
      <c r="F551" s="225" t="s">
        <v>640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137</v>
      </c>
      <c r="AU551" s="19" t="s">
        <v>87</v>
      </c>
    </row>
    <row r="552" s="13" customFormat="1">
      <c r="A552" s="13"/>
      <c r="B552" s="226"/>
      <c r="C552" s="227"/>
      <c r="D552" s="219" t="s">
        <v>139</v>
      </c>
      <c r="E552" s="228" t="s">
        <v>75</v>
      </c>
      <c r="F552" s="229" t="s">
        <v>829</v>
      </c>
      <c r="G552" s="227"/>
      <c r="H552" s="230">
        <v>51.286999999999999</v>
      </c>
      <c r="I552" s="231"/>
      <c r="J552" s="227"/>
      <c r="K552" s="227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139</v>
      </c>
      <c r="AU552" s="236" t="s">
        <v>87</v>
      </c>
      <c r="AV552" s="13" t="s">
        <v>87</v>
      </c>
      <c r="AW552" s="13" t="s">
        <v>38</v>
      </c>
      <c r="AX552" s="13" t="s">
        <v>85</v>
      </c>
      <c r="AY552" s="236" t="s">
        <v>126</v>
      </c>
    </row>
    <row r="553" s="2" customFormat="1" ht="21.75" customHeight="1">
      <c r="A553" s="40"/>
      <c r="B553" s="41"/>
      <c r="C553" s="206" t="s">
        <v>836</v>
      </c>
      <c r="D553" s="206" t="s">
        <v>128</v>
      </c>
      <c r="E553" s="207" t="s">
        <v>630</v>
      </c>
      <c r="F553" s="208" t="s">
        <v>631</v>
      </c>
      <c r="G553" s="209" t="s">
        <v>326</v>
      </c>
      <c r="H553" s="210">
        <v>16.689</v>
      </c>
      <c r="I553" s="211"/>
      <c r="J553" s="212">
        <f>ROUND(I553*H553,2)</f>
        <v>0</v>
      </c>
      <c r="K553" s="208" t="s">
        <v>132</v>
      </c>
      <c r="L553" s="46"/>
      <c r="M553" s="213" t="s">
        <v>75</v>
      </c>
      <c r="N553" s="214" t="s">
        <v>47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133</v>
      </c>
      <c r="AT553" s="217" t="s">
        <v>128</v>
      </c>
      <c r="AU553" s="217" t="s">
        <v>87</v>
      </c>
      <c r="AY553" s="19" t="s">
        <v>126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85</v>
      </c>
      <c r="BK553" s="218">
        <f>ROUND(I553*H553,2)</f>
        <v>0</v>
      </c>
      <c r="BL553" s="19" t="s">
        <v>133</v>
      </c>
      <c r="BM553" s="217" t="s">
        <v>837</v>
      </c>
    </row>
    <row r="554" s="2" customFormat="1">
      <c r="A554" s="40"/>
      <c r="B554" s="41"/>
      <c r="C554" s="42"/>
      <c r="D554" s="219" t="s">
        <v>135</v>
      </c>
      <c r="E554" s="42"/>
      <c r="F554" s="220" t="s">
        <v>633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135</v>
      </c>
      <c r="AU554" s="19" t="s">
        <v>87</v>
      </c>
    </row>
    <row r="555" s="2" customFormat="1">
      <c r="A555" s="40"/>
      <c r="B555" s="41"/>
      <c r="C555" s="42"/>
      <c r="D555" s="224" t="s">
        <v>137</v>
      </c>
      <c r="E555" s="42"/>
      <c r="F555" s="225" t="s">
        <v>634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137</v>
      </c>
      <c r="AU555" s="19" t="s">
        <v>87</v>
      </c>
    </row>
    <row r="556" s="13" customFormat="1">
      <c r="A556" s="13"/>
      <c r="B556" s="226"/>
      <c r="C556" s="227"/>
      <c r="D556" s="219" t="s">
        <v>139</v>
      </c>
      <c r="E556" s="228" t="s">
        <v>75</v>
      </c>
      <c r="F556" s="229" t="s">
        <v>828</v>
      </c>
      <c r="G556" s="227"/>
      <c r="H556" s="230">
        <v>16.689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139</v>
      </c>
      <c r="AU556" s="236" t="s">
        <v>87</v>
      </c>
      <c r="AV556" s="13" t="s">
        <v>87</v>
      </c>
      <c r="AW556" s="13" t="s">
        <v>38</v>
      </c>
      <c r="AX556" s="13" t="s">
        <v>85</v>
      </c>
      <c r="AY556" s="236" t="s">
        <v>126</v>
      </c>
    </row>
    <row r="557" s="2" customFormat="1" ht="16.5" customHeight="1">
      <c r="A557" s="40"/>
      <c r="B557" s="41"/>
      <c r="C557" s="206" t="s">
        <v>838</v>
      </c>
      <c r="D557" s="206" t="s">
        <v>128</v>
      </c>
      <c r="E557" s="207" t="s">
        <v>642</v>
      </c>
      <c r="F557" s="208" t="s">
        <v>325</v>
      </c>
      <c r="G557" s="209" t="s">
        <v>326</v>
      </c>
      <c r="H557" s="210">
        <v>29.326000000000001</v>
      </c>
      <c r="I557" s="211"/>
      <c r="J557" s="212">
        <f>ROUND(I557*H557,2)</f>
        <v>0</v>
      </c>
      <c r="K557" s="208" t="s">
        <v>132</v>
      </c>
      <c r="L557" s="46"/>
      <c r="M557" s="213" t="s">
        <v>75</v>
      </c>
      <c r="N557" s="214" t="s">
        <v>47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133</v>
      </c>
      <c r="AT557" s="217" t="s">
        <v>128</v>
      </c>
      <c r="AU557" s="217" t="s">
        <v>87</v>
      </c>
      <c r="AY557" s="19" t="s">
        <v>126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85</v>
      </c>
      <c r="BK557" s="218">
        <f>ROUND(I557*H557,2)</f>
        <v>0</v>
      </c>
      <c r="BL557" s="19" t="s">
        <v>133</v>
      </c>
      <c r="BM557" s="217" t="s">
        <v>839</v>
      </c>
    </row>
    <row r="558" s="2" customFormat="1">
      <c r="A558" s="40"/>
      <c r="B558" s="41"/>
      <c r="C558" s="42"/>
      <c r="D558" s="219" t="s">
        <v>135</v>
      </c>
      <c r="E558" s="42"/>
      <c r="F558" s="220" t="s">
        <v>328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135</v>
      </c>
      <c r="AU558" s="19" t="s">
        <v>87</v>
      </c>
    </row>
    <row r="559" s="2" customFormat="1">
      <c r="A559" s="40"/>
      <c r="B559" s="41"/>
      <c r="C559" s="42"/>
      <c r="D559" s="224" t="s">
        <v>137</v>
      </c>
      <c r="E559" s="42"/>
      <c r="F559" s="225" t="s">
        <v>644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137</v>
      </c>
      <c r="AU559" s="19" t="s">
        <v>87</v>
      </c>
    </row>
    <row r="560" s="13" customFormat="1">
      <c r="A560" s="13"/>
      <c r="B560" s="226"/>
      <c r="C560" s="227"/>
      <c r="D560" s="219" t="s">
        <v>139</v>
      </c>
      <c r="E560" s="228" t="s">
        <v>75</v>
      </c>
      <c r="F560" s="229" t="s">
        <v>822</v>
      </c>
      <c r="G560" s="227"/>
      <c r="H560" s="230">
        <v>29.326000000000001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139</v>
      </c>
      <c r="AU560" s="236" t="s">
        <v>87</v>
      </c>
      <c r="AV560" s="13" t="s">
        <v>87</v>
      </c>
      <c r="AW560" s="13" t="s">
        <v>38</v>
      </c>
      <c r="AX560" s="13" t="s">
        <v>85</v>
      </c>
      <c r="AY560" s="236" t="s">
        <v>126</v>
      </c>
    </row>
    <row r="561" s="12" customFormat="1" ht="22.8" customHeight="1">
      <c r="A561" s="12"/>
      <c r="B561" s="190"/>
      <c r="C561" s="191"/>
      <c r="D561" s="192" t="s">
        <v>76</v>
      </c>
      <c r="E561" s="204" t="s">
        <v>645</v>
      </c>
      <c r="F561" s="204" t="s">
        <v>646</v>
      </c>
      <c r="G561" s="191"/>
      <c r="H561" s="191"/>
      <c r="I561" s="194"/>
      <c r="J561" s="205">
        <f>BK561</f>
        <v>0</v>
      </c>
      <c r="K561" s="191"/>
      <c r="L561" s="196"/>
      <c r="M561" s="197"/>
      <c r="N561" s="198"/>
      <c r="O561" s="198"/>
      <c r="P561" s="199">
        <f>SUM(P562:P565)</f>
        <v>0</v>
      </c>
      <c r="Q561" s="198"/>
      <c r="R561" s="199">
        <f>SUM(R562:R565)</f>
        <v>0</v>
      </c>
      <c r="S561" s="198"/>
      <c r="T561" s="200">
        <f>SUM(T562:T565)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1" t="s">
        <v>85</v>
      </c>
      <c r="AT561" s="202" t="s">
        <v>76</v>
      </c>
      <c r="AU561" s="202" t="s">
        <v>85</v>
      </c>
      <c r="AY561" s="201" t="s">
        <v>126</v>
      </c>
      <c r="BK561" s="203">
        <f>SUM(BK562:BK565)</f>
        <v>0</v>
      </c>
    </row>
    <row r="562" s="2" customFormat="1" ht="16.5" customHeight="1">
      <c r="A562" s="40"/>
      <c r="B562" s="41"/>
      <c r="C562" s="206" t="s">
        <v>840</v>
      </c>
      <c r="D562" s="206" t="s">
        <v>128</v>
      </c>
      <c r="E562" s="207" t="s">
        <v>648</v>
      </c>
      <c r="F562" s="208" t="s">
        <v>649</v>
      </c>
      <c r="G562" s="209" t="s">
        <v>326</v>
      </c>
      <c r="H562" s="210">
        <v>28.216999999999999</v>
      </c>
      <c r="I562" s="211"/>
      <c r="J562" s="212">
        <f>ROUND(I562*H562,2)</f>
        <v>0</v>
      </c>
      <c r="K562" s="208" t="s">
        <v>132</v>
      </c>
      <c r="L562" s="46"/>
      <c r="M562" s="213" t="s">
        <v>75</v>
      </c>
      <c r="N562" s="214" t="s">
        <v>47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133</v>
      </c>
      <c r="AT562" s="217" t="s">
        <v>128</v>
      </c>
      <c r="AU562" s="217" t="s">
        <v>87</v>
      </c>
      <c r="AY562" s="19" t="s">
        <v>126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85</v>
      </c>
      <c r="BK562" s="218">
        <f>ROUND(I562*H562,2)</f>
        <v>0</v>
      </c>
      <c r="BL562" s="19" t="s">
        <v>133</v>
      </c>
      <c r="BM562" s="217" t="s">
        <v>841</v>
      </c>
    </row>
    <row r="563" s="2" customFormat="1">
      <c r="A563" s="40"/>
      <c r="B563" s="41"/>
      <c r="C563" s="42"/>
      <c r="D563" s="219" t="s">
        <v>135</v>
      </c>
      <c r="E563" s="42"/>
      <c r="F563" s="220" t="s">
        <v>651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135</v>
      </c>
      <c r="AU563" s="19" t="s">
        <v>87</v>
      </c>
    </row>
    <row r="564" s="2" customFormat="1">
      <c r="A564" s="40"/>
      <c r="B564" s="41"/>
      <c r="C564" s="42"/>
      <c r="D564" s="224" t="s">
        <v>137</v>
      </c>
      <c r="E564" s="42"/>
      <c r="F564" s="225" t="s">
        <v>652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137</v>
      </c>
      <c r="AU564" s="19" t="s">
        <v>87</v>
      </c>
    </row>
    <row r="565" s="2" customFormat="1">
      <c r="A565" s="40"/>
      <c r="B565" s="41"/>
      <c r="C565" s="42"/>
      <c r="D565" s="219" t="s">
        <v>169</v>
      </c>
      <c r="E565" s="42"/>
      <c r="F565" s="248" t="s">
        <v>653</v>
      </c>
      <c r="G565" s="42"/>
      <c r="H565" s="42"/>
      <c r="I565" s="221"/>
      <c r="J565" s="42"/>
      <c r="K565" s="42"/>
      <c r="L565" s="46"/>
      <c r="M565" s="280"/>
      <c r="N565" s="281"/>
      <c r="O565" s="282"/>
      <c r="P565" s="282"/>
      <c r="Q565" s="282"/>
      <c r="R565" s="282"/>
      <c r="S565" s="282"/>
      <c r="T565" s="283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169</v>
      </c>
      <c r="AU565" s="19" t="s">
        <v>87</v>
      </c>
    </row>
    <row r="566" s="2" customFormat="1" ht="6.96" customHeight="1">
      <c r="A566" s="40"/>
      <c r="B566" s="61"/>
      <c r="C566" s="62"/>
      <c r="D566" s="62"/>
      <c r="E566" s="62"/>
      <c r="F566" s="62"/>
      <c r="G566" s="62"/>
      <c r="H566" s="62"/>
      <c r="I566" s="62"/>
      <c r="J566" s="62"/>
      <c r="K566" s="62"/>
      <c r="L566" s="46"/>
      <c r="M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</sheetData>
  <sheetProtection sheet="1" autoFilter="0" formatColumns="0" formatRows="0" objects="1" scenarios="1" spinCount="100000" saltValue="D/Jr7tS20Cmu2p+FGEdqEjqQcxa8Lrim183twjfdDeZc+rjVQqo8BNOcEtmZrSqZJ3XvxfGRpdMgfOcKFmGy4A==" hashValue="7gTgfJIJyfqZLzcbB52EM+3zXA56upk5C7tBxoiBwDxv/RhXJBXcCym1h3wyjU8VYHZARrfE71kTm8LPT+mioA==" algorithmName="SHA-512" password="CC35"/>
  <autoFilter ref="C88:K56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1_02/113107322"/>
    <hyperlink ref="F100" r:id="rId2" display="https://podminky.urs.cz/item/CS_URS_2021_02/113107323"/>
    <hyperlink ref="F104" r:id="rId3" display="https://podminky.urs.cz/item/CS_URS_2021_02/113107341"/>
    <hyperlink ref="F110" r:id="rId4" display="https://podminky.urs.cz/item/CS_URS_2021_02/113107342"/>
    <hyperlink ref="F119" r:id="rId5" display="https://podminky.urs.cz/item/CS_URS_2021_02/119001401"/>
    <hyperlink ref="F123" r:id="rId6" display="https://podminky.urs.cz/item/CS_URS_2021_02/119001405"/>
    <hyperlink ref="F126" r:id="rId7" display="https://podminky.urs.cz/item/CS_URS_2021_02/119001421"/>
    <hyperlink ref="F129" r:id="rId8" display="https://podminky.urs.cz/item/CS_URS_2021_02/132212111"/>
    <hyperlink ref="F140" r:id="rId9" display="https://podminky.urs.cz/item/CS_URS_2021_02/132212211"/>
    <hyperlink ref="F149" r:id="rId10" display="https://podminky.urs.cz/item/CS_URS_2021_02/132254102"/>
    <hyperlink ref="F160" r:id="rId11" display="https://podminky.urs.cz/item/CS_URS_2021_02/132254201"/>
    <hyperlink ref="F169" r:id="rId12" display="https://podminky.urs.cz/item/CS_URS_2021_02/132312111"/>
    <hyperlink ref="F180" r:id="rId13" display="https://podminky.urs.cz/item/CS_URS_2021_02/132312211"/>
    <hyperlink ref="F189" r:id="rId14" display="https://podminky.urs.cz/item/CS_URS_2021_02/132354102"/>
    <hyperlink ref="F200" r:id="rId15" display="https://podminky.urs.cz/item/CS_URS_2021_02/132354201"/>
    <hyperlink ref="F209" r:id="rId16" display="https://podminky.urs.cz/item/CS_URS_2021_02/132412111"/>
    <hyperlink ref="F220" r:id="rId17" display="https://podminky.urs.cz/item/CS_URS_2021_02/132412211"/>
    <hyperlink ref="F229" r:id="rId18" display="https://podminky.urs.cz/item/CS_URS_2021_02/132454101"/>
    <hyperlink ref="F240" r:id="rId19" display="https://podminky.urs.cz/item/CS_URS_2021_02/132454201"/>
    <hyperlink ref="F249" r:id="rId20" display="https://podminky.urs.cz/item/CS_URS_2021_02/151101101"/>
    <hyperlink ref="F253" r:id="rId21" display="https://podminky.urs.cz/item/CS_URS_2021_02/151101102"/>
    <hyperlink ref="F258" r:id="rId22" display="https://podminky.urs.cz/item/CS_URS_2021_02/151101111"/>
    <hyperlink ref="F261" r:id="rId23" display="https://podminky.urs.cz/item/CS_URS_2021_02/151101112"/>
    <hyperlink ref="F264" r:id="rId24" display="https://podminky.urs.cz/item/CS_URS_2021_02/162351123"/>
    <hyperlink ref="F272" r:id="rId25" display="https://podminky.urs.cz/item/CS_URS_2021_02/162751115"/>
    <hyperlink ref="F288" r:id="rId26" display="https://podminky.urs.cz/item/CS_URS_2021_02/162751135"/>
    <hyperlink ref="F305" r:id="rId27" display="https://podminky.urs.cz/item/CS_URS_2021_02/167151102"/>
    <hyperlink ref="F309" r:id="rId28" display="https://podminky.urs.cz/item/CS_URS_2021_02/171151103"/>
    <hyperlink ref="F314" r:id="rId29" display="https://podminky.urs.cz/item/CS_URS_2021_02/1712012-kam"/>
    <hyperlink ref="F319" r:id="rId30" display="https://podminky.urs.cz/item/CS_URS_2021_02/171251201"/>
    <hyperlink ref="F323" r:id="rId31" display="https://podminky.urs.cz/item/CS_URS_2021_02/174101101"/>
    <hyperlink ref="F343" r:id="rId32" display="https://podminky.urs.cz/item/CS_URS_2021_02/58344171"/>
    <hyperlink ref="F347" r:id="rId33" display="https://podminky.urs.cz/item/CS_URS_2021_02/174151101"/>
    <hyperlink ref="F350" r:id="rId34" display="https://podminky.urs.cz/item/CS_URS_2021_02/175151101"/>
    <hyperlink ref="F358" r:id="rId35" display="https://podminky.urs.cz/item/CS_URS_2021_02/583373030"/>
    <hyperlink ref="F365" r:id="rId36" display="https://podminky.urs.cz/item/CS_URS_2021_02/212751101"/>
    <hyperlink ref="F373" r:id="rId37" display="https://podminky.urs.cz/item/CS_URS_2021_02/359901111"/>
    <hyperlink ref="F381" r:id="rId38" display="https://podminky.urs.cz/item/CS_URS_2021_02/451541111"/>
    <hyperlink ref="F387" r:id="rId39" display="https://podminky.urs.cz/item/CS_URS_2021_02/452312131"/>
    <hyperlink ref="F396" r:id="rId40" display="https://podminky.urs.cz/item/CS_URS_2021_02/452321131"/>
    <hyperlink ref="F402" r:id="rId41" display="https://podminky.urs.cz/item/CS_URS_2021_02/452351101.1"/>
    <hyperlink ref="F409" r:id="rId42" display="https://podminky.urs.cz/item/CS_URS_2021_02/452368211"/>
    <hyperlink ref="F414" r:id="rId43" display="https://podminky.urs.cz/item/CS_URS_2021_02/564782111"/>
    <hyperlink ref="F418" r:id="rId44" display="https://podminky.urs.cz/item/CS_URS_2021_02/564861111"/>
    <hyperlink ref="F424" r:id="rId45" display="https://podminky.urs.cz/item/CS_URS_2021_02/564871116"/>
    <hyperlink ref="F428" r:id="rId46" display="https://podminky.urs.cz/item/CS_URS_2021_02/564911511"/>
    <hyperlink ref="F432" r:id="rId47" display="https://podminky.urs.cz/item/CS_URS_2021_02/565155111"/>
    <hyperlink ref="F436" r:id="rId48" display="https://podminky.urs.cz/item/CS_URS_2021_02/567122112"/>
    <hyperlink ref="F440" r:id="rId49" display="https://podminky.urs.cz/item/CS_URS_2021_02/573211112"/>
    <hyperlink ref="F446" r:id="rId50" display="https://podminky.urs.cz/item/CS_URS_2021_02/577134131"/>
    <hyperlink ref="F450" r:id="rId51" display="https://podminky.urs.cz/item/CS_URS_2021_02/577143121"/>
    <hyperlink ref="F455" r:id="rId52" display="https://podminky.urs.cz/item/CS_URS_2021_02/831312121"/>
    <hyperlink ref="F459" r:id="rId53" display="https://podminky.urs.cz/item/CS_URS_2021_02/59710675"/>
    <hyperlink ref="F464" r:id="rId54" display="https://podminky.urs.cz/item/CS_URS_2021_02/831352121"/>
    <hyperlink ref="F467" r:id="rId55" display="https://podminky.urs.cz/item/CS_URS_2021_02/59710703"/>
    <hyperlink ref="F471" r:id="rId56" display="https://podminky.urs.cz/item/CS_URS_2021_02/877315211"/>
    <hyperlink ref="F474" r:id="rId57" display="https://podminky.urs.cz/item/CS_URS_2021_02/28611528"/>
    <hyperlink ref="F477" r:id="rId58" display="https://podminky.urs.cz/item/CS_URS_2021_02/877355211"/>
    <hyperlink ref="F480" r:id="rId59" display="https://podminky.urs.cz/item/CS_URS_2021_02/28611530"/>
    <hyperlink ref="F483" r:id="rId60" display="https://podminky.urs.cz/item/CS_URS_2021_02/892312121"/>
    <hyperlink ref="F487" r:id="rId61" display="https://podminky.urs.cz/item/CS_URS_2021_02/892352121"/>
    <hyperlink ref="F490" r:id="rId62" display="https://podminky.urs.cz/item/CS_URS_2021_02/894812001"/>
    <hyperlink ref="F493" r:id="rId63" display="https://podminky.urs.cz/item/CS_URS_2021_02/894812006"/>
    <hyperlink ref="F496" r:id="rId64" display="https://podminky.urs.cz/item/CS_URS_2021_02/894812033"/>
    <hyperlink ref="F499" r:id="rId65" display="https://podminky.urs.cz/item/CS_URS_2021_02/894812041"/>
    <hyperlink ref="F502" r:id="rId66" display="https://podminky.urs.cz/item/CS_URS_2021_02/894812063"/>
    <hyperlink ref="F508" r:id="rId67" display="https://podminky.urs.cz/item/CS_URS_2021_02/919112232"/>
    <hyperlink ref="F514" r:id="rId68" display="https://podminky.urs.cz/item/CS_URS_2021_02/919121131"/>
    <hyperlink ref="F517" r:id="rId69" display="https://podminky.urs.cz/item/CS_URS_2021_02/919735111"/>
    <hyperlink ref="F523" r:id="rId70" display="https://podminky.urs.cz/item/CS_URS_2021_02/919735112"/>
    <hyperlink ref="F528" r:id="rId71" display="https://podminky.urs.cz/item/CS_URS_2021_02/997221551"/>
    <hyperlink ref="F533" r:id="rId72" display="https://podminky.urs.cz/item/CS_URS_2021_02/997221559"/>
    <hyperlink ref="F537" r:id="rId73" display="https://podminky.urs.cz/item/CS_URS_2021_02/997221561"/>
    <hyperlink ref="F544" r:id="rId74" display="https://podminky.urs.cz/item/CS_URS_2021_02/997221569"/>
    <hyperlink ref="F551" r:id="rId75" display="https://podminky.urs.cz/item/CS_URS_2021_02/9972216-asf"/>
    <hyperlink ref="F555" r:id="rId76" display="https://podminky.urs.cz/item/CS_URS_2021_02/9972216-bet"/>
    <hyperlink ref="F559" r:id="rId77" display="https://podminky.urs.cz/item/CS_URS_2021_02/9972216-kam"/>
    <hyperlink ref="F564" r:id="rId78" display="https://podminky.urs.cz/item/CS_URS_2021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Volgogradská ulice, Liberec, Prodloužení splaškové kanalizace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75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21. 10. 2021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32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34</v>
      </c>
      <c r="E20" s="40"/>
      <c r="F20" s="40"/>
      <c r="G20" s="40"/>
      <c r="H20" s="40"/>
      <c r="I20" s="134" t="s">
        <v>27</v>
      </c>
      <c r="J20" s="138" t="s">
        <v>35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36</v>
      </c>
      <c r="F21" s="40"/>
      <c r="G21" s="40"/>
      <c r="H21" s="40"/>
      <c r="I21" s="134" t="s">
        <v>30</v>
      </c>
      <c r="J21" s="138" t="s">
        <v>37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39</v>
      </c>
      <c r="E23" s="40"/>
      <c r="F23" s="40"/>
      <c r="G23" s="40"/>
      <c r="H23" s="40"/>
      <c r="I23" s="134" t="s">
        <v>27</v>
      </c>
      <c r="J23" s="138" t="s">
        <v>35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30</v>
      </c>
      <c r="J24" s="138" t="s">
        <v>37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75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ROUND((SUM(BE86:BE123)),  2)</f>
        <v>0</v>
      </c>
      <c r="G33" s="40"/>
      <c r="H33" s="40"/>
      <c r="I33" s="150">
        <v>0.20999999999999999</v>
      </c>
      <c r="J33" s="149">
        <f>ROUND(((SUM(BE86:BE123))*I33),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ROUND((SUM(BF86:BF123)),  2)</f>
        <v>0</v>
      </c>
      <c r="G34" s="40"/>
      <c r="H34" s="40"/>
      <c r="I34" s="150">
        <v>0.14999999999999999</v>
      </c>
      <c r="J34" s="149">
        <f>ROUND(((SUM(BF86:BF123))*I34),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ROUND((SUM(BG86:BG123)),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ROUND((SUM(BH86:BH123)),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ROUND((SUM(BI86:BI123)),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Volgogradská ulice, Liberec, Prodloužení splaškové kanalizace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Liberec</v>
      </c>
      <c r="G52" s="42"/>
      <c r="H52" s="42"/>
      <c r="I52" s="34" t="s">
        <v>24</v>
      </c>
      <c r="J52" s="74" t="str">
        <f>IF(J12="","",J12)</f>
        <v>21. 10. 2021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Statutární město Liberec</v>
      </c>
      <c r="G54" s="42"/>
      <c r="H54" s="42"/>
      <c r="I54" s="34" t="s">
        <v>34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39</v>
      </c>
      <c r="J55" s="38" t="str">
        <f>E24</f>
        <v>SNOWPLAN,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67"/>
      <c r="C60" s="168"/>
      <c r="D60" s="169" t="s">
        <v>92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843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844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845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846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847</v>
      </c>
      <c r="E65" s="176"/>
      <c r="F65" s="176"/>
      <c r="G65" s="176"/>
      <c r="H65" s="176"/>
      <c r="I65" s="176"/>
      <c r="J65" s="177">
        <f>J115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848</v>
      </c>
      <c r="E66" s="176"/>
      <c r="F66" s="176"/>
      <c r="G66" s="176"/>
      <c r="H66" s="176"/>
      <c r="I66" s="176"/>
      <c r="J66" s="177">
        <f>J119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Volgogradská ulice, Liberec, Prodloužení splaškové kanalizace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03 - VRN - Vedlejší rozpočtové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Liberec</v>
      </c>
      <c r="G80" s="42"/>
      <c r="H80" s="42"/>
      <c r="I80" s="34" t="s">
        <v>24</v>
      </c>
      <c r="J80" s="74" t="str">
        <f>IF(J12="","",J12)</f>
        <v>21. 10. 2021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26</v>
      </c>
      <c r="D82" s="42"/>
      <c r="E82" s="42"/>
      <c r="F82" s="29" t="str">
        <f>E15</f>
        <v>Statutární město Liberec</v>
      </c>
      <c r="G82" s="42"/>
      <c r="H82" s="42"/>
      <c r="I82" s="34" t="s">
        <v>34</v>
      </c>
      <c r="J82" s="38" t="str">
        <f>E21</f>
        <v>SNOWPLAN, spol. s 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34" t="s">
        <v>39</v>
      </c>
      <c r="J83" s="38" t="str">
        <f>E24</f>
        <v>SNOWPLAN, spol. s 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112</v>
      </c>
      <c r="D85" s="182" t="s">
        <v>61</v>
      </c>
      <c r="E85" s="182" t="s">
        <v>57</v>
      </c>
      <c r="F85" s="182" t="s">
        <v>58</v>
      </c>
      <c r="G85" s="182" t="s">
        <v>113</v>
      </c>
      <c r="H85" s="182" t="s">
        <v>114</v>
      </c>
      <c r="I85" s="182" t="s">
        <v>115</v>
      </c>
      <c r="J85" s="182" t="s">
        <v>99</v>
      </c>
      <c r="K85" s="183" t="s">
        <v>116</v>
      </c>
      <c r="L85" s="184"/>
      <c r="M85" s="94" t="s">
        <v>75</v>
      </c>
      <c r="N85" s="95" t="s">
        <v>46</v>
      </c>
      <c r="O85" s="95" t="s">
        <v>117</v>
      </c>
      <c r="P85" s="95" t="s">
        <v>118</v>
      </c>
      <c r="Q85" s="95" t="s">
        <v>119</v>
      </c>
      <c r="R85" s="95" t="s">
        <v>120</v>
      </c>
      <c r="S85" s="95" t="s">
        <v>121</v>
      </c>
      <c r="T85" s="96" t="s">
        <v>122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76</v>
      </c>
      <c r="AU86" s="19" t="s">
        <v>100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76</v>
      </c>
      <c r="E87" s="193" t="s">
        <v>849</v>
      </c>
      <c r="F87" s="193" t="s">
        <v>850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P88+P93+P109+P111+P115+P119</f>
        <v>0</v>
      </c>
      <c r="Q87" s="198"/>
      <c r="R87" s="199">
        <f>R88+R93+R109+R111+R115+R119</f>
        <v>0</v>
      </c>
      <c r="S87" s="198"/>
      <c r="T87" s="200">
        <f>T88+T93+T109+T111+T115+T119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162</v>
      </c>
      <c r="AT87" s="202" t="s">
        <v>76</v>
      </c>
      <c r="AU87" s="202" t="s">
        <v>77</v>
      </c>
      <c r="AY87" s="201" t="s">
        <v>126</v>
      </c>
      <c r="BK87" s="203">
        <f>BK88+BK93+BK109+BK111+BK115+BK119</f>
        <v>0</v>
      </c>
    </row>
    <row r="88" s="12" customFormat="1" ht="22.8" customHeight="1">
      <c r="A88" s="12"/>
      <c r="B88" s="190"/>
      <c r="C88" s="191"/>
      <c r="D88" s="192" t="s">
        <v>76</v>
      </c>
      <c r="E88" s="204" t="s">
        <v>77</v>
      </c>
      <c r="F88" s="204" t="s">
        <v>850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SUM(P89:P92)</f>
        <v>0</v>
      </c>
      <c r="Q88" s="198"/>
      <c r="R88" s="199">
        <f>SUM(R89:R92)</f>
        <v>0</v>
      </c>
      <c r="S88" s="198"/>
      <c r="T88" s="200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162</v>
      </c>
      <c r="AT88" s="202" t="s">
        <v>76</v>
      </c>
      <c r="AU88" s="202" t="s">
        <v>85</v>
      </c>
      <c r="AY88" s="201" t="s">
        <v>126</v>
      </c>
      <c r="BK88" s="203">
        <f>SUM(BK89:BK92)</f>
        <v>0</v>
      </c>
    </row>
    <row r="89" s="2" customFormat="1" ht="16.5" customHeight="1">
      <c r="A89" s="40"/>
      <c r="B89" s="41"/>
      <c r="C89" s="206" t="s">
        <v>85</v>
      </c>
      <c r="D89" s="206" t="s">
        <v>128</v>
      </c>
      <c r="E89" s="207" t="s">
        <v>851</v>
      </c>
      <c r="F89" s="208" t="s">
        <v>852</v>
      </c>
      <c r="G89" s="209" t="s">
        <v>853</v>
      </c>
      <c r="H89" s="210">
        <v>1</v>
      </c>
      <c r="I89" s="211"/>
      <c r="J89" s="212">
        <f>ROUND(I89*H89,2)</f>
        <v>0</v>
      </c>
      <c r="K89" s="208" t="s">
        <v>132</v>
      </c>
      <c r="L89" s="46"/>
      <c r="M89" s="213" t="s">
        <v>75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854</v>
      </c>
      <c r="AT89" s="217" t="s">
        <v>128</v>
      </c>
      <c r="AU89" s="217" t="s">
        <v>87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854</v>
      </c>
      <c r="BM89" s="217" t="s">
        <v>855</v>
      </c>
    </row>
    <row r="90" s="2" customFormat="1">
      <c r="A90" s="40"/>
      <c r="B90" s="41"/>
      <c r="C90" s="42"/>
      <c r="D90" s="219" t="s">
        <v>135</v>
      </c>
      <c r="E90" s="42"/>
      <c r="F90" s="220" t="s">
        <v>852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135</v>
      </c>
      <c r="AU90" s="19" t="s">
        <v>87</v>
      </c>
    </row>
    <row r="91" s="2" customFormat="1">
      <c r="A91" s="40"/>
      <c r="B91" s="41"/>
      <c r="C91" s="42"/>
      <c r="D91" s="224" t="s">
        <v>137</v>
      </c>
      <c r="E91" s="42"/>
      <c r="F91" s="225" t="s">
        <v>856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137</v>
      </c>
      <c r="AU91" s="19" t="s">
        <v>87</v>
      </c>
    </row>
    <row r="92" s="2" customFormat="1" ht="16.5" customHeight="1">
      <c r="A92" s="40"/>
      <c r="B92" s="41"/>
      <c r="C92" s="206" t="s">
        <v>87</v>
      </c>
      <c r="D92" s="206" t="s">
        <v>128</v>
      </c>
      <c r="E92" s="207" t="s">
        <v>377</v>
      </c>
      <c r="F92" s="208" t="s">
        <v>857</v>
      </c>
      <c r="G92" s="209" t="s">
        <v>853</v>
      </c>
      <c r="H92" s="210">
        <v>1</v>
      </c>
      <c r="I92" s="211"/>
      <c r="J92" s="212">
        <f>ROUND(I92*H92,2)</f>
        <v>0</v>
      </c>
      <c r="K92" s="208" t="s">
        <v>75</v>
      </c>
      <c r="L92" s="46"/>
      <c r="M92" s="213" t="s">
        <v>75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854</v>
      </c>
      <c r="AT92" s="217" t="s">
        <v>128</v>
      </c>
      <c r="AU92" s="217" t="s">
        <v>87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854</v>
      </c>
      <c r="BM92" s="217" t="s">
        <v>858</v>
      </c>
    </row>
    <row r="93" s="12" customFormat="1" ht="22.8" customHeight="1">
      <c r="A93" s="12"/>
      <c r="B93" s="190"/>
      <c r="C93" s="191"/>
      <c r="D93" s="192" t="s">
        <v>76</v>
      </c>
      <c r="E93" s="204" t="s">
        <v>859</v>
      </c>
      <c r="F93" s="204" t="s">
        <v>860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SUM(P94:P108)</f>
        <v>0</v>
      </c>
      <c r="Q93" s="198"/>
      <c r="R93" s="199">
        <f>SUM(R94:R108)</f>
        <v>0</v>
      </c>
      <c r="S93" s="198"/>
      <c r="T93" s="200">
        <f>SUM(T94:T108)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162</v>
      </c>
      <c r="AT93" s="202" t="s">
        <v>76</v>
      </c>
      <c r="AU93" s="202" t="s">
        <v>85</v>
      </c>
      <c r="AY93" s="201" t="s">
        <v>126</v>
      </c>
      <c r="BK93" s="203">
        <f>SUM(BK94:BK108)</f>
        <v>0</v>
      </c>
    </row>
    <row r="94" s="2" customFormat="1" ht="16.5" customHeight="1">
      <c r="A94" s="40"/>
      <c r="B94" s="41"/>
      <c r="C94" s="206" t="s">
        <v>150</v>
      </c>
      <c r="D94" s="206" t="s">
        <v>128</v>
      </c>
      <c r="E94" s="207" t="s">
        <v>861</v>
      </c>
      <c r="F94" s="208" t="s">
        <v>862</v>
      </c>
      <c r="G94" s="209" t="s">
        <v>853</v>
      </c>
      <c r="H94" s="210">
        <v>1</v>
      </c>
      <c r="I94" s="211"/>
      <c r="J94" s="212">
        <f>ROUND(I94*H94,2)</f>
        <v>0</v>
      </c>
      <c r="K94" s="208" t="s">
        <v>132</v>
      </c>
      <c r="L94" s="46"/>
      <c r="M94" s="213" t="s">
        <v>75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854</v>
      </c>
      <c r="AT94" s="217" t="s">
        <v>128</v>
      </c>
      <c r="AU94" s="217" t="s">
        <v>87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854</v>
      </c>
      <c r="BM94" s="217" t="s">
        <v>863</v>
      </c>
    </row>
    <row r="95" s="2" customFormat="1">
      <c r="A95" s="40"/>
      <c r="B95" s="41"/>
      <c r="C95" s="42"/>
      <c r="D95" s="219" t="s">
        <v>135</v>
      </c>
      <c r="E95" s="42"/>
      <c r="F95" s="220" t="s">
        <v>862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135</v>
      </c>
      <c r="AU95" s="19" t="s">
        <v>87</v>
      </c>
    </row>
    <row r="96" s="2" customFormat="1">
      <c r="A96" s="40"/>
      <c r="B96" s="41"/>
      <c r="C96" s="42"/>
      <c r="D96" s="224" t="s">
        <v>137</v>
      </c>
      <c r="E96" s="42"/>
      <c r="F96" s="225" t="s">
        <v>864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137</v>
      </c>
      <c r="AU96" s="19" t="s">
        <v>87</v>
      </c>
    </row>
    <row r="97" s="2" customFormat="1" ht="16.5" customHeight="1">
      <c r="A97" s="40"/>
      <c r="B97" s="41"/>
      <c r="C97" s="206" t="s">
        <v>133</v>
      </c>
      <c r="D97" s="206" t="s">
        <v>128</v>
      </c>
      <c r="E97" s="207" t="s">
        <v>865</v>
      </c>
      <c r="F97" s="208" t="s">
        <v>866</v>
      </c>
      <c r="G97" s="209" t="s">
        <v>853</v>
      </c>
      <c r="H97" s="210">
        <v>1</v>
      </c>
      <c r="I97" s="211"/>
      <c r="J97" s="212">
        <f>ROUND(I97*H97,2)</f>
        <v>0</v>
      </c>
      <c r="K97" s="208" t="s">
        <v>132</v>
      </c>
      <c r="L97" s="46"/>
      <c r="M97" s="213" t="s">
        <v>75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854</v>
      </c>
      <c r="AT97" s="217" t="s">
        <v>128</v>
      </c>
      <c r="AU97" s="217" t="s">
        <v>87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85</v>
      </c>
      <c r="BK97" s="218">
        <f>ROUND(I97*H97,2)</f>
        <v>0</v>
      </c>
      <c r="BL97" s="19" t="s">
        <v>854</v>
      </c>
      <c r="BM97" s="217" t="s">
        <v>867</v>
      </c>
    </row>
    <row r="98" s="2" customFormat="1">
      <c r="A98" s="40"/>
      <c r="B98" s="41"/>
      <c r="C98" s="42"/>
      <c r="D98" s="219" t="s">
        <v>135</v>
      </c>
      <c r="E98" s="42"/>
      <c r="F98" s="220" t="s">
        <v>866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135</v>
      </c>
      <c r="AU98" s="19" t="s">
        <v>87</v>
      </c>
    </row>
    <row r="99" s="2" customFormat="1">
      <c r="A99" s="40"/>
      <c r="B99" s="41"/>
      <c r="C99" s="42"/>
      <c r="D99" s="224" t="s">
        <v>137</v>
      </c>
      <c r="E99" s="42"/>
      <c r="F99" s="225" t="s">
        <v>868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87</v>
      </c>
    </row>
    <row r="100" s="2" customFormat="1" ht="16.5" customHeight="1">
      <c r="A100" s="40"/>
      <c r="B100" s="41"/>
      <c r="C100" s="206" t="s">
        <v>162</v>
      </c>
      <c r="D100" s="206" t="s">
        <v>128</v>
      </c>
      <c r="E100" s="207" t="s">
        <v>869</v>
      </c>
      <c r="F100" s="208" t="s">
        <v>870</v>
      </c>
      <c r="G100" s="209" t="s">
        <v>853</v>
      </c>
      <c r="H100" s="210">
        <v>1</v>
      </c>
      <c r="I100" s="211"/>
      <c r="J100" s="212">
        <f>ROUND(I100*H100,2)</f>
        <v>0</v>
      </c>
      <c r="K100" s="208" t="s">
        <v>132</v>
      </c>
      <c r="L100" s="46"/>
      <c r="M100" s="213" t="s">
        <v>75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854</v>
      </c>
      <c r="AT100" s="217" t="s">
        <v>128</v>
      </c>
      <c r="AU100" s="217" t="s">
        <v>87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854</v>
      </c>
      <c r="BM100" s="217" t="s">
        <v>871</v>
      </c>
    </row>
    <row r="101" s="2" customFormat="1">
      <c r="A101" s="40"/>
      <c r="B101" s="41"/>
      <c r="C101" s="42"/>
      <c r="D101" s="219" t="s">
        <v>135</v>
      </c>
      <c r="E101" s="42"/>
      <c r="F101" s="220" t="s">
        <v>870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135</v>
      </c>
      <c r="AU101" s="19" t="s">
        <v>87</v>
      </c>
    </row>
    <row r="102" s="2" customFormat="1">
      <c r="A102" s="40"/>
      <c r="B102" s="41"/>
      <c r="C102" s="42"/>
      <c r="D102" s="224" t="s">
        <v>137</v>
      </c>
      <c r="E102" s="42"/>
      <c r="F102" s="225" t="s">
        <v>872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137</v>
      </c>
      <c r="AU102" s="19" t="s">
        <v>87</v>
      </c>
    </row>
    <row r="103" s="2" customFormat="1" ht="16.5" customHeight="1">
      <c r="A103" s="40"/>
      <c r="B103" s="41"/>
      <c r="C103" s="206" t="s">
        <v>171</v>
      </c>
      <c r="D103" s="206" t="s">
        <v>128</v>
      </c>
      <c r="E103" s="207" t="s">
        <v>873</v>
      </c>
      <c r="F103" s="208" t="s">
        <v>874</v>
      </c>
      <c r="G103" s="209" t="s">
        <v>853</v>
      </c>
      <c r="H103" s="210">
        <v>1</v>
      </c>
      <c r="I103" s="211"/>
      <c r="J103" s="212">
        <f>ROUND(I103*H103,2)</f>
        <v>0</v>
      </c>
      <c r="K103" s="208" t="s">
        <v>132</v>
      </c>
      <c r="L103" s="46"/>
      <c r="M103" s="213" t="s">
        <v>75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854</v>
      </c>
      <c r="AT103" s="217" t="s">
        <v>128</v>
      </c>
      <c r="AU103" s="217" t="s">
        <v>87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85</v>
      </c>
      <c r="BK103" s="218">
        <f>ROUND(I103*H103,2)</f>
        <v>0</v>
      </c>
      <c r="BL103" s="19" t="s">
        <v>854</v>
      </c>
      <c r="BM103" s="217" t="s">
        <v>875</v>
      </c>
    </row>
    <row r="104" s="2" customFormat="1">
      <c r="A104" s="40"/>
      <c r="B104" s="41"/>
      <c r="C104" s="42"/>
      <c r="D104" s="219" t="s">
        <v>135</v>
      </c>
      <c r="E104" s="42"/>
      <c r="F104" s="220" t="s">
        <v>874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135</v>
      </c>
      <c r="AU104" s="19" t="s">
        <v>87</v>
      </c>
    </row>
    <row r="105" s="2" customFormat="1">
      <c r="A105" s="40"/>
      <c r="B105" s="41"/>
      <c r="C105" s="42"/>
      <c r="D105" s="224" t="s">
        <v>137</v>
      </c>
      <c r="E105" s="42"/>
      <c r="F105" s="225" t="s">
        <v>876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</v>
      </c>
      <c r="AU105" s="19" t="s">
        <v>87</v>
      </c>
    </row>
    <row r="106" s="2" customFormat="1" ht="16.5" customHeight="1">
      <c r="A106" s="40"/>
      <c r="B106" s="41"/>
      <c r="C106" s="206" t="s">
        <v>177</v>
      </c>
      <c r="D106" s="206" t="s">
        <v>128</v>
      </c>
      <c r="E106" s="207" t="s">
        <v>877</v>
      </c>
      <c r="F106" s="208" t="s">
        <v>878</v>
      </c>
      <c r="G106" s="209" t="s">
        <v>853</v>
      </c>
      <c r="H106" s="210">
        <v>1</v>
      </c>
      <c r="I106" s="211"/>
      <c r="J106" s="212">
        <f>ROUND(I106*H106,2)</f>
        <v>0</v>
      </c>
      <c r="K106" s="208" t="s">
        <v>132</v>
      </c>
      <c r="L106" s="46"/>
      <c r="M106" s="213" t="s">
        <v>75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854</v>
      </c>
      <c r="AT106" s="217" t="s">
        <v>128</v>
      </c>
      <c r="AU106" s="217" t="s">
        <v>87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85</v>
      </c>
      <c r="BK106" s="218">
        <f>ROUND(I106*H106,2)</f>
        <v>0</v>
      </c>
      <c r="BL106" s="19" t="s">
        <v>854</v>
      </c>
      <c r="BM106" s="217" t="s">
        <v>879</v>
      </c>
    </row>
    <row r="107" s="2" customFormat="1">
      <c r="A107" s="40"/>
      <c r="B107" s="41"/>
      <c r="C107" s="42"/>
      <c r="D107" s="219" t="s">
        <v>135</v>
      </c>
      <c r="E107" s="42"/>
      <c r="F107" s="220" t="s">
        <v>878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87</v>
      </c>
    </row>
    <row r="108" s="2" customFormat="1">
      <c r="A108" s="40"/>
      <c r="B108" s="41"/>
      <c r="C108" s="42"/>
      <c r="D108" s="224" t="s">
        <v>137</v>
      </c>
      <c r="E108" s="42"/>
      <c r="F108" s="225" t="s">
        <v>880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87</v>
      </c>
    </row>
    <row r="109" s="12" customFormat="1" ht="22.8" customHeight="1">
      <c r="A109" s="12"/>
      <c r="B109" s="190"/>
      <c r="C109" s="191"/>
      <c r="D109" s="192" t="s">
        <v>76</v>
      </c>
      <c r="E109" s="204" t="s">
        <v>881</v>
      </c>
      <c r="F109" s="204" t="s">
        <v>852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P110</f>
        <v>0</v>
      </c>
      <c r="Q109" s="198"/>
      <c r="R109" s="199">
        <f>R110</f>
        <v>0</v>
      </c>
      <c r="S109" s="198"/>
      <c r="T109" s="20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162</v>
      </c>
      <c r="AT109" s="202" t="s">
        <v>76</v>
      </c>
      <c r="AU109" s="202" t="s">
        <v>85</v>
      </c>
      <c r="AY109" s="201" t="s">
        <v>126</v>
      </c>
      <c r="BK109" s="203">
        <f>BK110</f>
        <v>0</v>
      </c>
    </row>
    <row r="110" s="2" customFormat="1" ht="16.5" customHeight="1">
      <c r="A110" s="40"/>
      <c r="B110" s="41"/>
      <c r="C110" s="206" t="s">
        <v>183</v>
      </c>
      <c r="D110" s="206" t="s">
        <v>128</v>
      </c>
      <c r="E110" s="207" t="s">
        <v>82</v>
      </c>
      <c r="F110" s="208" t="s">
        <v>882</v>
      </c>
      <c r="G110" s="209" t="s">
        <v>853</v>
      </c>
      <c r="H110" s="210">
        <v>1</v>
      </c>
      <c r="I110" s="211"/>
      <c r="J110" s="212">
        <f>ROUND(I110*H110,2)</f>
        <v>0</v>
      </c>
      <c r="K110" s="208" t="s">
        <v>75</v>
      </c>
      <c r="L110" s="46"/>
      <c r="M110" s="213" t="s">
        <v>75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854</v>
      </c>
      <c r="AT110" s="217" t="s">
        <v>128</v>
      </c>
      <c r="AU110" s="217" t="s">
        <v>87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85</v>
      </c>
      <c r="BK110" s="218">
        <f>ROUND(I110*H110,2)</f>
        <v>0</v>
      </c>
      <c r="BL110" s="19" t="s">
        <v>854</v>
      </c>
      <c r="BM110" s="217" t="s">
        <v>883</v>
      </c>
    </row>
    <row r="111" s="12" customFormat="1" ht="22.8" customHeight="1">
      <c r="A111" s="12"/>
      <c r="B111" s="190"/>
      <c r="C111" s="191"/>
      <c r="D111" s="192" t="s">
        <v>76</v>
      </c>
      <c r="E111" s="204" t="s">
        <v>884</v>
      </c>
      <c r="F111" s="204" t="s">
        <v>885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SUM(P112:P114)</f>
        <v>0</v>
      </c>
      <c r="Q111" s="198"/>
      <c r="R111" s="199">
        <f>SUM(R112:R114)</f>
        <v>0</v>
      </c>
      <c r="S111" s="198"/>
      <c r="T111" s="200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162</v>
      </c>
      <c r="AT111" s="202" t="s">
        <v>76</v>
      </c>
      <c r="AU111" s="202" t="s">
        <v>85</v>
      </c>
      <c r="AY111" s="201" t="s">
        <v>126</v>
      </c>
      <c r="BK111" s="203">
        <f>SUM(BK112:BK114)</f>
        <v>0</v>
      </c>
    </row>
    <row r="112" s="2" customFormat="1" ht="16.5" customHeight="1">
      <c r="A112" s="40"/>
      <c r="B112" s="41"/>
      <c r="C112" s="206" t="s">
        <v>195</v>
      </c>
      <c r="D112" s="206" t="s">
        <v>128</v>
      </c>
      <c r="E112" s="207" t="s">
        <v>886</v>
      </c>
      <c r="F112" s="208" t="s">
        <v>887</v>
      </c>
      <c r="G112" s="209" t="s">
        <v>853</v>
      </c>
      <c r="H112" s="210">
        <v>34</v>
      </c>
      <c r="I112" s="211"/>
      <c r="J112" s="212">
        <f>ROUND(I112*H112,2)</f>
        <v>0</v>
      </c>
      <c r="K112" s="208" t="s">
        <v>132</v>
      </c>
      <c r="L112" s="46"/>
      <c r="M112" s="213" t="s">
        <v>75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854</v>
      </c>
      <c r="AT112" s="217" t="s">
        <v>128</v>
      </c>
      <c r="AU112" s="217" t="s">
        <v>87</v>
      </c>
      <c r="AY112" s="19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85</v>
      </c>
      <c r="BK112" s="218">
        <f>ROUND(I112*H112,2)</f>
        <v>0</v>
      </c>
      <c r="BL112" s="19" t="s">
        <v>854</v>
      </c>
      <c r="BM112" s="217" t="s">
        <v>888</v>
      </c>
    </row>
    <row r="113" s="2" customFormat="1">
      <c r="A113" s="40"/>
      <c r="B113" s="41"/>
      <c r="C113" s="42"/>
      <c r="D113" s="219" t="s">
        <v>135</v>
      </c>
      <c r="E113" s="42"/>
      <c r="F113" s="220" t="s">
        <v>887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135</v>
      </c>
      <c r="AU113" s="19" t="s">
        <v>87</v>
      </c>
    </row>
    <row r="114" s="2" customFormat="1">
      <c r="A114" s="40"/>
      <c r="B114" s="41"/>
      <c r="C114" s="42"/>
      <c r="D114" s="224" t="s">
        <v>137</v>
      </c>
      <c r="E114" s="42"/>
      <c r="F114" s="225" t="s">
        <v>889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137</v>
      </c>
      <c r="AU114" s="19" t="s">
        <v>87</v>
      </c>
    </row>
    <row r="115" s="12" customFormat="1" ht="22.8" customHeight="1">
      <c r="A115" s="12"/>
      <c r="B115" s="190"/>
      <c r="C115" s="191"/>
      <c r="D115" s="192" t="s">
        <v>76</v>
      </c>
      <c r="E115" s="204" t="s">
        <v>890</v>
      </c>
      <c r="F115" s="204" t="s">
        <v>891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SUM(P116:P118)</f>
        <v>0</v>
      </c>
      <c r="Q115" s="198"/>
      <c r="R115" s="199">
        <f>SUM(R116:R118)</f>
        <v>0</v>
      </c>
      <c r="S115" s="198"/>
      <c r="T115" s="200">
        <f>SUM(T116:T118)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162</v>
      </c>
      <c r="AT115" s="202" t="s">
        <v>76</v>
      </c>
      <c r="AU115" s="202" t="s">
        <v>85</v>
      </c>
      <c r="AY115" s="201" t="s">
        <v>126</v>
      </c>
      <c r="BK115" s="203">
        <f>SUM(BK116:BK118)</f>
        <v>0</v>
      </c>
    </row>
    <row r="116" s="2" customFormat="1" ht="16.5" customHeight="1">
      <c r="A116" s="40"/>
      <c r="B116" s="41"/>
      <c r="C116" s="206" t="s">
        <v>205</v>
      </c>
      <c r="D116" s="206" t="s">
        <v>128</v>
      </c>
      <c r="E116" s="207" t="s">
        <v>892</v>
      </c>
      <c r="F116" s="208" t="s">
        <v>893</v>
      </c>
      <c r="G116" s="209" t="s">
        <v>853</v>
      </c>
      <c r="H116" s="210">
        <v>1</v>
      </c>
      <c r="I116" s="211"/>
      <c r="J116" s="212">
        <f>ROUND(I116*H116,2)</f>
        <v>0</v>
      </c>
      <c r="K116" s="208" t="s">
        <v>132</v>
      </c>
      <c r="L116" s="46"/>
      <c r="M116" s="213" t="s">
        <v>75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854</v>
      </c>
      <c r="AT116" s="217" t="s">
        <v>128</v>
      </c>
      <c r="AU116" s="217" t="s">
        <v>87</v>
      </c>
      <c r="AY116" s="19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85</v>
      </c>
      <c r="BK116" s="218">
        <f>ROUND(I116*H116,2)</f>
        <v>0</v>
      </c>
      <c r="BL116" s="19" t="s">
        <v>854</v>
      </c>
      <c r="BM116" s="217" t="s">
        <v>894</v>
      </c>
    </row>
    <row r="117" s="2" customFormat="1">
      <c r="A117" s="40"/>
      <c r="B117" s="41"/>
      <c r="C117" s="42"/>
      <c r="D117" s="219" t="s">
        <v>135</v>
      </c>
      <c r="E117" s="42"/>
      <c r="F117" s="220" t="s">
        <v>893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135</v>
      </c>
      <c r="AU117" s="19" t="s">
        <v>87</v>
      </c>
    </row>
    <row r="118" s="2" customFormat="1">
      <c r="A118" s="40"/>
      <c r="B118" s="41"/>
      <c r="C118" s="42"/>
      <c r="D118" s="224" t="s">
        <v>137</v>
      </c>
      <c r="E118" s="42"/>
      <c r="F118" s="225" t="s">
        <v>895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137</v>
      </c>
      <c r="AU118" s="19" t="s">
        <v>87</v>
      </c>
    </row>
    <row r="119" s="12" customFormat="1" ht="22.8" customHeight="1">
      <c r="A119" s="12"/>
      <c r="B119" s="190"/>
      <c r="C119" s="191"/>
      <c r="D119" s="192" t="s">
        <v>76</v>
      </c>
      <c r="E119" s="204" t="s">
        <v>896</v>
      </c>
      <c r="F119" s="204" t="s">
        <v>897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SUM(P120:P123)</f>
        <v>0</v>
      </c>
      <c r="Q119" s="198"/>
      <c r="R119" s="199">
        <f>SUM(R120:R123)</f>
        <v>0</v>
      </c>
      <c r="S119" s="198"/>
      <c r="T119" s="20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162</v>
      </c>
      <c r="AT119" s="202" t="s">
        <v>76</v>
      </c>
      <c r="AU119" s="202" t="s">
        <v>85</v>
      </c>
      <c r="AY119" s="201" t="s">
        <v>126</v>
      </c>
      <c r="BK119" s="203">
        <f>SUM(BK120:BK123)</f>
        <v>0</v>
      </c>
    </row>
    <row r="120" s="2" customFormat="1" ht="16.5" customHeight="1">
      <c r="A120" s="40"/>
      <c r="B120" s="41"/>
      <c r="C120" s="206" t="s">
        <v>213</v>
      </c>
      <c r="D120" s="206" t="s">
        <v>128</v>
      </c>
      <c r="E120" s="207" t="s">
        <v>898</v>
      </c>
      <c r="F120" s="208" t="s">
        <v>899</v>
      </c>
      <c r="G120" s="209" t="s">
        <v>853</v>
      </c>
      <c r="H120" s="210">
        <v>1</v>
      </c>
      <c r="I120" s="211"/>
      <c r="J120" s="212">
        <f>ROUND(I120*H120,2)</f>
        <v>0</v>
      </c>
      <c r="K120" s="208" t="s">
        <v>132</v>
      </c>
      <c r="L120" s="46"/>
      <c r="M120" s="213" t="s">
        <v>75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854</v>
      </c>
      <c r="AT120" s="217" t="s">
        <v>128</v>
      </c>
      <c r="AU120" s="217" t="s">
        <v>87</v>
      </c>
      <c r="AY120" s="19" t="s">
        <v>126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85</v>
      </c>
      <c r="BK120" s="218">
        <f>ROUND(I120*H120,2)</f>
        <v>0</v>
      </c>
      <c r="BL120" s="19" t="s">
        <v>854</v>
      </c>
      <c r="BM120" s="217" t="s">
        <v>900</v>
      </c>
    </row>
    <row r="121" s="2" customFormat="1">
      <c r="A121" s="40"/>
      <c r="B121" s="41"/>
      <c r="C121" s="42"/>
      <c r="D121" s="219" t="s">
        <v>135</v>
      </c>
      <c r="E121" s="42"/>
      <c r="F121" s="220" t="s">
        <v>897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135</v>
      </c>
      <c r="AU121" s="19" t="s">
        <v>87</v>
      </c>
    </row>
    <row r="122" s="2" customFormat="1">
      <c r="A122" s="40"/>
      <c r="B122" s="41"/>
      <c r="C122" s="42"/>
      <c r="D122" s="224" t="s">
        <v>137</v>
      </c>
      <c r="E122" s="42"/>
      <c r="F122" s="225" t="s">
        <v>901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137</v>
      </c>
      <c r="AU122" s="19" t="s">
        <v>87</v>
      </c>
    </row>
    <row r="123" s="2" customFormat="1">
      <c r="A123" s="40"/>
      <c r="B123" s="41"/>
      <c r="C123" s="42"/>
      <c r="D123" s="219" t="s">
        <v>902</v>
      </c>
      <c r="E123" s="42"/>
      <c r="F123" s="248" t="s">
        <v>903</v>
      </c>
      <c r="G123" s="42"/>
      <c r="H123" s="42"/>
      <c r="I123" s="221"/>
      <c r="J123" s="42"/>
      <c r="K123" s="42"/>
      <c r="L123" s="46"/>
      <c r="M123" s="280"/>
      <c r="N123" s="281"/>
      <c r="O123" s="282"/>
      <c r="P123" s="282"/>
      <c r="Q123" s="282"/>
      <c r="R123" s="282"/>
      <c r="S123" s="282"/>
      <c r="T123" s="283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902</v>
      </c>
      <c r="AU123" s="19" t="s">
        <v>87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1E5/O/10eWaUzEBRe7Nv3y4pl/qPDeHeFysRCBTPfWw19r0iUSkFXANVD1JdjpJG+Cb8KoBJ8vstWKey/PNHw==" hashValue="Kxc8lLA/wTTOxWcqrWvls05MJkYvpTp0EFQ+vvaNefNMkkj3JYDbgt+O3goUkmqHVzhhge/fndA2Q/ohM7fL5Q==" algorithmName="SHA-512" password="CC35"/>
  <autoFilter ref="C85:K1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30001000"/>
    <hyperlink ref="F96" r:id="rId2" display="https://podminky.urs.cz/item/CS_URS_2021_02/012103000"/>
    <hyperlink ref="F99" r:id="rId3" display="https://podminky.urs.cz/item/CS_URS_2021_02/012203000"/>
    <hyperlink ref="F102" r:id="rId4" display="https://podminky.urs.cz/item/CS_URS_2021_02/012303000"/>
    <hyperlink ref="F105" r:id="rId5" display="https://podminky.urs.cz/item/CS_URS_2021_02/013244000"/>
    <hyperlink ref="F108" r:id="rId6" display="https://podminky.urs.cz/item/CS_URS_2021_02/013254000"/>
    <hyperlink ref="F114" r:id="rId7" display="https://podminky.urs.cz/item/CS_URS_2021_02/043134000"/>
    <hyperlink ref="F118" r:id="rId8" display="https://podminky.urs.cz/item/CS_URS_2021_02/073002000"/>
    <hyperlink ref="F122" r:id="rId9" display="https://podminky.urs.cz/item/CS_URS_2021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904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905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906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907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908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909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910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911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912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913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914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84</v>
      </c>
      <c r="F18" s="295" t="s">
        <v>915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916</v>
      </c>
      <c r="F19" s="295" t="s">
        <v>917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918</v>
      </c>
      <c r="F20" s="295" t="s">
        <v>919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920</v>
      </c>
      <c r="F21" s="295" t="s">
        <v>921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922</v>
      </c>
      <c r="F22" s="295" t="s">
        <v>923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924</v>
      </c>
      <c r="F23" s="295" t="s">
        <v>925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926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927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928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929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930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931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932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933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934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112</v>
      </c>
      <c r="F36" s="295"/>
      <c r="G36" s="295" t="s">
        <v>935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936</v>
      </c>
      <c r="F37" s="295"/>
      <c r="G37" s="295" t="s">
        <v>937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57</v>
      </c>
      <c r="F38" s="295"/>
      <c r="G38" s="295" t="s">
        <v>938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58</v>
      </c>
      <c r="F39" s="295"/>
      <c r="G39" s="295" t="s">
        <v>939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113</v>
      </c>
      <c r="F40" s="295"/>
      <c r="G40" s="295" t="s">
        <v>940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114</v>
      </c>
      <c r="F41" s="295"/>
      <c r="G41" s="295" t="s">
        <v>941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942</v>
      </c>
      <c r="F42" s="295"/>
      <c r="G42" s="295" t="s">
        <v>943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944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945</v>
      </c>
      <c r="F44" s="295"/>
      <c r="G44" s="295" t="s">
        <v>946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116</v>
      </c>
      <c r="F45" s="295"/>
      <c r="G45" s="295" t="s">
        <v>947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948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949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950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951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952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953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954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955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956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957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958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959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960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961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962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963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964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965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966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967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968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969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970</v>
      </c>
      <c r="D76" s="313"/>
      <c r="E76" s="313"/>
      <c r="F76" s="313" t="s">
        <v>971</v>
      </c>
      <c r="G76" s="314"/>
      <c r="H76" s="313" t="s">
        <v>58</v>
      </c>
      <c r="I76" s="313" t="s">
        <v>61</v>
      </c>
      <c r="J76" s="313" t="s">
        <v>972</v>
      </c>
      <c r="K76" s="312"/>
    </row>
    <row r="77" s="1" customFormat="1" ht="17.25" customHeight="1">
      <c r="B77" s="310"/>
      <c r="C77" s="315" t="s">
        <v>973</v>
      </c>
      <c r="D77" s="315"/>
      <c r="E77" s="315"/>
      <c r="F77" s="316" t="s">
        <v>974</v>
      </c>
      <c r="G77" s="317"/>
      <c r="H77" s="315"/>
      <c r="I77" s="315"/>
      <c r="J77" s="315" t="s">
        <v>975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57</v>
      </c>
      <c r="D79" s="320"/>
      <c r="E79" s="320"/>
      <c r="F79" s="321" t="s">
        <v>976</v>
      </c>
      <c r="G79" s="322"/>
      <c r="H79" s="298" t="s">
        <v>977</v>
      </c>
      <c r="I79" s="298" t="s">
        <v>978</v>
      </c>
      <c r="J79" s="298">
        <v>20</v>
      </c>
      <c r="K79" s="312"/>
    </row>
    <row r="80" s="1" customFormat="1" ht="15" customHeight="1">
      <c r="B80" s="310"/>
      <c r="C80" s="298" t="s">
        <v>979</v>
      </c>
      <c r="D80" s="298"/>
      <c r="E80" s="298"/>
      <c r="F80" s="321" t="s">
        <v>976</v>
      </c>
      <c r="G80" s="322"/>
      <c r="H80" s="298" t="s">
        <v>980</v>
      </c>
      <c r="I80" s="298" t="s">
        <v>978</v>
      </c>
      <c r="J80" s="298">
        <v>120</v>
      </c>
      <c r="K80" s="312"/>
    </row>
    <row r="81" s="1" customFormat="1" ht="15" customHeight="1">
      <c r="B81" s="323"/>
      <c r="C81" s="298" t="s">
        <v>981</v>
      </c>
      <c r="D81" s="298"/>
      <c r="E81" s="298"/>
      <c r="F81" s="321" t="s">
        <v>982</v>
      </c>
      <c r="G81" s="322"/>
      <c r="H81" s="298" t="s">
        <v>983</v>
      </c>
      <c r="I81" s="298" t="s">
        <v>978</v>
      </c>
      <c r="J81" s="298">
        <v>50</v>
      </c>
      <c r="K81" s="312"/>
    </row>
    <row r="82" s="1" customFormat="1" ht="15" customHeight="1">
      <c r="B82" s="323"/>
      <c r="C82" s="298" t="s">
        <v>984</v>
      </c>
      <c r="D82" s="298"/>
      <c r="E82" s="298"/>
      <c r="F82" s="321" t="s">
        <v>976</v>
      </c>
      <c r="G82" s="322"/>
      <c r="H82" s="298" t="s">
        <v>985</v>
      </c>
      <c r="I82" s="298" t="s">
        <v>986</v>
      </c>
      <c r="J82" s="298"/>
      <c r="K82" s="312"/>
    </row>
    <row r="83" s="1" customFormat="1" ht="15" customHeight="1">
      <c r="B83" s="323"/>
      <c r="C83" s="324" t="s">
        <v>987</v>
      </c>
      <c r="D83" s="324"/>
      <c r="E83" s="324"/>
      <c r="F83" s="325" t="s">
        <v>982</v>
      </c>
      <c r="G83" s="324"/>
      <c r="H83" s="324" t="s">
        <v>988</v>
      </c>
      <c r="I83" s="324" t="s">
        <v>978</v>
      </c>
      <c r="J83" s="324">
        <v>15</v>
      </c>
      <c r="K83" s="312"/>
    </row>
    <row r="84" s="1" customFormat="1" ht="15" customHeight="1">
      <c r="B84" s="323"/>
      <c r="C84" s="324" t="s">
        <v>989</v>
      </c>
      <c r="D84" s="324"/>
      <c r="E84" s="324"/>
      <c r="F84" s="325" t="s">
        <v>982</v>
      </c>
      <c r="G84" s="324"/>
      <c r="H84" s="324" t="s">
        <v>990</v>
      </c>
      <c r="I84" s="324" t="s">
        <v>978</v>
      </c>
      <c r="J84" s="324">
        <v>15</v>
      </c>
      <c r="K84" s="312"/>
    </row>
    <row r="85" s="1" customFormat="1" ht="15" customHeight="1">
      <c r="B85" s="323"/>
      <c r="C85" s="324" t="s">
        <v>991</v>
      </c>
      <c r="D85" s="324"/>
      <c r="E85" s="324"/>
      <c r="F85" s="325" t="s">
        <v>982</v>
      </c>
      <c r="G85" s="324"/>
      <c r="H85" s="324" t="s">
        <v>992</v>
      </c>
      <c r="I85" s="324" t="s">
        <v>978</v>
      </c>
      <c r="J85" s="324">
        <v>20</v>
      </c>
      <c r="K85" s="312"/>
    </row>
    <row r="86" s="1" customFormat="1" ht="15" customHeight="1">
      <c r="B86" s="323"/>
      <c r="C86" s="324" t="s">
        <v>993</v>
      </c>
      <c r="D86" s="324"/>
      <c r="E86" s="324"/>
      <c r="F86" s="325" t="s">
        <v>982</v>
      </c>
      <c r="G86" s="324"/>
      <c r="H86" s="324" t="s">
        <v>994</v>
      </c>
      <c r="I86" s="324" t="s">
        <v>978</v>
      </c>
      <c r="J86" s="324">
        <v>20</v>
      </c>
      <c r="K86" s="312"/>
    </row>
    <row r="87" s="1" customFormat="1" ht="15" customHeight="1">
      <c r="B87" s="323"/>
      <c r="C87" s="298" t="s">
        <v>995</v>
      </c>
      <c r="D87" s="298"/>
      <c r="E87" s="298"/>
      <c r="F87" s="321" t="s">
        <v>982</v>
      </c>
      <c r="G87" s="322"/>
      <c r="H87" s="298" t="s">
        <v>996</v>
      </c>
      <c r="I87" s="298" t="s">
        <v>978</v>
      </c>
      <c r="J87" s="298">
        <v>50</v>
      </c>
      <c r="K87" s="312"/>
    </row>
    <row r="88" s="1" customFormat="1" ht="15" customHeight="1">
      <c r="B88" s="323"/>
      <c r="C88" s="298" t="s">
        <v>997</v>
      </c>
      <c r="D88" s="298"/>
      <c r="E88" s="298"/>
      <c r="F88" s="321" t="s">
        <v>982</v>
      </c>
      <c r="G88" s="322"/>
      <c r="H88" s="298" t="s">
        <v>998</v>
      </c>
      <c r="I88" s="298" t="s">
        <v>978</v>
      </c>
      <c r="J88" s="298">
        <v>20</v>
      </c>
      <c r="K88" s="312"/>
    </row>
    <row r="89" s="1" customFormat="1" ht="15" customHeight="1">
      <c r="B89" s="323"/>
      <c r="C89" s="298" t="s">
        <v>999</v>
      </c>
      <c r="D89" s="298"/>
      <c r="E89" s="298"/>
      <c r="F89" s="321" t="s">
        <v>982</v>
      </c>
      <c r="G89" s="322"/>
      <c r="H89" s="298" t="s">
        <v>1000</v>
      </c>
      <c r="I89" s="298" t="s">
        <v>978</v>
      </c>
      <c r="J89" s="298">
        <v>20</v>
      </c>
      <c r="K89" s="312"/>
    </row>
    <row r="90" s="1" customFormat="1" ht="15" customHeight="1">
      <c r="B90" s="323"/>
      <c r="C90" s="298" t="s">
        <v>1001</v>
      </c>
      <c r="D90" s="298"/>
      <c r="E90" s="298"/>
      <c r="F90" s="321" t="s">
        <v>982</v>
      </c>
      <c r="G90" s="322"/>
      <c r="H90" s="298" t="s">
        <v>1002</v>
      </c>
      <c r="I90" s="298" t="s">
        <v>978</v>
      </c>
      <c r="J90" s="298">
        <v>50</v>
      </c>
      <c r="K90" s="312"/>
    </row>
    <row r="91" s="1" customFormat="1" ht="15" customHeight="1">
      <c r="B91" s="323"/>
      <c r="C91" s="298" t="s">
        <v>1003</v>
      </c>
      <c r="D91" s="298"/>
      <c r="E91" s="298"/>
      <c r="F91" s="321" t="s">
        <v>982</v>
      </c>
      <c r="G91" s="322"/>
      <c r="H91" s="298" t="s">
        <v>1003</v>
      </c>
      <c r="I91" s="298" t="s">
        <v>978</v>
      </c>
      <c r="J91" s="298">
        <v>50</v>
      </c>
      <c r="K91" s="312"/>
    </row>
    <row r="92" s="1" customFormat="1" ht="15" customHeight="1">
      <c r="B92" s="323"/>
      <c r="C92" s="298" t="s">
        <v>1004</v>
      </c>
      <c r="D92" s="298"/>
      <c r="E92" s="298"/>
      <c r="F92" s="321" t="s">
        <v>982</v>
      </c>
      <c r="G92" s="322"/>
      <c r="H92" s="298" t="s">
        <v>1005</v>
      </c>
      <c r="I92" s="298" t="s">
        <v>978</v>
      </c>
      <c r="J92" s="298">
        <v>255</v>
      </c>
      <c r="K92" s="312"/>
    </row>
    <row r="93" s="1" customFormat="1" ht="15" customHeight="1">
      <c r="B93" s="323"/>
      <c r="C93" s="298" t="s">
        <v>1006</v>
      </c>
      <c r="D93" s="298"/>
      <c r="E93" s="298"/>
      <c r="F93" s="321" t="s">
        <v>976</v>
      </c>
      <c r="G93" s="322"/>
      <c r="H93" s="298" t="s">
        <v>1007</v>
      </c>
      <c r="I93" s="298" t="s">
        <v>1008</v>
      </c>
      <c r="J93" s="298"/>
      <c r="K93" s="312"/>
    </row>
    <row r="94" s="1" customFormat="1" ht="15" customHeight="1">
      <c r="B94" s="323"/>
      <c r="C94" s="298" t="s">
        <v>1009</v>
      </c>
      <c r="D94" s="298"/>
      <c r="E94" s="298"/>
      <c r="F94" s="321" t="s">
        <v>976</v>
      </c>
      <c r="G94" s="322"/>
      <c r="H94" s="298" t="s">
        <v>1010</v>
      </c>
      <c r="I94" s="298" t="s">
        <v>1011</v>
      </c>
      <c r="J94" s="298"/>
      <c r="K94" s="312"/>
    </row>
    <row r="95" s="1" customFormat="1" ht="15" customHeight="1">
      <c r="B95" s="323"/>
      <c r="C95" s="298" t="s">
        <v>1012</v>
      </c>
      <c r="D95" s="298"/>
      <c r="E95" s="298"/>
      <c r="F95" s="321" t="s">
        <v>976</v>
      </c>
      <c r="G95" s="322"/>
      <c r="H95" s="298" t="s">
        <v>1012</v>
      </c>
      <c r="I95" s="298" t="s">
        <v>1011</v>
      </c>
      <c r="J95" s="298"/>
      <c r="K95" s="312"/>
    </row>
    <row r="96" s="1" customFormat="1" ht="15" customHeight="1">
      <c r="B96" s="323"/>
      <c r="C96" s="298" t="s">
        <v>42</v>
      </c>
      <c r="D96" s="298"/>
      <c r="E96" s="298"/>
      <c r="F96" s="321" t="s">
        <v>976</v>
      </c>
      <c r="G96" s="322"/>
      <c r="H96" s="298" t="s">
        <v>1013</v>
      </c>
      <c r="I96" s="298" t="s">
        <v>1011</v>
      </c>
      <c r="J96" s="298"/>
      <c r="K96" s="312"/>
    </row>
    <row r="97" s="1" customFormat="1" ht="15" customHeight="1">
      <c r="B97" s="323"/>
      <c r="C97" s="298" t="s">
        <v>52</v>
      </c>
      <c r="D97" s="298"/>
      <c r="E97" s="298"/>
      <c r="F97" s="321" t="s">
        <v>976</v>
      </c>
      <c r="G97" s="322"/>
      <c r="H97" s="298" t="s">
        <v>1014</v>
      </c>
      <c r="I97" s="298" t="s">
        <v>1011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1015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970</v>
      </c>
      <c r="D103" s="313"/>
      <c r="E103" s="313"/>
      <c r="F103" s="313" t="s">
        <v>971</v>
      </c>
      <c r="G103" s="314"/>
      <c r="H103" s="313" t="s">
        <v>58</v>
      </c>
      <c r="I103" s="313" t="s">
        <v>61</v>
      </c>
      <c r="J103" s="313" t="s">
        <v>972</v>
      </c>
      <c r="K103" s="312"/>
    </row>
    <row r="104" s="1" customFormat="1" ht="17.25" customHeight="1">
      <c r="B104" s="310"/>
      <c r="C104" s="315" t="s">
        <v>973</v>
      </c>
      <c r="D104" s="315"/>
      <c r="E104" s="315"/>
      <c r="F104" s="316" t="s">
        <v>974</v>
      </c>
      <c r="G104" s="317"/>
      <c r="H104" s="315"/>
      <c r="I104" s="315"/>
      <c r="J104" s="315" t="s">
        <v>975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57</v>
      </c>
      <c r="D106" s="320"/>
      <c r="E106" s="320"/>
      <c r="F106" s="321" t="s">
        <v>976</v>
      </c>
      <c r="G106" s="298"/>
      <c r="H106" s="298" t="s">
        <v>1016</v>
      </c>
      <c r="I106" s="298" t="s">
        <v>978</v>
      </c>
      <c r="J106" s="298">
        <v>20</v>
      </c>
      <c r="K106" s="312"/>
    </row>
    <row r="107" s="1" customFormat="1" ht="15" customHeight="1">
      <c r="B107" s="310"/>
      <c r="C107" s="298" t="s">
        <v>979</v>
      </c>
      <c r="D107" s="298"/>
      <c r="E107" s="298"/>
      <c r="F107" s="321" t="s">
        <v>976</v>
      </c>
      <c r="G107" s="298"/>
      <c r="H107" s="298" t="s">
        <v>1016</v>
      </c>
      <c r="I107" s="298" t="s">
        <v>978</v>
      </c>
      <c r="J107" s="298">
        <v>120</v>
      </c>
      <c r="K107" s="312"/>
    </row>
    <row r="108" s="1" customFormat="1" ht="15" customHeight="1">
      <c r="B108" s="323"/>
      <c r="C108" s="298" t="s">
        <v>981</v>
      </c>
      <c r="D108" s="298"/>
      <c r="E108" s="298"/>
      <c r="F108" s="321" t="s">
        <v>982</v>
      </c>
      <c r="G108" s="298"/>
      <c r="H108" s="298" t="s">
        <v>1016</v>
      </c>
      <c r="I108" s="298" t="s">
        <v>978</v>
      </c>
      <c r="J108" s="298">
        <v>50</v>
      </c>
      <c r="K108" s="312"/>
    </row>
    <row r="109" s="1" customFormat="1" ht="15" customHeight="1">
      <c r="B109" s="323"/>
      <c r="C109" s="298" t="s">
        <v>984</v>
      </c>
      <c r="D109" s="298"/>
      <c r="E109" s="298"/>
      <c r="F109" s="321" t="s">
        <v>976</v>
      </c>
      <c r="G109" s="298"/>
      <c r="H109" s="298" t="s">
        <v>1016</v>
      </c>
      <c r="I109" s="298" t="s">
        <v>986</v>
      </c>
      <c r="J109" s="298"/>
      <c r="K109" s="312"/>
    </row>
    <row r="110" s="1" customFormat="1" ht="15" customHeight="1">
      <c r="B110" s="323"/>
      <c r="C110" s="298" t="s">
        <v>995</v>
      </c>
      <c r="D110" s="298"/>
      <c r="E110" s="298"/>
      <c r="F110" s="321" t="s">
        <v>982</v>
      </c>
      <c r="G110" s="298"/>
      <c r="H110" s="298" t="s">
        <v>1016</v>
      </c>
      <c r="I110" s="298" t="s">
        <v>978</v>
      </c>
      <c r="J110" s="298">
        <v>50</v>
      </c>
      <c r="K110" s="312"/>
    </row>
    <row r="111" s="1" customFormat="1" ht="15" customHeight="1">
      <c r="B111" s="323"/>
      <c r="C111" s="298" t="s">
        <v>1003</v>
      </c>
      <c r="D111" s="298"/>
      <c r="E111" s="298"/>
      <c r="F111" s="321" t="s">
        <v>982</v>
      </c>
      <c r="G111" s="298"/>
      <c r="H111" s="298" t="s">
        <v>1016</v>
      </c>
      <c r="I111" s="298" t="s">
        <v>978</v>
      </c>
      <c r="J111" s="298">
        <v>50</v>
      </c>
      <c r="K111" s="312"/>
    </row>
    <row r="112" s="1" customFormat="1" ht="15" customHeight="1">
      <c r="B112" s="323"/>
      <c r="C112" s="298" t="s">
        <v>1001</v>
      </c>
      <c r="D112" s="298"/>
      <c r="E112" s="298"/>
      <c r="F112" s="321" t="s">
        <v>982</v>
      </c>
      <c r="G112" s="298"/>
      <c r="H112" s="298" t="s">
        <v>1016</v>
      </c>
      <c r="I112" s="298" t="s">
        <v>978</v>
      </c>
      <c r="J112" s="298">
        <v>50</v>
      </c>
      <c r="K112" s="312"/>
    </row>
    <row r="113" s="1" customFormat="1" ht="15" customHeight="1">
      <c r="B113" s="323"/>
      <c r="C113" s="298" t="s">
        <v>57</v>
      </c>
      <c r="D113" s="298"/>
      <c r="E113" s="298"/>
      <c r="F113" s="321" t="s">
        <v>976</v>
      </c>
      <c r="G113" s="298"/>
      <c r="H113" s="298" t="s">
        <v>1017</v>
      </c>
      <c r="I113" s="298" t="s">
        <v>978</v>
      </c>
      <c r="J113" s="298">
        <v>20</v>
      </c>
      <c r="K113" s="312"/>
    </row>
    <row r="114" s="1" customFormat="1" ht="15" customHeight="1">
      <c r="B114" s="323"/>
      <c r="C114" s="298" t="s">
        <v>1018</v>
      </c>
      <c r="D114" s="298"/>
      <c r="E114" s="298"/>
      <c r="F114" s="321" t="s">
        <v>976</v>
      </c>
      <c r="G114" s="298"/>
      <c r="H114" s="298" t="s">
        <v>1019</v>
      </c>
      <c r="I114" s="298" t="s">
        <v>978</v>
      </c>
      <c r="J114" s="298">
        <v>120</v>
      </c>
      <c r="K114" s="312"/>
    </row>
    <row r="115" s="1" customFormat="1" ht="15" customHeight="1">
      <c r="B115" s="323"/>
      <c r="C115" s="298" t="s">
        <v>42</v>
      </c>
      <c r="D115" s="298"/>
      <c r="E115" s="298"/>
      <c r="F115" s="321" t="s">
        <v>976</v>
      </c>
      <c r="G115" s="298"/>
      <c r="H115" s="298" t="s">
        <v>1020</v>
      </c>
      <c r="I115" s="298" t="s">
        <v>1011</v>
      </c>
      <c r="J115" s="298"/>
      <c r="K115" s="312"/>
    </row>
    <row r="116" s="1" customFormat="1" ht="15" customHeight="1">
      <c r="B116" s="323"/>
      <c r="C116" s="298" t="s">
        <v>52</v>
      </c>
      <c r="D116" s="298"/>
      <c r="E116" s="298"/>
      <c r="F116" s="321" t="s">
        <v>976</v>
      </c>
      <c r="G116" s="298"/>
      <c r="H116" s="298" t="s">
        <v>1021</v>
      </c>
      <c r="I116" s="298" t="s">
        <v>1011</v>
      </c>
      <c r="J116" s="298"/>
      <c r="K116" s="312"/>
    </row>
    <row r="117" s="1" customFormat="1" ht="15" customHeight="1">
      <c r="B117" s="323"/>
      <c r="C117" s="298" t="s">
        <v>61</v>
      </c>
      <c r="D117" s="298"/>
      <c r="E117" s="298"/>
      <c r="F117" s="321" t="s">
        <v>976</v>
      </c>
      <c r="G117" s="298"/>
      <c r="H117" s="298" t="s">
        <v>1022</v>
      </c>
      <c r="I117" s="298" t="s">
        <v>1023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1024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970</v>
      </c>
      <c r="D123" s="313"/>
      <c r="E123" s="313"/>
      <c r="F123" s="313" t="s">
        <v>971</v>
      </c>
      <c r="G123" s="314"/>
      <c r="H123" s="313" t="s">
        <v>58</v>
      </c>
      <c r="I123" s="313" t="s">
        <v>61</v>
      </c>
      <c r="J123" s="313" t="s">
        <v>972</v>
      </c>
      <c r="K123" s="342"/>
    </row>
    <row r="124" s="1" customFormat="1" ht="17.25" customHeight="1">
      <c r="B124" s="341"/>
      <c r="C124" s="315" t="s">
        <v>973</v>
      </c>
      <c r="D124" s="315"/>
      <c r="E124" s="315"/>
      <c r="F124" s="316" t="s">
        <v>974</v>
      </c>
      <c r="G124" s="317"/>
      <c r="H124" s="315"/>
      <c r="I124" s="315"/>
      <c r="J124" s="315" t="s">
        <v>975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979</v>
      </c>
      <c r="D126" s="320"/>
      <c r="E126" s="320"/>
      <c r="F126" s="321" t="s">
        <v>976</v>
      </c>
      <c r="G126" s="298"/>
      <c r="H126" s="298" t="s">
        <v>1016</v>
      </c>
      <c r="I126" s="298" t="s">
        <v>978</v>
      </c>
      <c r="J126" s="298">
        <v>120</v>
      </c>
      <c r="K126" s="346"/>
    </row>
    <row r="127" s="1" customFormat="1" ht="15" customHeight="1">
      <c r="B127" s="343"/>
      <c r="C127" s="298" t="s">
        <v>1025</v>
      </c>
      <c r="D127" s="298"/>
      <c r="E127" s="298"/>
      <c r="F127" s="321" t="s">
        <v>976</v>
      </c>
      <c r="G127" s="298"/>
      <c r="H127" s="298" t="s">
        <v>1026</v>
      </c>
      <c r="I127" s="298" t="s">
        <v>978</v>
      </c>
      <c r="J127" s="298" t="s">
        <v>1027</v>
      </c>
      <c r="K127" s="346"/>
    </row>
    <row r="128" s="1" customFormat="1" ht="15" customHeight="1">
      <c r="B128" s="343"/>
      <c r="C128" s="298" t="s">
        <v>924</v>
      </c>
      <c r="D128" s="298"/>
      <c r="E128" s="298"/>
      <c r="F128" s="321" t="s">
        <v>976</v>
      </c>
      <c r="G128" s="298"/>
      <c r="H128" s="298" t="s">
        <v>1028</v>
      </c>
      <c r="I128" s="298" t="s">
        <v>978</v>
      </c>
      <c r="J128" s="298" t="s">
        <v>1027</v>
      </c>
      <c r="K128" s="346"/>
    </row>
    <row r="129" s="1" customFormat="1" ht="15" customHeight="1">
      <c r="B129" s="343"/>
      <c r="C129" s="298" t="s">
        <v>987</v>
      </c>
      <c r="D129" s="298"/>
      <c r="E129" s="298"/>
      <c r="F129" s="321" t="s">
        <v>982</v>
      </c>
      <c r="G129" s="298"/>
      <c r="H129" s="298" t="s">
        <v>988</v>
      </c>
      <c r="I129" s="298" t="s">
        <v>978</v>
      </c>
      <c r="J129" s="298">
        <v>15</v>
      </c>
      <c r="K129" s="346"/>
    </row>
    <row r="130" s="1" customFormat="1" ht="15" customHeight="1">
      <c r="B130" s="343"/>
      <c r="C130" s="324" t="s">
        <v>989</v>
      </c>
      <c r="D130" s="324"/>
      <c r="E130" s="324"/>
      <c r="F130" s="325" t="s">
        <v>982</v>
      </c>
      <c r="G130" s="324"/>
      <c r="H130" s="324" t="s">
        <v>990</v>
      </c>
      <c r="I130" s="324" t="s">
        <v>978</v>
      </c>
      <c r="J130" s="324">
        <v>15</v>
      </c>
      <c r="K130" s="346"/>
    </row>
    <row r="131" s="1" customFormat="1" ht="15" customHeight="1">
      <c r="B131" s="343"/>
      <c r="C131" s="324" t="s">
        <v>991</v>
      </c>
      <c r="D131" s="324"/>
      <c r="E131" s="324"/>
      <c r="F131" s="325" t="s">
        <v>982</v>
      </c>
      <c r="G131" s="324"/>
      <c r="H131" s="324" t="s">
        <v>992</v>
      </c>
      <c r="I131" s="324" t="s">
        <v>978</v>
      </c>
      <c r="J131" s="324">
        <v>20</v>
      </c>
      <c r="K131" s="346"/>
    </row>
    <row r="132" s="1" customFormat="1" ht="15" customHeight="1">
      <c r="B132" s="343"/>
      <c r="C132" s="324" t="s">
        <v>993</v>
      </c>
      <c r="D132" s="324"/>
      <c r="E132" s="324"/>
      <c r="F132" s="325" t="s">
        <v>982</v>
      </c>
      <c r="G132" s="324"/>
      <c r="H132" s="324" t="s">
        <v>994</v>
      </c>
      <c r="I132" s="324" t="s">
        <v>978</v>
      </c>
      <c r="J132" s="324">
        <v>20</v>
      </c>
      <c r="K132" s="346"/>
    </row>
    <row r="133" s="1" customFormat="1" ht="15" customHeight="1">
      <c r="B133" s="343"/>
      <c r="C133" s="298" t="s">
        <v>981</v>
      </c>
      <c r="D133" s="298"/>
      <c r="E133" s="298"/>
      <c r="F133" s="321" t="s">
        <v>982</v>
      </c>
      <c r="G133" s="298"/>
      <c r="H133" s="298" t="s">
        <v>1016</v>
      </c>
      <c r="I133" s="298" t="s">
        <v>978</v>
      </c>
      <c r="J133" s="298">
        <v>50</v>
      </c>
      <c r="K133" s="346"/>
    </row>
    <row r="134" s="1" customFormat="1" ht="15" customHeight="1">
      <c r="B134" s="343"/>
      <c r="C134" s="298" t="s">
        <v>995</v>
      </c>
      <c r="D134" s="298"/>
      <c r="E134" s="298"/>
      <c r="F134" s="321" t="s">
        <v>982</v>
      </c>
      <c r="G134" s="298"/>
      <c r="H134" s="298" t="s">
        <v>1016</v>
      </c>
      <c r="I134" s="298" t="s">
        <v>978</v>
      </c>
      <c r="J134" s="298">
        <v>50</v>
      </c>
      <c r="K134" s="346"/>
    </row>
    <row r="135" s="1" customFormat="1" ht="15" customHeight="1">
      <c r="B135" s="343"/>
      <c r="C135" s="298" t="s">
        <v>1001</v>
      </c>
      <c r="D135" s="298"/>
      <c r="E135" s="298"/>
      <c r="F135" s="321" t="s">
        <v>982</v>
      </c>
      <c r="G135" s="298"/>
      <c r="H135" s="298" t="s">
        <v>1016</v>
      </c>
      <c r="I135" s="298" t="s">
        <v>978</v>
      </c>
      <c r="J135" s="298">
        <v>50</v>
      </c>
      <c r="K135" s="346"/>
    </row>
    <row r="136" s="1" customFormat="1" ht="15" customHeight="1">
      <c r="B136" s="343"/>
      <c r="C136" s="298" t="s">
        <v>1003</v>
      </c>
      <c r="D136" s="298"/>
      <c r="E136" s="298"/>
      <c r="F136" s="321" t="s">
        <v>982</v>
      </c>
      <c r="G136" s="298"/>
      <c r="H136" s="298" t="s">
        <v>1016</v>
      </c>
      <c r="I136" s="298" t="s">
        <v>978</v>
      </c>
      <c r="J136" s="298">
        <v>50</v>
      </c>
      <c r="K136" s="346"/>
    </row>
    <row r="137" s="1" customFormat="1" ht="15" customHeight="1">
      <c r="B137" s="343"/>
      <c r="C137" s="298" t="s">
        <v>1004</v>
      </c>
      <c r="D137" s="298"/>
      <c r="E137" s="298"/>
      <c r="F137" s="321" t="s">
        <v>982</v>
      </c>
      <c r="G137" s="298"/>
      <c r="H137" s="298" t="s">
        <v>1029</v>
      </c>
      <c r="I137" s="298" t="s">
        <v>978</v>
      </c>
      <c r="J137" s="298">
        <v>255</v>
      </c>
      <c r="K137" s="346"/>
    </row>
    <row r="138" s="1" customFormat="1" ht="15" customHeight="1">
      <c r="B138" s="343"/>
      <c r="C138" s="298" t="s">
        <v>1006</v>
      </c>
      <c r="D138" s="298"/>
      <c r="E138" s="298"/>
      <c r="F138" s="321" t="s">
        <v>976</v>
      </c>
      <c r="G138" s="298"/>
      <c r="H138" s="298" t="s">
        <v>1030</v>
      </c>
      <c r="I138" s="298" t="s">
        <v>1008</v>
      </c>
      <c r="J138" s="298"/>
      <c r="K138" s="346"/>
    </row>
    <row r="139" s="1" customFormat="1" ht="15" customHeight="1">
      <c r="B139" s="343"/>
      <c r="C139" s="298" t="s">
        <v>1009</v>
      </c>
      <c r="D139" s="298"/>
      <c r="E139" s="298"/>
      <c r="F139" s="321" t="s">
        <v>976</v>
      </c>
      <c r="G139" s="298"/>
      <c r="H139" s="298" t="s">
        <v>1031</v>
      </c>
      <c r="I139" s="298" t="s">
        <v>1011</v>
      </c>
      <c r="J139" s="298"/>
      <c r="K139" s="346"/>
    </row>
    <row r="140" s="1" customFormat="1" ht="15" customHeight="1">
      <c r="B140" s="343"/>
      <c r="C140" s="298" t="s">
        <v>1012</v>
      </c>
      <c r="D140" s="298"/>
      <c r="E140" s="298"/>
      <c r="F140" s="321" t="s">
        <v>976</v>
      </c>
      <c r="G140" s="298"/>
      <c r="H140" s="298" t="s">
        <v>1012</v>
      </c>
      <c r="I140" s="298" t="s">
        <v>1011</v>
      </c>
      <c r="J140" s="298"/>
      <c r="K140" s="346"/>
    </row>
    <row r="141" s="1" customFormat="1" ht="15" customHeight="1">
      <c r="B141" s="343"/>
      <c r="C141" s="298" t="s">
        <v>42</v>
      </c>
      <c r="D141" s="298"/>
      <c r="E141" s="298"/>
      <c r="F141" s="321" t="s">
        <v>976</v>
      </c>
      <c r="G141" s="298"/>
      <c r="H141" s="298" t="s">
        <v>1032</v>
      </c>
      <c r="I141" s="298" t="s">
        <v>1011</v>
      </c>
      <c r="J141" s="298"/>
      <c r="K141" s="346"/>
    </row>
    <row r="142" s="1" customFormat="1" ht="15" customHeight="1">
      <c r="B142" s="343"/>
      <c r="C142" s="298" t="s">
        <v>1033</v>
      </c>
      <c r="D142" s="298"/>
      <c r="E142" s="298"/>
      <c r="F142" s="321" t="s">
        <v>976</v>
      </c>
      <c r="G142" s="298"/>
      <c r="H142" s="298" t="s">
        <v>1034</v>
      </c>
      <c r="I142" s="298" t="s">
        <v>1011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1035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970</v>
      </c>
      <c r="D148" s="313"/>
      <c r="E148" s="313"/>
      <c r="F148" s="313" t="s">
        <v>971</v>
      </c>
      <c r="G148" s="314"/>
      <c r="H148" s="313" t="s">
        <v>58</v>
      </c>
      <c r="I148" s="313" t="s">
        <v>61</v>
      </c>
      <c r="J148" s="313" t="s">
        <v>972</v>
      </c>
      <c r="K148" s="312"/>
    </row>
    <row r="149" s="1" customFormat="1" ht="17.25" customHeight="1">
      <c r="B149" s="310"/>
      <c r="C149" s="315" t="s">
        <v>973</v>
      </c>
      <c r="D149" s="315"/>
      <c r="E149" s="315"/>
      <c r="F149" s="316" t="s">
        <v>974</v>
      </c>
      <c r="G149" s="317"/>
      <c r="H149" s="315"/>
      <c r="I149" s="315"/>
      <c r="J149" s="315" t="s">
        <v>975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979</v>
      </c>
      <c r="D151" s="298"/>
      <c r="E151" s="298"/>
      <c r="F151" s="351" t="s">
        <v>976</v>
      </c>
      <c r="G151" s="298"/>
      <c r="H151" s="350" t="s">
        <v>1016</v>
      </c>
      <c r="I151" s="350" t="s">
        <v>978</v>
      </c>
      <c r="J151" s="350">
        <v>120</v>
      </c>
      <c r="K151" s="346"/>
    </row>
    <row r="152" s="1" customFormat="1" ht="15" customHeight="1">
      <c r="B152" s="323"/>
      <c r="C152" s="350" t="s">
        <v>1025</v>
      </c>
      <c r="D152" s="298"/>
      <c r="E152" s="298"/>
      <c r="F152" s="351" t="s">
        <v>976</v>
      </c>
      <c r="G152" s="298"/>
      <c r="H152" s="350" t="s">
        <v>1036</v>
      </c>
      <c r="I152" s="350" t="s">
        <v>978</v>
      </c>
      <c r="J152" s="350" t="s">
        <v>1027</v>
      </c>
      <c r="K152" s="346"/>
    </row>
    <row r="153" s="1" customFormat="1" ht="15" customHeight="1">
      <c r="B153" s="323"/>
      <c r="C153" s="350" t="s">
        <v>924</v>
      </c>
      <c r="D153" s="298"/>
      <c r="E153" s="298"/>
      <c r="F153" s="351" t="s">
        <v>976</v>
      </c>
      <c r="G153" s="298"/>
      <c r="H153" s="350" t="s">
        <v>1037</v>
      </c>
      <c r="I153" s="350" t="s">
        <v>978</v>
      </c>
      <c r="J153" s="350" t="s">
        <v>1027</v>
      </c>
      <c r="K153" s="346"/>
    </row>
    <row r="154" s="1" customFormat="1" ht="15" customHeight="1">
      <c r="B154" s="323"/>
      <c r="C154" s="350" t="s">
        <v>981</v>
      </c>
      <c r="D154" s="298"/>
      <c r="E154" s="298"/>
      <c r="F154" s="351" t="s">
        <v>982</v>
      </c>
      <c r="G154" s="298"/>
      <c r="H154" s="350" t="s">
        <v>1016</v>
      </c>
      <c r="I154" s="350" t="s">
        <v>978</v>
      </c>
      <c r="J154" s="350">
        <v>50</v>
      </c>
      <c r="K154" s="346"/>
    </row>
    <row r="155" s="1" customFormat="1" ht="15" customHeight="1">
      <c r="B155" s="323"/>
      <c r="C155" s="350" t="s">
        <v>984</v>
      </c>
      <c r="D155" s="298"/>
      <c r="E155" s="298"/>
      <c r="F155" s="351" t="s">
        <v>976</v>
      </c>
      <c r="G155" s="298"/>
      <c r="H155" s="350" t="s">
        <v>1016</v>
      </c>
      <c r="I155" s="350" t="s">
        <v>986</v>
      </c>
      <c r="J155" s="350"/>
      <c r="K155" s="346"/>
    </row>
    <row r="156" s="1" customFormat="1" ht="15" customHeight="1">
      <c r="B156" s="323"/>
      <c r="C156" s="350" t="s">
        <v>995</v>
      </c>
      <c r="D156" s="298"/>
      <c r="E156" s="298"/>
      <c r="F156" s="351" t="s">
        <v>982</v>
      </c>
      <c r="G156" s="298"/>
      <c r="H156" s="350" t="s">
        <v>1016</v>
      </c>
      <c r="I156" s="350" t="s">
        <v>978</v>
      </c>
      <c r="J156" s="350">
        <v>50</v>
      </c>
      <c r="K156" s="346"/>
    </row>
    <row r="157" s="1" customFormat="1" ht="15" customHeight="1">
      <c r="B157" s="323"/>
      <c r="C157" s="350" t="s">
        <v>1003</v>
      </c>
      <c r="D157" s="298"/>
      <c r="E157" s="298"/>
      <c r="F157" s="351" t="s">
        <v>982</v>
      </c>
      <c r="G157" s="298"/>
      <c r="H157" s="350" t="s">
        <v>1016</v>
      </c>
      <c r="I157" s="350" t="s">
        <v>978</v>
      </c>
      <c r="J157" s="350">
        <v>50</v>
      </c>
      <c r="K157" s="346"/>
    </row>
    <row r="158" s="1" customFormat="1" ht="15" customHeight="1">
      <c r="B158" s="323"/>
      <c r="C158" s="350" t="s">
        <v>1001</v>
      </c>
      <c r="D158" s="298"/>
      <c r="E158" s="298"/>
      <c r="F158" s="351" t="s">
        <v>982</v>
      </c>
      <c r="G158" s="298"/>
      <c r="H158" s="350" t="s">
        <v>1016</v>
      </c>
      <c r="I158" s="350" t="s">
        <v>978</v>
      </c>
      <c r="J158" s="350">
        <v>50</v>
      </c>
      <c r="K158" s="346"/>
    </row>
    <row r="159" s="1" customFormat="1" ht="15" customHeight="1">
      <c r="B159" s="323"/>
      <c r="C159" s="350" t="s">
        <v>98</v>
      </c>
      <c r="D159" s="298"/>
      <c r="E159" s="298"/>
      <c r="F159" s="351" t="s">
        <v>976</v>
      </c>
      <c r="G159" s="298"/>
      <c r="H159" s="350" t="s">
        <v>1038</v>
      </c>
      <c r="I159" s="350" t="s">
        <v>978</v>
      </c>
      <c r="J159" s="350" t="s">
        <v>1039</v>
      </c>
      <c r="K159" s="346"/>
    </row>
    <row r="160" s="1" customFormat="1" ht="15" customHeight="1">
      <c r="B160" s="323"/>
      <c r="C160" s="350" t="s">
        <v>1040</v>
      </c>
      <c r="D160" s="298"/>
      <c r="E160" s="298"/>
      <c r="F160" s="351" t="s">
        <v>976</v>
      </c>
      <c r="G160" s="298"/>
      <c r="H160" s="350" t="s">
        <v>1041</v>
      </c>
      <c r="I160" s="350" t="s">
        <v>1011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1042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970</v>
      </c>
      <c r="D166" s="313"/>
      <c r="E166" s="313"/>
      <c r="F166" s="313" t="s">
        <v>971</v>
      </c>
      <c r="G166" s="355"/>
      <c r="H166" s="356" t="s">
        <v>58</v>
      </c>
      <c r="I166" s="356" t="s">
        <v>61</v>
      </c>
      <c r="J166" s="313" t="s">
        <v>972</v>
      </c>
      <c r="K166" s="290"/>
    </row>
    <row r="167" s="1" customFormat="1" ht="17.25" customHeight="1">
      <c r="B167" s="291"/>
      <c r="C167" s="315" t="s">
        <v>973</v>
      </c>
      <c r="D167" s="315"/>
      <c r="E167" s="315"/>
      <c r="F167" s="316" t="s">
        <v>974</v>
      </c>
      <c r="G167" s="357"/>
      <c r="H167" s="358"/>
      <c r="I167" s="358"/>
      <c r="J167" s="315" t="s">
        <v>975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979</v>
      </c>
      <c r="D169" s="298"/>
      <c r="E169" s="298"/>
      <c r="F169" s="321" t="s">
        <v>976</v>
      </c>
      <c r="G169" s="298"/>
      <c r="H169" s="298" t="s">
        <v>1016</v>
      </c>
      <c r="I169" s="298" t="s">
        <v>978</v>
      </c>
      <c r="J169" s="298">
        <v>120</v>
      </c>
      <c r="K169" s="346"/>
    </row>
    <row r="170" s="1" customFormat="1" ht="15" customHeight="1">
      <c r="B170" s="323"/>
      <c r="C170" s="298" t="s">
        <v>1025</v>
      </c>
      <c r="D170" s="298"/>
      <c r="E170" s="298"/>
      <c r="F170" s="321" t="s">
        <v>976</v>
      </c>
      <c r="G170" s="298"/>
      <c r="H170" s="298" t="s">
        <v>1026</v>
      </c>
      <c r="I170" s="298" t="s">
        <v>978</v>
      </c>
      <c r="J170" s="298" t="s">
        <v>1027</v>
      </c>
      <c r="K170" s="346"/>
    </row>
    <row r="171" s="1" customFormat="1" ht="15" customHeight="1">
      <c r="B171" s="323"/>
      <c r="C171" s="298" t="s">
        <v>924</v>
      </c>
      <c r="D171" s="298"/>
      <c r="E171" s="298"/>
      <c r="F171" s="321" t="s">
        <v>976</v>
      </c>
      <c r="G171" s="298"/>
      <c r="H171" s="298" t="s">
        <v>1043</v>
      </c>
      <c r="I171" s="298" t="s">
        <v>978</v>
      </c>
      <c r="J171" s="298" t="s">
        <v>1027</v>
      </c>
      <c r="K171" s="346"/>
    </row>
    <row r="172" s="1" customFormat="1" ht="15" customHeight="1">
      <c r="B172" s="323"/>
      <c r="C172" s="298" t="s">
        <v>981</v>
      </c>
      <c r="D172" s="298"/>
      <c r="E172" s="298"/>
      <c r="F172" s="321" t="s">
        <v>982</v>
      </c>
      <c r="G172" s="298"/>
      <c r="H172" s="298" t="s">
        <v>1043</v>
      </c>
      <c r="I172" s="298" t="s">
        <v>978</v>
      </c>
      <c r="J172" s="298">
        <v>50</v>
      </c>
      <c r="K172" s="346"/>
    </row>
    <row r="173" s="1" customFormat="1" ht="15" customHeight="1">
      <c r="B173" s="323"/>
      <c r="C173" s="298" t="s">
        <v>984</v>
      </c>
      <c r="D173" s="298"/>
      <c r="E173" s="298"/>
      <c r="F173" s="321" t="s">
        <v>976</v>
      </c>
      <c r="G173" s="298"/>
      <c r="H173" s="298" t="s">
        <v>1043</v>
      </c>
      <c r="I173" s="298" t="s">
        <v>986</v>
      </c>
      <c r="J173" s="298"/>
      <c r="K173" s="346"/>
    </row>
    <row r="174" s="1" customFormat="1" ht="15" customHeight="1">
      <c r="B174" s="323"/>
      <c r="C174" s="298" t="s">
        <v>995</v>
      </c>
      <c r="D174" s="298"/>
      <c r="E174" s="298"/>
      <c r="F174" s="321" t="s">
        <v>982</v>
      </c>
      <c r="G174" s="298"/>
      <c r="H174" s="298" t="s">
        <v>1043</v>
      </c>
      <c r="I174" s="298" t="s">
        <v>978</v>
      </c>
      <c r="J174" s="298">
        <v>50</v>
      </c>
      <c r="K174" s="346"/>
    </row>
    <row r="175" s="1" customFormat="1" ht="15" customHeight="1">
      <c r="B175" s="323"/>
      <c r="C175" s="298" t="s">
        <v>1003</v>
      </c>
      <c r="D175" s="298"/>
      <c r="E175" s="298"/>
      <c r="F175" s="321" t="s">
        <v>982</v>
      </c>
      <c r="G175" s="298"/>
      <c r="H175" s="298" t="s">
        <v>1043</v>
      </c>
      <c r="I175" s="298" t="s">
        <v>978</v>
      </c>
      <c r="J175" s="298">
        <v>50</v>
      </c>
      <c r="K175" s="346"/>
    </row>
    <row r="176" s="1" customFormat="1" ht="15" customHeight="1">
      <c r="B176" s="323"/>
      <c r="C176" s="298" t="s">
        <v>1001</v>
      </c>
      <c r="D176" s="298"/>
      <c r="E176" s="298"/>
      <c r="F176" s="321" t="s">
        <v>982</v>
      </c>
      <c r="G176" s="298"/>
      <c r="H176" s="298" t="s">
        <v>1043</v>
      </c>
      <c r="I176" s="298" t="s">
        <v>978</v>
      </c>
      <c r="J176" s="298">
        <v>50</v>
      </c>
      <c r="K176" s="346"/>
    </row>
    <row r="177" s="1" customFormat="1" ht="15" customHeight="1">
      <c r="B177" s="323"/>
      <c r="C177" s="298" t="s">
        <v>112</v>
      </c>
      <c r="D177" s="298"/>
      <c r="E177" s="298"/>
      <c r="F177" s="321" t="s">
        <v>976</v>
      </c>
      <c r="G177" s="298"/>
      <c r="H177" s="298" t="s">
        <v>1044</v>
      </c>
      <c r="I177" s="298" t="s">
        <v>1045</v>
      </c>
      <c r="J177" s="298"/>
      <c r="K177" s="346"/>
    </row>
    <row r="178" s="1" customFormat="1" ht="15" customHeight="1">
      <c r="B178" s="323"/>
      <c r="C178" s="298" t="s">
        <v>61</v>
      </c>
      <c r="D178" s="298"/>
      <c r="E178" s="298"/>
      <c r="F178" s="321" t="s">
        <v>976</v>
      </c>
      <c r="G178" s="298"/>
      <c r="H178" s="298" t="s">
        <v>1046</v>
      </c>
      <c r="I178" s="298" t="s">
        <v>1047</v>
      </c>
      <c r="J178" s="298">
        <v>1</v>
      </c>
      <c r="K178" s="346"/>
    </row>
    <row r="179" s="1" customFormat="1" ht="15" customHeight="1">
      <c r="B179" s="323"/>
      <c r="C179" s="298" t="s">
        <v>57</v>
      </c>
      <c r="D179" s="298"/>
      <c r="E179" s="298"/>
      <c r="F179" s="321" t="s">
        <v>976</v>
      </c>
      <c r="G179" s="298"/>
      <c r="H179" s="298" t="s">
        <v>1048</v>
      </c>
      <c r="I179" s="298" t="s">
        <v>978</v>
      </c>
      <c r="J179" s="298">
        <v>20</v>
      </c>
      <c r="K179" s="346"/>
    </row>
    <row r="180" s="1" customFormat="1" ht="15" customHeight="1">
      <c r="B180" s="323"/>
      <c r="C180" s="298" t="s">
        <v>58</v>
      </c>
      <c r="D180" s="298"/>
      <c r="E180" s="298"/>
      <c r="F180" s="321" t="s">
        <v>976</v>
      </c>
      <c r="G180" s="298"/>
      <c r="H180" s="298" t="s">
        <v>1049</v>
      </c>
      <c r="I180" s="298" t="s">
        <v>978</v>
      </c>
      <c r="J180" s="298">
        <v>255</v>
      </c>
      <c r="K180" s="346"/>
    </row>
    <row r="181" s="1" customFormat="1" ht="15" customHeight="1">
      <c r="B181" s="323"/>
      <c r="C181" s="298" t="s">
        <v>113</v>
      </c>
      <c r="D181" s="298"/>
      <c r="E181" s="298"/>
      <c r="F181" s="321" t="s">
        <v>976</v>
      </c>
      <c r="G181" s="298"/>
      <c r="H181" s="298" t="s">
        <v>940</v>
      </c>
      <c r="I181" s="298" t="s">
        <v>978</v>
      </c>
      <c r="J181" s="298">
        <v>10</v>
      </c>
      <c r="K181" s="346"/>
    </row>
    <row r="182" s="1" customFormat="1" ht="15" customHeight="1">
      <c r="B182" s="323"/>
      <c r="C182" s="298" t="s">
        <v>114</v>
      </c>
      <c r="D182" s="298"/>
      <c r="E182" s="298"/>
      <c r="F182" s="321" t="s">
        <v>976</v>
      </c>
      <c r="G182" s="298"/>
      <c r="H182" s="298" t="s">
        <v>1050</v>
      </c>
      <c r="I182" s="298" t="s">
        <v>1011</v>
      </c>
      <c r="J182" s="298"/>
      <c r="K182" s="346"/>
    </row>
    <row r="183" s="1" customFormat="1" ht="15" customHeight="1">
      <c r="B183" s="323"/>
      <c r="C183" s="298" t="s">
        <v>1051</v>
      </c>
      <c r="D183" s="298"/>
      <c r="E183" s="298"/>
      <c r="F183" s="321" t="s">
        <v>976</v>
      </c>
      <c r="G183" s="298"/>
      <c r="H183" s="298" t="s">
        <v>1052</v>
      </c>
      <c r="I183" s="298" t="s">
        <v>1011</v>
      </c>
      <c r="J183" s="298"/>
      <c r="K183" s="346"/>
    </row>
    <row r="184" s="1" customFormat="1" ht="15" customHeight="1">
      <c r="B184" s="323"/>
      <c r="C184" s="298" t="s">
        <v>1040</v>
      </c>
      <c r="D184" s="298"/>
      <c r="E184" s="298"/>
      <c r="F184" s="321" t="s">
        <v>976</v>
      </c>
      <c r="G184" s="298"/>
      <c r="H184" s="298" t="s">
        <v>1053</v>
      </c>
      <c r="I184" s="298" t="s">
        <v>1011</v>
      </c>
      <c r="J184" s="298"/>
      <c r="K184" s="346"/>
    </row>
    <row r="185" s="1" customFormat="1" ht="15" customHeight="1">
      <c r="B185" s="323"/>
      <c r="C185" s="298" t="s">
        <v>116</v>
      </c>
      <c r="D185" s="298"/>
      <c r="E185" s="298"/>
      <c r="F185" s="321" t="s">
        <v>982</v>
      </c>
      <c r="G185" s="298"/>
      <c r="H185" s="298" t="s">
        <v>1054</v>
      </c>
      <c r="I185" s="298" t="s">
        <v>978</v>
      </c>
      <c r="J185" s="298">
        <v>50</v>
      </c>
      <c r="K185" s="346"/>
    </row>
    <row r="186" s="1" customFormat="1" ht="15" customHeight="1">
      <c r="B186" s="323"/>
      <c r="C186" s="298" t="s">
        <v>1055</v>
      </c>
      <c r="D186" s="298"/>
      <c r="E186" s="298"/>
      <c r="F186" s="321" t="s">
        <v>982</v>
      </c>
      <c r="G186" s="298"/>
      <c r="H186" s="298" t="s">
        <v>1056</v>
      </c>
      <c r="I186" s="298" t="s">
        <v>1057</v>
      </c>
      <c r="J186" s="298"/>
      <c r="K186" s="346"/>
    </row>
    <row r="187" s="1" customFormat="1" ht="15" customHeight="1">
      <c r="B187" s="323"/>
      <c r="C187" s="298" t="s">
        <v>1058</v>
      </c>
      <c r="D187" s="298"/>
      <c r="E187" s="298"/>
      <c r="F187" s="321" t="s">
        <v>982</v>
      </c>
      <c r="G187" s="298"/>
      <c r="H187" s="298" t="s">
        <v>1059</v>
      </c>
      <c r="I187" s="298" t="s">
        <v>1057</v>
      </c>
      <c r="J187" s="298"/>
      <c r="K187" s="346"/>
    </row>
    <row r="188" s="1" customFormat="1" ht="15" customHeight="1">
      <c r="B188" s="323"/>
      <c r="C188" s="298" t="s">
        <v>1060</v>
      </c>
      <c r="D188" s="298"/>
      <c r="E188" s="298"/>
      <c r="F188" s="321" t="s">
        <v>982</v>
      </c>
      <c r="G188" s="298"/>
      <c r="H188" s="298" t="s">
        <v>1061</v>
      </c>
      <c r="I188" s="298" t="s">
        <v>1057</v>
      </c>
      <c r="J188" s="298"/>
      <c r="K188" s="346"/>
    </row>
    <row r="189" s="1" customFormat="1" ht="15" customHeight="1">
      <c r="B189" s="323"/>
      <c r="C189" s="359" t="s">
        <v>1062</v>
      </c>
      <c r="D189" s="298"/>
      <c r="E189" s="298"/>
      <c r="F189" s="321" t="s">
        <v>982</v>
      </c>
      <c r="G189" s="298"/>
      <c r="H189" s="298" t="s">
        <v>1063</v>
      </c>
      <c r="I189" s="298" t="s">
        <v>1064</v>
      </c>
      <c r="J189" s="360" t="s">
        <v>1065</v>
      </c>
      <c r="K189" s="346"/>
    </row>
    <row r="190" s="1" customFormat="1" ht="15" customHeight="1">
      <c r="B190" s="323"/>
      <c r="C190" s="359" t="s">
        <v>46</v>
      </c>
      <c r="D190" s="298"/>
      <c r="E190" s="298"/>
      <c r="F190" s="321" t="s">
        <v>976</v>
      </c>
      <c r="G190" s="298"/>
      <c r="H190" s="295" t="s">
        <v>1066</v>
      </c>
      <c r="I190" s="298" t="s">
        <v>1067</v>
      </c>
      <c r="J190" s="298"/>
      <c r="K190" s="346"/>
    </row>
    <row r="191" s="1" customFormat="1" ht="15" customHeight="1">
      <c r="B191" s="323"/>
      <c r="C191" s="359" t="s">
        <v>1068</v>
      </c>
      <c r="D191" s="298"/>
      <c r="E191" s="298"/>
      <c r="F191" s="321" t="s">
        <v>976</v>
      </c>
      <c r="G191" s="298"/>
      <c r="H191" s="298" t="s">
        <v>1069</v>
      </c>
      <c r="I191" s="298" t="s">
        <v>1011</v>
      </c>
      <c r="J191" s="298"/>
      <c r="K191" s="346"/>
    </row>
    <row r="192" s="1" customFormat="1" ht="15" customHeight="1">
      <c r="B192" s="323"/>
      <c r="C192" s="359" t="s">
        <v>1070</v>
      </c>
      <c r="D192" s="298"/>
      <c r="E192" s="298"/>
      <c r="F192" s="321" t="s">
        <v>976</v>
      </c>
      <c r="G192" s="298"/>
      <c r="H192" s="298" t="s">
        <v>1071</v>
      </c>
      <c r="I192" s="298" t="s">
        <v>1011</v>
      </c>
      <c r="J192" s="298"/>
      <c r="K192" s="346"/>
    </row>
    <row r="193" s="1" customFormat="1" ht="15" customHeight="1">
      <c r="B193" s="323"/>
      <c r="C193" s="359" t="s">
        <v>1072</v>
      </c>
      <c r="D193" s="298"/>
      <c r="E193" s="298"/>
      <c r="F193" s="321" t="s">
        <v>982</v>
      </c>
      <c r="G193" s="298"/>
      <c r="H193" s="298" t="s">
        <v>1073</v>
      </c>
      <c r="I193" s="298" t="s">
        <v>1011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1074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1075</v>
      </c>
      <c r="D200" s="362"/>
      <c r="E200" s="362"/>
      <c r="F200" s="362" t="s">
        <v>1076</v>
      </c>
      <c r="G200" s="363"/>
      <c r="H200" s="362" t="s">
        <v>1077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1067</v>
      </c>
      <c r="D202" s="298"/>
      <c r="E202" s="298"/>
      <c r="F202" s="321" t="s">
        <v>47</v>
      </c>
      <c r="G202" s="298"/>
      <c r="H202" s="298" t="s">
        <v>1078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48</v>
      </c>
      <c r="G203" s="298"/>
      <c r="H203" s="298" t="s">
        <v>1079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1080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1081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50</v>
      </c>
      <c r="G206" s="298"/>
      <c r="H206" s="298" t="s">
        <v>1082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1023</v>
      </c>
      <c r="D208" s="298"/>
      <c r="E208" s="298"/>
      <c r="F208" s="321" t="s">
        <v>84</v>
      </c>
      <c r="G208" s="298"/>
      <c r="H208" s="298" t="s">
        <v>1083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918</v>
      </c>
      <c r="G209" s="298"/>
      <c r="H209" s="298" t="s">
        <v>919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916</v>
      </c>
      <c r="G210" s="298"/>
      <c r="H210" s="298" t="s">
        <v>1084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920</v>
      </c>
      <c r="G211" s="359"/>
      <c r="H211" s="350" t="s">
        <v>921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922</v>
      </c>
      <c r="G212" s="359"/>
      <c r="H212" s="350" t="s">
        <v>897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1047</v>
      </c>
      <c r="D214" s="298"/>
      <c r="E214" s="298"/>
      <c r="F214" s="321">
        <v>1</v>
      </c>
      <c r="G214" s="359"/>
      <c r="H214" s="350" t="s">
        <v>1085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1086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1087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1088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2021-10-26T07:43:12Z</dcterms:created>
  <dcterms:modified xsi:type="dcterms:W3CDTF">2021-10-26T07:43:22Z</dcterms:modified>
</cp:coreProperties>
</file>