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worksheets/sheet59.xml" ContentType="application/vnd.openxmlformats-officedocument.spreadsheetml.worksheet+xml"/>
  <Override PartName="/xl/worksheets/sheet60.xml" ContentType="application/vnd.openxmlformats-officedocument.spreadsheetml.worksheet+xml"/>
  <Override PartName="/xl/worksheets/sheet61.xml" ContentType="application/vnd.openxmlformats-officedocument.spreadsheetml.worksheet+xml"/>
  <Override PartName="/xl/worksheets/sheet62.xml" ContentType="application/vnd.openxmlformats-officedocument.spreadsheetml.worksheet+xml"/>
  <Override PartName="/xl/worksheets/sheet63.xml" ContentType="application/vnd.openxmlformats-officedocument.spreadsheetml.worksheet+xml"/>
  <Override PartName="/xl/worksheets/sheet64.xml" ContentType="application/vnd.openxmlformats-officedocument.spreadsheetml.worksheet+xml"/>
  <Override PartName="/xl/worksheets/sheet65.xml" ContentType="application/vnd.openxmlformats-officedocument.spreadsheetml.worksheet+xml"/>
  <Override PartName="/xl/worksheets/sheet66.xml" ContentType="application/vnd.openxmlformats-officedocument.spreadsheetml.worksheet+xml"/>
  <Override PartName="/xl/worksheets/sheet67.xml" ContentType="application/vnd.openxmlformats-officedocument.spreadsheetml.worksheet+xml"/>
  <Override PartName="/xl/worksheets/sheet68.xml" ContentType="application/vnd.openxmlformats-officedocument.spreadsheetml.worksheet+xml"/>
  <Override PartName="/xl/worksheets/sheet69.xml" ContentType="application/vnd.openxmlformats-officedocument.spreadsheetml.worksheet+xml"/>
  <Override PartName="/xl/worksheets/sheet70.xml" ContentType="application/vnd.openxmlformats-officedocument.spreadsheetml.worksheet+xml"/>
  <Override PartName="/xl/worksheets/sheet71.xml" ContentType="application/vnd.openxmlformats-officedocument.spreadsheetml.worksheet+xml"/>
  <Override PartName="/xl/worksheets/sheet72.xml" ContentType="application/vnd.openxmlformats-officedocument.spreadsheetml.worksheet+xml"/>
  <Override PartName="/xl/worksheets/sheet73.xml" ContentType="application/vnd.openxmlformats-officedocument.spreadsheetml.worksheet+xml"/>
  <Override PartName="/xl/worksheets/sheet74.xml" ContentType="application/vnd.openxmlformats-officedocument.spreadsheetml.worksheet+xml"/>
  <Override PartName="/xl/worksheets/sheet75.xml" ContentType="application/vnd.openxmlformats-officedocument.spreadsheetml.worksheet+xml"/>
  <Override PartName="/xl/worksheets/sheet76.xml" ContentType="application/vnd.openxmlformats-officedocument.spreadsheetml.worksheet+xml"/>
  <Override PartName="/xl/worksheets/sheet77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oldrich_nyc" reservationPassword="0"/>
  <workbookPr/>
  <bookViews>
    <workbookView xWindow="240" yWindow="120" windowWidth="14940" windowHeight="9225" activeTab="0"/>
  </bookViews>
  <sheets>
    <sheet name="rekapitulace" sheetId="1" r:id="rId1"/>
    <sheet name="000" sheetId="2" r:id="rId2"/>
    <sheet name="001" sheetId="3" r:id="rId3"/>
    <sheet name="002" sheetId="4" r:id="rId4"/>
    <sheet name="014.1" sheetId="5" r:id="rId5"/>
    <sheet name="014.2" sheetId="6" r:id="rId6"/>
    <sheet name="014.3" sheetId="7" r:id="rId7"/>
    <sheet name="015" sheetId="8" r:id="rId8"/>
    <sheet name="016.1" sheetId="9" r:id="rId9"/>
    <sheet name="016.2" sheetId="10" r:id="rId10"/>
    <sheet name="016.3" sheetId="11" r:id="rId11"/>
    <sheet name="017.1" sheetId="12" r:id="rId12"/>
    <sheet name="017.2" sheetId="13" r:id="rId13"/>
    <sheet name="017.3" sheetId="14" r:id="rId14"/>
    <sheet name="018.1" sheetId="15" r:id="rId15"/>
    <sheet name="018.2" sheetId="16" r:id="rId16"/>
    <sheet name="018.3" sheetId="17" r:id="rId17"/>
    <sheet name="104" sheetId="18" r:id="rId18"/>
    <sheet name="105" sheetId="19" r:id="rId19"/>
    <sheet name="105.1" sheetId="20" r:id="rId20"/>
    <sheet name="254" sheetId="21" r:id="rId21"/>
    <sheet name="255" sheetId="22" r:id="rId22"/>
    <sheet name="256" sheetId="23" r:id="rId23"/>
    <sheet name="257" sheetId="24" r:id="rId24"/>
    <sheet name="258" sheetId="25" r:id="rId25"/>
    <sheet name="259" sheetId="26" r:id="rId26"/>
    <sheet name="260" sheetId="27" r:id="rId27"/>
    <sheet name="261" sheetId="28" r:id="rId28"/>
    <sheet name="262" sheetId="29" r:id="rId29"/>
    <sheet name="263" sheetId="30" r:id="rId30"/>
    <sheet name="264" sheetId="31" r:id="rId31"/>
    <sheet name="265" sheetId="32" r:id="rId32"/>
    <sheet name="266" sheetId="33" r:id="rId33"/>
    <sheet name="266.1" sheetId="34" r:id="rId34"/>
    <sheet name="267" sheetId="35" r:id="rId35"/>
    <sheet name="268" sheetId="36" r:id="rId36"/>
    <sheet name="269" sheetId="37" r:id="rId37"/>
    <sheet name="270" sheetId="38" r:id="rId38"/>
    <sheet name="311" sheetId="39" r:id="rId39"/>
    <sheet name="312" sheetId="40" r:id="rId40"/>
    <sheet name="313" sheetId="41" r:id="rId41"/>
    <sheet name="346" sheetId="42" r:id="rId42"/>
    <sheet name="347" sheetId="43" r:id="rId43"/>
    <sheet name="421" sheetId="44" r:id="rId44"/>
    <sheet name="422" sheetId="45" r:id="rId45"/>
    <sheet name="432" sheetId="46" r:id="rId46"/>
    <sheet name="432.1" sheetId="47" r:id="rId47"/>
    <sheet name="437" sheetId="48" r:id="rId48"/>
    <sheet name="437.1" sheetId="49" r:id="rId49"/>
    <sheet name="442.1" sheetId="50" r:id="rId50"/>
    <sheet name="442.2" sheetId="51" r:id="rId51"/>
    <sheet name="442.3" sheetId="52" r:id="rId52"/>
    <sheet name="442.4" sheetId="53" r:id="rId53"/>
    <sheet name="442.5" sheetId="54" r:id="rId54"/>
    <sheet name="445" sheetId="55" r:id="rId55"/>
    <sheet name="456" sheetId="56" r:id="rId56"/>
    <sheet name="456.1" sheetId="57" r:id="rId57"/>
    <sheet name="481" sheetId="58" r:id="rId58"/>
    <sheet name="482" sheetId="59" r:id="rId59"/>
    <sheet name="483" sheetId="60" r:id="rId60"/>
    <sheet name="484" sheetId="61" r:id="rId61"/>
    <sheet name="485" sheetId="62" r:id="rId62"/>
    <sheet name="490" sheetId="63" r:id="rId63"/>
    <sheet name="511" sheetId="64" r:id="rId64"/>
    <sheet name="512" sheetId="65" r:id="rId65"/>
    <sheet name="602.1" sheetId="66" r:id="rId66"/>
    <sheet name="602.2" sheetId="67" r:id="rId67"/>
    <sheet name="602.3" sheetId="68" r:id="rId68"/>
    <sheet name="616" sheetId="69" r:id="rId69"/>
    <sheet name="618" sheetId="70" r:id="rId70"/>
    <sheet name="619" sheetId="71" r:id="rId71"/>
    <sheet name="620" sheetId="72" r:id="rId72"/>
    <sheet name="702.1" sheetId="73" r:id="rId73"/>
    <sheet name="702.2" sheetId="74" r:id="rId74"/>
    <sheet name="702.3" sheetId="75" r:id="rId75"/>
    <sheet name="802.1" sheetId="76" r:id="rId76"/>
    <sheet name="802.2" sheetId="77" r:id="rId77"/>
  </sheets>
  <definedNames/>
  <calcPr/>
  <webPublishing/>
</workbook>
</file>

<file path=xl/sharedStrings.xml><?xml version="1.0" encoding="utf-8"?>
<sst xmlns="http://schemas.openxmlformats.org/spreadsheetml/2006/main" count="14325" uniqueCount="3024">
  <si>
    <t>Soupis objektů s DPH</t>
  </si>
  <si>
    <t>Stavba:20062_2U - REKONSTRUKCE ČTYŘ ÚSEKŮ TT LIBEREC - JABLONEC N.N. ÚSEK PROSEČ N.N., ŠKOLA - PROSEČ N.N. VÝHYBNA</t>
  </si>
  <si>
    <t>Varianta:ZŘ - Základní řešení</t>
  </si>
  <si>
    <t>Odbytová cena:</t>
  </si>
  <si>
    <t>OC+DPH:</t>
  </si>
  <si>
    <t>Sazba 1</t>
  </si>
  <si>
    <t>Sazba 2</t>
  </si>
  <si>
    <t>Sazba 3</t>
  </si>
  <si>
    <t>Objekt</t>
  </si>
  <si>
    <t>Popis</t>
  </si>
  <si>
    <t>OC</t>
  </si>
  <si>
    <t>DPH</t>
  </si>
  <si>
    <t>OC+DPH</t>
  </si>
  <si>
    <t>Aspe</t>
  </si>
  <si>
    <t>Příloha k formuláři pro ocenění nabídky</t>
  </si>
  <si>
    <t>Stavba</t>
  </si>
  <si>
    <t>číslo a název SO</t>
  </si>
  <si>
    <t>číslo a název rozpočtu:</t>
  </si>
  <si>
    <t>20062_2U</t>
  </si>
  <si>
    <t>REKONSTRUKCE ČTYŘ ÚSEKŮ TT LIBEREC - JABLONEC N.N. ÚSEK PROSEČ N.N., ŠKOLA - PROSEČ N.N. VÝHYBNA</t>
  </si>
  <si>
    <t>SO 000</t>
  </si>
  <si>
    <t>VŠEOBECNÉ A PŘEDBĚŽNÉ POLOŽKY</t>
  </si>
  <si>
    <t>000</t>
  </si>
  <si>
    <t>Poř.
č.pol.</t>
  </si>
  <si>
    <t>1</t>
  </si>
  <si>
    <t>Kód
položky</t>
  </si>
  <si>
    <t>Varianta
položky</t>
  </si>
  <si>
    <t>Název položky</t>
  </si>
  <si>
    <t>jednotka</t>
  </si>
  <si>
    <t>Počet
jednotek</t>
  </si>
  <si>
    <t>CENA</t>
  </si>
  <si>
    <t>jednotková</t>
  </si>
  <si>
    <t>celkem</t>
  </si>
  <si>
    <t>Sazba</t>
  </si>
  <si>
    <t>2</t>
  </si>
  <si>
    <t>3</t>
  </si>
  <si>
    <t>4</t>
  </si>
  <si>
    <t>5</t>
  </si>
  <si>
    <t>6</t>
  </si>
  <si>
    <t>7</t>
  </si>
  <si>
    <t>8</t>
  </si>
  <si>
    <t>Všeobecné konstrukce a práce</t>
  </si>
  <si>
    <t>0</t>
  </si>
  <si>
    <t>02720</t>
  </si>
  <si>
    <t/>
  </si>
  <si>
    <t>POMOC PRÁCE ZŘÍZ NEBO ZAJIŠŤ REGULACI A OCHRANU DOPRAVY
Dopravního opatření zahrnuje provizorní dopravní značení, provizorní světelně signalizační zařízení, zřízení provizorních komunikací a sjezdů a další opatření nutná k zajištění dopravní obslužnosti území během výstavby</t>
  </si>
  <si>
    <t xml:space="preserve">KPL       </t>
  </si>
  <si>
    <t>1kpl=1,000 [A]</t>
  </si>
  <si>
    <t>027220.R</t>
  </si>
  <si>
    <t>POM PRÁCE ZAJIŠŤ REGUL DOPRAVY - POMALÉ JÍZDY VLAKŮ</t>
  </si>
  <si>
    <t>02943</t>
  </si>
  <si>
    <t>OSTATNÍ POŽADAVKY - VYPRACOVÁNÍ RDS</t>
  </si>
  <si>
    <t xml:space="preserve">KČ        </t>
  </si>
  <si>
    <t>1=1,000 [A]</t>
  </si>
  <si>
    <t>02944</t>
  </si>
  <si>
    <t>OSTAT POŽADAVKY - DOKUMENTACE SKUTEČ PROVEDENÍ V DIGIT FORMĚ
DSPS - tištěné + digitálně, včetně zajištění potřebného geodetického zaměření skutečného provedení</t>
  </si>
  <si>
    <t>02950</t>
  </si>
  <si>
    <t>OSTATNÍ POŽADAVKY - POSUDKY, KONTROLY, REVIZNÍ ZPRÁVY
Zkoušky a revize pro trolejové vedení a mazníky</t>
  </si>
  <si>
    <t>02990</t>
  </si>
  <si>
    <t>OSTATNÍ POŽADAVKY - INFORMAČNÍ TABULE
2ks info tabulí
Minimální obsah informační tabule je schéma stavby, kontaktní údaje na zástupce investora, TDI, BOZP, stavbyvedoucího a identifikační údaje zhotovitele</t>
  </si>
  <si>
    <t>02991</t>
  </si>
  <si>
    <t>A</t>
  </si>
  <si>
    <t>OSTATNÍ POŽADAVKY - PUBLICITA
Povinná publicita 2 x billboard 2,3x5,1 m</t>
  </si>
  <si>
    <t>B</t>
  </si>
  <si>
    <t>OSTATNÍ POŽADAVKY - PUBLICITA
kamenná pamětní deska - 1ks</t>
  </si>
  <si>
    <t>C e l k e m</t>
  </si>
  <si>
    <t>001</t>
  </si>
  <si>
    <t>ZÁKLADNÍ VYTYČOVACÍ SÍŤ</t>
  </si>
  <si>
    <t>029113</t>
  </si>
  <si>
    <t>OSTATNÍ POŽADAVKY - GEODETICKÉ ZAMĚŘENÍ - CELKY
polohové a výškové zaměření bodů</t>
  </si>
  <si>
    <t xml:space="preserve">KUS       </t>
  </si>
  <si>
    <t>body s těžkou stabilizací: 3ks=3,000 [A]</t>
  </si>
  <si>
    <t>02914</t>
  </si>
  <si>
    <t>OSTATNÍ POŽADAVKY - BOD ZÁKLADNÍ VYTYČOVACÍ SÍTĚ
kompletní provedení
body s těžkou stabilizací</t>
  </si>
  <si>
    <t>3ks=3,000 [A]</t>
  </si>
  <si>
    <t>02940</t>
  </si>
  <si>
    <t>OSTATNÍ POŽADAVKY - VYPRACOVÁNÍ DOKUMENTACE
dokumentace základní vytyčovací sítě</t>
  </si>
  <si>
    <t>Potrubí</t>
  </si>
  <si>
    <t>894846.R</t>
  </si>
  <si>
    <t>ŠACHTY KANALIZAČNÍ PLASTOVÉ
atyp, 500/300, plastový poklop</t>
  </si>
  <si>
    <t>těžká stabilizace: 3ks=3,000 [A]</t>
  </si>
  <si>
    <t>89914</t>
  </si>
  <si>
    <t>ŠACHTOVÉ BETONOVÉ SKRUŽE SAMOSTATNÉ</t>
  </si>
  <si>
    <t>v místě ochranných tyčových znaků
body s těžkou stabilizací: 3ks=3,000 [A]</t>
  </si>
  <si>
    <t>Ostatní konstrukce a práce</t>
  </si>
  <si>
    <t>9</t>
  </si>
  <si>
    <t>93658</t>
  </si>
  <si>
    <t>OCHRANNÉ TYČOVÉ ZNAKY - ORIENTAČNÍ SLOUPKY
ochranné tyče značení dl.2,0m červenobílé, vč. výstražné tabulky "GEODETICKÝ BOD"</t>
  </si>
  <si>
    <t>SO 002</t>
  </si>
  <si>
    <t>DEMOLICE Č.P. 698</t>
  </si>
  <si>
    <t>002</t>
  </si>
  <si>
    <t>014101</t>
  </si>
  <si>
    <t>POPLATKY ZA SKLÁDKU
ZEMINA</t>
  </si>
  <si>
    <t xml:space="preserve">M3        </t>
  </si>
  <si>
    <t>dle položky 17120: 130,00m3=130,000 [A]</t>
  </si>
  <si>
    <t>014102</t>
  </si>
  <si>
    <t>POPLATKY ZA SKLÁDKU
VYBOURANÉ HMOTY
BUDE FAKTUROVÁNO DLE SKUTEČNOSTI</t>
  </si>
  <si>
    <t xml:space="preserve">T         </t>
  </si>
  <si>
    <t>celková tonáž suti dle TZ (hl. budova): 365,40t=365,400 [A]
odpočet suti azbestu dle TZ (položka 014132): -2,35t=-2,350 [B]
dle položky 11348: 4,64m3 *2,00t/m3=9,280 [C]
dle položky 98116: 44,00m3OP*0,1*0,80t/m3=3,520 [D]
dle položky 96611: 2m3*2,5t/m3=5,000 [E]
Celkem: A+B+C+D+E=380,850 [F]</t>
  </si>
  <si>
    <t>014132</t>
  </si>
  <si>
    <t>POPLATKY ZA SKLÁDKU TYP S-NO (NEBEZPEČNÝ ODPAD)</t>
  </si>
  <si>
    <t>tunáž suti azbestu dle TZ (hl. budova): 2,35t=2,350 [A]</t>
  </si>
  <si>
    <t>Zemní práce</t>
  </si>
  <si>
    <t>11348</t>
  </si>
  <si>
    <t>ODSTRANĚNÍ KRYTU ZPEVNĚNÝCH PLOCH Z DLAŽDIC VČETNĚ PODKLADU</t>
  </si>
  <si>
    <t>betonová dlažba: 29,00m2*0,16=4,640 [A]</t>
  </si>
  <si>
    <t>12273</t>
  </si>
  <si>
    <t>ODKOPÁVKY A PROKOPÁVKY OBECNÉ TŘ. I</t>
  </si>
  <si>
    <t>Dle TZ: 405,00t/1,80t/m3=225,000 [A]</t>
  </si>
  <si>
    <t>17120</t>
  </si>
  <si>
    <t>ULOŽENÍ SYPANINY DO NÁSYPŮ A NA SKLÁDKY BEZ ZHUTNĚNÍ</t>
  </si>
  <si>
    <t>uložení přebytečné zeminy na skládku dle položky 12273, 17411: 225,00m3 -95,00m3=130,000 [A]</t>
  </si>
  <si>
    <t>17411</t>
  </si>
  <si>
    <t>ZÁSYP JAM A RÝH ZEMINOU SE ZHUTNĚNÍM</t>
  </si>
  <si>
    <t>zásyp jámy po demolici-předpoklad: 83,00m3=83,000 [A]
zásyp zrušené jímky-předpoklad: 12,00m3=12,000 [B]
Celkem: A+B=95,000 [C]</t>
  </si>
  <si>
    <t>18214</t>
  </si>
  <si>
    <t>ÚPRAVA POVRCHŮ SROVNÁNÍM ÚZEMÍ V TL DO 0,25M</t>
  </si>
  <si>
    <t xml:space="preserve">M2        </t>
  </si>
  <si>
    <t>po demolici budovy: 229,00m2=229,000 [A]
po demolici kůlny: 18,00m2=18,000 [B]
Celkem: A+B=247,000 [C]</t>
  </si>
  <si>
    <t>Vodorovné konstrukce</t>
  </si>
  <si>
    <t>45157</t>
  </si>
  <si>
    <t>VÝPLŇOVÉ VRSTVY Z KAMENIVA TĚŽENÉHO</t>
  </si>
  <si>
    <t>zrušení studny - výplň studny: 3,14*0,50*0,50*8,00=6,280 [A]</t>
  </si>
  <si>
    <t>96611</t>
  </si>
  <si>
    <t>BOURÁNÍ KONSTRUKCÍ Z BETONOVÝCH DÍLCŮ</t>
  </si>
  <si>
    <t>demolice studny 
vybourání 3ks skruží DN1000: 3ks*0,5m3=1,500 [A]
vybourání poklopu studny: 0,5m3=0,500 [B]
Celkem: A+B=2,000 [C]</t>
  </si>
  <si>
    <t>966842</t>
  </si>
  <si>
    <t>ODSTRANĚNÍ OPLOCENÍ Z DRÁT PLETIVA</t>
  </si>
  <si>
    <t xml:space="preserve">M         </t>
  </si>
  <si>
    <t>odstranění oplocení: 15,00m=15,000 [A]</t>
  </si>
  <si>
    <t>96689.R</t>
  </si>
  <si>
    <t>DEMOLICE JÍMKY Z MONOLIT BETONU
VČ. PŘÍPADNÉHO VYČERPÁNÍ, ODVOZ A EKOLOGICKÉ LIKVIDACE ODPADU
VYČIŠTĚNÍ A DEZINFEKCE</t>
  </si>
  <si>
    <t>966899.R</t>
  </si>
  <si>
    <t>ODSTRANĚNÍ RUČNÍ PUMPY
VČETNĚ PŘÍPADNÉHO POPLATKU ZA SKLÁDKU</t>
  </si>
  <si>
    <t>zrušení studny - 1ks=1,000 [A]</t>
  </si>
  <si>
    <t>969133</t>
  </si>
  <si>
    <t>VYBOURÁNÍ POTRUBÍ DN DO 150MM VODOVODNÍCH
VČETNĚ PŘÍPADNÉHO POPLATKU ZA SKLÁDKU</t>
  </si>
  <si>
    <t>vybourání přípojky zrušené studny: 11,0m=11,000 [A]</t>
  </si>
  <si>
    <t>98116</t>
  </si>
  <si>
    <t>DEMOLICE BUDOV DŘEVĚNÝCH</t>
  </si>
  <si>
    <t xml:space="preserve">M3OP      </t>
  </si>
  <si>
    <t>kůlna: 44,00m3OP=44,000 [A]</t>
  </si>
  <si>
    <t>98123</t>
  </si>
  <si>
    <t>DEMOLICE BUDOV CIHELNÝCH S PODÍLEM KONSTRUKCÍ DO 20%</t>
  </si>
  <si>
    <t>demolice objektu dle TZ: 813,00m3OP=813,000 [A]</t>
  </si>
  <si>
    <t>SO 014</t>
  </si>
  <si>
    <t>SSZ V KM 6,61</t>
  </si>
  <si>
    <t>014.1</t>
  </si>
  <si>
    <t>DODÁVKY</t>
  </si>
  <si>
    <t>STOŽÁRY A PŘÍSLUŠENSTVÍ</t>
  </si>
  <si>
    <t>01</t>
  </si>
  <si>
    <t>stožár chodecký prodloužený</t>
  </si>
  <si>
    <t xml:space="preserve">KS        </t>
  </si>
  <si>
    <t>4ks=4,000 [A]</t>
  </si>
  <si>
    <t>02</t>
  </si>
  <si>
    <t>základový rám pod stožár</t>
  </si>
  <si>
    <t>03</t>
  </si>
  <si>
    <t>dvířka na stožár chodecký - RŘ</t>
  </si>
  <si>
    <t>DOPRAVNÍ ZNAČENÍ</t>
  </si>
  <si>
    <t>04</t>
  </si>
  <si>
    <t>upevňovací konstrukce pro DZ</t>
  </si>
  <si>
    <t>2ks=2,000 [A]</t>
  </si>
  <si>
    <t>05</t>
  </si>
  <si>
    <t>DZ reflex A32A</t>
  </si>
  <si>
    <t>KABELY A VODIČE</t>
  </si>
  <si>
    <t>06</t>
  </si>
  <si>
    <t>kabel TCEKFY do 2P x 1</t>
  </si>
  <si>
    <t>10,0m=10,000 [A]</t>
  </si>
  <si>
    <t>07</t>
  </si>
  <si>
    <t>silový kabel CYKY do 5 x 4mm, provedení J</t>
  </si>
  <si>
    <t>6,0m=6,000 [A]</t>
  </si>
  <si>
    <t>08</t>
  </si>
  <si>
    <t>silový kabel CYKY do 37 x 1,5mm, provedení J</t>
  </si>
  <si>
    <t>96,0m=96,000 [A]</t>
  </si>
  <si>
    <t>09</t>
  </si>
  <si>
    <t>vodič CMSM 7 x 1,5mm provedení G</t>
  </si>
  <si>
    <t>26,0m=26,000 [A]</t>
  </si>
  <si>
    <t>10</t>
  </si>
  <si>
    <t>kabel TCEPKPFLE 5 x 4 x 0,8mm</t>
  </si>
  <si>
    <t>11</t>
  </si>
  <si>
    <t>kabel TCEPKPFLE do 10 x 4 x 0,8mm</t>
  </si>
  <si>
    <t>846,0m=846,000 [A]</t>
  </si>
  <si>
    <t>12</t>
  </si>
  <si>
    <t>štítek pro ozn. kabelů</t>
  </si>
  <si>
    <t>28ks=28,000 [A]</t>
  </si>
  <si>
    <t>OSTATNÍ TECHNOLOGIE</t>
  </si>
  <si>
    <t>13</t>
  </si>
  <si>
    <t>mikroprocesorový řadič v plast. skříni vč. podstavce (viz TZ)</t>
  </si>
  <si>
    <t>1ks=1,000 [A]</t>
  </si>
  <si>
    <t>14</t>
  </si>
  <si>
    <t>koordinační skříň plastová, 790x300x890mm včetně podstavce (viz TZ)</t>
  </si>
  <si>
    <t>15</t>
  </si>
  <si>
    <t>stožárová svorkovnice např. WAGO</t>
  </si>
  <si>
    <t>16</t>
  </si>
  <si>
    <t>akust.náv.pro nevidomé</t>
  </si>
  <si>
    <t>17</t>
  </si>
  <si>
    <t>jednotka ovládání akustické signalizace</t>
  </si>
  <si>
    <t>18</t>
  </si>
  <si>
    <t>přijímač dálkového ovládání akustické signalizace</t>
  </si>
  <si>
    <t>19</t>
  </si>
  <si>
    <t>anténa DCF</t>
  </si>
  <si>
    <t>20</t>
  </si>
  <si>
    <t>úprava a doplnění řadiče vč. software</t>
  </si>
  <si>
    <t>TRAMVAJOVÁ DETEKCE</t>
  </si>
  <si>
    <t>21</t>
  </si>
  <si>
    <t>vyhodnocovací jednotka tramvajové detekce</t>
  </si>
  <si>
    <t>22</t>
  </si>
  <si>
    <t>zemní detektor tramvajové detekce</t>
  </si>
  <si>
    <t>23</t>
  </si>
  <si>
    <t>plastová šachta pro uložení tramvajového detektoru 313x313x305mm včetně víka</t>
  </si>
  <si>
    <t>24</t>
  </si>
  <si>
    <t>kabel např. UNITRONIC Li2YCYv(TP)2x2x0,5</t>
  </si>
  <si>
    <t>640,0m=640,000 [A]</t>
  </si>
  <si>
    <t>NÁVĚSTIDLA 230V - LED</t>
  </si>
  <si>
    <t>25</t>
  </si>
  <si>
    <t>jednokomorové náv. pr.210 vč. mont. přísl. se symb. šipka</t>
  </si>
  <si>
    <t>26</t>
  </si>
  <si>
    <t>tramvajové návěstidlo vč.mont.příslušenství na střožár a kontrstního rámu</t>
  </si>
  <si>
    <t>27</t>
  </si>
  <si>
    <t>výzvové návěstidlo TRAM vč.mont.příslušenství na střožár</t>
  </si>
  <si>
    <t>CHRÁNIČKY A PŘÍSLUŠENSTVÍ + UZEMŇOVACÍ MATERIÁL</t>
  </si>
  <si>
    <t>28</t>
  </si>
  <si>
    <t>svorka křížová SR02</t>
  </si>
  <si>
    <t>6ks=6,000 [A]</t>
  </si>
  <si>
    <t>29</t>
  </si>
  <si>
    <t>svorka křížová SR03</t>
  </si>
  <si>
    <t>30</t>
  </si>
  <si>
    <t>páska např. Bandimex</t>
  </si>
  <si>
    <t>2,5m=2,500 [A]</t>
  </si>
  <si>
    <t>31</t>
  </si>
  <si>
    <t>spona např. Bandimex</t>
  </si>
  <si>
    <t>5ks=5,000 [A]</t>
  </si>
  <si>
    <t>32</t>
  </si>
  <si>
    <t>zemnící pásek FeZn 30 x 4</t>
  </si>
  <si>
    <t>34,0m=34,000 [A]</t>
  </si>
  <si>
    <t>33</t>
  </si>
  <si>
    <t>zemnící drát pr.10mm</t>
  </si>
  <si>
    <t xml:space="preserve">KG        </t>
  </si>
  <si>
    <t>34kg=34,000 [A]</t>
  </si>
  <si>
    <t>34</t>
  </si>
  <si>
    <t>polyuretanová pěna</t>
  </si>
  <si>
    <t>35</t>
  </si>
  <si>
    <t>trubka ohebná DN 110</t>
  </si>
  <si>
    <t>36,0m=36,000 [A]</t>
  </si>
  <si>
    <t>36</t>
  </si>
  <si>
    <t>trubka ohebná DN 50</t>
  </si>
  <si>
    <t>298,0m=298,000 [A]</t>
  </si>
  <si>
    <t>37</t>
  </si>
  <si>
    <t>trubka pevná DN 110 chránička pod komunikaci</t>
  </si>
  <si>
    <t>86,0m=86,000 [A]</t>
  </si>
  <si>
    <t>38</t>
  </si>
  <si>
    <t>optotrubka HDPE 40</t>
  </si>
  <si>
    <t>39</t>
  </si>
  <si>
    <t>koncovka optotrubky</t>
  </si>
  <si>
    <t>40</t>
  </si>
  <si>
    <t>koncovka optotrubky s ventilkem</t>
  </si>
  <si>
    <t>41</t>
  </si>
  <si>
    <t>přechodka 110/50</t>
  </si>
  <si>
    <t>42</t>
  </si>
  <si>
    <t>T kus 110/110/110</t>
  </si>
  <si>
    <t>43</t>
  </si>
  <si>
    <t>redukovaná odbočka 110/110/50</t>
  </si>
  <si>
    <t>44</t>
  </si>
  <si>
    <t>spojky DN 110</t>
  </si>
  <si>
    <t>10ks=10,000 [A]</t>
  </si>
  <si>
    <t>45</t>
  </si>
  <si>
    <t>T kus 50/50/50</t>
  </si>
  <si>
    <t>OSTATNÍ</t>
  </si>
  <si>
    <t>46</t>
  </si>
  <si>
    <t>realizační projektová dokumentace (montážné výkresy - zapojení stožárů, řadiče a výstroje)</t>
  </si>
  <si>
    <t>47</t>
  </si>
  <si>
    <t>geodetické zaměření stavby</t>
  </si>
  <si>
    <t>48</t>
  </si>
  <si>
    <t>realizační inženýring</t>
  </si>
  <si>
    <t>49</t>
  </si>
  <si>
    <t>revize elektro</t>
  </si>
  <si>
    <t>50</t>
  </si>
  <si>
    <t>dokumentace skutečného provedení stavby</t>
  </si>
  <si>
    <t>014.2</t>
  </si>
  <si>
    <t>MONTÁŽNÍ PRÁCE</t>
  </si>
  <si>
    <t>OBSAH POLOŽEK CENÍKU MONTÁŽNÍCH PRACÍ</t>
  </si>
  <si>
    <t>Montáž řadiče na připravený základ
(montáž řadiče na základ  a vytvoření prostupu pro kabely v základu, připojení uzemnění, vložení desky na dno skříně, vyvrtání /vyřezání/ otvorů pro kabely, zatažení přívodních kabelů do řadiče,  utěsnění kabelů v otvorech tmelem /silikonem/, utěsnění desky po obvodu skříně tmelem /silikonem/)</t>
  </si>
  <si>
    <t>Montáž skříně pro tram. detekci na připravený základ
(montáž skříně na základ  a vytvoření prostupu pro kabely v základu, připojení uzemnění, vložení desky na dno skříně, vyvrtání /vyřezání/ otvorů pro kabely, zatažení přívodních kabelů do řadiče, utěsnění kabelů v otvorech tmelem /silikonem/, utěsnění desky po obvodu skříně tmelem /silikonem/)</t>
  </si>
  <si>
    <t>Montáž návěstidla na stožár
(vyvrtání otvorů, zhotovení závitů, montáž návěstidla a držáku na stožár, protažení kabelu stožárem, zapojení kabelu CMSM do svorkovnice,).</t>
  </si>
  <si>
    <t>Montáž nosiče dvou návěstidel na stožár
(montáž nosiče dvou návěstidel umístěných vedle sebe)</t>
  </si>
  <si>
    <t>Montáž tramvajového zemního detektoru
(zapojení kabelu do detektoru včetně utěsnění v průchodce, uložení detektoru v šachtě)</t>
  </si>
  <si>
    <t>Montáž vyhodnocovací jednotky tramvajového detektoru do plastové skříňky vč. zapojení</t>
  </si>
  <si>
    <t>Montáž stožárové svorkovnice</t>
  </si>
  <si>
    <t>Montáž stožárové výzbroje (stožárová dvířka)</t>
  </si>
  <si>
    <t>Ukončení kabelu do 37 x 2,5
zastřižení kabelu, odizolování příslušné části kabelu a jednotlivých žil, zhotovení koncovky, vytvoření pořadí žil, zhotovení kabelové formy a zapojení do příslušné svorkovnice</t>
  </si>
  <si>
    <t>12ks=12,000 [A]</t>
  </si>
  <si>
    <t>Ukončení kabelu TCEKFY
zastřižení kabelu, odizolování příslušné části kabelu a jednotlivých žil, zhotovení koncovky, vytvoření pořadí žil, zhotovení kabelové formy a zapojení do příslušné svorkovnice</t>
  </si>
  <si>
    <t>Ukončení kabelu do 4 x 25
zastřižení kabelu, odizolování příslušné části kabelu a jednotlivých žil, zhotovení koncovky, vytvoření pořadí žil, zhotovení kabelové formy a zapojení do příslušné svorkovnice</t>
  </si>
  <si>
    <t>Ukončení kabelu TCEPKPFLE do 10x4x0,8
zastřižení kabelu, odizolování příslušné části kabelu a jednotlivých žil, zhotovení koncovky, vytvoření pořadí žil, zhotovení kabelové formy a zapojení do příslušné svorkovnice</t>
  </si>
  <si>
    <t>Kalibrace optotrubky</t>
  </si>
  <si>
    <t>Tlaková zkouška optotrubky</t>
  </si>
  <si>
    <t>Označení kabelu štítkem
(popis a upevnění kabelového návleku s uvedením čísla, typu a směru kabelu)</t>
  </si>
  <si>
    <t>Montáž akustické signalizace
(montáž akust.návěstidla, montáž přívodního kabelu akust.návěstidla, přezkoušení funkčnosti akust.návěstidla)</t>
  </si>
  <si>
    <t>Označení zemnícího pásku
(viditelné označení konce zemnícího pásku dle norem)</t>
  </si>
  <si>
    <t>Regulace a aktivace dalších sig. sk. bez ploš.
(provedení kompletní kontroly správného zapojení a funkce další signální skupiny od výstupu z výkonové desky řadiče včetně všech zapojení ve svorkovnicích až po vlastní světelné zdroje návěstidel na výložnících /žárovky, LED/ podle projektové dokumentace - bez mechanizace)</t>
  </si>
  <si>
    <t xml:space="preserve">sig.sk.   </t>
  </si>
  <si>
    <t>4=4,000 [A]</t>
  </si>
  <si>
    <t>Příprava ke komplexnímu vyzkoušení SSZ
(doprava na SSZ,kontrola a nastudování dokumentace,příprava měřících přístrojů)</t>
  </si>
  <si>
    <t>Komplexní vyzkoušení SSZ
(Kontrola úpravy zadní stěny řadiče a utěsnění kabelových průchodů, mechanická kontrola funkce zámků, utěsnění řadičové skříně a jejich ošetření, kontrola povrchové úpravy řadiče a venkovní výstroje, vybavení SSZ dle technické zprávy a rozpisu výstroje, způsob montáže návěstidel a ostatní výstroje, viditelnost signálů ze správného směru, přizemnění páskovým vodičem a jeho označení,  propojky ve stožárech, použití předepsaných  kabelů, použití předepsaných světelných zdrojů, číslování stožárů, kabelů a jejich vyvázání)</t>
  </si>
  <si>
    <t>Kompl. zkouš. Řadiče
Funkční zkoušky řadiče:   
(měření napětí primárních a sekundárních, kontrola funkce DCF, kontrola činnosti chodeckých tlačítek a dopravních detektorů, kontrola funkce ručního ovládání, kontrola vyhodnocení kolizních stavů a chybných signálních obrazů a dohlídání červených /náhodná kontrola/, kontrola vyhodnocení kolizních stavů  a chybných signálních obrazů, kontrola vyhodnocení přerušení obvodu dohlídaných červených, kontrola komunikace ve skupině /s ODŘÚ/ - kontrola se provádí na vstupech a výstupech řadiče, kontrola nastavení hodin a spínacích časů, kontrola funkce mimořádných stavů, kontrola ovládání dopravních značek, kontrola zvláštních zařízení, kontrola  zpětného hlášení od zvláštních zařízení a jeho přenos do ODŘÚ – kontrola se provádí na vstupech a výstupech řadiče, kontrola délek žlutých a červenožlutých, kontrola funkce při výpadku napájení  a jeho obnově, kontrola funkce nouzového vypnutí, kontrola funkce FI, kontrola zařízení pro nevidomé, kontrola stavu a pravdivosti provozní dokumentace, kontrola funkce ovládacího panelu, zpracování protokolu a jeho předání)</t>
  </si>
  <si>
    <t>Přepnutí SSZ na blikavou žlutou
(Uvedení SSZ do programu blikavá žlutá)</t>
  </si>
  <si>
    <t>Uvedení SSZ do provozu
(kontrola náběhu provozního režimu SSZ)</t>
  </si>
  <si>
    <t>Připojení SSZ do koordinované skupiny
(zapojení koordinačních signálů z koordinační svorkovnice na vstupní desky řadiče, kontrola jejich aktivace v SW řadiče a adekvátní odezva na činnost řadiče – skupina řízena paralelním módem)</t>
  </si>
  <si>
    <t>Zkušební provoz SSZ
Vyhodnocení provozu a funkce SSZ dle schválené projektové dokumentace - Zvýšená pozornost nad činností SSZ, výpis intenzit provozu a jeho vyhodnocení, výpis případných prouch SSZ, vyhodnocení zkušebního provozu projektantem, předání žádosti o ukončení zkušebního provozu příslušným orgánům státní správy (PČR, OD MHMP, silniční správní úřad atd.). Po souhlasném stanovisku všech zúčastněných stran podání žádosti o kolaudační souhlas (neobsahuje případné změny SSZ)</t>
  </si>
  <si>
    <t>Montáž plech. značky do 4m
(Příprava DZ k montáži na stožár, montáž upevňovacího systému např. BANDIMEX, montáž DZ systémem např. BANDIMEX)</t>
  </si>
  <si>
    <t>Montáž pásku/drátu FeZn do 120 mm
(upevnění zemnícího pásku ke stožáru pomocí rozebíratelného spoje s nerezavějícího materiálu)</t>
  </si>
  <si>
    <t>Očíslování stožárů
(Odmaštění stožáru a označení stožáru číslicí – barva černá, velikost číslic 6 cm, tloušťka čáry 1 cm, umístění čísla ve výšce 20cm nad dvířky stožárů)</t>
  </si>
  <si>
    <t>Ukončení kabelu např. UNITRONIC Li2YCYv(TP)2x2x0,5
zastřižení kabelu, odizolování příslušné části kabelu a jednotlivých žil, zhotovení koncovky, vytvoření pořadí žil, zhotovení kabelové formy a zapojení do příslušné svorkovnice</t>
  </si>
  <si>
    <t>8ks=8,000 [A]</t>
  </si>
  <si>
    <t>014.3</t>
  </si>
  <si>
    <t>ZEMNÍ PRÁCE</t>
  </si>
  <si>
    <t>vytyčení trati kabelového vedení</t>
  </si>
  <si>
    <t>20,0m=20,000 [A]</t>
  </si>
  <si>
    <t>kabelová rýha 35/40</t>
  </si>
  <si>
    <t>kabelová rýha 65/80</t>
  </si>
  <si>
    <t>8,0m=8,000 [A]</t>
  </si>
  <si>
    <t>zásyp rýhy zeminou, vč. hut. a úklidu, 35/40</t>
  </si>
  <si>
    <t>zásyp rýhy zeminou, vč. hut. a úklidu, 65/80</t>
  </si>
  <si>
    <t>pokládka chrániček DN 110 mm pod komunikaci do výkopu</t>
  </si>
  <si>
    <t>obetonování trubek v rýze 0,65 tl. 0,4 celkem
(dodávka a zhotovení betonové podkladní vrstvy o tloušťce 0,1m do kabelové rýhy o šíři 0,5m (resp.0,65m, resp.0,8m)  pod PE trubkou včetně vyplnění mezer betonem mezi jednotlivými trubkami PE a následného zhotovení betonové vrstvy tak aby celková tloušťka činila 0,4m)</t>
  </si>
  <si>
    <t>výkop jámy pro stožár. patk. na zákl. rám.
(Zhotovení jámy pro stožár 60x60x60cm)</t>
  </si>
  <si>
    <t>výkop jámy pro základ řadiče, skříň TD
(Zhotovení jámy pro základ řadiče, KS TD do 130x80x80cm)</t>
  </si>
  <si>
    <t>Montáž stožáru přímého na základovém rámu
(rozbourání (demontáž) povrchu (tráva, LA nebo dlažba), zhotovení jámy pro stožár 60x60x160cm, zhotovení betonového základu, montáž stožáru vč.vyrovnání stožáru a zajištění proti samovolnému otočení nebo naklonění, připojení uzemnění, vytvoření prostupu pro kabely v základu, uložení přívodních kabelů do ochranné trubky, definitivní úprava povrchu (tráva, LA nebo dlažba), naložení zbylé zeminy na auto, odvoz zbylé zeminy na skládku včetně poplatku za skládku)</t>
  </si>
  <si>
    <t>Montáž podstavce řadiče, KS TD</t>
  </si>
  <si>
    <t>Výkop pro šachtu zemního tramvajového detektoru
(Zhotovení jámy pro šachtu 35x35x35cm)</t>
  </si>
  <si>
    <t>Montáž šachty zemního transceiveru tramvajového detektoru</t>
  </si>
  <si>
    <t>optotrubka HDPE 40 – uložena volně ve výkopu</t>
  </si>
  <si>
    <t>opatření optotrubky koncovkou</t>
  </si>
  <si>
    <t>CYKY do 5x4 – uložen ve výkopu v chráničce
(odměření trasy, rozvinutí kabelu, srovnání kabelu,  zatažení kabelu do chráničky, pokládka do výkopu, urovnání a případné zajištění proti zvlnění)</t>
  </si>
  <si>
    <t>CYKY do 37x1,5 - uložen ve výkopu v chráničce
(odměření trasy, rozvinutí kabelu, srovnání kabelu,  zatažení kabelu do chráničky, pokládka do výkopu, urovnání a případné zajištění proti zvlnění)</t>
  </si>
  <si>
    <t>TCEKFY 1 až 12Px1 -  uložen ve výkopu v chráničce
(odměření trasy, rozvinutí kabelu, srovnání kabelu,  zatažení kabelu do chráničky, pokládka do výkopu, urovnání a případné zajištění proti zvlnění)</t>
  </si>
  <si>
    <t>TCEPKPFLE do 10x4x0,8 -  uložen ve výkopu v chráničce
(odměření trasy, rozvinutí kabelu, srovnání kabelu,  zatažení kabelu do chráničky, pokládka do výkopu, urovnání a případné zajištění proti zvlnění)</t>
  </si>
  <si>
    <t>852,0m=852,000 [A]</t>
  </si>
  <si>
    <t>např. UNITRONIC Li2YCYv(TP)2x2x0,5 - volně uložen
(odměření trasy, rozvinutí kabelu, srovnání kabelu,  zatažení kabelu do chráničky, pokládka do výkopu, urovnání a případné zajištění proti zvlnění)</t>
  </si>
  <si>
    <t>pokládka trubek, těsnění, pr. 110
(odměření trasy, rozvinutí trubek, urovnání a případné zajištění proti zvlnění trubek)</t>
  </si>
  <si>
    <t>pokládka trubek, těsnění, pr. 50
(odměření trasy, rozvinutí trubek, urovnání a případné zajištění proti zvlnění trubek)</t>
  </si>
  <si>
    <t>pokládka T-kus segment. - redukované odbočky
(odměření trasy, rozvinutí trubek, navlečení trubek na položené kabely, urovnání a případné zajištění proti zvlnění trubek)</t>
  </si>
  <si>
    <t>15ks=15,000 [A]</t>
  </si>
  <si>
    <t>pokládka, montáž zem. pásku, drátu
(odměření trasy, rozvinutí zemnícího pásku nebo drátu a jeho vyrovnání, pokládka zemnícího pásku do výkopu, urovnání a případné zajištění proti zvlnění)</t>
  </si>
  <si>
    <t>68,0m=68,000 [A]</t>
  </si>
  <si>
    <t>zajištění kabelu při křížení - beton (příp.PE) žlabem</t>
  </si>
  <si>
    <t>betonový základ do šalunku vč.betonu, dovozu a zprac.</t>
  </si>
  <si>
    <t>2,194m3=2,194 [A]</t>
  </si>
  <si>
    <t>Naložení a odvoz zbylé zeminy na skládku vč. poplatku</t>
  </si>
  <si>
    <t>2,304m3=2,304 [A]</t>
  </si>
  <si>
    <t>kabelová rýha 35/80</t>
  </si>
  <si>
    <t>2,0m=2,000 [A]</t>
  </si>
  <si>
    <t>zásyp rýhy zeminou, vč. hut. a úklidu, 35/80</t>
  </si>
  <si>
    <t>SO 015</t>
  </si>
  <si>
    <t>SSZ V KM 7,04</t>
  </si>
  <si>
    <t>015</t>
  </si>
  <si>
    <t>13273</t>
  </si>
  <si>
    <t>HLOUBENÍ RÝH ŠÍŘ DO 2M PAŽ I NEPAŽ TŘ. I</t>
  </si>
  <si>
    <t>40,0*0,9*0,35=12,600 [A]
z toho tř.I cca 90%, t.j. 0,9*12,6=11,340 [B]</t>
  </si>
  <si>
    <t>13293</t>
  </si>
  <si>
    <t>HLOUBENÍ RÝH ŠÍŘ DO 2M PAŽ I NEPAŽ TŘ. III</t>
  </si>
  <si>
    <t>celkový výkop (z pol.č.13273): 12,6m3
z toho tř.III cca 10%, t.j. 0,1*12,6=1,260 [B]</t>
  </si>
  <si>
    <t>141733</t>
  </si>
  <si>
    <t>PROTLAČOVÁNÍ POTRUBÍ Z PLAST HMOT DN DO 150MM</t>
  </si>
  <si>
    <t>8.5=8,500 [A]</t>
  </si>
  <si>
    <t>40,0*0,9*0,35=12,600 [A]</t>
  </si>
  <si>
    <t>Přidružená stavební výroba</t>
  </si>
  <si>
    <t>702212</t>
  </si>
  <si>
    <t>KABELOVÁ CHRÁNIČKA ZEMNÍ DN PŘES 100 DO 200 MM</t>
  </si>
  <si>
    <t>50=50,000 [A]</t>
  </si>
  <si>
    <t>702312</t>
  </si>
  <si>
    <t>ZAKRYTÍ KABELŮ VÝSTRAŽNOU FÓLIÍ ŠÍŘKY PŘES 20 DO 40 CM</t>
  </si>
  <si>
    <t>40,0=40,000 [A]</t>
  </si>
  <si>
    <t>742H12</t>
  </si>
  <si>
    <t>KABEL NN ČTYŘ- A PĚTIŽÍLOVÝ CU S PLASTOVOU IZOLACÍ OD 4 DO 16 MM2</t>
  </si>
  <si>
    <t>114=114,000 [A]</t>
  </si>
  <si>
    <t>75A131</t>
  </si>
  <si>
    <t>KABEL METALICKÝ DVOUPLÁŠŤOVÝ DO 12 PÁRŮ - DODÁVKA</t>
  </si>
  <si>
    <t xml:space="preserve">KMPÁR     </t>
  </si>
  <si>
    <t>0,165*12+0,167*7+1,825*3=8,624 [A]</t>
  </si>
  <si>
    <t>75A141</t>
  </si>
  <si>
    <t>KABEL METALICKÝ DVOUPLÁŠŤOVÝ PŘES 12 PÁRŮ - DODÁVKA</t>
  </si>
  <si>
    <t>0,045*16+0.060*24+0,054*30=3,780 [A]</t>
  </si>
  <si>
    <t>75A217</t>
  </si>
  <si>
    <t>ZATAŽENÍ A SPOJKOVÁNÍ KABELŮ DO 12 PÁRŮ - MONTÁŽ</t>
  </si>
  <si>
    <t>75A227</t>
  </si>
  <si>
    <t>ZATAŽENÍ A SPOJKOVÁNÍ KABELŮ PŘES 12 PÁRŮ - MONTÁŽ</t>
  </si>
  <si>
    <t>75B569</t>
  </si>
  <si>
    <t>ÚPRAVA RELÉOVÝCH, NAPÁJECÍCH NEBO KABELOVÝCH STOJANŮ NEBO SKŘÍNÍ</t>
  </si>
  <si>
    <t>26=26,000 [A]</t>
  </si>
  <si>
    <t>75B752</t>
  </si>
  <si>
    <t>OCHRANNÁ OPATŘENÍ  PROTI ATMOSFÉRICKÝM VLIVŮM - DVOUKOLEJNÁ TRAŤ BEZ TRAKCÍ</t>
  </si>
  <si>
    <t xml:space="preserve">KM        </t>
  </si>
  <si>
    <t>1,8=1,800 [A]</t>
  </si>
  <si>
    <t>75B979</t>
  </si>
  <si>
    <t>SW PRACOVIŠTĚ DISPEČERA DOZ - ÚPRAVA</t>
  </si>
  <si>
    <t>2=2,000 [A]</t>
  </si>
  <si>
    <t>75C911</t>
  </si>
  <si>
    <t>SNÍMAČ POČÍTAČE NÁPRAV - DODÁVKA</t>
  </si>
  <si>
    <t>7=7,000 [A]</t>
  </si>
  <si>
    <t>75C917</t>
  </si>
  <si>
    <t>SNÍMAČ POČÍTAČE NÁPRAV - MONTÁŽ</t>
  </si>
  <si>
    <t>75C951</t>
  </si>
  <si>
    <t>DOŘEŠENÍ DALŠÍHO JEDNOHO ÚSEKU VE SKŘÍNI S POČÍTAČI NÁPRAV - DODÁVKA</t>
  </si>
  <si>
    <t>5=5,000 [A]</t>
  </si>
  <si>
    <t>75D181</t>
  </si>
  <si>
    <t>NAPÁJECÍ SKŘÍŇ PŘEJEZDOVÉHO ZABEZPEČOVACÍHO ZAŘÍZENÍ - DODÁVKA</t>
  </si>
  <si>
    <t>75D187</t>
  </si>
  <si>
    <t>NAPÁJECÍ SKŘÍŇ PŘEJEZDOVÉHO ZABEZPEČOVACÍHO ZAŘÍZENÍ - MONTÁŽ</t>
  </si>
  <si>
    <t>75D188</t>
  </si>
  <si>
    <t>NAPÁJECÍ SKŘÍŇ PŘEJEZDOVÉHO ZABEZPEČOVACÍHO ZAŘÍZENÍ - DEMONTÁŽ</t>
  </si>
  <si>
    <t>75D211</t>
  </si>
  <si>
    <t>VÝSTRAŽNÍK SE ZÁVOROU, 1 SKŘÍŇ - DODÁVKA</t>
  </si>
  <si>
    <t>75D217</t>
  </si>
  <si>
    <t>VÝSTRAŽNÍK SE ZÁVOROU, 1 SKŘÍŇ - MONTÁŽ</t>
  </si>
  <si>
    <t>75D221</t>
  </si>
  <si>
    <t>VÝSTRAŽNÍK BEZ ZÁVORY, 1 SKŘÍŇ - DODÁVKA</t>
  </si>
  <si>
    <t>75D227</t>
  </si>
  <si>
    <t>VÝSTRAŽNÍK BEZ ZÁVORY, 1 SKŘÍŇ - MONTÁŽ</t>
  </si>
  <si>
    <t>75D228</t>
  </si>
  <si>
    <t>VÝSTRAŽNÍK BEZ ZÁVORY, 1 SKŘÍŇ - DEMONTÁŽ</t>
  </si>
  <si>
    <t>75D231</t>
  </si>
  <si>
    <t>VÝSTRAŽNÍK SE ZÁVOROU, 2 SKŘÍNĚ - DODÁVKA</t>
  </si>
  <si>
    <t>75D237</t>
  </si>
  <si>
    <t>VÝSTRAŽNÍK SE ZÁVOROU, 2 SKŘÍNĚ - MONTÁŽ</t>
  </si>
  <si>
    <t>75D261</t>
  </si>
  <si>
    <t>PŘEJEZDNÍK - DODÁVKA</t>
  </si>
  <si>
    <t>75D267</t>
  </si>
  <si>
    <t>PŘEJEZDNÍK - MONTÁŽ</t>
  </si>
  <si>
    <t>75D271</t>
  </si>
  <si>
    <t>ZAŘÍZENÍ (PZZ) PRO NEVIDOMÉ - DODÁVKA</t>
  </si>
  <si>
    <t>75D277</t>
  </si>
  <si>
    <t>ZAŘÍZENÍ (PZZ) PRO NEVIDOMÉ - MONTÁŽ</t>
  </si>
  <si>
    <t>75E127</t>
  </si>
  <si>
    <t>CELKOVÁ PROHLÍDKA ZAŘÍZENÍ A VYHOTOVENÍ REVIZNÍ ZPRÁVY</t>
  </si>
  <si>
    <t xml:space="preserve">HOD       </t>
  </si>
  <si>
    <t>2*8=16,000 [A]</t>
  </si>
  <si>
    <t>75E197</t>
  </si>
  <si>
    <t>PŘÍPRAVA A CELKOVÉ ZKOUŠKY PŘEJEZDOVÉHO ZABEZPEČOVACÍHO ZAŘÍZENÍ PRO JEDNU KOLEJ</t>
  </si>
  <si>
    <t>75E1C7</t>
  </si>
  <si>
    <t>PROTOKOL UTZ</t>
  </si>
  <si>
    <t>SO 016</t>
  </si>
  <si>
    <t>SSZ V KM 7,36</t>
  </si>
  <si>
    <t>016.1</t>
  </si>
  <si>
    <t>16,0m=16,000 [A]</t>
  </si>
  <si>
    <t>162,0m=162,000 [A]</t>
  </si>
  <si>
    <t>463,0m=463,000 [A]</t>
  </si>
  <si>
    <t>33kg=33,000 [A]</t>
  </si>
  <si>
    <t>29,0m=29,000 [A]</t>
  </si>
  <si>
    <t>299,0m=299,000 [A]</t>
  </si>
  <si>
    <t>46,0m=46,000 [A]</t>
  </si>
  <si>
    <t>záslepka trubky pevné DN 110</t>
  </si>
  <si>
    <t>51</t>
  </si>
  <si>
    <t>016.2</t>
  </si>
  <si>
    <t>016.3</t>
  </si>
  <si>
    <t>35,0m=35,000 [A]</t>
  </si>
  <si>
    <t>15,0m=15,000 [A]</t>
  </si>
  <si>
    <t>168,0m=168,000 [A]</t>
  </si>
  <si>
    <t>20ks=20,000 [A]</t>
  </si>
  <si>
    <t>67,0m=67,000 [A]</t>
  </si>
  <si>
    <t>5,0m=5,000 [A]</t>
  </si>
  <si>
    <t>SO 017</t>
  </si>
  <si>
    <t>SSZ V KM 7,47</t>
  </si>
  <si>
    <t>017.1</t>
  </si>
  <si>
    <t>stožár chodecký</t>
  </si>
  <si>
    <t>27,0m=27,000 [A]</t>
  </si>
  <si>
    <t>156,0m=156,000 [A]</t>
  </si>
  <si>
    <t>silový kabel CYKY do 37x 2,5mm, provedení J</t>
  </si>
  <si>
    <t>9,0m=9,000 [A]</t>
  </si>
  <si>
    <t>vodič CMSM 5 x 1,5mm provedení G</t>
  </si>
  <si>
    <t>402,0m=402,000 [A]</t>
  </si>
  <si>
    <t>22ks=22,000 [A]</t>
  </si>
  <si>
    <t>76,0m=76,000 [A]</t>
  </si>
  <si>
    <t>21kg=21,000 [A]</t>
  </si>
  <si>
    <t>45,0m=45,000 [A]</t>
  </si>
  <si>
    <t>32,0m=32,000 [A]</t>
  </si>
  <si>
    <t>53,0m=53,000 [A]</t>
  </si>
  <si>
    <t>13ks=13,000 [A]</t>
  </si>
  <si>
    <t>52</t>
  </si>
  <si>
    <t>nástavec 1m pro dopravní značky</t>
  </si>
  <si>
    <t>53</t>
  </si>
  <si>
    <t>nosič dvou návěstidel vedle sebe na stožár</t>
  </si>
  <si>
    <t>017.2</t>
  </si>
  <si>
    <t>Regulace a aktivace první sig.sk. s mont. pl.</t>
  </si>
  <si>
    <t>017.3</t>
  </si>
  <si>
    <t>25,0m=25,000 [A]</t>
  </si>
  <si>
    <t>1,0m=1,000 [A]</t>
  </si>
  <si>
    <t>protažení kabelů a optotrubek chráničkami pod vozovkou</t>
  </si>
  <si>
    <t>99,0m=99,000 [A]</t>
  </si>
  <si>
    <t>CYKY do 37x2,5 – uložen ve výkopu v chráničce
(odměření trasy, rozvinutí kabelu, srovnání kabelu,  zatažení kabelu do chráničky, pokládka do výkopu, urovnání a případné zajištění proti zvlnění)</t>
  </si>
  <si>
    <t>411,0m=411,000 [A]</t>
  </si>
  <si>
    <t>24ks=24,000 [A]</t>
  </si>
  <si>
    <t>1,694m3=1,694 [A]</t>
  </si>
  <si>
    <t>1,779m3=1,779 [A]</t>
  </si>
  <si>
    <t>SO 018</t>
  </si>
  <si>
    <t>SSZ V KM 7,80</t>
  </si>
  <si>
    <t>018.1</t>
  </si>
  <si>
    <t>stožár výložníkový 6,3m bez ramene</t>
  </si>
  <si>
    <t>výložník 5m</t>
  </si>
  <si>
    <t>dvířka na stožár výložníkový</t>
  </si>
  <si>
    <t>DZ reflex E7b</t>
  </si>
  <si>
    <t>212,0m=212,000 [A]</t>
  </si>
  <si>
    <t>143,0m=143,000 [A]</t>
  </si>
  <si>
    <t>471,0m=471,000 [A]</t>
  </si>
  <si>
    <t>7ks=7,000 [A]</t>
  </si>
  <si>
    <t>193,0m=193,000 [A]</t>
  </si>
  <si>
    <t>9ks=9,000 [A]</t>
  </si>
  <si>
    <t>6,5m=6,500 [A]</t>
  </si>
  <si>
    <t>153,0m=153,000 [A]</t>
  </si>
  <si>
    <t>41kg=41,000 [A]</t>
  </si>
  <si>
    <t>155,0m=155,000 [A]</t>
  </si>
  <si>
    <t>341,0m=341,000 [A]</t>
  </si>
  <si>
    <t>113,0m=113,000 [A]</t>
  </si>
  <si>
    <t>14ks=14,000 [A]</t>
  </si>
  <si>
    <t>54</t>
  </si>
  <si>
    <t>55</t>
  </si>
  <si>
    <t>56</t>
  </si>
  <si>
    <t>plastová skříň pro svorkovnici na trakční stožár</t>
  </si>
  <si>
    <t>57</t>
  </si>
  <si>
    <t>třmen návěstidla 200 nad jízdní pruhy, pojizdný</t>
  </si>
  <si>
    <t>58</t>
  </si>
  <si>
    <t>018.2</t>
  </si>
  <si>
    <t>Montáž výložníkových ramen
(protažení závitů, montáž výložníku na stožár, příp.montáž nástavce výložníku vč.zajištění)</t>
  </si>
  <si>
    <t>Montáž návěstidla na výložník
 (montáž návěstidla a pevného držáku na výložník /popř.nástavec/, protažení kabelu CMSM výložníkem /popř.nástavcem/ a stožárem, zapojení kabelu do svorkovnice,).</t>
  </si>
  <si>
    <t>Montáž pohyblivého třmenu návěstidla na výložníku
(montáž a nastavení pohyblivého třmenu nad jízdními pruhy)</t>
  </si>
  <si>
    <t>16ks=16,000 [A]</t>
  </si>
  <si>
    <t>3=3,000 [A]</t>
  </si>
  <si>
    <t>018.3</t>
  </si>
  <si>
    <t>60,0m=60,000 [A]</t>
  </si>
  <si>
    <t>4,0m=4,000 [A]</t>
  </si>
  <si>
    <t>kabelová rýha 65/60</t>
  </si>
  <si>
    <t>22,0m=22,000 [A]</t>
  </si>
  <si>
    <t>zásyp rýhy zeminou, vč. hut. a úklidu, 65/60</t>
  </si>
  <si>
    <t>výkop jámy pro stož. výlož.</t>
  </si>
  <si>
    <t>Montáž stožáru výložníkového zapuštěného
(rozbourání (demontáž) povrchu (tráva, LA nebo dlažba), zhotovení jámy pro stožár 60x60x160cm, zhotovení betonového základu, montáž stožáru vč.vyrovnání stožáru a zajištění proti samovolnému otočení nebo naklonění, připojení uzemnění, vytvoření prostupu pro kabely v základu, uložení přívodních kabelů do ochranné trubky, definitivní úprava povrchu (tráva, LA nebo dlažba), naložení zbylé zeminy na auto, odvoz zbylé zeminy na skládku včetně poplatku za skládku)</t>
  </si>
  <si>
    <t>219,0m=219,000 [A]</t>
  </si>
  <si>
    <t>477,0m=477,000 [A]</t>
  </si>
  <si>
    <t>27ks=27,000 [A]</t>
  </si>
  <si>
    <t>194,0m=194,000 [A]</t>
  </si>
  <si>
    <t>2,486m3=2,486 [A]</t>
  </si>
  <si>
    <t>2,611m3=2,611 [A]</t>
  </si>
  <si>
    <t>SO 104</t>
  </si>
  <si>
    <t>ÚPRAVA SILNICE III/2875</t>
  </si>
  <si>
    <t>104</t>
  </si>
  <si>
    <t>POPLATKY ZA SKLÁDKU</t>
  </si>
  <si>
    <t>dle pol.č.17120: 552,0m3=552,000 [A]</t>
  </si>
  <si>
    <t>014201</t>
  </si>
  <si>
    <t>POPLATKY ZA ZEMNÍK - ZEMINA</t>
  </si>
  <si>
    <t>dle pol.č.12573.A: 552,0m3=552,000 [A]</t>
  </si>
  <si>
    <t>12373</t>
  </si>
  <si>
    <t>ODKOP PRO SPOD STAVBU SILNIC A ŽELEZNIC TŘ. I</t>
  </si>
  <si>
    <t>výkop pro AZ: 
komunikace III.tř: 984,0m2*0,50=492,000 [A]
konstrukce výhybny: 120,0m2*0,50=60,000 [B]
Celkem: A+B=552,000 [C]</t>
  </si>
  <si>
    <t>12573</t>
  </si>
  <si>
    <t>VYKOPÁVKY ZE ZEMNÍKŮ A SKLÁDEK TŘ. I
ZEMINA</t>
  </si>
  <si>
    <t>natěžení a dovoz dle pol.č.17130: 552,0m3=552,000 [A]</t>
  </si>
  <si>
    <t>VYKOPÁVKY ZE ZEMNÍKŮ A SKLÁDEK TŘ. I
ORNICE</t>
  </si>
  <si>
    <t>natěžení a dovoz ornice dle pol.č.18220, 18230: 30,6m3+28,8m3=59,400 [A]</t>
  </si>
  <si>
    <t>uložení na skládku dle pol.č.12373: 552,0m3=552,000 [A]</t>
  </si>
  <si>
    <t>17130</t>
  </si>
  <si>
    <t>ULOŽENÍ SYPANINY DO NÁSYPŮ V AKTIVNÍ ZÓNĚ SE ZHUTNĚNÍM</t>
  </si>
  <si>
    <t>komunikace III.tř: 984,0m2*0,50=492,000 [A]
konstrukce výhybny: 120,0m2*0,50=60,000 [B]
Celkem: A+B=552,000 [C]</t>
  </si>
  <si>
    <t>18110</t>
  </si>
  <si>
    <t>ÚPRAVA PLÁNĚ SE ZHUTNĚNÍM V HORNINĚ TŘ. I</t>
  </si>
  <si>
    <t>komunikace III.tř.: 984,0m2=984,000 [A]
konstrukce výhybny: 120,0m2=120,000 [B]
Celkem: A+B=1 104,000 [C]</t>
  </si>
  <si>
    <t>18220</t>
  </si>
  <si>
    <t>ROZPROSTŘENÍ ORNICE VE SVAHU</t>
  </si>
  <si>
    <t>153,0m2*0,20=30,600 [A]</t>
  </si>
  <si>
    <t>18230</t>
  </si>
  <si>
    <t>ROZPROSTŘENÍ ORNICE V ROVINĚ</t>
  </si>
  <si>
    <t>144,0m2*0,20=28,800 [A]</t>
  </si>
  <si>
    <t>Základy</t>
  </si>
  <si>
    <t>21263</t>
  </si>
  <si>
    <t>TRATIVODY KOMPLET Z TRUB Z PLAST HMOT DN DO 150MM
PP DN150 SN8, PERFORACE  225°
LOŽE ŠTP</t>
  </si>
  <si>
    <t>70,0m=70,000 [A]</t>
  </si>
  <si>
    <t>TRATIVODY KOMPLET Z TRUB Z PLAST HMOT DN DO 150MM
PP DN150 SN8, PERFORACE  225°
LOŽE BET</t>
  </si>
  <si>
    <t>10m=10,000 [A]</t>
  </si>
  <si>
    <t>Komunikace</t>
  </si>
  <si>
    <t>561421</t>
  </si>
  <si>
    <t>KAMENIVO ZPEVNĚNÉ CEMENTEM TŘ. I TL. DO 100MM
SC C8/10</t>
  </si>
  <si>
    <t>konstrukce výhybny: 120,0m2=120,000 [A]
napojení na kce přejezdu: 13,0m2=13,000 [B]
Celkem: A+B=133,000 [C]</t>
  </si>
  <si>
    <t>561431</t>
  </si>
  <si>
    <t>KAMENIVO ZPEVNĚNÉ CEMENTEM TŘ. I TL. DO 150MM
SC C8/10
TL. 130MM</t>
  </si>
  <si>
    <t>komunikace III.tř.: 984,0m2=984,000 [A]</t>
  </si>
  <si>
    <t>56330</t>
  </si>
  <si>
    <t>VOZOVKOVÉ VRSTVY ZE ŠTĚRKODRTI</t>
  </si>
  <si>
    <t>komunikace III.tř.: 984,0m2*0,27=265,680 [A]
konstrukce výhybny: 120,0m2*0,27=32,400 [B]
Celkem: A+B=298,080 [C]</t>
  </si>
  <si>
    <t>572123</t>
  </si>
  <si>
    <t>INFILTRAČNÍ POSTŘIK Z EMULZE DO 1,0KG/M2</t>
  </si>
  <si>
    <t>komunikace III.tř.: 984,0m2=984,000 [A]
napojení na kce přejezdu: 13,0m2=13,000 [B]
Celkem: A+B=997,000 [C]</t>
  </si>
  <si>
    <t>572213</t>
  </si>
  <si>
    <t>SPOJOVACÍ POSTŘIK Z EMULZE DO 0,5KG/M2
0,3KG/M2</t>
  </si>
  <si>
    <t>komunikace III.tř.: 984,0m2*2=1 968,000 [A]
napojení na kce přejezdu: 13,0m2*2=26,000 [B]
Celkem: A+B=1 994,000 [C]</t>
  </si>
  <si>
    <t>574A34</t>
  </si>
  <si>
    <t>ASFALTOVÝ BETON PRO OBRUSNÉ VRSTVY ACO 11+, 11S TL. 40MM
ACO 11+</t>
  </si>
  <si>
    <t>574C46</t>
  </si>
  <si>
    <t>ASFALTOVÝ BETON PRO LOŽNÍ VRSTVY ACL 16+, 16S TL. 50MM
ACL 16+</t>
  </si>
  <si>
    <t>574E56</t>
  </si>
  <si>
    <t>ASFALTOVÝ BETON PRO PODKLADNÍ VRSTVY ACP 16+, 16S TL. 60MM
ACP 16+</t>
  </si>
  <si>
    <t>57621</t>
  </si>
  <si>
    <t>POSYP KAMENIVEM DRCENÝM 5KG/M2
FR.2/4, 3KG/M2</t>
  </si>
  <si>
    <t>dle pol.č.572123: 997,0m2=997,000 [A]</t>
  </si>
  <si>
    <t>58222</t>
  </si>
  <si>
    <t>DLÁŽDĚNÉ KRYTY Z DROBNÝCH KOSTEK DO LOŽE Z MC
KROUŽKOVÁ VAZBA</t>
  </si>
  <si>
    <t>konstrukce výhybny: 120,0m2=120,000 [A]</t>
  </si>
  <si>
    <t>58920</t>
  </si>
  <si>
    <t>VÝPLŇ SPAR MODIFIKOVANÝM ASFALTEM</t>
  </si>
  <si>
    <t>dle pol.č.919111: 30,0m=30,000 [A]</t>
  </si>
  <si>
    <t>895122</t>
  </si>
  <si>
    <t>DRENÁŽNÍ ŠACHTICE KONTROLNÍ Z BETON DÍLCŮ ŠK 80
TELESKOPICKÁ</t>
  </si>
  <si>
    <t>899122</t>
  </si>
  <si>
    <t>MŘÍŽE LITINOVÉ SAMOSTATNÉ</t>
  </si>
  <si>
    <t>výměna mříží UV: 2ks=2,000 [A]</t>
  </si>
  <si>
    <t>89921</t>
  </si>
  <si>
    <t>VÝŠKOVÁ ÚPRAVA POKLOPŮ</t>
  </si>
  <si>
    <t>89922</t>
  </si>
  <si>
    <t>VÝŠKOVÁ ÚPRAVA MŘÍŽÍ</t>
  </si>
  <si>
    <t>89923</t>
  </si>
  <si>
    <t>VÝŠKOVÁ ÚPRAVA KRYCÍCH HRNCŮ</t>
  </si>
  <si>
    <t>91297</t>
  </si>
  <si>
    <t>DOPRAVNÍ ZRCADLO
D 1,5M</t>
  </si>
  <si>
    <t>914131</t>
  </si>
  <si>
    <t>DOPRAVNÍ ZNAČKY ZÁKLADNÍ VELIKOSTI OCELOVÉ FÓLIE TŘ 2 - DODÁVKA A MONTÁŽ</t>
  </si>
  <si>
    <t>26ks=26,000 [A]</t>
  </si>
  <si>
    <t>914132</t>
  </si>
  <si>
    <t>DOPRAVNÍ ZNAČKY ZÁKLADNÍ VELIKOSTI OCELOVÉ FÓLIE TŘ 2 - MONTÁŽ S PŘEMÍSTĚNÍM</t>
  </si>
  <si>
    <t>dle pol.č.914133.A (z SO 602.1): 2ks=2,000 [A]</t>
  </si>
  <si>
    <t>914921</t>
  </si>
  <si>
    <t>SLOUPKY A STOJKY DOPRAVNÍCH ZNAČEK Z OCEL TRUBEK DO PATKY - DODÁVKA A MONTÁŽ</t>
  </si>
  <si>
    <t>915111</t>
  </si>
  <si>
    <t>VODOROVNÉ DOPRAVNÍ ZNAČENÍ BARVOU HLADKÉ - DODÁVKA A POKLÁDKA</t>
  </si>
  <si>
    <t>bílá barva: 13,0m2=13,000 [A]
žlutá barva: 8,0m2=8,000 [B]
Celkem: A+B=21,000 [C]</t>
  </si>
  <si>
    <t>915211</t>
  </si>
  <si>
    <t>VODOROVNÉ DOPRAVNÍ ZNAČENÍ PLASTEM HLADKÉ - DODÁVKA A POKLÁDKA</t>
  </si>
  <si>
    <t>dle pol.č.915111: 21,0m2=21,000 [A]</t>
  </si>
  <si>
    <t>915311</t>
  </si>
  <si>
    <t>VODOR DOPRAV ZNAČ Z FÓLIE TRVALÉ - DOD A POKLÁDKA
RELIÉFNÍ PÁS</t>
  </si>
  <si>
    <t>4,5m2=4,500 [A]</t>
  </si>
  <si>
    <t>916621.R</t>
  </si>
  <si>
    <t>VODÍCÍ STĚNY Z DÍLCŮ BETON - DOD A MONTÁŽ
VČETNĚ ZÁBRADELNÍHO MADLA</t>
  </si>
  <si>
    <t>917224</t>
  </si>
  <si>
    <t>SILNIČNÍ A CHODNÍKOVÉ OBRUBY Z BETONOVÝCH OBRUBNÍKŮ ŠÍŘ 150MM</t>
  </si>
  <si>
    <t>309,0m=309,000 [A]</t>
  </si>
  <si>
    <t>919111</t>
  </si>
  <si>
    <t>ŘEZÁNÍ ASFALTOVÉHO KRYTU VOZOVEK TL DO 50MM</t>
  </si>
  <si>
    <t>proříznutí spáry v asfaltové vozovce: 30,0m=30,000 [A]</t>
  </si>
  <si>
    <t>SO 105</t>
  </si>
  <si>
    <t>ÚPRAVA MÍSTNÍCH KOMUNIKACÍ A CHODNÍKŮ</t>
  </si>
  <si>
    <t>105</t>
  </si>
  <si>
    <t>dle pol.č.17120: 2090,5m3=2 090,500 [A]</t>
  </si>
  <si>
    <t>dle pol.č.12573.A: 2153,5m3=2 153,500 [A]</t>
  </si>
  <si>
    <t>výkop pro AZ
komunikace místní: 3987,0m2*0,50=1 993,500 [A]
parkovací pruhy: 194,0m2*0,50=97,000 [B]
Celkem: A+B=2 090,500 [C]</t>
  </si>
  <si>
    <t>natěžení a dovoz dle pol.č.17130, 17310: 2090,5m3+63,0m3=2 153,500 [A]</t>
  </si>
  <si>
    <t>natěžení a dovoz dle pol.č.18230: 133,0m3=133,000 [A]</t>
  </si>
  <si>
    <t>129958</t>
  </si>
  <si>
    <t>ČIŠTĚNÍ POTRUBÍ DN DO 600MM
VČETNĚ PŘÍPADNÉHO POPLATKU ZA SKLÁDKU</t>
  </si>
  <si>
    <t>propustek DN600: 15,0m=15,000 [A]</t>
  </si>
  <si>
    <t>uložení na skládku dle pol.č.12373: 2090,5m3=2 090,500 [A]</t>
  </si>
  <si>
    <t>místní komunikace: 3987,0m2*0,50=1 993,500 [A]
parkovací pruhy: 194,0m2*0,50=97,000 [B]
Celkem: A+B=2 090,500 [C]</t>
  </si>
  <si>
    <t>17310</t>
  </si>
  <si>
    <t>ZEMNÍ KRAJNICE A DOSYPÁVKY SE ZHUTNĚNÍM</t>
  </si>
  <si>
    <t>(270,00+360,00)*0,1m2=63,000 [A]</t>
  </si>
  <si>
    <t>komunikace místní.: 3987,0m2=3 987,000 [A]
asfaltový vjezd: 87,0m2=87,000 [B]
parkovací pruhy: 194,0m2=194,000 [C]
chodníky (všechny povrchy): 1272,5m2=1 272,500 [D]
Celkem: A+B+C+D=5 540,500 [E]</t>
  </si>
  <si>
    <t>665,0m2*0,20=133,000 [A]</t>
  </si>
  <si>
    <t>63,0+58,0+300,0+24,0+236,0=681,000 [A]</t>
  </si>
  <si>
    <t>431314</t>
  </si>
  <si>
    <t>SCHODIŠŤ KONSTR Z PROST BETONU DO C25/30</t>
  </si>
  <si>
    <t>pod schodišť. stupně: 11,55m3=11,550 [A]</t>
  </si>
  <si>
    <t>434125</t>
  </si>
  <si>
    <t>SCHODIŠŤOVÉ STUPNĚ, Z DÍLCŮ ŽELEZOBETON DO C30/37
S PROTISKLUZNOU ÚPRAVY</t>
  </si>
  <si>
    <t>140,00*0,30*0,15=6,300 [A]</t>
  </si>
  <si>
    <t>451313</t>
  </si>
  <si>
    <t>PODKLADNÍ A VÝPLŇOVÉ VRSTVY Z PROSTÉHO BETONU C16/20</t>
  </si>
  <si>
    <t>ŠŽ - podkladní vrstva včetně stabilizačních klínů: (19,00+38,00)*0,1m2=5,700 [A]
pod vodící stěnu z bet. dílců: 104,00*0,12m2=12,480 [B]
Celkem: A+B=18,180 [C]</t>
  </si>
  <si>
    <t>561101</t>
  </si>
  <si>
    <t>PODKLADNÍ BETON TŘ. I</t>
  </si>
  <si>
    <t>chodník z pol.č.58222: 101,0m2*0,15=15,150 [A]</t>
  </si>
  <si>
    <t>komunikace místní.: 3717,0m2=3 717,000 [A]
napojení na kce přejezdu: 20,0m2=20,000 [B]
Celkem: A+B=3 737,000 [C]</t>
  </si>
  <si>
    <t>komunikace místní.: 3987,0m2*0,27=1 076,490 [A]
asfaltový vjezd: 87,0m2*0,27=23,490 [B]
parkovací pruhy: 
fr.0/32: 194,0m2*0,15=29,100 [C]
fr.0/63: 194,0m2*0,25=48,500 [D]
chodníky (všechny povrchy): 1272,5m2*0,26=330,850 [E]
Celkem: A+B+C+D+E=1 508,430 [F]</t>
  </si>
  <si>
    <t>56962</t>
  </si>
  <si>
    <t>ZPEVNĚNÍ KRAJNIC Z RECYKLOVANÉHO MATERIÁLU TL DO 100MM</t>
  </si>
  <si>
    <t>360,00*0,50=180,000 [A]</t>
  </si>
  <si>
    <t>komunikace místní.: 3652,0m2=3 652,000 [A]
asfaltový vjezd: 87,0m2=87,000 [B]
napojení na kce přejezdu: 20,0m2=20,000 [C]
Celkem: A+B+C=3 759,000 [D]</t>
  </si>
  <si>
    <t>komunikace místní.: 3652,0m2*2=7 304,000 [A]
asfaltový vjezd: 87,0m2=87,000 [B]
napojení na kce přejezdu: 20,0m2*2=40,000 [C]
Celkem: A+B+C=7 431,000 [D]</t>
  </si>
  <si>
    <t>574A31</t>
  </si>
  <si>
    <t>ASFALTOVÝ BETON PRO OBRUSNÉ VRSTVY ACO 8 TL. 40MM</t>
  </si>
  <si>
    <t>asfaltový vjezd: 87,0m2=87,000 [A]</t>
  </si>
  <si>
    <t>komunikace místní.: 3652,0m2=3 652,000 [A]
napojení na kce přejezdu: 20,0m2=20,000 [B]
Celkem: A+B=3 672,000 [C]</t>
  </si>
  <si>
    <t>574C45</t>
  </si>
  <si>
    <t>ASFALTOVÝ BETON PRO LOŽNÍ VRSTVY ACL 16 TL. 50MM</t>
  </si>
  <si>
    <t>dle pol.č.572123: 3759,0m2=3 759,000 [A]</t>
  </si>
  <si>
    <t>58221</t>
  </si>
  <si>
    <t>DLÁŽDĚNÉ KRYTY Z DROBNÝCH KOSTEK DO LOŽE Z KAMENIVA</t>
  </si>
  <si>
    <t>chodníky: 107,0m2+133,00*0,50=173,500 [A]</t>
  </si>
  <si>
    <t>DLÁŽDĚNÉ KRYTY Z DROBNÝCH KOSTEK DO LOŽE Z KAMENIVA
KROUŽKOVÁ VAZBA</t>
  </si>
  <si>
    <t>parkovací pruhy: 194,0m2=194,000 [A]</t>
  </si>
  <si>
    <t>DLÁŽDĚNÉ KRYTY Z DROBNÝCH KOSTEK DO LOŽE Z MC</t>
  </si>
  <si>
    <t>chodník: 101,0m2=101,000 [A]</t>
  </si>
  <si>
    <t>582611</t>
  </si>
  <si>
    <t>KRYTY Z BETON DLAŽDIC SE ZÁMKEM ŠEDÝCH TL 60MM DO LOŽE Z KAM
TVAR "CIHLA"</t>
  </si>
  <si>
    <t>chodník: 878,0m2=878,000 [A]</t>
  </si>
  <si>
    <t>582612</t>
  </si>
  <si>
    <t>KRYTY Z BETON DLAŽDIC SE ZÁMKEM ŠEDÝCH TL 80MM DO LOŽE Z KAM
TVAR "KOST"</t>
  </si>
  <si>
    <t>vjezd: 11,0m2=11,000 [A]</t>
  </si>
  <si>
    <t>582614</t>
  </si>
  <si>
    <t>KRYTY Z BETON DLAŽDIC SE ZÁMKEM BAREV TL 60MM DO LOŽE Z KAM
TVAR "CIHLA" ČERVENÁ</t>
  </si>
  <si>
    <t>chodník - nástupní hrana: 52,0m2=52,000 [A]</t>
  </si>
  <si>
    <t>58261A</t>
  </si>
  <si>
    <t>KRYTY Z BETON DLAŽDIC SE ZÁMKEM BAREV RELIÉF TL 60MM DO LOŽE Z KAM
ČERVENÁ TVAR "CIHLA"</t>
  </si>
  <si>
    <t>chodník: 49,0m2=49,000 [A]</t>
  </si>
  <si>
    <t>58261B</t>
  </si>
  <si>
    <t>KRYTY Z BETON DLAŽDIC SE ZÁMKEM BAREV RELIÉF TL 80MM DO LOŽE Z KAM
ČERVENÁ TVAR "CIHLA"</t>
  </si>
  <si>
    <t>vjezd: 8,0m2=8,000 [A]</t>
  </si>
  <si>
    <t>dle pol.č.919111: 272,0m=272,000 [A]</t>
  </si>
  <si>
    <t>711117</t>
  </si>
  <si>
    <t>IZOLACE BĚŽNÝCH KONSTRUKCÍ PROTI ZEMNÍ VLHKOSTI Z NOPOVÉ FÓLIE
VČETNĚ UKONČENÍ SYSTÉMOVOU LIŠTOU</t>
  </si>
  <si>
    <t xml:space="preserve">u budov: 45,0m2=45,000 [A] </t>
  </si>
  <si>
    <t>89516</t>
  </si>
  <si>
    <t>DRENÁŽNÍ VÝUSŤ Z BETON DÍLCŮ</t>
  </si>
  <si>
    <t>895822</t>
  </si>
  <si>
    <t>DRENÁŽNÍ ŠACHTICE KONTROLNÍ Z PLAST DÍLCŮ ŠK 80
TELESKOPICKÁ</t>
  </si>
  <si>
    <t>897626</t>
  </si>
  <si>
    <t>VPUSŤ ŠTĚRBINOVÝCH ŽLABŮ Z BETON DÍLCŮ SV. ŠÍŘKY DO 400MM</t>
  </si>
  <si>
    <t>1+1=2,000 [A]</t>
  </si>
  <si>
    <t>897726</t>
  </si>
  <si>
    <t>ČISTÍCÍ KUSY ŠTĚRBIN ŽLABŮ Z BETON DÍLCŮ SV. ŠÍŘKY DO 400MM</t>
  </si>
  <si>
    <t>1ks+1ks=2,000 [A]</t>
  </si>
  <si>
    <t>9111A1</t>
  </si>
  <si>
    <t>ZÁBRADLÍ SILNIČNÍ S VODOR MADLY - DODÁVKA A MONTÁŽ
TŘÍMADLOVÉ</t>
  </si>
  <si>
    <t>mezi tratí a stezkou na L opěrce: 140,0m=140,000 [A]</t>
  </si>
  <si>
    <t>9111B1</t>
  </si>
  <si>
    <t>ZÁBRADLÍ SILNIČNÍ SE SVISLOU VÝPLNÍ - DODÁVKA A MONTÁŽ</t>
  </si>
  <si>
    <t>od lávky k přejezdu: 5,0m=5,000 [A]</t>
  </si>
  <si>
    <t>9112A1.R</t>
  </si>
  <si>
    <t>ZÁBRADELNÍ MADLO - DODÁVKA A MONTÁŽ
VČETNĚ KOTVENÍ DO ZDI</t>
  </si>
  <si>
    <t>schodiště u žst Proseč: 5,0m=5,000 [A]</t>
  </si>
  <si>
    <t>91228</t>
  </si>
  <si>
    <t>SMĚROVÉ SLOUPKY Z PLAST HMOT VČETNĚ ODRAZNÉHO PÁSKU</t>
  </si>
  <si>
    <t>červené: 2ks=2,000 [A]</t>
  </si>
  <si>
    <t>dle pol.č.914133.A: 1ks=1,000 [A]</t>
  </si>
  <si>
    <t>914133</t>
  </si>
  <si>
    <t>DOPRAVNÍ ZNAČKY ZÁKLADNÍ VELIKOSTI OCELOVÉ FÓLIE TŘ 2 - DEMONTÁŽ
PRO ZPĚTNOU MONTÁŽ</t>
  </si>
  <si>
    <t>DOPRAVNÍ ZNAČKY ZÁKLADNÍ VELIKOSTI OCELOVÉ FÓLIE TŘ 2 - DEMONTÁŽ
S ODVOZEM NA MÍSTO URČENÉ INVESTOREM</t>
  </si>
  <si>
    <t>914431</t>
  </si>
  <si>
    <t>DOPRAVNÍ ZNAČKY 100X150CM OCELOVÉ FÓLIE TŘ 2 - DODÁVKA A MONTÁŽ</t>
  </si>
  <si>
    <t>914923</t>
  </si>
  <si>
    <t>SLOUPKY A STOJKY DZ Z OCEL TRUBEK DO PATKY DEMONTÁŽ</t>
  </si>
  <si>
    <t>8,5m2=8,500 [A]</t>
  </si>
  <si>
    <t>91551</t>
  </si>
  <si>
    <t>VODOROVNÉ DOPRAVNÍ ZNAČENÍ - PŘEDEM PŘIPRAVENÉ SYMBOLY
BARVA + PLAST</t>
  </si>
  <si>
    <t>symbol "dej přednost v jízdě": 2ks=2,000 [A]</t>
  </si>
  <si>
    <t>916621</t>
  </si>
  <si>
    <t>VODÍCÍ STĚNY Z DÍLCŮ BETON - DOD A MONTÁŽ</t>
  </si>
  <si>
    <t>104,0m=104,000 [A]</t>
  </si>
  <si>
    <t>917211</t>
  </si>
  <si>
    <t>ZÁHONOVÉ OBRUBY Z BETONOVÝCH OBRUBNÍKŮ ŠÍŘ 50MM</t>
  </si>
  <si>
    <t>u chodníků a stezky: 270,0m=270,000 [A]</t>
  </si>
  <si>
    <t>917223</t>
  </si>
  <si>
    <t>SILNIČNÍ A CHODNÍKOVÉ OBRUBY Z BETONOVÝCH OBRUBNÍKŮ ŠÍŘ 100MM</t>
  </si>
  <si>
    <t>podél nástupištního prefabrikátu: 54,0m=54,000 [A]</t>
  </si>
  <si>
    <t>1244,0m=1 244,000 [A]</t>
  </si>
  <si>
    <t>91726</t>
  </si>
  <si>
    <t>KO OBRUBNÍKY BETONOVÉ</t>
  </si>
  <si>
    <t>u vozovky: 44,0m=44,000 [A]</t>
  </si>
  <si>
    <t>podél rigolu: 82,0m=82,000 [A]
napojení na stávající vozovku, podél ŠŽ, podél dlážděných rigolů: (4,0+3,0)+(10,0+38,0+10,0)+(40,0+85,0)=190,000 [B]
Celkem: A+B=272,000 [C]</t>
  </si>
  <si>
    <t>924420</t>
  </si>
  <si>
    <t>NÁSTUPIŠTĚ L (H) BEZ KONZOLOVÝCH DESEK
VÝŠKY 630MM
VČETNĚ PODKLADNÍHO BETONU C20/25</t>
  </si>
  <si>
    <t>54,0m=54,000 [A]</t>
  </si>
  <si>
    <t>935111</t>
  </si>
  <si>
    <t>ŠTĚRBINOVÉ ŽLABY Z BETONOVÝCH DÍLCŮ ŠÍŘ DO 400MM VÝŠ DO 500MM BEZ OBRUBY
VČETNĚ HOBRY MÁČENÉ V ASFALTU A OCHRANNÉHO PLECHU TL. 0,7MM</t>
  </si>
  <si>
    <t>8,0m+9,0m=17,000 [A]</t>
  </si>
  <si>
    <t>935112</t>
  </si>
  <si>
    <t>ŠTĚRBINOVÉ ŽLABY Z BETONOVÝCH DÍLCŮ ŠÍŘ DO 400MM VÝŠ DO 500MM S OBRUBOU 70MM
VČETNĚ HOBRY MÁČENÉ V ASFALTU A OCHRANNÉHO PLECHU TL. 0,7MM</t>
  </si>
  <si>
    <t>935812</t>
  </si>
  <si>
    <t>ŽLABY A RIGOLY DLÁŽDĚNÉ Z KOSTEK DROBNÝCH DO BETONU TL 100MM</t>
  </si>
  <si>
    <t>22,0m2+43,0m2=65,000 [A]</t>
  </si>
  <si>
    <t>93650</t>
  </si>
  <si>
    <t>DROBNÉ DOPLŇK KONSTR KOVOVÉ</t>
  </si>
  <si>
    <t>trny R10 pro kotvení beton. vodící stěny: 210ks*0,30*0,617kg/m=38,871 [A]</t>
  </si>
  <si>
    <t>93750.R</t>
  </si>
  <si>
    <t>OZNAČENÍ ZASTÁVKY ŽELEZNIČNÍ TRATI DLE STANDARDŮ SPRÁVY ŽELEZNIC
VČETNĚ 2 STOJEK</t>
  </si>
  <si>
    <t>93767.R</t>
  </si>
  <si>
    <t>MOBILIÁŘ - PŘÍSTŘEŠKY PRO ZASTÁVKY VEŘEJNÉ DOPRAVY
ČTYŘMODULOVÝ PŘÍSTŘEŠEK PRO ŽELEZNIČNÍ ZASTÁVKU DLE ZASTÁVKY JABLONEC N.N. DOLNÍ NÁDRAŽÍ - MODRÝ RÁM SE STŘÍBRNÝMI PLECHOVÝMI VÝPLNĚMI, S LAVIČKOU PŘES 2 MODULY A NEPROSVĚTLENOU VÝVĚSKOU PRO JÍZDNÍ ŘÁDY A VNITŘNÍM OSVĚTLENÍM, VČETNĚ NAPOJENÍ Z ROZVODŮ VO (SO 445)</t>
  </si>
  <si>
    <t>SO 105.1</t>
  </si>
  <si>
    <t>105.1</t>
  </si>
  <si>
    <t>dle pol.č.17120: 166,0m3=166,000 [A]</t>
  </si>
  <si>
    <t>dle pol.č.12573.A: 185,4m3=185,400 [A]</t>
  </si>
  <si>
    <t>výkop pro AZ
místní komunik.: 332,0m2*0,50=166,000 [A]</t>
  </si>
  <si>
    <t>natěžení a dovoz dle pol.č.17130, 17310: 166,0m3+19,4m3=185,400 [A]</t>
  </si>
  <si>
    <t>natěžení a dovoz dle pol.č.18230: 8,4m3=8,400 [A]</t>
  </si>
  <si>
    <t>uložení na skládku dle pol.č.12373: 166,0m3=166,000 [A]</t>
  </si>
  <si>
    <t>místní komunik.: 332,0m2*0,50=166,000 [A]</t>
  </si>
  <si>
    <t>0,1m2*(3,00+191,00)=19,400 [A]</t>
  </si>
  <si>
    <t>místní komunik.: 332,0m2=332,000 [A]
vegetační tvárnice: 64,0m2=64,000 [B]
chodníky (všechny povrchy): 38,0m2=38,000 [C]
Celkem: A+B+C=434,000 [D]</t>
  </si>
  <si>
    <t>42,0m2*0,20=8,400 [A]</t>
  </si>
  <si>
    <t>28,0m+46,0m=74,000 [A]</t>
  </si>
  <si>
    <t>ŠŽ - podkladní vrstva včetně stabilizačních klínů: 26,00*0,1m2=2,600 [A]</t>
  </si>
  <si>
    <t>KAMENIVO ZPEVNĚNÉ CEMENTEM TŘ. I TL. DO 150MM
TL.130MM
SC C8/10</t>
  </si>
  <si>
    <t>místní komunik.: 332,0m2=332,000 [A]</t>
  </si>
  <si>
    <t>místní komunik.: 332,0m2*0,27=89,640 [A]
chodníky (všechny povrchy): 38,0m2*0,25=9,500 [B]
Celkem: A+B=99,140 [C]</t>
  </si>
  <si>
    <t>místní komunik.: 332,0m2*2=664,000 [A]</t>
  </si>
  <si>
    <t>dle pol.č.572123: 332,0m2=332,000 [A]</t>
  </si>
  <si>
    <t>ostrůvek: 5,0m2=5,000 [A]</t>
  </si>
  <si>
    <t>chodník: 20,0m2=20,000 [A]</t>
  </si>
  <si>
    <t>chodník: 2,0m2=2,000 [A]</t>
  </si>
  <si>
    <t>58402</t>
  </si>
  <si>
    <t>VOZOVKOVÉ KRYTY Z VEGETAČNÍCH DÍLCŮ DO LOŽE Z KAM TL PŘES 100MM
VEGETAČNÍ TVÁRNICE TL.80MM VČETNĚ LOŽE ZE ŠD TL.250MM
VČETNĚ VÝPLNĚ SPAR ŠD</t>
  </si>
  <si>
    <t>64,0m2=64,000 [A]</t>
  </si>
  <si>
    <t>dle pol.č.919111: 37,0m=37,000 [A]</t>
  </si>
  <si>
    <t>u budov podél chodníku: 11,00*1,50=16,500 [A]</t>
  </si>
  <si>
    <t>červené sloupky: 2ks=2,000 [A]</t>
  </si>
  <si>
    <t>z pol.č.914133 (z SO 602.1) : 2ks=2,000 [A]</t>
  </si>
  <si>
    <t>12,0m2=12,000 [A]</t>
  </si>
  <si>
    <t>u vstupů: 3,0m=3,000 [A]</t>
  </si>
  <si>
    <t>SILNIČNÍ A CHODNÍKOVÉ OBRUBY Z BETONOVÝCH OBRUBNÍKŮ ŠÍŘ 150MM
150x250MM</t>
  </si>
  <si>
    <t>191,0m=191,000 [A]</t>
  </si>
  <si>
    <t>napojení na stávající asfaltové povrchy: 5,5+2,5+3,0+26,0=37,000 [A]</t>
  </si>
  <si>
    <t>ŠTĚRBINOVÉ ŽLABY Z BETONOVÝCH DÍLCŮ ŠÍŘ DO 400MM VÝŠ DO 500MM BEZ OBRUBY
S PŘERUŠOVANOU ŠTĚRBINOU</t>
  </si>
  <si>
    <t>SO 254</t>
  </si>
  <si>
    <t>PROTIEROZNÍ ZAJIŠTĚNÍ SVAHU V KM 6,63 - 6,72</t>
  </si>
  <si>
    <t>254</t>
  </si>
  <si>
    <t>dle pol.č.17120: 451,59m3=451,590 [A]</t>
  </si>
  <si>
    <t>natěžení a dovoz ornice dle pol.č.18220: 137,2m3=137,200 [A]</t>
  </si>
  <si>
    <t>13173</t>
  </si>
  <si>
    <t>HLOUBENÍ JAM ZAPAŽ I NEPAŽ TŘ. I</t>
  </si>
  <si>
    <t>4,5m2*5,00+11,0m2*10,00+7,5m2*10,00+7,0m2*10,00+6,0m2*20,00+4,0m2*10,00+2,5m2*10,00+2,0m2*5,20=472,900 [A]</t>
  </si>
  <si>
    <t>uložení na skládku přebytek zeminy z pol.č.13173,17411: 472,9m3-21,31m3=451,590 [A]</t>
  </si>
  <si>
    <t>ze stávající zeminy v koruně svahu
0,15m2*5,00+0,2m2*10,00+0,3m2*30,00+0,2m2*10,00+0,3m2*25,20=21,310 [A]</t>
  </si>
  <si>
    <t>1,8m2*5,00+2,5m2*10,00+1,9m2*10,00+1,8m2*30,00+1,5m2*10,00+1,0m2*10,00+1,0m2*5,20=137,200 [A]</t>
  </si>
  <si>
    <t>46499</t>
  </si>
  <si>
    <t>BŘEHOVÉ OPEVNĚNÍ Z FÓLIE
UV STABILNÍ PP VČETNĚ KOTVENÍ</t>
  </si>
  <si>
    <t>zajištění svahu:
6,00*5,00+9,00*10,00+6,50*20,00+6,00*10,00+6,50*10,00+5,00*10,00+4,00*10,00+3,00*5,20=480,600 [A]</t>
  </si>
  <si>
    <t>SO 255</t>
  </si>
  <si>
    <t>OPĚRNÁ ZEĎ V KM 6,70 - 6,85</t>
  </si>
  <si>
    <t>255</t>
  </si>
  <si>
    <t>ZÁRUBNÍ ZEĎ V KM 6,70 - 6,85</t>
  </si>
  <si>
    <t>dle pol.č.17120: 310,0m3=310,000 [A]</t>
  </si>
  <si>
    <t>dle pol.č.12573.B: 259,0m3=259,000 [A]</t>
  </si>
  <si>
    <t>natěžení a dovoz dle pol.č.17411: 259,0m3=259,000 [A]</t>
  </si>
  <si>
    <t>2,5m2*(10,00+20,00)+1,5m2*20,00+2,5m2*(20,00+20,00+20,00+22,00)=310,000 [A]</t>
  </si>
  <si>
    <t>uložení zeminy na skládku dle pol.č.13173: 310,0m3=310,000 [A]</t>
  </si>
  <si>
    <t>za zdí: 1,0m2*10,00+1,5m2*(20,00+20,00+20,00+20,00+20,00+22,00)=193,000 [A]
před zdí: 0,5m2*132,00=66,000 [B]
Celkem: A+B=259,000 [C]</t>
  </si>
  <si>
    <t>21461C</t>
  </si>
  <si>
    <t>SEPARAČNÍ GEOTEXTILIE DO 300G/M2</t>
  </si>
  <si>
    <t>dno výkopu, pod ŠD polštář: 2,50*132,00=330,000 [A]
rub gabionové zdi: 2,00*132,00=264,000 [B]
Celkem: A+B=594,000 [C]</t>
  </si>
  <si>
    <t>27152</t>
  </si>
  <si>
    <t>POLŠTÁŘE POD ZÁKLADY Z KAMENIVA DRCENÉHO</t>
  </si>
  <si>
    <t>pod gabion. zdí: 0,5m2*132,00=66,000 [A]</t>
  </si>
  <si>
    <t>28995</t>
  </si>
  <si>
    <t>KOTEVNÍ SÍTĚ PRO GABIONY A ARMOVANÉ ZEMINY</t>
  </si>
  <si>
    <t>za gabiony: 3,00*132,00=396,000 [A]</t>
  </si>
  <si>
    <t>Svislé konstrukce</t>
  </si>
  <si>
    <t>3272A7.R</t>
  </si>
  <si>
    <t>ZDI OPĚR, ZÁRUB, NÁBŘEŽ Z GABIONŮ RUČNĚ ROVNANÝCH, DRÁT O5,0MM, POVRCHOVÁ ÚPRAVA Zn + Al</t>
  </si>
  <si>
    <t>1,05m2*132,00=138,600 [A]</t>
  </si>
  <si>
    <t>875332</t>
  </si>
  <si>
    <t>POTRUBÍ DREN Z TRUB PLAST DN DO 150MM DĚROVANÝCH
SN8, VČETNĚ OBALENÍ GEOTEXTILIÍ</t>
  </si>
  <si>
    <t>pod zdí: 140,0m=140,000 [A]</t>
  </si>
  <si>
    <t>SO 256</t>
  </si>
  <si>
    <t>OPĚRNÁ ZEĎ V KM 6,92 - 6,97</t>
  </si>
  <si>
    <t>256</t>
  </si>
  <si>
    <t>dle pol.č.17120: 435,4m3=435,400 [A]</t>
  </si>
  <si>
    <t>dle pol.č.12573.B: 354,8m3=354,800 [A]</t>
  </si>
  <si>
    <t>natěžení a dovoz dle pol.č.17411: 354,8m3=354,800 [A]</t>
  </si>
  <si>
    <t>DC1: 11,0m2*4,00=44,000 [A]
DC2: 10,5m2*10,00=105,000 [B]
DC3: 9,5m2*10,00=95,000 [C]
DC4: 8,5m2*10,00=85,000 [D]
DC5: 7,0m2*10,00=70,000 [E]
DC6: 6,5m2*5,60=36,400 [F]
Celkem: A+B+C+D+E+F=435,400 [G]</t>
  </si>
  <si>
    <t>uložení na skládku/deponii dle pol.č.13173: 435,4m3=435,400 [A]</t>
  </si>
  <si>
    <t>zásyp za a před zdí
DC1: 9,5m2*4,00=38,000 [A]
DC2: 8,0m2*10,00=80,000 [B]
DC3: 6,5m2*10,00=65,000 [C]
DC4: 7,5m2*10,00=75,000 [D]
DC5: 8,0m2*10,00=80,000 [E]
DC6: 3,0m2*5,60=16,800 [F]
Celkem: A+B+C+D+E+F=354,800 [G]</t>
  </si>
  <si>
    <t>17581</t>
  </si>
  <si>
    <t>OBSYP POTRUBÍ A OBJEKTŮ Z NAKUPOVANÝCH MATERIÁLŮ</t>
  </si>
  <si>
    <t>ochranný obsyp
DC1: 1,0m2*10,00=10,000 [A]
DC2: 1,0m2*10,00=10,000 [B]
DC3: 1,0m2*10,00=10,000 [C]
DC4: 0,6m2*10,00=6,000 [D]
DC5: 0,6m2*10,00=6,000 [E]
DC6: 0,6m2*5,60=3,360 [F]
Celkem: A+B+C+D+E+F=45,360 [G]</t>
  </si>
  <si>
    <t>21331</t>
  </si>
  <si>
    <t>DRENÁŽNÍ VRSTVY Z BETONU MEZEROVITÉHO (DRENÁŽNÍHO)</t>
  </si>
  <si>
    <t>obetonování drenáže: 0,07m2*55,60=3,892 [A]</t>
  </si>
  <si>
    <t>272324</t>
  </si>
  <si>
    <t>ZÁKLADY ZE ŽELEZOBETONU DO C25/30</t>
  </si>
  <si>
    <t>1,72m2*9,00+1,6m2*(10,00+10,00+10,00)+1,22m2*(10,00+5,60)=82,512 [A]</t>
  </si>
  <si>
    <t>272365</t>
  </si>
  <si>
    <t>VÝZTUŽ ZÁKLADŮ Z OCELI 10505, B500B</t>
  </si>
  <si>
    <t>z výkazu výztuže: 9,90t=9,900 [A]</t>
  </si>
  <si>
    <t>28999</t>
  </si>
  <si>
    <t>OPLÁŠTĚNÍ (ZPEVNĚNÍ) Z FÓLIE</t>
  </si>
  <si>
    <t>těsnící fólie za rubem zdi
8,00*3,00+10,00*3,00+10,00*3,00+10,00*2,00+10,00*2,00=124,000 [A]</t>
  </si>
  <si>
    <t>317325</t>
  </si>
  <si>
    <t>ŘÍMSY ZE ŽELEZOBETONU DO C30/37</t>
  </si>
  <si>
    <t>0,15m2*55,60=8,340 [A]</t>
  </si>
  <si>
    <t>317365</t>
  </si>
  <si>
    <t>VÝZTUŽ ŘÍMS Z OCELI 10505, B500B</t>
  </si>
  <si>
    <t>z výkazu výztuže: 1,25t=1,250 [A]</t>
  </si>
  <si>
    <t>327325</t>
  </si>
  <si>
    <t>ZDI OPĚRNÉ, ZÁRUBNÍ, NÁBŘEŽNÍ ZE ŽELEZOVÉHO BETONU DO C30/37</t>
  </si>
  <si>
    <t>DC1: (1,55m2+1,6m2)*0,5*10,00=15,750 [A]
DC2: (1,6m2+1,45m2)*0,5*10,00=15,250 [B]
DC3: (1,55m2+1,35m2)*0,5*10,00=14,500 [C]
DC4: (1,35m2+1,10m2)*0,5*10,00=12,250 [D]
DC5: (1,1m2+0,8m2)*0,5*10,00=9,500 [E]
DC6: (0,6m2+0,5m2)*0,5*5,60=3,080 [F]
Celkem: A+B+C+D+E+F=70,330 [G]</t>
  </si>
  <si>
    <t>327365</t>
  </si>
  <si>
    <t>VÝZTUŽ ZDÍ OPĚRNÝCH, ZÁRUBNÍCH, NÁBŘEŽNÍCH Z OCELI 10505, B500B</t>
  </si>
  <si>
    <t>z výkazu výztuže: 9,15t=9,150 [A]</t>
  </si>
  <si>
    <t>451311</t>
  </si>
  <si>
    <t>PODKL A VÝPLŇ VRSTVY Z PROST BET DO C8/10</t>
  </si>
  <si>
    <t>pod drenáž: 0,2m2*55,60=11,120 [A]</t>
  </si>
  <si>
    <t>451312</t>
  </si>
  <si>
    <t>PODKLADNÍ A VÝPLŇOVÉ VRSTVY Z PROSTÉHO BETONU C12/15</t>
  </si>
  <si>
    <t>pod základ
0,6m2*8,00+0,55m2*(10,00+10,00+10,00)+0,5m2*(10,00+5,60)=29,100 [A]</t>
  </si>
  <si>
    <t>PODKLADNÍ A VÝPLŇOVÉ VRSTVY Z KAMENIVA TĚŽENÉHO</t>
  </si>
  <si>
    <t>ochranný obsyp těsnící fólie (z pol.č.28999): 124,0m2*(0,15+0,15)=37,200 [A]</t>
  </si>
  <si>
    <t>711509</t>
  </si>
  <si>
    <t>OCHRANA IZOLACE NA POVRCHU TEXTILIÍ
600G/M2</t>
  </si>
  <si>
    <t>ochrana rubu zdi: 20,00*5,70+20,00*5,40+15,60*3,70=279,720 [A]</t>
  </si>
  <si>
    <t>78383</t>
  </si>
  <si>
    <t>NÁTĚRY BETON KONSTR TYP S4 (OS-C)</t>
  </si>
  <si>
    <t>nátěr říms: 1,00*55,60=55,600 [A]</t>
  </si>
  <si>
    <t>87533</t>
  </si>
  <si>
    <t>POTRUBÍ DREN Z TRUB PLAST DN DO 150MM
SN 8</t>
  </si>
  <si>
    <t>za rubem zdi: 56,6m+6*0,8m=61,400 [A]</t>
  </si>
  <si>
    <t>87634</t>
  </si>
  <si>
    <t>CHRÁNIČKY Z TRUB PLASTOVÝCH DN DO 200MM</t>
  </si>
  <si>
    <t>prostupy zdí: 6*0,5m=3,000 [A]</t>
  </si>
  <si>
    <t>9112B1</t>
  </si>
  <si>
    <t>ZÁBRADLÍ MOSTNÍ SE SVISLOU VÝPLNÍ - DODÁVKA A MONTÁŽ</t>
  </si>
  <si>
    <t>na římse zdi: 55,6m=55,600 [A]</t>
  </si>
  <si>
    <t>SO 257</t>
  </si>
  <si>
    <t>OPĚRNÁ ZEĎ V KM 6,92 - 7,04</t>
  </si>
  <si>
    <t>257</t>
  </si>
  <si>
    <t>dle pol.č.17120: 489,45m3=489,450 [A]</t>
  </si>
  <si>
    <t>dle pol.č.12573.B: 413,3m3=413,300 [A]</t>
  </si>
  <si>
    <t>natěžení a dovoz dle pol.č.17411: 413,3m3=413,300 [A]</t>
  </si>
  <si>
    <t>DC1: 3,0m2*10,00=30,000 [A]
DC2: 4,0m2*10,00=40,000 [B]
DC3: 6,0m2*10,00=60,000 [C]
DC4: 7,0m2*8,75=61,250 [D]
DC5: 8,0m2*5,40=43,200 [E]
DC6: 8,0m2*10,00=80,000 [F]
DC7: 10,0m2*10,00=100,000 [G]
DC8: 6,5m2*10,00=65,000 [H]
DC9: 1,0m2*10,00=10,000 [I]
Celkem: A+B+C+D+E+F+G+H+I=489,450 [J]</t>
  </si>
  <si>
    <t>uložení na skládku/deponii dle pol.č.13173: 489,45m3=489,450 [A]</t>
  </si>
  <si>
    <t>zásyp za a před zdí
DC1: 2,1m2*10,00=21,000 [A]
DC2: 2,5m2*10,00=25,000 [B]
DC3: 3,0m2*10,00=30,000 [C]
DC4: 4,0m2*8,75=35,000 [D]
DC5: 6,5m2*5,40=35,100 [E]
DC6: 5,0m2*10,00=50,000 [F]
DC7: 5,3m2*10,00=53,000 [G]
DC8: 4,0m2*10,00=40,000 [H]
DC9: 4,0m2*10,00=40,000 [I]
DC10: 3,5m2*10,00=35,000 [J]
DC11: 3,0m2*10,00=30,000 [K]
DC12: 2,0m2*9,60=19,200 [L]
Celkem: A+B+C+D+E+F+G+H+I+J+K+L=413,300 [M]</t>
  </si>
  <si>
    <t>ochranný obsyp
0,3m2*10,00+0,4m2*10,00+0,5m2*(10,00+8,75+5,40+6*10,00+9,60)=53,875 [A]</t>
  </si>
  <si>
    <t>obetonování drenáže: 0,07m2*113,75=7,963 [A]</t>
  </si>
  <si>
    <t>1,1m2*(10,00+10,00)+1,335m2*10,00+1,7m2*(8,75+5,40)+1,335m2*(3*10,00)+1,1m2*(3*10,00+9,60)=143,015 [A]</t>
  </si>
  <si>
    <t>z výkazu výztuže: 19,0t=19,000 [A]</t>
  </si>
  <si>
    <t>těsnící fólie za rubem zdi
10,00*2,50+10,00*2,80+8,80*3,40+5,40*3,50+10,00*(3,50+2,70+4*2,50)=263,820 [A]</t>
  </si>
  <si>
    <t>0,15m2*113,60=17,040 [A]</t>
  </si>
  <si>
    <t>z výkazu výztuže: 2,55t=2,550 [A]</t>
  </si>
  <si>
    <t>DC1: (0,3m2+0,415m2)*0,5*10,00=3,575 [A]
DC2: 0,7m2*10,00=7,000 [B]
DC3: 1,0m2*10,00=10,000 [C]
DC4: (1,35m2+1,25m2)*0,5*8,75=11,375 [D]
DC5: (1,25m2+0,2m2)*0,5*5,40=3,915 [E]
DC6: 1,1m2*10,00=11,000 [F]
DC7: 1,1m2*10,00=11,000 [G]
DC8: 1,1m2*10,00=11,000 [H]
DC9: (0,75m2+0,8m2)*0,5*10,00=7,750 [I]
DC10: (0,65m2+0,6m2)*0,5*10,00=6,250 [J]
DC11: (0,55m2+0,6m2)*0,5*10,00=5,750 [K]
DC12: (0,3m2+0,4m2)*0,5*9,60=3,360 [L]
Celkem: A+B+C+D+E+F+G+H+I+J+K+L=91,975 [M]</t>
  </si>
  <si>
    <t>z výkazu výztuže: 12,20t=12,200 [A]</t>
  </si>
  <si>
    <t>pod drenáž: 0,2m2*94,20=18,840 [A]</t>
  </si>
  <si>
    <t>pod základy
0,5m2*(10,00+10,00)+0,55m2*10,00+0,6m2*(8,75+5,40)+0,55m2*(10,00+10,00+10,00)+0,5m2*(10,00+10,00+10,00+9,60)=60,290 [A]</t>
  </si>
  <si>
    <t>ochranný obsyp těsnící fólie (z pol.č.28999): 263,82m2*(0,15+0,15)=79,146 [A]</t>
  </si>
  <si>
    <t>ochrana rubu zdi: 10,00*4,00+10,00*4,50+10,00*5,00+8,80*6,00+5,40*6,80+10,00*(5,50+5,50+3*4,50+3,50)+9,60*3,50=538,120 [A]</t>
  </si>
  <si>
    <t>nátěr říms: 1,00*113,60=113,600 [A]</t>
  </si>
  <si>
    <t>POTRUBÍ DREN Z TRUB PLAST DN DO 150MM
SN8</t>
  </si>
  <si>
    <t>za rubem zdi: 94,2m=94,200 [A]</t>
  </si>
  <si>
    <t>87627</t>
  </si>
  <si>
    <t>CHRÁNIČKY Z TRUB PLASTOVÝCH DN DO 100MM</t>
  </si>
  <si>
    <t>v římse: 
DC1: 2*0,4m=0,800 [A]
DC3: 2*0,4m=0,800 [B]
DC5: 2*0,4m=0,800 [C]
Celkem: A+B+C=2,400 [D]</t>
  </si>
  <si>
    <t>prostupy zdí: 9*0,6m=5,400 [A]</t>
  </si>
  <si>
    <t>na římse zdi: 114,0m=114,000 [A]</t>
  </si>
  <si>
    <t>SO 258</t>
  </si>
  <si>
    <t>OPĚRNÁ ZEĎ Č.1 V KM 7,00</t>
  </si>
  <si>
    <t>258</t>
  </si>
  <si>
    <t>dle pol.č.17120: 145,25m3=145,250 [A]</t>
  </si>
  <si>
    <t>dle pol.č.12573.B: 271,0m3=271,000 [A]</t>
  </si>
  <si>
    <t>014211</t>
  </si>
  <si>
    <t>POPLATKY ZA ZEMNÍK - ORNICE
HUMÓZNÍ VRSTVA</t>
  </si>
  <si>
    <t>dle pol.č.18220: 59,2m3=59,200 [A]</t>
  </si>
  <si>
    <t>VYKOPÁVKY ZE ZEMNÍKŮ A SKLÁDEK TŘ. I
HUMÓZNÍ VRSTVA</t>
  </si>
  <si>
    <t>natěžení a dovoz humózní vrstvy dle pol.č.18220: 59,2m3=59,200 [A]</t>
  </si>
  <si>
    <t>natěžení a dovoz dle pol.č.17910: 271,0m3=271,000 [A]</t>
  </si>
  <si>
    <t>12673</t>
  </si>
  <si>
    <t>ZŘÍZENÍ STUPŇŮ V PODLOŽÍ NÁSYPŮ TŘ. I</t>
  </si>
  <si>
    <t>výkop pro armovaný svah: 4,6m2*10,00+4,0m2*10,00+1,5m2*10,00+2,0m2*7,50+6,5m2*4,50=145,250 [A]</t>
  </si>
  <si>
    <t>uložení zeminy na skládku dle pol.č.12673: 145,25m3=145,250 [A]</t>
  </si>
  <si>
    <t>17910</t>
  </si>
  <si>
    <t>NÁSYPY Z ARMOVANÝCH ZEMIN SE ZHUTNĚNÍM</t>
  </si>
  <si>
    <t>2,0m2*10,00+7,5m2*10,00+8,0m2*(10,00+7,50+4,50)=271,000 [A]</t>
  </si>
  <si>
    <t>ROZPROSTŘENÍ ORNICE VE SVAHU
HUMÓZNÍ VRSTVA V ČELE ARMOVANÉHO SVAHU</t>
  </si>
  <si>
    <t>0,8m2*10,00+1,6m2*(10,00+10,00+7,50+4,50)=59,200 [A]</t>
  </si>
  <si>
    <t>pod polštář ze ŠD: 4,00*10,00+5,00*(10,00+10,00+7,50+4,50)=200,000 [A]</t>
  </si>
  <si>
    <t>ŠD fr.0/63: 1,4m2*(10,00+10,00)+1,8m2*(10,00+7,50+4,50)=67,600 [A]</t>
  </si>
  <si>
    <t>32831</t>
  </si>
  <si>
    <t>OPĚRNÝ SYSTÉM S LÍCEM Z TRVALÉ OCELOVÉ SÍTĚ S OZELENĚNÍM VÝŠ DO 2M</t>
  </si>
  <si>
    <t>odměřeno digitálně: 14,7m2=14,700 [A]</t>
  </si>
  <si>
    <t>32832</t>
  </si>
  <si>
    <t>OPĚRNÝ SYSTÉM S LÍCEM Z TRVALÉ OCELOVÉ SÍTĚ S OZELENĚNÍM VÝŠ 2M - 4M</t>
  </si>
  <si>
    <t>odměřeno digitálně: 105,2m2=105,200 [A]</t>
  </si>
  <si>
    <t>SO 259</t>
  </si>
  <si>
    <t>OPĚRNÁ ZEĎ Č.2 V KM 7,00</t>
  </si>
  <si>
    <t>259</t>
  </si>
  <si>
    <t>dle pol.č.17120: 254,9m3=254,900 [A]</t>
  </si>
  <si>
    <t>dle pol.č.12573: 346,0m3=346,000 [A]</t>
  </si>
  <si>
    <t>natěžení a dovoz dle pol.č.17411: 346,0m3=346,000 [A]</t>
  </si>
  <si>
    <t>5,6m2*(9,00+10,00+10,00)+5,2m2*10,00+4,5m2*9,00=254,900 [A]</t>
  </si>
  <si>
    <t>uložení na skládku/deponii dle pol.č.13173: 254,9m3=254,900 [A]</t>
  </si>
  <si>
    <t>zásyp před zdí a za zdí
10,1m2*9,00+8,1m2*10,00+6,5m2*(10,00+10,00)+4,9m2*9,00=346,000 [A]</t>
  </si>
  <si>
    <t>ochranný obsyp s drenážní fcí za zdí
1,2m2*9,00+1,1m2*10,00+0,6m2*10,00+0,4m2*10,00+0,5m2*9,00=36,300 [A]</t>
  </si>
  <si>
    <t>obetonování drenáže: 0,07m2*48,00=3,360 [A]</t>
  </si>
  <si>
    <t>1,75m2*(4,00+10,00+10,00)+1,35m2*(10,00+10,00+4,00)=74,400 [A]</t>
  </si>
  <si>
    <t>z výkazu výztuže: 9,67t=9,670 [A]</t>
  </si>
  <si>
    <t>těsnící fólie za rubem zdi
2,90*(9,00+10,00+10,00)+3,00*10,00=114,100 [A]</t>
  </si>
  <si>
    <t>dřík zdi: (1,9+1,7)m2*0,5*4,00+(1,7+1,35)m2*0,5*10,00+(1,35+1,10)m2*0,5*10,00+(1,1+0,8)m2*0,5*10,00+(0,8+0,6)m2*0,5*10,00+(0,6+0,52)m2*0,5*4,00=53,440 [A]</t>
  </si>
  <si>
    <t>z výkazu výztuže: 6,95t=6,950 [A]</t>
  </si>
  <si>
    <t>348325</t>
  </si>
  <si>
    <t>ZÁBRADLÍ A ZÁBRADELNÍ ZÍDKY ZE ŽELEZOBETONU C30/37
KOTVENÉ : MONOLITICKÉ ŽELBET SVODIDLO</t>
  </si>
  <si>
    <t>na opěrné zdi: 0,45m2*45,70=20,565 [A]</t>
  </si>
  <si>
    <t>348365</t>
  </si>
  <si>
    <t>VÝZTUŽ ZÁBRADLÍ A ZÁBRADELNÍCH ZÍDEK Z OCELI 10505, B500B</t>
  </si>
  <si>
    <t>výztuž monolit. beton. svodidla: 3,086t=3,086 [A]</t>
  </si>
  <si>
    <t>pod drenáž: 0,2m2*48,00=9,600 [A]</t>
  </si>
  <si>
    <t>pod základ: 0,5m2*(4,00+10,00+10,00)+0,45m2*(10,00+10,00+4,00)=22,800 [A]</t>
  </si>
  <si>
    <t>ochranný obsyp těsnící fólie (z pol.č.28999): 114,1m2*(0,15+0,15)=34,230 [A]</t>
  </si>
  <si>
    <t>rub zdi: 5,50*48,00=264,000 [A]</t>
  </si>
  <si>
    <t>nátěr monolitického svodidla: 0,90*48,00=43,200 [A]</t>
  </si>
  <si>
    <t>za rubem zdi: 48,0m+4*0,75m=51,000 [A]</t>
  </si>
  <si>
    <t>prostupy zdí: 4*0,6m=2,400 [A]</t>
  </si>
  <si>
    <t>MADLO ZÁBRADLÍ - DODÁVKA A MONTÁŽ
VČETNĚ KOTVENÍ DO BETONOVÉHO SVODIDLA</t>
  </si>
  <si>
    <t>48,0m=48,000 [A]</t>
  </si>
  <si>
    <t>93132</t>
  </si>
  <si>
    <t>TĚSNĚNÍ DILATAČ SPAR ASF ZÁLIVKOU MODIFIK</t>
  </si>
  <si>
    <t>podél monolit. beton. svodidla: 48,00*0,02*0,04=0,038 [A]</t>
  </si>
  <si>
    <t>93135</t>
  </si>
  <si>
    <t>TĚSNĚNÍ DILATAČ SPAR PRYŽ PÁSKOU NEBO KRUH PROFILEM</t>
  </si>
  <si>
    <t>předtěsnění podél monolit. beton. svodidla: 48,00*0,02*0,04=0,038 [A]</t>
  </si>
  <si>
    <t>SO 260</t>
  </si>
  <si>
    <t>ARMOVANÝ SVAH V KM 7,22 - 7,24</t>
  </si>
  <si>
    <t>260</t>
  </si>
  <si>
    <t>dle pol.č.17120: 90,3m3=90,300 [A]</t>
  </si>
  <si>
    <t>dle pol.č.12573.A: 175,53m3=175,530 [A]</t>
  </si>
  <si>
    <t>natěžení a dovoz dle pol.č.17511, 17910: 5,25m3+170,28m3=175,530 [A]</t>
  </si>
  <si>
    <t>3,5m2*5,00+4,0m2*(5,00+4,00)+3,5m2*4,80+4,0m2*5,00=90,300 [A]</t>
  </si>
  <si>
    <t>uložení na skládku/deponii dle pol.č.13173: 90,3m3=90,300 [A]</t>
  </si>
  <si>
    <t>17511</t>
  </si>
  <si>
    <t>OBSYP POTRUBÍ A OBJEKTŮ SE ZHUTNĚNÍM</t>
  </si>
  <si>
    <t>svahové kužely: 1,75m3+3,5m3=5,250 [A]</t>
  </si>
  <si>
    <t>OBSYP POTRUBÍ A OBJEKTŮ Z NAKUPOVANÝCH MATERIÁLŮ
ŠD FR.16/32</t>
  </si>
  <si>
    <t>drenážní zásyp za zdí: 5,00*1,0m2+(5,00+4,00+4,80)*1,2m2+5,00*1,0m2=26,560 [A]</t>
  </si>
  <si>
    <t>7,0m2*5,00+7,2m2*5,00+7,3m2*4,00+7,1m2*4,80+7,2m2*5,00=170,280 [A]</t>
  </si>
  <si>
    <t>pod polštářem ze ŠD: 4,00*5,00+5,00*5,00+5,00*4,00+5,00*4,80+5,00*5,00=114,000 [A]</t>
  </si>
  <si>
    <t>ŠD fr.0/63: 5,00*1,2m2+5,00*1,3m2+4,00*1,3m2+4,80*1,1m2+5,00*1,5m2=30,480 [A]</t>
  </si>
  <si>
    <t>KOTEVNÍ SÍTĚ PRO GABIONY A ARMOVANÉ ZEMINY
SYNTETICKÁ GEOMŘÍŽ</t>
  </si>
  <si>
    <t>(22,00+23,00+23,50+22,00)*4,00=362,000 [A]</t>
  </si>
  <si>
    <t>31711</t>
  </si>
  <si>
    <t>ŘÍMSY Z DÍLCŮ BETONOVÝCH
ZÁKRYTOVÁ DESKA</t>
  </si>
  <si>
    <t>zákrytové desky tvarovek: 0,045m2*23,80=1,071 [A]</t>
  </si>
  <si>
    <t>32711</t>
  </si>
  <si>
    <t>ZDI OPĚR, ZÁRUB, NÁBŘEŽ Z DÍLCŮ BETON
BETONOVÁ TVAROVKA VČETNĚ VÝPLŇOVÉHO BETONU</t>
  </si>
  <si>
    <t>480ks*0,085m2*0,50=20,400 [A]</t>
  </si>
  <si>
    <t>45152</t>
  </si>
  <si>
    <t>PODKLADNÍ A VÝPLŇOVÉ VRSTVY Z KAMENIVA DRCENÉHO</t>
  </si>
  <si>
    <t>ŠD fr.0/32: 1,6m2*24,00=38,400 [A]</t>
  </si>
  <si>
    <t>Úpravy povrchů, podlahy, výplně otvorů</t>
  </si>
  <si>
    <t>62745</t>
  </si>
  <si>
    <t>SPÁROVÁNÍ STARÉHO ZDIVA CEMENTOVOU MALTOU</t>
  </si>
  <si>
    <t>dle pol.č.938442: 40,0m2=40,000 [A]</t>
  </si>
  <si>
    <t>POTRUBÍ DREN Z TRUB PLAST DN DO 150MM DĚROVANÝCH</t>
  </si>
  <si>
    <t>23,8m=23,800 [A]</t>
  </si>
  <si>
    <t>ZÁBRADLÍ SILNIČNÍ S VODOR MADLY - DODÁVKA A MONTÁŽ
DVOUMADLOVÉ ZÁBRADLÍ Z KOMPOZITU</t>
  </si>
  <si>
    <t>938442</t>
  </si>
  <si>
    <t>OČIŠTĚNÍ ZDIVA OTRYSKÁNÍM TLAKOVOU VODOU DO 500 BARŮ</t>
  </si>
  <si>
    <t>stávající kamenná zeď: 40,0m2=40,000 [A]</t>
  </si>
  <si>
    <t>SO 261</t>
  </si>
  <si>
    <t>OPĚRNÁ ZEĎ V KM 7,27 - 7,35</t>
  </si>
  <si>
    <t>261</t>
  </si>
  <si>
    <t>dle pol.č.17120: 1215,0m3=1 215,000 [A]</t>
  </si>
  <si>
    <t>dle pol.č.12573.B: 1235,5m3=1 235,500 [A]</t>
  </si>
  <si>
    <t>natěžení a dovoz ornice dle pol.č.18220: 26,0m3=26,000 [A]</t>
  </si>
  <si>
    <t>natěžení a dovoz dle pol.č.17411, 17910: 92,0m3+1143,5m3=1 235,500 [A]</t>
  </si>
  <si>
    <t>17,0m2*(10,00+10,00)+16,0m2*10,00+15,0m2*(10,00+10,00)+14,0m2*(10,00+10,00)+13,5m2*(7,00+3,00)=1 215,000 [A]</t>
  </si>
  <si>
    <t>uložení výkopu na skládku/deponii dle pol.č.13173: 1215,0m3=1 215,000 [A]</t>
  </si>
  <si>
    <t>zásyp před zdí
1,0m2*(10,00+10,00+10,00+10,00)+1,3m2*(10,00+10,00+10,00+7,00+3,00)=92,000 [A]</t>
  </si>
  <si>
    <t>za zdí
16,0m2*10,00+17,0m2*10,00+16,0m2*10,00+15,0m2*10,00+14,0m2*10,00+13,0m2*10,00+12,0m2*10,00+11,5m2*7,00+11,0m2*3,00=1 143,500 [A]</t>
  </si>
  <si>
    <t>ohumusování svahu v tl.15cm
0,7m2*10,00+0,4m2*10,00+0,3m2*10,00+0,1m2*(10,00+10,00)+0,3m2*(10,00+10,00)+0,4m2*(7,00+3,00)=26,000 [A]</t>
  </si>
  <si>
    <t>pod polštář ze ŠD: 4,50*80,00=360,000 [A]
rub gabionové zdi: 3,00*6,00+3,50*14,00+4,00*(7,00+7,00+10,00)+3,50*12,00+3,00*10,00+2,50*10,00+2,00*4,00=268,000 [B]
Celkem: A+B=628,000 [C]</t>
  </si>
  <si>
    <t>ŠD fr.0/63: 0,9m2*80,00=72,000 [A]</t>
  </si>
  <si>
    <t>za gabiony:
3,00*80,00*3+4,00*(72,00+60,00+50,00+14,00)=1 504,000 [A]</t>
  </si>
  <si>
    <t>2,25*6,00+2,75*14,00+3,25*(7,00+7,00)+2,75*(10,00+12,00)+2,25*10,00+1,75*10,00+1,25*4,00=203,000 [A]</t>
  </si>
  <si>
    <t>ŠD fr.0/32: 1,8m2*60,00=108,000 [A]</t>
  </si>
  <si>
    <t>pod zdí: 80,0m=80,000 [A]</t>
  </si>
  <si>
    <t>ZÁBRADLÍ SILNIČNÍ S VODOR MADLY - DODÁVKA A MONTÁŽ
DVOUMADLOVÉ ZÁBRADLÍ Z KOMPOZITU KOTVENÉ DO GABIONU</t>
  </si>
  <si>
    <t>66,0m=66,000 [A]</t>
  </si>
  <si>
    <t>SO 262</t>
  </si>
  <si>
    <t>OPĚRNÁ ZEĎ V KM 7,38 - 7,41</t>
  </si>
  <si>
    <t>262</t>
  </si>
  <si>
    <t>dle pol.č.17120: 455,6m3=455,600 [A]
zemina z vrtů pro kotvení: (78,4m+313,6m)*3,14*0,08*0,08+5,5m*3,14*0,07*0,07=7,962 [B]
Celkem: A+B=463,562 [C]</t>
  </si>
  <si>
    <t>dle pol.č.12573: 165,2m3=165,200 [A]</t>
  </si>
  <si>
    <t>VYKOPÁVKY ZE ZEMNÍKŮ A SKLÁDEK TŘ. I
ZEMINA ZE ZEMNÍKU</t>
  </si>
  <si>
    <t>natěžení a dovoz dle pol.č.17411: 165,2m3=165,200 [A]</t>
  </si>
  <si>
    <t>z řezů: (7,5m2+14,0m2)*10,00+18,5m2*12,00+6,0m2*3,10=455,600 [A]
z toho tř. I cca 20%: 455,6m3*0,2=91,120 [B]</t>
  </si>
  <si>
    <t>13183</t>
  </si>
  <si>
    <t>HLOUBENÍ JAM ZAPAŽ I NEPAŽ TŘ II</t>
  </si>
  <si>
    <t>výkop celkem z pol.č.13173 455,6m3, z toho tř. II cca 40%: 455,6m3*0,4=182,240 [A]</t>
  </si>
  <si>
    <t>13193</t>
  </si>
  <si>
    <t>HLOUBENÍ JAM ZAPAŽ I NEPAŽ TŘ III</t>
  </si>
  <si>
    <t>výkop celkem z pol.č.13173 455,6m3, z toho tř. III cca 40%: 455,6m3*0,4=182,240 [A]</t>
  </si>
  <si>
    <t>uložení na skládku/deponii dle pol.č.13173, 13183, 13193: 91,12m3+182,24m3+182,24m3=455,600 [A]</t>
  </si>
  <si>
    <t>z řezů: (2,5m2+5,0m2)*10,00+7,0m2*12,00+2,0m2*3,10=165,200 [A]</t>
  </si>
  <si>
    <t>z řezů: 10,00*(0,5m2+1,0m2)+12,00*2,2m2+3,10*0,5m2=42,950 [A]</t>
  </si>
  <si>
    <t>obetonování drenáže: 0,07m2*35,10=2,457 [A]</t>
  </si>
  <si>
    <t>26174</t>
  </si>
  <si>
    <t>VRTY PRO KOTV, INJEKT, MIKROPIL NA POVR TŘ I A II D DO 200MM</t>
  </si>
  <si>
    <t>průměru 160mm pro zemní hřeby z pol.č.285362, tř. I-II cca 20%: 98ks*4,00*0,2=78,400 [A]</t>
  </si>
  <si>
    <t>26183</t>
  </si>
  <si>
    <t>VRT PRO KOTV, INJEK, MIKROPIL NA POVR TŘ III A IV D DO 150MM</t>
  </si>
  <si>
    <t>průměru 140mm pro kotevní trny z pol.č.93650: 11ks*0,50=5,500 [A]</t>
  </si>
  <si>
    <t>26184</t>
  </si>
  <si>
    <t>VRT PRO KOTV, INJEK, MIKROPIL NA POVR TŘ III A IV D DO 200MM</t>
  </si>
  <si>
    <t>průměru 160mm pro zemní hřeby z pol.č.285362, tř. III-IV cca 80%: 98ks*4,00*0,8=313,600 [A]</t>
  </si>
  <si>
    <t>(1,0m2+2,95m2)*10,00+2,95m2*12,00+1,1m2*3,10=78,310 [A]</t>
  </si>
  <si>
    <t>cca 120kg/m3 z pol.č.272324: 78,31m3*120/1000=9,397 [A]</t>
  </si>
  <si>
    <t>281451</t>
  </si>
  <si>
    <t>INJEKTOVÁNÍ NÍZKOTLAKÉ Z CEMENTOVÉ MALTY NA POVRCHU</t>
  </si>
  <si>
    <t>zainjektování kotevních trnů z pol.č.93650: 11*3,14*0,07*0,07*0,50=0,085 [A]</t>
  </si>
  <si>
    <t>285362</t>
  </si>
  <si>
    <t>KOTVENÍ NA POVRCHU Z BETONÁŘSKÉ VÝZTUŽE DL. DO 4M
TRVALÉ HORNINOVÉ TRNY (HŘEBÍKY) PRŮMĚRU 32MM</t>
  </si>
  <si>
    <t>98ks=98,000 [A]</t>
  </si>
  <si>
    <t>28932A</t>
  </si>
  <si>
    <t>STŘÍKANÝ ŽELEZOBETON DO C20/25</t>
  </si>
  <si>
    <t>stabilizační nástřik: 98,0m2*0,20=19,600 [A]</t>
  </si>
  <si>
    <t>289366</t>
  </si>
  <si>
    <t>VÝZTUŽ STŘÍKANÉHO BETONU Z KARI SITÍ</t>
  </si>
  <si>
    <t>kari síť 150/150/6 z pol.č.28932A: 98,0m2*3,03kg/m2*2*1,1/1000=0,653 [A]</t>
  </si>
  <si>
    <t>těsnící fólie za rubem zdi: 10,00*2,00=20,000 [A]</t>
  </si>
  <si>
    <t>0,15m2*35,10=5,265 [A]</t>
  </si>
  <si>
    <t>cca 130kg/m3 z pol.č.317325: 5,265m3*130/1000=0,684 [A]</t>
  </si>
  <si>
    <t>z řezů: (0,5m2+1,6m2)*0,5*10,00+(1,0m2+2,0m2)*0,5*10,00+(2,0m2+2,3m2)*0,5*12,00+0,9m2*3,10=54,090 [A]</t>
  </si>
  <si>
    <t>cca 120kg/m3 z pol.č.327325: 54,09m3*120/1000=6,491 [A]</t>
  </si>
  <si>
    <t>pod drenáž: 0,1m2*10,00=1,000 [A]</t>
  </si>
  <si>
    <t>pod základ: 0,5m2*(10,00*2+12,00+3,10)=17,550 [A]</t>
  </si>
  <si>
    <t>ochranný obsyp těsnící fólie (z pol.č.28999): 20,0m2*(0,15+0,15)=6,000 [A]</t>
  </si>
  <si>
    <t>ochrana rubu zdi: 5,00*4,50+10,00*6,30+10,00*5,60+7,00*5,60+3,10*4,00=193,100 [A]</t>
  </si>
  <si>
    <t>nátěr říms: 1,00*35,10=35,100 [A]</t>
  </si>
  <si>
    <t>za rubem zdi: 70,0m+7*0,8m=75,600 [A]</t>
  </si>
  <si>
    <t>na římse zdi: 34,0m=34,000 [A]</t>
  </si>
  <si>
    <t>kotevní trny R16 do podloží: 2*11ks*1,20*1,58kg/m=41,712 [A]</t>
  </si>
  <si>
    <t>SO 263</t>
  </si>
  <si>
    <t>PROTIEROZNÍ ZAJIŠTĚNÍ SVAHU V KM 7,37 - 7,41</t>
  </si>
  <si>
    <t>263</t>
  </si>
  <si>
    <t>dle pol.č.17120: 94,875m3=94,875 [A]
zemina z vrtů pro kotvení: (172,8m+115,2m)*3,14*0,08*0,08=5,788 [B]
Celkem: A+B=100,663 [C]</t>
  </si>
  <si>
    <t>dle pol.č.12573: 24,0m3=24,000 [A]</t>
  </si>
  <si>
    <t>natěžení a dovoz dle pol.č.17411: 24,0m3=24,000 [A]</t>
  </si>
  <si>
    <t>z řezů: 5,0m2*2,50+7,0m2*5,00+4,5m2*5,75+2,5m2*6,50m2+1,5m2*3,50=94,875 [A]
z toho tř. I cca 40%: 94,875m3*0,4=37,950 [B]</t>
  </si>
  <si>
    <t>výkop celkem z pol.č.13173 94,875m3, z toho tř. II cca 40%: 94,875m3*0,4=37,950 [A]</t>
  </si>
  <si>
    <t>výkop celkem z pol.č.13173 94,875m3, z toho tř. III cca 20%: 94,875m3*0,2=18,975 [A]</t>
  </si>
  <si>
    <t>uložení výkopu na skládku z pol.č.13173,13183,13193: 37,95m3+37,95m3+18,975m3=94,875 [A]</t>
  </si>
  <si>
    <t>základ: 24,0m2*1,00=24,000 [A]</t>
  </si>
  <si>
    <t>21197</t>
  </si>
  <si>
    <t>OPLÁŠTĚNÍ ODVODŇOVACÍCH ŽEBER Z GEOTEXTILIE
300G/M2</t>
  </si>
  <si>
    <t>opláštění prostupů zdí: 23,00*3,14*0,10=7,222 [A]</t>
  </si>
  <si>
    <t>průměru 160mm pro zemní hřeby z pol.č.285362, tř. I-II cca 60%: 72ks*4,00*0,6=172,800 [A]</t>
  </si>
  <si>
    <t>průměru 160mm pro zemní hřeby z pol.č.285362, tř. III-IV cca 40%: 72ks*4,00*0,4=115,200 [A]</t>
  </si>
  <si>
    <t>pod zdí: 23,00*0,45m2=10,350 [A]</t>
  </si>
  <si>
    <t>cca 120kg/m3 z pol.č.272324: 10,35m3*120/1000=1,242 [A]</t>
  </si>
  <si>
    <t>72ks=72,000 [A]</t>
  </si>
  <si>
    <t>stabilzační nástřik: 72,0m2*0,20=14,400 [A]</t>
  </si>
  <si>
    <t>kari síť 150/150/6 z pol.č.28932A: 72,0m2*3,03kg/m2*2*1,1/1000=0,480 [A]</t>
  </si>
  <si>
    <t>23,00*0,2m2=4,600 [A]</t>
  </si>
  <si>
    <t>cca 130kg/m3 z pol.č.317325: 4,6m3*130/1000=0,598 [A]</t>
  </si>
  <si>
    <t>327221.R</t>
  </si>
  <si>
    <t>OBKLAD ZDÍ OPĚRNÝCH, ZÁRUBNÍCH, NÁBŘEŽNÍCH Z BETONOVÝCH TVAROVEK
LEPENÝ OBKLAD</t>
  </si>
  <si>
    <t>41,0m2*0,05=2,050 [A]</t>
  </si>
  <si>
    <t>z řezů: (0,9m2+1,3m2)*0,5*10,00+(1,3m2+0,8m2)*0,5*6,50+(0,8m2+0,3m2)*0,5*6,50=21,400 [A]</t>
  </si>
  <si>
    <t>cca 120kg/m3 z pol.č.327325: 21,4m3*120/1000=2,568 [A]</t>
  </si>
  <si>
    <t>pod základ: 23,00*0,075m2=1,725 [A]</t>
  </si>
  <si>
    <t>OCHRANA IZOLACE NA POVRCHU TEXTILIÍ
300G/M2</t>
  </si>
  <si>
    <t>základ zdi: 23,00*1,50=34,500 [A]</t>
  </si>
  <si>
    <t>římsa: 23,00*1,10=25,300 [A]</t>
  </si>
  <si>
    <t>87527</t>
  </si>
  <si>
    <t>POTRUBÍ DREN Z TRUB PLAST (I FLEXIBIL) DN DO 100MM</t>
  </si>
  <si>
    <t>v patě zdi: 23,0m=23,000 [A]
prostupy: 8ks*3,00=24,000 [B]
Celkem: A+B=47,000 [C]</t>
  </si>
  <si>
    <t>9111C1</t>
  </si>
  <si>
    <t>ZÁBRADLÍ SILNIČNÍ LANKOVÉ - DODÁVKA A MONTÁŽ
DODATEČNĚ KOTVENÉ</t>
  </si>
  <si>
    <t>v koruně zdi na římse: 22,0m=22,000 [A]</t>
  </si>
  <si>
    <t>935212</t>
  </si>
  <si>
    <t>PŘÍKOPOVÉ ŽLABY Z BETON TVÁRNIC ŠÍŘ DO 600MM DO BETONU TL 100MM</t>
  </si>
  <si>
    <t>v koruně zdi: 25,0m=25,000 [A]</t>
  </si>
  <si>
    <t>SO 264</t>
  </si>
  <si>
    <t>PROTIEROZNÍ ZAJIŠTĚNÍ SVAHU V KM 7,41 - 7,46</t>
  </si>
  <si>
    <t>264</t>
  </si>
  <si>
    <t>dle pol.č.17120: 288,26m3=288,260 [A]
zemina z vrtů pro kotvení: (75,2m+300,8m)*3,14*0,08*0,08=7,556 [B]
Celkem: A+B=295,816 [C]</t>
  </si>
  <si>
    <t>z řezů: 6,2m2*11,00+2*5,5m2*10,00+4,0m2*10,00+5,7m2*10,80m2+1,7m2*5,00=288,260 [A]
z toho tř. I cca 20%: 288,26m3*0,2=57,652 [B]</t>
  </si>
  <si>
    <t>výkop celkem z pol.č.13173 288,26m3, z toho tř. II cca 40%: 288,26m3*0,4=115,304 [A]</t>
  </si>
  <si>
    <t>výkop celkem z pol.č.13173 288,26m3, z toho tř. III cca 40%: 288,26m3*0,4=115,304 [A]</t>
  </si>
  <si>
    <t>uložení výkopu na skládku z pol.č.13173,13183,13193: 57,652m3+115,304m3+115,304m3=288,260 [A]</t>
  </si>
  <si>
    <t>opláštění prostupů zdí: 100,00*3,14*0,10=31,400 [A]</t>
  </si>
  <si>
    <t>průměru 160mm pro zemní hřeby z pol.č.285362, tř. I-II cca 20%: 94ks*4,00*0,2=75,200 [A]</t>
  </si>
  <si>
    <t>průměru 160mm pro zemní hřeby z pol.č.285362, tř. III-IV cca 80%: 94ks*4,00*0,8=300,800 [A]</t>
  </si>
  <si>
    <t>272314</t>
  </si>
  <si>
    <t>ZÁKLADY Z PROSTÉHO BETONU DO C25/30</t>
  </si>
  <si>
    <t>pod zdí: 56,80*0,17m2=9,656 [A]</t>
  </si>
  <si>
    <t>94ks=94,000 [A]</t>
  </si>
  <si>
    <t>210,0m2*0,15=31,500 [A]</t>
  </si>
  <si>
    <t>kari síť 150/150/6 z pol.č.28932A: 210,0m2*3,03kg/m2*2*1,1/1000=1,400 [A]</t>
  </si>
  <si>
    <t>ZDI OPĚR, ZÁRUB, NÁBŘEŽ Z GABIONŮ RUČNĚ ROVNANÝCH, DRÁT O5,0MM, POVRCHOVÁ ÚPRAVA Zn + Al
VČ KOTEVNÍCH TRNŮ</t>
  </si>
  <si>
    <t>gabionový obklad, z řezů: 1,4m2*11,00+2*1,3m2*10,00+1,0m2*10,00m2+0,8m2*10,80+0,6m2*5,00=63,040 [A]</t>
  </si>
  <si>
    <t>v patě zdi: 57,0m=57,000 [A]
prostupy: 20ks*5,00=100,000 [B]
Celkem: A+B=157,000 [C]</t>
  </si>
  <si>
    <t>ZÁBRADLÍ SILNIČNÍ LANKOVÉ - DODÁVKA A MONTÁŽ</t>
  </si>
  <si>
    <t>v koruně zdi: 48,0m=48,000 [A]</t>
  </si>
  <si>
    <t>v koruně zdi: 54,0m=54,000 [A]</t>
  </si>
  <si>
    <t>SO 265</t>
  </si>
  <si>
    <t>OPĚRNÁ ZEĎ V KM 7,49 - 7,70</t>
  </si>
  <si>
    <t>265</t>
  </si>
  <si>
    <t>dle pol.č.17120: 1970,05m3=1 970,050 [A]</t>
  </si>
  <si>
    <t>dle pol.č.12573: 1550,0m3=1 550,000 [A]</t>
  </si>
  <si>
    <t>natěžení a dovoz dle pol.č.17411: 1550,0m3=1 550,000 [A]</t>
  </si>
  <si>
    <t>13,0m2*15,00+6,7m2*20,00+8,0m2*20,00+7,0m2*20,00+15,1m2*20,00+10,9m2*20,00+13,0m2*20,00+6,5m2*11,70+9,0m2*15,00+9,1m2*20,00+11,2m2*15,00=1 970,050 [A]</t>
  </si>
  <si>
    <t>uložení na skládku/deponii dle pol.č.13173: 1970,05m3=1 970,050 [A]</t>
  </si>
  <si>
    <t>zásyp před zdí a za zdí
7,0m2*15,00+6,0m2*(20,00+20,00+20,00)+12,5m2*20,00+14,5m2*20,00+10,2m2*20,00+5,0m2*11,70+5,5m2*(15,00+20,00)+6,0m2*15,00=1 550,000 [A]</t>
  </si>
  <si>
    <t>ochranný obsyp s drenážní fcí za zdí
0,8m2*15,00+0,6m2*(20,00+20,00+20,00)+0,7m2*20,00+0,9m2*20,00+0,6m2*(20,00+11,70+15,00+20,00+15,00)=129,020 [A]</t>
  </si>
  <si>
    <t>obetonování drenáže: 0,07m2*196,70=13,769 [A]</t>
  </si>
  <si>
    <t>0,95m2*(20,00+10,00)+1,1m2*(40,00+10,00)+1,6m2*20,00+1,8m2*(20,00+10,00)+0,95m2*(50,00+10,00+6,70)=232,865 [A]</t>
  </si>
  <si>
    <t>z pol.č.272324: 232,87m3*120kg/m3/1000=27,944 [A]</t>
  </si>
  <si>
    <t>těsnící fólie za rubem zdi
2,00*(15,00+20,00)+2,50*(20,00+20,00)+3,50*(20,00+20,00)+3,00*20,00+2,00*11,70+2,50*15,00+2,20*(20,00+15,00)=507,900 [A]</t>
  </si>
  <si>
    <t>0,42m2*196,70=82,614 [A]</t>
  </si>
  <si>
    <t>z pol.č.317325: 82,61m3*130kg/m3/1000=10,739 [A]</t>
  </si>
  <si>
    <t>1,0m2*20,00+(1,0m2*10,00+0,9*1,5)+1,25m2*40,00+(1,25m2*10,00+1,2*1,5)+1,75m2*20,00+2,03m2*20,00+(2,03m2*10,00+1,7*1,5)+1,0m2*50,00+(1,0m2*10,00+0,9*1,5)+1,0m2*6,70=262,150 [A]</t>
  </si>
  <si>
    <t>z pol.č.327325: 262,15m3*120kg/m3/1000=31,458 [A]</t>
  </si>
  <si>
    <t>pod drenáž: 0,2m2*196,70=39,340 [A]</t>
  </si>
  <si>
    <t>pod základ: 0,45m2*(20,00+10,00)+0,5m2*(40,00+10,00)+0,6m2*20,00+0,65m2*(20,00+10,00)+0,45m2*(50,00+10,00+6,70)=100,015 [A]</t>
  </si>
  <si>
    <t>ochranný obsyp těsnící fólie (z pol.č.28999): 507,9m2*(0,15+0,15)=152,370 [A]</t>
  </si>
  <si>
    <t>rub zdi: 6,00*10,00+5,70*(20,00+20,00+20,00)+5,00*20,00+7,00*20,00+7,50*20,00+5,50*(16,70+20,00+20,00)+4,50*10,00=1 148,850 [A]</t>
  </si>
  <si>
    <t>nátěr říms: 1,50*196,70=295,050 [A]</t>
  </si>
  <si>
    <t>86657</t>
  </si>
  <si>
    <t>CHRÁNIČKY Z TRUB OCELOVÝCH DN DO 500MM</t>
  </si>
  <si>
    <t>pro osazení trakčních stožárů: 2,8m+4,3m+3,3m+2,8m=13,200 [A]</t>
  </si>
  <si>
    <t>za rubem zdi: 196,7m+20*0,75m=211,700 [A]</t>
  </si>
  <si>
    <t>v římse: 8ks*0,80=6,400 [A]</t>
  </si>
  <si>
    <t>prostupy zdí: 20ks*0,50=10,000 [A]</t>
  </si>
  <si>
    <t>196,7m=196,700 [A]</t>
  </si>
  <si>
    <t>100,0m=100,000 [A]</t>
  </si>
  <si>
    <t>SO 266</t>
  </si>
  <si>
    <t>OPĚRNÁ ZEĎ V KM 7,72 - 7,80</t>
  </si>
  <si>
    <t>266</t>
  </si>
  <si>
    <t>dle pol.č.17120: 518,2m3=518,200 [A]</t>
  </si>
  <si>
    <t>dle pol.č.12573: 385,0m3=385,000 [A]</t>
  </si>
  <si>
    <t>natěžení a dovoz dle pol.č.17411: 385,0m3=385,000 [A]</t>
  </si>
  <si>
    <t>z řezů: 7,0m2*5,00+(4,5m2+7,5m2+7,5m2+8,8m2+7,6m2)*10,00+8,3m2*12,00+8,2m2*3,00=518,200 [A]</t>
  </si>
  <si>
    <t>uložení na skládku/deponii dle pol.č.13173: 518,2m3=518,200 [A]</t>
  </si>
  <si>
    <t>z řezů: 5,5m2*70,00=385,000 [A]</t>
  </si>
  <si>
    <t>z řezů: 70,00*0,6m2=42,000 [A]</t>
  </si>
  <si>
    <t>obetonování drenáže: 0,07m2*70,00=4,900 [A]</t>
  </si>
  <si>
    <t>0,95m2*30,00+1,1m2*40,00=72,500 [A]</t>
  </si>
  <si>
    <t>cca 120kg/m3 z pol.č.272324: 72,5m3*120/1000=8,700 [A]</t>
  </si>
  <si>
    <t>těsnící fólie za rubem zdi: 70,00*2,50=175,000 [A]</t>
  </si>
  <si>
    <t>0,45m2*70,00=31,500 [A]</t>
  </si>
  <si>
    <t>cca 130kg/m3 z pol.č.317325: 31,5m3*130/1000=4,095 [A]</t>
  </si>
  <si>
    <t>z řezů: 30,00*1,0m2+40,00*1,3m2=82,000 [A]</t>
  </si>
  <si>
    <t>cca 120kg/m3 z pol.č.327325: 82,0m3*120/1000=9,840 [A]</t>
  </si>
  <si>
    <t>pod drenáž: 0,2m2*70,00=14,000 [A]</t>
  </si>
  <si>
    <t>pod základ: 0,47m2*30,00+0,5m2*40,00=34,100 [A]</t>
  </si>
  <si>
    <t>ochranný obsyp těsnící fólie (z pol.č.28999): 175,0m2*(0,15+0,15)=52,500 [A]</t>
  </si>
  <si>
    <t>ochrana rubu zdi: 40,00*6,20+30,00*5,10=401,000 [A]</t>
  </si>
  <si>
    <t>nátěr říms: 1,50*70,00=105,000 [A]</t>
  </si>
  <si>
    <t>pouzdro pro osazení trakčního stožáru: 2,80+2,30=5,100 [A]</t>
  </si>
  <si>
    <t>v římse: (2+2)*0,80=3,200 [A]</t>
  </si>
  <si>
    <t>prostupy zdí: 7*0,5m=3,500 [A]</t>
  </si>
  <si>
    <t>na římse zdi: 70,0m=70,000 [A]</t>
  </si>
  <si>
    <t>SO 266.1</t>
  </si>
  <si>
    <t>OPĚRNÁ ZEĎ V KM 7,80</t>
  </si>
  <si>
    <t>266.1</t>
  </si>
  <si>
    <t>dle pol.č.17120: 236,0m3=236,000 [A]</t>
  </si>
  <si>
    <t>dle pol.č.12573: 202,3m3=202,300 [A]</t>
  </si>
  <si>
    <t>natěžení a dovoz dle pol.č.17411: 202,3m3=202,300 [A]</t>
  </si>
  <si>
    <t>z řezů: 16,0m2*7,00+15,0m2*8,00=232,000 [A]</t>
  </si>
  <si>
    <t>uložení na skládku/deponii dle pol.č.13173: 263,3m3=263,300 [A]</t>
  </si>
  <si>
    <t>z řezů: 17,7m2*7,00+9,8m2*8,00=202,300 [A]</t>
  </si>
  <si>
    <t>z řezů: (6,00*7,50)*0,8m2=36,000 [A]</t>
  </si>
  <si>
    <t>obetonování drenáže: 0,07m2*10,00=0,700 [A]</t>
  </si>
  <si>
    <t>1,8m2*14,50=26,100 [A]</t>
  </si>
  <si>
    <t>cca 120kg/m3 z pol.č.272324: 26,1m3*120/1000=3,132 [A]</t>
  </si>
  <si>
    <t>těsnící fólie za rubem zdi: (7,00+8,00)*3,00=45,000 [A]</t>
  </si>
  <si>
    <t>0,4m2*11,44+0,35m2*2,00=5,276 [A]</t>
  </si>
  <si>
    <t>cca 130kg/m3 z pol.č.317325: 5,276m3*130/1000=0,686 [A]</t>
  </si>
  <si>
    <t>z řezů: 6,00*1,9m2+7,44*1,45m2=22,188 [A]</t>
  </si>
  <si>
    <t>cca 120kg/m3 z pol.č.327325: 22,188m3*120/1000=2,663 [A]</t>
  </si>
  <si>
    <t>pod drenáž: 0,3m2*(6,00+7,40)=4,020 [A]</t>
  </si>
  <si>
    <t>pod základ: 0,7m2*13,44=9,408 [A]</t>
  </si>
  <si>
    <t>ochranný obsyp těsnící fólie (z pol.č.28999): 45,0m2*(0,15+0,15)=13,500 [A]</t>
  </si>
  <si>
    <t>ochrana rubu zdi: 6,00*5,50+7,50*4,50=66,750 [A]</t>
  </si>
  <si>
    <t>nátěr říms: 1,50*13,44=20,160 [A]</t>
  </si>
  <si>
    <t>za rubem zdi: 10,0m+0,8m=10,800 [A]</t>
  </si>
  <si>
    <t>prostupy zdí: 0,5m=0,500 [A]</t>
  </si>
  <si>
    <t>na římse zdi: 13,2m=13,200 [A]</t>
  </si>
  <si>
    <t>SO 267</t>
  </si>
  <si>
    <t>OPĚRNÁ ZEĎ V KM 7,50 - 7,53</t>
  </si>
  <si>
    <t>267</t>
  </si>
  <si>
    <t>dle pol.č.17120: 70,65m3=70,650 [A]</t>
  </si>
  <si>
    <t>dle pol.č.12573.B: 38,85m3=38,850 [A]</t>
  </si>
  <si>
    <t>natěžení a dovoz dle pol.č.17411: 38,85m3=38,850 [A]</t>
  </si>
  <si>
    <t>2,5m2*2,50+3,0m2*10,00+1,0m2*5,00+2,8m2*10,50=70,650 [A]</t>
  </si>
  <si>
    <t>uložení zeminy na skládku dle pol.č.13173: 70,65m3=70,650 [A]</t>
  </si>
  <si>
    <t>za zdí: 1,0m2*2,50+1,5m2*20,50=33,250 [A]
před zdí: 0,2m2*28,00=5,600 [B]
Celkem: A+B=38,850 [C]</t>
  </si>
  <si>
    <t>dno výkopu, pod ŠD polštář: 2,50*12,50+1,50*5,00+2,50*10,50=65,000 [A]
rub gabionové zdi: 1,50*7,50+2,00*5,00+0,50*5,00+1,50*10,50=39,500 [B]
Celkem: A+B=104,500 [C]</t>
  </si>
  <si>
    <t>pod gabion. zdí: 0,5m2*28,00=14,000 [A]</t>
  </si>
  <si>
    <t>0,75m2*7,50+1,25m2*5,00+0,25m2*5,00+0,75m2*10,50=21,000 [A]</t>
  </si>
  <si>
    <t>33817C</t>
  </si>
  <si>
    <t>SLOUPKY PLOTOVÉ Z DÍLCŮ KOVOVÝCH  DO BETONOVÝCH PATEK</t>
  </si>
  <si>
    <t>sloupky oplocení kotvené do gabionu: 13ks=13,000 [A]
sloupky nového oplocení kotvené do patek: 9ks=9,000 [B]
Celkem: A+B=22,000 [C]</t>
  </si>
  <si>
    <t>76792</t>
  </si>
  <si>
    <t>OPLOCENÍ Z DRÁTĚNÉHO PLETIVA POTAŽENÉHO PLASTEM</t>
  </si>
  <si>
    <t>oplocení na gabionové zdi: 22,00*1,50=33,000 [A]
nové oplocení : 30,00*1,50=45,000 [B]
Celkem: A+B=78,000 [C]</t>
  </si>
  <si>
    <t>pod zdí: 30,0m=30,000 [A]</t>
  </si>
  <si>
    <t>stávající oplocení: 28,0m=28,000 [A]</t>
  </si>
  <si>
    <t>SO 268</t>
  </si>
  <si>
    <t>OPĚRNÁ ZEĎ V KM 7,54 - 7,56</t>
  </si>
  <si>
    <t>268</t>
  </si>
  <si>
    <t>dle pol.č.17120: 91,245m3=91,245 [A]</t>
  </si>
  <si>
    <t>z pol.č.96615: 5,0m3*2,3t/m3=11,500 [A]</t>
  </si>
  <si>
    <t>dle pol.č.12573.B: 55,019m3=55,019 [A]</t>
  </si>
  <si>
    <t>natěžení a dovoz dle pol.č.17411: 55,019m3=55,019 [A]</t>
  </si>
  <si>
    <t>2,6m2*2,50+2,8m2*5,00+2,6m2*10,00+4,0m2*5,00+3,5m2*7,07=91,245 [A]</t>
  </si>
  <si>
    <t>uložení zeminy na skládku dle pol.č.13173: 91,245m3=91,245 [A]</t>
  </si>
  <si>
    <t>za zdí: 1,0m2*2,50+1,8m2*20,00+1,5m2*7,07=49,105 [A]
před zdí: 0,2m2*29,57=5,914 [B]
Celkem: A+B=55,019 [C]</t>
  </si>
  <si>
    <t>dno výkopu, pod ŠD polštář: 2,50*12,50+1,00*5,00+3,00*5,00+2,50*7,07=68,925 [A]
rub gabionové zdi: 1,50*2,50+2,00*15,00+3,00*5,00+2,00*7,07=62,890 [B]
Celkem: A+B=131,815 [C]</t>
  </si>
  <si>
    <t>pod gabion. zdí: 0,5m2*29,57=14,785 [A]</t>
  </si>
  <si>
    <t>0,75m2*2,50+1,25m2*15,00+2,0m2*5,00+1,25m2*7,07=39,463 [A]</t>
  </si>
  <si>
    <t>SLOUPKY PLOTOVÉ Z DÍLCŮ KOVOVÝCH  DO BETONOVÝCH PATEK
KOTVENÉ DO GABIONU</t>
  </si>
  <si>
    <t>sloupky oplocení: 9ks=9,000 [A]</t>
  </si>
  <si>
    <t>76292.R</t>
  </si>
  <si>
    <t>DŘEVĚNÉ ZÁBRADLÍ Z ŘEZIVA
S VODOROVNOU VÝPLNÍ VČETNĚ OCELOVÝCH SLOUPKŮ KOTVENÝCH DO GABIONŮ</t>
  </si>
  <si>
    <t>14,00*1,10=15,400 [A]</t>
  </si>
  <si>
    <t>oplocení na gabionové zdi: 16,00*1,50=24,000 [A]</t>
  </si>
  <si>
    <t>96615</t>
  </si>
  <si>
    <t>BOURÁNÍ KONSTRUKCÍ Z PROSTÉHO BETONU</t>
  </si>
  <si>
    <t>vybourání beton. podezdívky: 10,00*0,5m2=5,000 [A]</t>
  </si>
  <si>
    <t>966841.R</t>
  </si>
  <si>
    <t>ODSTRANĚNÍ ZÁBRADLÍ DŘEVĚNÉHO
VČETNĚ OCELOVÝCH SLOUPKŮ
VČETNĚ POPLATKU ZA SKLÁDKU</t>
  </si>
  <si>
    <t>stávající oplocení: 15,0m=15,000 [A]</t>
  </si>
  <si>
    <t>SO 269</t>
  </si>
  <si>
    <t>OPĚRNÁ ZEĎ V KM 7,64 - 7,70</t>
  </si>
  <si>
    <t>269</t>
  </si>
  <si>
    <t>33817D</t>
  </si>
  <si>
    <t>VZPĚRY PLOTOVÉ Z DÍLCŮ KOVOVÝCH  DO BETONOVÝCH PATEK</t>
  </si>
  <si>
    <t>66,00*1,80=118,800 [A]</t>
  </si>
  <si>
    <t>966841</t>
  </si>
  <si>
    <t>ODSTRANĚNÍ OPLOCENÍ DŘEVĚNÉHO</t>
  </si>
  <si>
    <t>SO 270</t>
  </si>
  <si>
    <t>OPĚRNÁ ZEĎ V KM 7,73 - 7,76</t>
  </si>
  <si>
    <t>270</t>
  </si>
  <si>
    <t>dle pol.č.17120: 152,5m3=152,500 [A]</t>
  </si>
  <si>
    <t>dle pol.č.12573.B: 66,9m3=66,900 [A]</t>
  </si>
  <si>
    <t>natěžení a dovoz dle pol.č.17411: 66,9m3=66,900 [A]</t>
  </si>
  <si>
    <t>4,0m2*12,50+5,0m2*5,00+6,0m2*5,00+5,0m2*9,50=152,500 [A]</t>
  </si>
  <si>
    <t>uložení zeminy na skládku dle pol.č.13173: 152,5m3=152,500 [A]</t>
  </si>
  <si>
    <t>za zdí: 1,8m2*17,50+2,0m2*14,50=60,500 [A]
před zdí: 0,2m2*32,00=6,400 [B]
Celkem: A+B=66,900 [C]</t>
  </si>
  <si>
    <t>dno výkopu, pod ŠD polštář: 1,80*32,00=57,600 [A]
rub gabionové zdi: 2,00*32,00=64,000 [B]
Celkem: A+B=121,600 [C]</t>
  </si>
  <si>
    <t>pod gabion. zdí: 0,5m2*32,00=16,000 [A]</t>
  </si>
  <si>
    <t>1,25m2*30,00+0,75m2*2,00=39,000 [A]</t>
  </si>
  <si>
    <t>sloupky oplocení: 17ks=17,000 [A]</t>
  </si>
  <si>
    <t>oplocení na gabionové zdi: 32,00*1,50=48,000 [A]</t>
  </si>
  <si>
    <t>pod zdí: 32,0m=32,000 [A]</t>
  </si>
  <si>
    <t>SO 311</t>
  </si>
  <si>
    <t>ODVODNĚNÍ V KM 6,614</t>
  </si>
  <si>
    <t>311</t>
  </si>
  <si>
    <t>dle pol.č.17120: 30,131m3=30,131 [A]</t>
  </si>
  <si>
    <t>VYKOPÁVKY ZE ZEMNÍKŮ A SKLÁDEK TŘ. I
ZEMINA Z DEPONIE</t>
  </si>
  <si>
    <t>natěžení a dovoz zeminy z deponie dle položky 17411: 59,237m3=59,237 [A]</t>
  </si>
  <si>
    <t>(58,60+1*1,00)*1,50*1,00=89,400 [A]</t>
  </si>
  <si>
    <t>uložení přebytečné zeminy na skládku z pol.č.13273,17411: 89,4m3-59,237m3=30,163 [A]</t>
  </si>
  <si>
    <t>výkop(z pol.č.13273): 89,4m3=89,400 [A]
vytlačenám kubatura
podkl.bet.(z pol.č.451312): -5,86m3=-5,860 [B]
obet.(z pol.č.89952A): -19,338m3=-19,338 [C]
plast DN300: -58,60*3,14*0,16*0,16=-4,711 [D]
UV: -1*3,14*0,30*0,30*0,90=-0,254 [E]
Celkem: A+B+C+D+E=59,237 [F]</t>
  </si>
  <si>
    <t>58,60*1,00*0,10=5,860 [A]</t>
  </si>
  <si>
    <t>87445</t>
  </si>
  <si>
    <t>POTRUBÍ Z TRUB PLASTOVÝCH ODPADNÍCH DN DO 300MM</t>
  </si>
  <si>
    <t>58,6m=58,600 [A]</t>
  </si>
  <si>
    <t>89712</t>
  </si>
  <si>
    <t>VPUSŤ KANALIZAČNÍ ULIČNÍ KOMPLETNÍ Z BETONOVÝCH DÍLCŮ</t>
  </si>
  <si>
    <t>89952A</t>
  </si>
  <si>
    <t>OBETONOVÁNÍ POTRUBÍ Z PROSTÉHO BETONU DO C20/25</t>
  </si>
  <si>
    <t>58,60*0,33m2=19,338 [A]</t>
  </si>
  <si>
    <t>899652</t>
  </si>
  <si>
    <t>ZKOUŠKA VODOTĚSNOSTI POTRUBÍ DN DO 300MM</t>
  </si>
  <si>
    <t>dle pol.č.87445: 58,6m=58,600 [A]</t>
  </si>
  <si>
    <t>89980</t>
  </si>
  <si>
    <t>TELEVIZNÍ PROHLÍDKA POTRUBÍ</t>
  </si>
  <si>
    <t>SO 312</t>
  </si>
  <si>
    <t>ODVODNĚNÍ V ULICI ZA TRATÍ V KM 6,988</t>
  </si>
  <si>
    <t>312</t>
  </si>
  <si>
    <t>dle položky 17120: 413,168m3=413,168 [A]</t>
  </si>
  <si>
    <t>POPLATKY ZA SKLÁDKU
VYBOURANÉ HMOTY</t>
  </si>
  <si>
    <t>dle položky 96616: 2,80m3 *2,50t/m3=7,000 [A]
dle položky 96687: 4ks *0,40t/ks=1,600 [B]
dle položky 96688: 2ks *3,00t/ks=6,000 [C]
dle položky 969233: 34,00m *0,037t/m=1,258 [D]
dle položky 969245: 77,00m *0,228t/m=17,556 [E]
Celkem: A+B+C+D+E=33,414 [F]</t>
  </si>
  <si>
    <t>natěžení a dovoz zeminy z deponie dle položky 17411, 17511: 388,99m3 +140,152m3=529,142 [A]</t>
  </si>
  <si>
    <t>ŽB DN1000
km 0,00000-0,01432: 14,32*2,17*2,34=72,714 [A]
0,01432-0,02556: 11,24*2,17*0,5*2,34=28,537 [B]
0,02556-0,04526: 19,70*(2,17+2,01)*0,5*2,34=96,345 [C]
0,04526-0,07711: 31,85*(2,01+2,00)*0,5*2,34=149,431 [D]
rozšíření pro šachty: 3,00*(3,00-2,34)*(2,27+2,27+2,11+2,10)=17,325 [E]
prohloubení pro lože: 77,11*2,34*1,09=196,677 [F]
Celkem: A+B+C+D+E+F=561,029 [G]</t>
  </si>
  <si>
    <t>plast DN300
km 0,00000-0,00305: 3,05*(0,81+2,12)*0,5*1,25=5,585 [A]
0,00305-0,00946: 6,41*(2,12+1,88)*0,5*1,25=16,025 [B]
0,00946-0,02236: 12,9*(1,88+1,68)*0,5*1,25=28,703 [C]
0,02236-0,03379: 11,43*(1,68+1,46)*0,5*1,25=22,431 [D]
0,03379-0,03955: 5,76*(1,46+1,29)*0,5*1,25=9,900 [E]
0,03955-0,06651: 26,96*(1,29+1,16)*0,5*1,25=41,283 [F]
rozšíření pro šachty: 1,80*(1,80-1,25)*(2,12+1,68+1,46+1,16)=6,356 [G]
přípojky DN150 + UV: (38,50+6*1,00)*1,70*1,15=86,998 [H]
pro bourání potrubí
bet DN150: 34,00*1,20*1,00=40,800 [I]
bet DN300: 77,00*1,60*1,00=123,200 [J]
Celkem: A+B+C+D+E+F+G+H+I+J=381,281 [K]</t>
  </si>
  <si>
    <t>přebytečná zemina na skládku dle položky 13173, 13273, 17411, 17511: 561,029m3 +381,281m3 -388,99m3 -140,152m3=413,168 [A]</t>
  </si>
  <si>
    <t>celkový výkop dle položky 13173, 13273: 561,029m3 +381,281m3=942,310 [A]
vytlačená kubatura
obsyp dle položky 17581: -65,785m3=-65,785 [B]
lože dle položky 45157: -12,741m3=-12,741 [C]
obsyp ze zeminy dle položky 17511: -140,152m3=- 140,152 [D]
sanační vrstva dle položky 21452: -90,09m3=-90,090 [E]
podkladní beton dle položky 451312: -76,538m3=-76,538 [F]
zához dle položky 46251: -45,045m3=-45,045 [G]
šachty: -15,17*(3,14*0,62*0,62)=-18,310 [H]
ŽB DN1000: -77,00*(3,14*0,67*0,67)=- 108,535 [I]
plast DN300: -66,50*(3,14*0,16*0,16)=-5,346 [J]
plast DN150: -38,50*(3,14*0,08*0,08)=-0,774 [K]
UV: -6*(3,14*0,30*0,30*1,70)=-2,883 [L]
dodatečný zásyp po vybourání potrubí
bet DN150: 34,00*(3,14*0,105*0,105)=1,177 [M]
bet DN300: 77,00*(3,14*0,22*0,22)=11,702 [N]
Celkem: A+B+C+D+E+F+G+H+I+J+K+L+M+N=388,990 [O]</t>
  </si>
  <si>
    <t>ŽB DN1000: 77,00*(2,34*1,705 - sedlo 0,76m2 - 3,14*0,67*0,67)=140,152 [A]</t>
  </si>
  <si>
    <t>plast DN300: 66,50*(1,25*0,62 - 3,14*0,16*0,16)=46,192 [A]
plast DN150: 38,50*(1,15*0,46 - 3,14*0,08*0,08)=19,593 [B]
Celkem: A+B=65,785 [C]</t>
  </si>
  <si>
    <t>21452</t>
  </si>
  <si>
    <t>SANAČNÍ VRSTVY Z KAMENIVA DRCENÉHO</t>
  </si>
  <si>
    <t>ŽB DN1000: 77,00*2,34*0,50=90,090 [A]</t>
  </si>
  <si>
    <t>21461</t>
  </si>
  <si>
    <t>SEPARAČNÍ GEOTEXTILIE</t>
  </si>
  <si>
    <t>ŽB DN1000: 77,00*2,34=180,180 [A]</t>
  </si>
  <si>
    <t>285391</t>
  </si>
  <si>
    <t>DODATEČNÉ KOTVENÍ VLEPENÍM BETONÁŘSKÉ VÝZTUŽE D DO 10MM DO VRTŮ</t>
  </si>
  <si>
    <t>vyústění skrze zeď: 15ks=15,000 [A]</t>
  </si>
  <si>
    <t>327215</t>
  </si>
  <si>
    <t>PŘEZDĚNÍ ZDÍ Z KAMENNÉHO ZDIVA</t>
  </si>
  <si>
    <t>vyústění skrze zeď: (4,60m2+2,40m2)*0,30=2,100 [A]</t>
  </si>
  <si>
    <t>vyústění skrze zeď: (4,60m2+2,40m2)*0,40=2,800 [A]</t>
  </si>
  <si>
    <t>dle položky 327325: 2,80m3*100kg/m3/1000=0,280 [A]</t>
  </si>
  <si>
    <t>ŽB DN1000: 77,00*2,34*0,10 + sedlo 77,00*0,76m2=76,538 [A]</t>
  </si>
  <si>
    <t>plast DN300: 66,50*1,25*0,10=8,313 [A]
plast DN150: 38,50*1,15*0,10=4,428 [B]
Celkem: A+B=12,741 [C]</t>
  </si>
  <si>
    <t>46251</t>
  </si>
  <si>
    <t>ZÁHOZ Z LOMOVÉHO KAMENE</t>
  </si>
  <si>
    <t>ŽB DN1000: 77,00*2,34*0,25=45,045 [A]</t>
  </si>
  <si>
    <t>82471</t>
  </si>
  <si>
    <t>POTRUBÍ Z TRUB ŽELEZOBETONOVÝCH DN DO 1000MM</t>
  </si>
  <si>
    <t>77,00m=77,000 [A]</t>
  </si>
  <si>
    <t>87433</t>
  </si>
  <si>
    <t>POTRUBÍ Z TRUB PLASTOVÝCH ODPADNÍCH DN DO 150MM</t>
  </si>
  <si>
    <t>38,50m=38,500 [A]</t>
  </si>
  <si>
    <t>66,50m=66,500 [A]</t>
  </si>
  <si>
    <t>894145</t>
  </si>
  <si>
    <t>ŠACHTY KANALIZAČNÍ Z BETON DÍLCŮ NA POTRUBÍ DN DO 300MM</t>
  </si>
  <si>
    <t>894171</t>
  </si>
  <si>
    <t>ŠACHTY KANALIZAČ Z BETON DÍLCŮ NA POTRUBÍ DN DO 1000MM</t>
  </si>
  <si>
    <t>899632</t>
  </si>
  <si>
    <t>ZKOUŠKA VODOTĚSNOSTI POTRUBÍ DN DO 150MM</t>
  </si>
  <si>
    <t>dle položky 87433: 38,50m=38,500 [A]</t>
  </si>
  <si>
    <t>dle položky 87445: 66,50m=66,500 [A]</t>
  </si>
  <si>
    <t>899692</t>
  </si>
  <si>
    <t>ZKOUŠKA VODOTĚSNOSTI POTRUBÍ DN PŘES 800MM</t>
  </si>
  <si>
    <t>dle položky 82471: 77,00m=77,000 [A]</t>
  </si>
  <si>
    <t>dle položky 82471, 87433, 87445: 77,00m +38,50m +66,50m=182,000 [A]</t>
  </si>
  <si>
    <t>96616</t>
  </si>
  <si>
    <t>BOURÁNÍ KONSTRUKCÍ ZE ŽELEZOBETONU</t>
  </si>
  <si>
    <t>96687</t>
  </si>
  <si>
    <t>VYBOURÁNÍ ULIČNÍCH VPUSTÍ KOMPLETNÍCH</t>
  </si>
  <si>
    <t>96688</t>
  </si>
  <si>
    <t>VYBOURÁNÍ KANALIZAČ ŠACHET KOMPLETNÍCH</t>
  </si>
  <si>
    <t>969233</t>
  </si>
  <si>
    <t>VYBOURÁNÍ POTRUBÍ DN DO 150MM KANALIZAČ</t>
  </si>
  <si>
    <t>bet DN150: 34,00m=34,000 [A]</t>
  </si>
  <si>
    <t>969245</t>
  </si>
  <si>
    <t>VYBOURÁNÍ POTRUBÍ DN DO 300MM KANALIZAČ</t>
  </si>
  <si>
    <t>bet DN300: 77,00m=77,000 [A]</t>
  </si>
  <si>
    <t>SO 313</t>
  </si>
  <si>
    <t>ODVODNĚNÍ V ULICI U ŠAMOTKY KM 7,480 - 7,800</t>
  </si>
  <si>
    <t>313</t>
  </si>
  <si>
    <t>dle položky 17120: 324,917m3=324,917 [A]</t>
  </si>
  <si>
    <t>dle položky 96616: 0,64m3 *2,50t/m3=1,600 [A]</t>
  </si>
  <si>
    <t>natěžení a dovoz zeminy z deponie dle položky 17411: 846,032m3=846,032 [A]</t>
  </si>
  <si>
    <t>plast DN300
km 0,00000-0,00274: 2,74*1,51*1,25=5,172 [A]
0,00274-0,00829: 5,55*(1,51+2,43)*0,5*1,25=13,667 [B]
0,00829-0,01200: 3,71*(2,43+4,14)*0,5*1,25=15,234 [C]
0,01200-0,01849: 6,49*(4,14+4,59)*0,5*1,25=35,411 [D]
0,01849-0,03327: 14,78*(4,59+4,45)*0,5*1,25=83,507 [E]
0,03327-0,05173: 18,46*(4,45+4,17)*0,5*1,25=99,453 [F]
0,05173-0,08036: 28,63*(4,17+4,04)*0,5*1,25=146,908 [G]
0,08036-0,11076: 30,37*(4,04+3,74)*0,5*1,25=147,674 [H]
0,11076-0,14569: 34,93*(3,74+3,34)*0,5*1,25=154,565 [I]
0,14569-0,16363: 17,94*(3,34+3,13)*0,5*1,25=72,545 [J]
0,16363-0,19635: 32,72*(3,13+2,33)*0,5*1,25=111,657 [K]
0,19635-0,24540: 49,05*(2,33+1,69)*0,5*1,25=123,238 [L]
0,24540-0,26520: 19,80*(1,69+1,44)*0,5*1,25=38,734 [M]
0,26520-0,29879: 33,59*(1,44+0,85)*0,5*1,25=48,076 [N]
rozšíření pro šachty: 1,80*(1,80-1,25)*(2,43+4,59+4,45+4,17+4,04+3,74+3,34+3,13+2,33+1,69+1,44+0,85)=35,838 [O]
přípojky DN150 + UV:  (15,00+6*1,00)*1,70*1,10=39,270 [P]
Celkem: A+B+C+D+E+F+G+H+I+J+K+L+M+N+O+P=1 170,949 [Q]</t>
  </si>
  <si>
    <t>přebytečná zemina na skládku dle položky 13273, 17411: 1170,949m3 -846,032m3=324,917 [A]</t>
  </si>
  <si>
    <t>celkový výkop dle položky 13273: 1170,949m3=1 170,949 [A]
vytlačená kubatura
obsyp dle položky 17581: -214,979m3=- 214,979 [B]
lože dle položky 45157: -39,025m3=-39,025 [C]
šachty: -36,20*(3,14*0,62*0,62)=-43,694 [D]
plast DN300: -299,00*(3,14*0,16*0,16)=-24,035 [E]
plast DN150: -15,00*(3,14*0,08*0,08)=-0,301 [F]
UV: -6*(3,14*0,30*0,30*1,70)=-2,883 [L]
Celkem: A+B+C+D+E+F+L=846,032 [M]</t>
  </si>
  <si>
    <t>plast DN300: 299,00*(1,25*0,62 - 3,14*0,16*0,16)=207,690 [A]
plast DN150: 15,00*(1,10*0,46 - 3,14*0,08*0,08)=7,289 [B]
Celkem: A+B=214,979 [C]</t>
  </si>
  <si>
    <t>vyústění skrze zeď: 10ks=10,000 [A]</t>
  </si>
  <si>
    <t>vyústění skrze zeď: (1,60m2)*0,30=0,480 [A]</t>
  </si>
  <si>
    <t>vyústění skrze zeď: (1,60m2)*0,40=0,640 [A]</t>
  </si>
  <si>
    <t>dle položky 327325: 0,64m3*100kg/m3/1000=0,064 [A]</t>
  </si>
  <si>
    <t>plast DN300: 299,00*1,25*0,10=37,375 [A]
plast DN150: 15,00*1,10*0,10=1,650 [B]
Celkem: A+B=39,025 [C]</t>
  </si>
  <si>
    <t>15,00m=15,000 [A]</t>
  </si>
  <si>
    <t>299,00m=299,000 [A]</t>
  </si>
  <si>
    <t>11ks=11,000 [A]</t>
  </si>
  <si>
    <t>dle položky 87433: 15,00m=15,000 [A]</t>
  </si>
  <si>
    <t>dle položky 87445: 299,00m=299,000 [A]</t>
  </si>
  <si>
    <t>dle položky 87433, 87445: 15,00m +299,00m=314,000 [A]</t>
  </si>
  <si>
    <t>SO 346</t>
  </si>
  <si>
    <t>PŘELOŽKA VODOVODU PVC 90 V KM 7,028</t>
  </si>
  <si>
    <t>346</t>
  </si>
  <si>
    <t>dle položky 17120: 19,793m3=19,793 [A]</t>
  </si>
  <si>
    <t>01441.R</t>
  </si>
  <si>
    <t>POPLATKY ZA NÁHRADNÍ ZÁSOBOVÁNÍ VODOU
ZAJISTIT JEDNU CISTERNU PITNÉ VODY NA JEDEN DEN PRO PŘEPOJENÍ</t>
  </si>
  <si>
    <t>natěžení a dovoz zeminy z deponie dle položky 17411: 181,577m3=181,577 [A]</t>
  </si>
  <si>
    <t>plast DN80
km 0,00000-0,01298: 12,98*1,60*1,00=20,768 [A]
0,01298-0,01865: 5,67*(1,60+2,84)*0,5*1,00=12,587 [B]
0,01865-0,03029: 11,64*(2,84+2,50)*0,5*1,00=31,079 [C]
0,03029-0,03750: 7,21*(2,50+2,26)*0,5*1,00=17,160 [D]
0,03750-0,04127: 3,77*(2,26+1,60)*0,5*1,00=7,276 [E]
pro vybourání potrubí
plast DN80: 75,00*1,50*1,00=112,500 [F]
Celkem: A+B+C+D+E+F=201,370 [G]</t>
  </si>
  <si>
    <t>přebytečná zemina na skládku dle položky 13273, 17411: 201,37m3 -181,577m3=19,793 [A]</t>
  </si>
  <si>
    <t>celkový výkop dle položky 13273: 201,37m3=201,370 [A]
vytlačená kubatura
obsyp dle položky 17581: -16,463m3=-16,463 [B]
lože dle položky 45157: -4,10m3=-4,100 [C]
bloky dle položky 451313: 0,78m3=0,780 [D]
plast DN80: -(41,00-8,00)*(3,14*0,045*0,045)=-0,210 [E]
chránička plast DN200: -8,00*(3,14*0,105*0,105)=-0,277 [F]
dodatečný zásyp po vybourání potrubí
plast DN 80: 75,00*(3,14*0,045*0,045)=0,477 [G]
Celkem: A+B+C+D+E+F+G=181,577 [H]</t>
  </si>
  <si>
    <t>plast DN80: (41,00-8,00)*(1,00*0,39 - 3,14*0,045*0,045)=12,660 [A]
chránička plast DN200: 8,00*(1,00*0,51 - 3,14*0,105*0,105)=3,803 [B]
Celkem: A+B=16,463 [C]</t>
  </si>
  <si>
    <t>PODKLADNÍ A VÝPLŇOVÉ VRSTVY Z PROSTÉHO BETONU C16/20
BLOKY</t>
  </si>
  <si>
    <t>0,78m3=0,780 [A]</t>
  </si>
  <si>
    <t>plast DN80: (41,00-8,00)*1,00*0,10=3,300 [A]
chránička plast DN200: 8,00*1,00*0,10=0,800 [B]
Celkem: A+B=4,100 [C]</t>
  </si>
  <si>
    <t>85226.R</t>
  </si>
  <si>
    <t>POTRUBÍ Z TRUB LITINOVÝCH TLAKOVÝCH PŘÍRUBOVÝCH DN DO 80MM - TVAROVKY
UNIVERZÁLNÍ SPOJKA</t>
  </si>
  <si>
    <t>87326</t>
  </si>
  <si>
    <t>POTRUBÍ Z TRUB PLASTOVÝCH TLAKOVÝCH SVAŘOVANÝCH DN DO 80MM</t>
  </si>
  <si>
    <t>41,00m=41,000 [A]</t>
  </si>
  <si>
    <t>8,00m=8,000 [A]</t>
  </si>
  <si>
    <t>87826</t>
  </si>
  <si>
    <t>NASUNUTÍ PLAST TRUB DN DO 80MM DO CHRÁNIČKY</t>
  </si>
  <si>
    <t>dle položky 87634: 8,00m=8,000 [A]</t>
  </si>
  <si>
    <t>891126</t>
  </si>
  <si>
    <t>ŠOUPÁTKA DN DO 80MM</t>
  </si>
  <si>
    <t>891926</t>
  </si>
  <si>
    <t>ZEMNÍ SOUPRAVY DN DO 80MM S POKLOPEM</t>
  </si>
  <si>
    <t>899308</t>
  </si>
  <si>
    <t>DOPLŇKY NA POTRUBÍ - SIGNALIZAČ VODIČ</t>
  </si>
  <si>
    <t>dle položky 87326: 41,00m=41,000 [A]</t>
  </si>
  <si>
    <t>899309</t>
  </si>
  <si>
    <t>DOPLŇKY NA POTRUBÍ - VÝSTRAŽNÁ FÓLIE</t>
  </si>
  <si>
    <t>89941</t>
  </si>
  <si>
    <t>VÝŘEZ, VÝSEK, ÚTES NA POTRUBÍ DN DO 80MM</t>
  </si>
  <si>
    <t>899611</t>
  </si>
  <si>
    <t>TLAKOVÉ ZKOUŠKY POTRUBÍ DN DO 80MM</t>
  </si>
  <si>
    <t>89971</t>
  </si>
  <si>
    <t>PROPLACH A DEZINFEKCE VODOVODNÍHO POTRUBÍ DN DO 80MM</t>
  </si>
  <si>
    <t>dle položky 87326: 41,00m=41,000 [A]
navazující úseky vodovodu: 578,00m=578,000 [B]
Celkem: A+B=619,000 [C]</t>
  </si>
  <si>
    <t>96912</t>
  </si>
  <si>
    <t>VYBOURÁNÍ POTRUBÍ DN DO 100MM VODOVODNÍCH
VČ POPLATKU ZA SKLÁDKU</t>
  </si>
  <si>
    <t>plast DN 80: 75,00m=75,000 [A]</t>
  </si>
  <si>
    <t>SO 347</t>
  </si>
  <si>
    <t>PŘELOŽKY VODOVODŮ PVC 110, PE 90 V KM 7,411 - 7,773</t>
  </si>
  <si>
    <t>347</t>
  </si>
  <si>
    <t>dle položky 17120: 181,615m3=181,615 [A]</t>
  </si>
  <si>
    <t>dle položky 96912: 350,00m *0,0015t/m=0,525 [A]</t>
  </si>
  <si>
    <t>natěžení a dovoz zeminy z deponie dle položky 17411: 987,837m3=987,837 [A]</t>
  </si>
  <si>
    <t>větev 2-371-1 plast DN100
km 0,00000-0,01139: 11,39*(1,50+1,55)*0,5*1,00=17,370 [A]
0,01139-0,02859: 17,20*(1,55+1,48)*0,5*1,00=26,058 [B]
0,02859-0,03279: 4,20*(1,48+1,54)*0,5*1,00=6,342 [C]
0,03279-0,03626: 3,47*(1,54+1,48)*0,5*1,00=5,240 [D]
0,03626-0,03709: 0,83*(1,48+1,49)*0,5*1,00=1,233 [E]
chránička DN300
0,03709-0,04495: 7,86*(1,49+1,60)*0,5*1,10=13,358 [F]
plast DN100
0,04495-0,04760: 2,65*(1,60+1,58)*0,5*1,00=4,214 [G]
0,04760-0,05130: 3,70*(1,58+1,59)*0,5*1,00=5,865 [H]
0,05130-0,05607: 4,77*(1,59+1,65)*0,5*1,00=7,727 [I]
0,05607-0,05854: 2,47*(1,65+1,60)*0,5*1,00=4,014 [J]
0,05854-0,06198: 3,44*(1,60+2,00)*0,5*1,00=6,192 [K]
0,06198-0,06458: 2,60*(2,00+2,05)*0,5*1,00=5,265 [L]
0,06458-0,06808: 3,50*(2,05+1,97)*0,5*1,00=7,035 [M]
0,06808-0,07685: 8,77*(1,97+1,73)*0,5*1,00=16,225 [N]
0,07685-0,11121: 34,36*(1,73+1,61)*0,5*1,00=57,381 [O]
0,11121-0,13095: 19,74*(1,61+1,77)*0,5*1,00=33,361 [P]
0,13095-0,15271: 21,76*(1,77+1,93)*0,5*1,00=40,256 [Q]
0,15271-0,17233: 19,62*(1,93+1,98)*0,5*1,00=38,357 [R]
0,17233-0,24895: 76,62*(1,98+2,11)*0,5*1,00=156,688 [S]
0,24895-0,27382: 24,87*(2,11+1,95)*0,5*1,00=50,486 [T]
0,27382-0,31116: 37,34*(1,95+1,65)*0,5*1,00=67,212 [U]
0,31116-0,32413: 12,97*(1,65+1,56)*0,5*1,00=20,817 [V]
0,32413-0,33981: 15,68*(1,56+1,60)*0,5*1,00=24,774 [W]
větev 2-371-2 plast DN80
km 0,00000-0,00322: 3,22*(1,60+1,69)*0,5*1,00=5,297 [X]
0,00322-0,00869: 5,47*(1,69+1,60)*0,5*1,00=8,998 [Y]
0,00869-0,01384: 5,15*1,60*1,00=8,240 [Z]
0,01384-0,01787: 4,03*1,60*1,00=6,448 [AA]
pro vybourání potrubí
plast DN100: 350,00*1,50*1,00=525,000 [AB]
Celkem: A+B+C+D+E+F+G+H+I+J+K+L+M+N+O+P+Q+R+S+T+U+V+W+X+Y+Z+AA+AB=1 169,453 [AC]</t>
  </si>
  <si>
    <t>přebytečná zemina na skládku dle položky 13273, 17411: 1169,452m3 -987,837m3=181,615 [A]</t>
  </si>
  <si>
    <t>celkový výkop dle položky 13273: 1169,452m3=1 169,452 [A]
vytlačená kubatura
obsyp dle položky 17581: -144,545m3=- 144,545 [B]
lože dle položky 45157: -35,873m3=-35,873 [C]
bloky dle položky 451313: -0,66m3=-0,660 [D]
plast DN80: -18,00*(3,14*0,045*0,045)=-0,114 [E]
plast DN100: -(340,00-7,30)*(3,14*0,055*0,055)=-3,160 [F]
chránička plast DN300: -7,30*(3,14*0,16*0,16)=-0,587 [G]
doplnění zásypu po vybouraném potrubí - plast DN100: 350,00*(3,14*0,055*0,055)=3,324 [H]
Celkem: A+B+C+D+E+F+G+H=987,837 [I]</t>
  </si>
  <si>
    <t>plast DN80: 18,00*(1,00*0,39 - 3,14*0,045*0,045)=6,906 [A]
plast DN100: (340,00-7,30)*(1,00*0,41 - 3,14*0,055*0,055)=133,247 [B]
chránička plast DN300: 7,30*(1,10*0,62 - 3,14*0,16*0,16)=4,392 [C]
Celkem: A+B+C=144,545 [D]</t>
  </si>
  <si>
    <t>0,66m3=0,660 [A]</t>
  </si>
  <si>
    <t>plast DN80: 18,00*1,00*0,10=1,800 [A]
plast DN100: (340,00-7,30)*1,00*0,10=33,270 [B]
chránička plast DN300: 7,30*1,10*0,10=0,803 [C]
Celkem: A+B+C=35,873 [D]</t>
  </si>
  <si>
    <t>85126.R</t>
  </si>
  <si>
    <t>POTRUBÍ Z TRUB LITINOVÝCH TLAKOVÝCH HRDLOVÝCH DN DO 80MM - TVAROVKY
UNIVERZÁLNÍ SPOJKA</t>
  </si>
  <si>
    <t>85127.R</t>
  </si>
  <si>
    <t>POTRUBÍ Z TRUB LITINOVÝCH TLAKOVÝCH HRDLOVÝCH DN DO 100MM - TVAROVKY
UNIVERZÁLNÍ SPOJKA</t>
  </si>
  <si>
    <t>85226.R1</t>
  </si>
  <si>
    <t>POTRUBÍ Z TRUB LITINOVÝCH TLAKOVÝCH PŘÍRUBOVÝCH DN DO 80MM - TVAROVKY
KOLENO PP</t>
  </si>
  <si>
    <t>85226.R2</t>
  </si>
  <si>
    <t>POTRUBÍ Z TRUB LITINOVÝCH TLAKOVÝCH PŘÍRUBOVÝCH DN DO 80MM - TVAROVKY
KOLENO PPL</t>
  </si>
  <si>
    <t>85227.R1</t>
  </si>
  <si>
    <t>POTRUBÍ Z TRUB LITINOVÝCH TLAKOVÝCH PŘÍRUBOVÝCH DN DO 100MM - TVAROVKY
SPECIELNÍ PŘÍRUBA</t>
  </si>
  <si>
    <t>85227.R2</t>
  </si>
  <si>
    <t>POTRUBÍ Z TRUB LITINOVÝCH TLAKOVÝCH PŘÍRUBOVÝCH DN DO 100MM - TVAROVKY
ZASLEPOVACÍ TVAROVKA</t>
  </si>
  <si>
    <t>18,00m=18,000 [A]</t>
  </si>
  <si>
    <t>87327</t>
  </si>
  <si>
    <t>POTRUBÍ Z TRUB PLASTOVÝCH TLAKOVÝCH SVAŘOVANÝCH DN DO 100MM</t>
  </si>
  <si>
    <t>340,00m=340,000 [A]</t>
  </si>
  <si>
    <t>87645</t>
  </si>
  <si>
    <t>CHRÁNIČKY Z TRUB PLASTOVÝCH DN DO 300MM</t>
  </si>
  <si>
    <t>7,30m=7,300 [A]</t>
  </si>
  <si>
    <t>87827</t>
  </si>
  <si>
    <t>NASUNUTÍ PLAST TRUB DN DO 100MM DO CHRÁNIČKY</t>
  </si>
  <si>
    <t>dle položky 87645: 7,30m=7,300 [A]</t>
  </si>
  <si>
    <t>891127</t>
  </si>
  <si>
    <t>ŠOUPÁTKA DN DO 100MM</t>
  </si>
  <si>
    <t>891426</t>
  </si>
  <si>
    <t>HYDRANTY PODZEMNÍ DN 80MM
VČ POKLOPU</t>
  </si>
  <si>
    <t>891927</t>
  </si>
  <si>
    <t>ZEMNÍ SOUPRAVY DN DO 100MM S POKLOPEM</t>
  </si>
  <si>
    <t>dle položky 87326: 18,00m=18,000 [A]
dle položky 87327: 340,00m=340,000 [B]
Celkem: A+B=358,000 [C]</t>
  </si>
  <si>
    <t>89942</t>
  </si>
  <si>
    <t>VÝŘEZ, VÝSEK, ÚTES NA POTRUBÍ DN DO 100MM</t>
  </si>
  <si>
    <t>dle položky 87326: 18,00m=18,000 [A]</t>
  </si>
  <si>
    <t>899621</t>
  </si>
  <si>
    <t>TLAKOVÉ ZKOUŠKY POTRUBÍ DN DO 100MM</t>
  </si>
  <si>
    <t>dle položky 87327: 340,00m=340,000 [A]</t>
  </si>
  <si>
    <t>89972</t>
  </si>
  <si>
    <t>PROPLACH A DEZINFEKCE VODOVODNÍHO POTRUBÍ DN DO 100MM</t>
  </si>
  <si>
    <t>dle položky 87327: 340,00m=340,000 [A]
navazující úseky vodovodu: 687,00m=687,000 [B]
Celkem: A+B=1 027,000 [C]</t>
  </si>
  <si>
    <t>VYBOURÁNÍ POTRUBÍ DN DO 100MM VODOVODNÍCH</t>
  </si>
  <si>
    <t>plast DN100: 350,00m=350,000 [A]</t>
  </si>
  <si>
    <t>SO 421</t>
  </si>
  <si>
    <t>PŘELOŽKA KABEL. VEDENÍ NN 0,4 kV SŽDC V ŽKM 7,10-7,28</t>
  </si>
  <si>
    <t>421</t>
  </si>
  <si>
    <t>015240</t>
  </si>
  <si>
    <t>POPLATKY ZA LIKVIDACI ODPADŮ NEKONTAMINOVANÝCH - 20 03 99  ODPAD PODOBNÝ KOMUNÁLNÍMU ODPADU</t>
  </si>
  <si>
    <t>(3,67*7)/10^3=0,026 [D]
(0,58*175)/10^3=0,102 [B]
D+B=0,128 [E]</t>
  </si>
  <si>
    <t>122738</t>
  </si>
  <si>
    <t>ODKOPÁVKY A PROKOPÁVKY OBECNÉ TŘ. I, ODVOZ DO 20KM</t>
  </si>
  <si>
    <t>126*0,8*0,55=55,440 [A] výkop pro nově uložení kabel
161*0,8*0,55=70,840 [B] výkop pro demontovaný kabel
A+B=126,280 [C]
(0,1*0,1*50)=0,500 [D]
C+D =126,780 [E]
2,1*2,1*1,6=7,056 [F] výkop jámy pro protlak na straně volného terénu
E+F=133,836 [G]</t>
  </si>
  <si>
    <t>122938</t>
  </si>
  <si>
    <t>ODKOPÁVKY A PROKOPÁVKY OBECNÉ TŘ. III, ODVOZ DO 20KM</t>
  </si>
  <si>
    <t>8*0,5*0,55=2,200 [A] výkop pro nově uložený kabel v oblasti zastávky
12*0,5*0,55=3,300 [B] výkop pro demontovaný kabel v oblasti zastávky
A+B=5,500 [C]
40*0,5*0,5=10,000 [D] výkop pro případné kabelové rezervy v rámci překládaného RVO
C+D=15,500 [E]
50*0,5*0,2=5,000 [F] výkop pro zemnicí pásky, které budou uloženy pod kabely SO 445 (zbytek výkopu ve VV SO 445)
E+F=20,500 [G]
2,1*2,1*1,6=7,056 [H] výkop jámy pro protlak na straně ZŠT</t>
  </si>
  <si>
    <t>131938</t>
  </si>
  <si>
    <t>HLOUBENÍ JAM ZAPAŽ I NEPAŽ TŘ. III, ODVOZ DO 20KM</t>
  </si>
  <si>
    <t>2,1*1,3*2,1*2=11,466 [A]</t>
  </si>
  <si>
    <t>ZÁSYP JAM A RÝH ZEMINOU SE ZHUTNĚNÍM
Pro prostor výkopu nad kolejemi.</t>
  </si>
  <si>
    <t>5*0,5*0,8=2,000 [A]
12*0,5*0,8=4,800 [B] zásyp jámy v místě demontovaného kabelu v oblasti zastávky
A+B=6,800 [C]
50*0,2*0,5=5,000 [D] doplňující zásyp výkopu pro zemnicí pásek pod kabely řešeny v rámci SO 445 (v něm i zbytek výkopu)
C+D=11,800 [E]
2,1*2,1*1,6=7,056 [F]
E+F=18,856 [G]</t>
  </si>
  <si>
    <t>17421</t>
  </si>
  <si>
    <t>ZÁSYP JAM A RÝH ZEMINOU BEZ ZHUTNĚNÍ
Pro prostor výkopu mimo koleje.</t>
  </si>
  <si>
    <t>137*0,5*0,46=31,510 [A] zásyp jám v místě nově uloženého kabelu
161*0,8*0,5=64,400 [B] zásyp jámy v místě demontovaného kabelu
0,1*0,1*50=0,500 [C] zásyp malého výkopu pro zemnicí pásek FeZn
A+B+C=96,410 [D]
2,1*2,1*1,6=7,056 [E]
D+E=103,466 [F]</t>
  </si>
  <si>
    <t>567304</t>
  </si>
  <si>
    <t>VRSTVY PRO OBNOVU A OPRAVY ZE ŠTĚRKOPÍSKU</t>
  </si>
  <si>
    <t>134*0,5*0,22=14,740 [A] trasa překládaného kabelu
40*0,5*0,22=4,400 [B] rezervy pro kabely v rámci přemístění RVO do nového místa
A+B=19,140 [C]</t>
  </si>
  <si>
    <t>205=205,000 [A]
Počítá s rezervami pro zakrytí kabelů, které budou využity pro přemísťovaný RVO</t>
  </si>
  <si>
    <t>709612</t>
  </si>
  <si>
    <t>DEMONTÁŽ CHRÁNIČKY/TRUBKY</t>
  </si>
  <si>
    <t>741911</t>
  </si>
  <si>
    <t>UZEMŇOVACÍ VODIČ V ZEMI FEZN DO 120 MM2
50m pro stávající RP1 v souběhu s AYKY-J 4x16.
50m pro přesunutý stávající RVO v souběhu s CYKY-J 4x16 (2x 25m)
Pdorobnější způsob uzemnění bude řešen v dalším stupni PD.</t>
  </si>
  <si>
    <t>741C02</t>
  </si>
  <si>
    <t>UZEMŇOVACÍ SVORKA
1x svorka pro uzemnění v RP1
2x svorka pro uzemnění v RVO (zemnicí pásek povede v souběhu s kabely pro osvětlení (2x25m).
Pdorobnější způsob uzemnění bude řešen v dalším stupni PD.</t>
  </si>
  <si>
    <t>742G11</t>
  </si>
  <si>
    <t>KABEL NN DVOU- A TŘÍŽÍLOVÝ CU S PLASTOVOU IZOLACÍ DO 2,5 MM2
1-CYKY 3x2,5 pro přepojení ze stávajícího místa RVO do nového místa RVO</t>
  </si>
  <si>
    <t>742H11</t>
  </si>
  <si>
    <t>KABEL NN ČTYŘ- A PĚTIŽÍLOVÝ CU S PLASTOVOU IZOLACÍ DO 2,5 MM2
1-CYKY 5x2,5 pro přepojení ze stávajícího místa RVO do nového místa RVO</t>
  </si>
  <si>
    <t>KABEL NN ČTYŘ- A PĚTIŽÍLOVÝ CU S PLASTOVOU IZOLACÍ OD 4 DO 16 MM2
1-CYKY 5x4 pro přepojení ze stávajícího místa RVO do nového místa RVO</t>
  </si>
  <si>
    <t>742H22</t>
  </si>
  <si>
    <t>KABEL NN ČTYŘ- A PĚTIŽÍLOVÝ AL S PLASTOVOU IZOLACÍ OD 4 DO 16 MM2
AYKY 4x16 pro přeložení kabelu dle tohoto SO včetně rezervy pro přepojení ze stávajícího místa RVO do nového místa RVO</t>
  </si>
  <si>
    <t>742L11</t>
  </si>
  <si>
    <t>UKONČENÍ DVOU AŽ PĚTIŽÍLOVÉHO KABELU V ROZVADĚČI NEBO NA PŘÍSTROJI DO 2,5 MM2</t>
  </si>
  <si>
    <t>742L12</t>
  </si>
  <si>
    <t>UKONČENÍ DVOU AŽ PĚTIŽÍLOVÉHO KABELU V ROZVADĚČI NEBO NA PŘÍSTROJI OD 4 DO 16 MM2</t>
  </si>
  <si>
    <t>742L21</t>
  </si>
  <si>
    <t>UKONČENÍ DVOU AŽ PĚTIŽÍLOVÉHO KABELU KABELOVOU SPOJKOU DO 2,5 MM2
Pro případ vyhledání stávajícího kabelu pro přepoj kabelu do přemístěného RVO.</t>
  </si>
  <si>
    <t>742L22</t>
  </si>
  <si>
    <t>UKONČENÍ DVOU AŽ PĚTIŽÍLOVÉHO KABELU KABELOVOU SPOJKOU OD 4 DO 16 MM2
Pro případ vyhledání stávajícího kabelu pro přepoj kabelu do přemístěného RVO.</t>
  </si>
  <si>
    <t>742P13</t>
  </si>
  <si>
    <t>ZATAŽENÍ KABELU DO CHRÁNIČKY - KABEL DO 4 KG/M</t>
  </si>
  <si>
    <t>742P17</t>
  </si>
  <si>
    <t>VYHLEDÁNÍ STÁVAJÍCÍHO KABELU (MĚŘENÍ, SONDA)</t>
  </si>
  <si>
    <t>742Z23</t>
  </si>
  <si>
    <t>DEMONTÁŽ KABELOVÉHO VEDENÍ NN</t>
  </si>
  <si>
    <t>743F21</t>
  </si>
  <si>
    <t>SKŘÍŇ ELEKTROMĚROVÁ V KOMPAKTNÍM PILÍŘI PRO PŘÍMÉ MĚŘENÍ DO 80 A JEDNOSAZBOVÉ VČETNĚ VÝSTROJE
Náhrada zapuštěného elektroměru RV1 na nádražní budově za nový plastový pilíř umístěn vedle přemístěného RVO.</t>
  </si>
  <si>
    <t>743Z71</t>
  </si>
  <si>
    <t>DEMONTÁŽ KABELOVÉ SKŘÍNĚ
Práce spojené s odpojením všech technologických prvků v rozváděči RVO před přemístěním rozváděče na nové místo.
Zahrnutá druhá demontáž jako úplná demontáž RV1.</t>
  </si>
  <si>
    <t>747214</t>
  </si>
  <si>
    <t>CELKOVÁ PROHLÍDKA, ZKOUŠENÍ, MĚŘENÍ A VYHOTOVENÍ VÝCHOZÍ REVIZNÍ ZPRÁVY, PRO OBJEM IN - PŘÍPLATEK ZA KAŽDÝCH DALŠÍCH I ZAPOČATÝCH 500 TIS. KČ</t>
  </si>
  <si>
    <t>74F491</t>
  </si>
  <si>
    <t>DEMONTÁŽ - ODVOZ (NA LIKVIDACI ODPADŮ NEBO JINÉ URČENÉ MÍSTO)</t>
  </si>
  <si>
    <t xml:space="preserve">M3KM      </t>
  </si>
  <si>
    <t>(3,14*0,055^2)*7*20=1,330 [A]
(3,14*0,01^2)*175*20=1,099 [B]
A+B=2,429 [C]</t>
  </si>
  <si>
    <t>75D147</t>
  </si>
  <si>
    <t>KABELOVÁ SKŘÍŇ - MONTÁŽ
Práce spojené s osazením do nového místa včetně zapojení všech stávajících technologických prvků.
Podrobnosti busou řešeny v dalším stupni PD.</t>
  </si>
  <si>
    <t>CHRÁNIČKY Z TRUB PLASTOVÝCH DN DO 200MM
Chráničky do míst, kam může jezdit a zastavovat těžká pojízdní technika.</t>
  </si>
  <si>
    <t>SO 422</t>
  </si>
  <si>
    <t>PŘELOŽKA KABEL VEDENÍ NN 0,4 KV MVE ŠEVČÍK V KM 7,46</t>
  </si>
  <si>
    <t>422</t>
  </si>
  <si>
    <t>029522</t>
  </si>
  <si>
    <t>OSTATNÍ POŽADAVKY - REVIZNÍ ZPRÁVY</t>
  </si>
  <si>
    <t>ZAKRYTÍ KABELŮ VÝSTRAŽNOU FÓLIÍ ŠÍŘKY PŘES 20 DO 40 CM
ČERVENÁ</t>
  </si>
  <si>
    <t>702331</t>
  </si>
  <si>
    <t>ZAKRYTÍ KABELŮ PLASTOVOU DESKOU/PÁSEM ŠÍŘKY DO 20 CM</t>
  </si>
  <si>
    <t>742H23</t>
  </si>
  <si>
    <t>KABEL NN ČTYŘ- A PĚTIŽÍLOVÝ AL S PLASTOVOU IZOLACÍ OD 25 DO 50 MM2
AYKY-J 4x50mm2</t>
  </si>
  <si>
    <t>742L13</t>
  </si>
  <si>
    <t>UKONČENÍ DVOU AŽ PĚTIŽÍLOVÉHO KABELU V ROZVADĚČI NEBO NA PŘÍSTROJI OD 25 DO 50 MM2</t>
  </si>
  <si>
    <t>SO 432</t>
  </si>
  <si>
    <t>OSVĚTLENÍ TT A ZASTÁVEK MHD V KM 5,50 - 7,87</t>
  </si>
  <si>
    <t>432</t>
  </si>
  <si>
    <t>dle pol.č.17120: 213,901m3=213,901 [A]</t>
  </si>
  <si>
    <t>HLOUBENÍ JAM ZAPAŽ I NEPAŽ TŘ. I
PŘEBYTEČNÁ ZEMINA</t>
  </si>
  <si>
    <t>pro stožárový základ 6-ti metrový stožár: 9*0,70*0,70*1,10=4,851 [A]</t>
  </si>
  <si>
    <t>HLOUBENÍ RÝH ŠÍŘ DO 2M PAŽ I NEPAŽ TŘ. I
PRO ZPĚTNÝ ZÁSYP</t>
  </si>
  <si>
    <t>komunikace / TT: 0,50*0,90*36+0,50*0,90*8+0,50*0,90*6+0,50*0,90*5+0,65*0,90*12+0,80*0,90*20+0,95*0,90*10=54,720 [A]
krajnice komunikace: 125,00*0,95*0,65=77,188 [B]
vol. terén: 782,00*0,65*0,55+279,00*0,65*0,55=379,308 [C]
chodník:32,00*0,65*0,30+90,00*0,65*0,35+75,00*0,35*0,35=35,903 [D]
svah za prefabrikáty: 50,00*0,30*0,20=3,000 [E]
Celkem: A+B+C+D+E=550,119 [F]</t>
  </si>
  <si>
    <t>HLOUBENÍ RÝH ŠÍŘ DO 2M PAŽ I NEPAŽ TŘ. I
PŘEBYTEČNÁ ZEMINA</t>
  </si>
  <si>
    <t>komunikace / TT: 0,50*0,30*36+0,50*0,30*8+0,50*0,45*6+0,50*0,45*5+0,65*0,45*12+0,80*0,45*20+0,95*0,45*10=24,060 [A]
krajnice komunikace: 125,00*0,65*0,20=16,250 [B]
vol. terén: 782,00*0,65*0,20+279,00*0,65*0,20=137,930 [C]
chodník: 32,00*0,65*0,45+90,00*0,65*0,20+75,00*0,35*0,20=26,310 [D]
svah za prefabrikáty: 50,00*0,30*0,30=4,500 [E]
Celkem: A+B+C+D+E=209,050 [F]</t>
  </si>
  <si>
    <t>uložení výkopu na skládku z pol.č.13173,13273.B: 4,851m3+209,05m3=213,901 [A]</t>
  </si>
  <si>
    <t>dle pol.č.13273.A: 550,119m3=550,119 [A]</t>
  </si>
  <si>
    <t>základ 6-ti metrový stožár: 9*0,70*0,70*1,10=4,851 [A]</t>
  </si>
  <si>
    <t>38824A</t>
  </si>
  <si>
    <t>KABELOVOD Z MULTIKANÁLŮ DEVÍTIOTVOROVÝCH STANDARDNÍCH
kompletní dodávka vč. veškerého příslušenství</t>
  </si>
  <si>
    <t>279,0m=279,000 [A]</t>
  </si>
  <si>
    <t>pískové lože: 0,65*0,20*125+0,65*0,20*782+0,65*0,20*90+0,35*0,20*75+0,30*0,30*50=139,360 [A]</t>
  </si>
  <si>
    <t>701004</t>
  </si>
  <si>
    <t>VYHLEDÁVACÍ MARKER ZEMNÍ</t>
  </si>
  <si>
    <t>35ks=35,000 [A]</t>
  </si>
  <si>
    <t>702211</t>
  </si>
  <si>
    <t>KABELOVÁ CHRÁNIČKA ZEMNÍ DN DO 100 MM
SE ZATAHOVACÍM PRVKEM</t>
  </si>
  <si>
    <t>DN63: 1850,0m=1 850,000 [A]
DN50: 90,0m=90,000 [B]
Celkem: A+B=1 940,000 [C]</t>
  </si>
  <si>
    <t>KABELOVÁ CHRÁNIČKA ZEMNÍ DN PŘES 100 DO 200 MM
DN 110 SE ZATAHOVACÍM PRVKEM, včetně distančních rozpěrek pro chráničky a utěsnění proti vnikání vody a nečistot</t>
  </si>
  <si>
    <t>922,0m=922,000 [A]</t>
  </si>
  <si>
    <t>1577,0m=1 577,000 [A]</t>
  </si>
  <si>
    <t>ZAKRYTÍ KABELŮ VÝSTRAŽNOU FÓLIÍ ŠÍŘKY PŘES 20 DO 40 CM
ORANŽOVÁ</t>
  </si>
  <si>
    <t>1308,0m=1 308,000 [A]</t>
  </si>
  <si>
    <t>702322</t>
  </si>
  <si>
    <t>ZAKRYTÍ KABELŮ BETONOVOU DESKOU ŠÍŘKY PŘES 20 DO 40 CM</t>
  </si>
  <si>
    <t>4063,0m=4 063,000 [A]</t>
  </si>
  <si>
    <t>UZEMŇOVACÍ VODIČ V ZEMI FEZN DO 120 MM2
FeZn 30x4 MM (včetně zemnících a spojovacích svorek)</t>
  </si>
  <si>
    <t>1635,0m=1 635,000 [A]</t>
  </si>
  <si>
    <t>KABEL NN DVOU- A TŘÍŽÍLOVÝ CU S PLASTOVOU IZOLACÍ DO 2,5 MM2
CYKY-J 3x1,5mm2</t>
  </si>
  <si>
    <t>440,0m=440,000 [A]</t>
  </si>
  <si>
    <t>KABEL NN DVOU- A TŘÍŽÍLOVÝ CU S PLASTOVOU IZOLACÍ DO 2,5 MM2
CYKY-J 3x2,5mm2</t>
  </si>
  <si>
    <t>90,0m=90,000 [A]</t>
  </si>
  <si>
    <t>KABEL NN ČTYŘ- A PĚTIŽÍLOVÝ CU S PLASTOVOU IZOLACÍ OD 4 DO 16 MM2
CYKY-J 4x16mm2</t>
  </si>
  <si>
    <t>1850,0m=1 850,000 [A]</t>
  </si>
  <si>
    <t>86ks=86,000 [A]</t>
  </si>
  <si>
    <t>85ks=85,000 [A]</t>
  </si>
  <si>
    <t>UKONČENÍ DVOU AŽ PĚTIŽÍLOVÉHO KABELU KABELOVOU SPOJKOU OD 4 DO 16 MM2</t>
  </si>
  <si>
    <t>742P15</t>
  </si>
  <si>
    <t>OZNAČOVACÍ ŠTÍTEK NA KABEL</t>
  </si>
  <si>
    <t>100ks=100,000 [A]</t>
  </si>
  <si>
    <t>743121</t>
  </si>
  <si>
    <t>OSVĚTLOVACÍ STOŽÁR  PEVNÝ ŽÁROVĚ ZINKOVANÝ DÉLKY DO 6 M
např. Kooperativa STO 60/60/3</t>
  </si>
  <si>
    <t>743151</t>
  </si>
  <si>
    <t>OSVĚTLOVACÍ STOŽÁR  - STOŽÁROVÁ ROZVODNICE S 1-2 JISTÍCÍMI PRVKY</t>
  </si>
  <si>
    <t>31ks=31,000 [A]</t>
  </si>
  <si>
    <t>743311</t>
  </si>
  <si>
    <t>VÝLOŽNÍK PRO MONTÁŽ SVÍTIDLA NA STOŽÁR JEDNORAMENNÝ DÉLKA VYLOŽENÍ DO 1 M
atypický třmenový na trakční stožár, vyložení 0,2m, výška svítidla 6m</t>
  </si>
  <si>
    <t>743312</t>
  </si>
  <si>
    <t>VÝLOŽNÍK PRO MONTÁŽ SVÍTIDLA NA STOŽÁR JEDNORAMENNÝ DÉLKA VYLOŽENÍ PŘES 1 DO 2 M
atypický na trakční stožár, vyložení 1,5m, výška svítidla 10m</t>
  </si>
  <si>
    <t>743321</t>
  </si>
  <si>
    <t>VÝLOŽNÍK PRO MONTÁŽ SVÍTIDLA NA STOŽÁR DVOURAMENNÝ DÉLKA VYLOŽENÍ DO 1 M
180°, pro dvojici svítidel přímo na dřík stožáru</t>
  </si>
  <si>
    <t>743552</t>
  </si>
  <si>
    <t>SVÍTIDLO VENKOVNÍ VŠEOBECNÉ LED, MIN. IP 44, PŘES 10 DO 25 W
zdroj a veškeré příslušenství, ozn. 2D-11 a 12, 2D-14 až 2D-16, 2D-35 až 38
např. TECEO S / 5103 / WW 730 / 16 W / 3000K</t>
  </si>
  <si>
    <t>SVÍTIDLO VENKOVNÍ VŠEOBECNÉ LED, MIN. IP 44, PŘES 10 DO 25 W
zdroj a veškeré příslušenství, ozn. 2D-30 až 33
např. TECEO S / 5102 / WW 730 / 21 W / 3000K</t>
  </si>
  <si>
    <t>743553</t>
  </si>
  <si>
    <t>SVÍTIDLO VENKOVNÍ VŠEOBECNÉ LED, MIN. IP 44, PŘES 25 DO 45 W
zdroj a veškeré příslušenství, ozn. 2D-01 až 10, 2D-13, 2D-17až 29, 2D-34, 2D-39 a 40
např. TECEO S / 5102 / WW 730 / 30 W / 3000K</t>
  </si>
  <si>
    <t>743712</t>
  </si>
  <si>
    <t>ROZVADĚČ PRO VEŘEJNÉ OSVĚTLENÍ S MĚŘENÍM SPOTŘEBY EL. ENERGIE PŘES 4 KS TŘÍFÁZOVÝCH VĚTVÍ
nový zapínací bod ZB-VO DPMLJ, 2x spínané a 2x nespínané vývody, vč. příslušenství
provedení - standard DPMLJ</t>
  </si>
  <si>
    <t>75ID21</t>
  </si>
  <si>
    <t>PLASTOVÁ ZEMNÍ KOMORA PRO ULOŽENÍ SPOJKY
kabelová komora - protahovací, v trase mutlikanálu</t>
  </si>
  <si>
    <t>NASUNUTÍ PLAST TRUB DN DO 80MM DO CHRÁNIČKY
DN 63 do DN 110</t>
  </si>
  <si>
    <t>147,0m=147,000 [A]</t>
  </si>
  <si>
    <t>899524</t>
  </si>
  <si>
    <t>OBETONOVÁNÍ POTRUBÍ Z PROSTÉHO BETONU DO C25/30</t>
  </si>
  <si>
    <t>32,00*(0,65*0,45-8*0,055*0,055*3,14)=6,928 [A]
36,00*(0,50*0,30-2*0,055*0,055*3,14)=4,716 [B]
8,00*(0,50*0,30-3*0,055*0,055*3,14)=0,972 [C]
6,00*(0,50*0,45-4*0,055*0,055*3,14)=1,122 [D]
5,00*(0,50*0,45-6*0,055*0,055*3,14)=0,840 [E]
12,00*(0,65*0,45-8*0,055*0,055*3,14)=2,598 [F]
20,00*(0,80*0,45-10*0,055*0,055*3,14)=5,300 [G]
10,00*(0,95*0,45-12*0,055*0,055*3,14)=3,135 [H]
Celkem: A+B+C+D+E+F+G+H=25,611 [I]</t>
  </si>
  <si>
    <t>SO 432.1</t>
  </si>
  <si>
    <t>OSVĚTLENÍ TT A ZASTÁVEK MHD V KM 7,79 - 7,90</t>
  </si>
  <si>
    <t>432.1</t>
  </si>
  <si>
    <t>dle pol.č.17120: 36,378m3=36,378 [A]</t>
  </si>
  <si>
    <t>komunikace / TT: 0,50*0,90*6+0,65*0,90*6+0,95*0,90*27=29,295 [A]
vol. terén: 61,00*0,65*0,55+95,00*0,75*0,55=60,995 [B]
Celkem: A+B=90,290 [C]</t>
  </si>
  <si>
    <t>komunikace / TT: 0,50*0,30*6+0,65*0,45*6+0,95*0,45*27=14,198 [A]
vol. terén: 61,00*0,65*0,20+95,00*0,75*0,20=22,180 [B]
Celkem: A+B=36,378 [C]</t>
  </si>
  <si>
    <t>uložení výkopu na skládku z pol.č.13273.B: 36,378m3=36,378 [A]</t>
  </si>
  <si>
    <t>dle pol.č.13273.A: 90,29m3=90,290 [A]</t>
  </si>
  <si>
    <t>pískové lože: 0,65*0,20*61+0,75*0,20*95=22,180 [A]</t>
  </si>
  <si>
    <t>KABELOVÁ CHRÁNIČKA ZEMNÍ DN DO 100 MM
DN 63 SE ZATAHOVACÍM PRVKEM</t>
  </si>
  <si>
    <t>240,0m=240,000 [A]</t>
  </si>
  <si>
    <t>434,0m=434,000 [A]</t>
  </si>
  <si>
    <t>235,0m=235,000 [A]</t>
  </si>
  <si>
    <t>195,0m=195,000 [A]</t>
  </si>
  <si>
    <t>624,0m=624,000 [A]</t>
  </si>
  <si>
    <t>220,0m=220,000 [A]</t>
  </si>
  <si>
    <t>50,0m=50,000 [A]</t>
  </si>
  <si>
    <t>SVÍTIDLO VENKOVNÍ VŠEOBECNÉ LED, MIN. IP 44, PŘES 25 DO 45 W
zdroj a veškeré příslušenství, ozn. 2D-41 až 44
např. TECEO S / 5102 / WW 730 / 30 W / 3000K</t>
  </si>
  <si>
    <t>PLASTOVÁ ZEMNÍ KOMORA PRO ULOŽENÍ SPOJKY
kabelová komora na hranici stavby/etapy pro napojení rozvodů</t>
  </si>
  <si>
    <t>75IH71</t>
  </si>
  <si>
    <t>UKONČENÍ KABELU SMRŠŤOVACÍ KONCOVKA  DO 40 MM</t>
  </si>
  <si>
    <t>51,0m=51,000 [A]</t>
  </si>
  <si>
    <t>6,00*(0,50*0,30-2*0,055*0,055*3,14)=0,786 [A]
6,00*(0,65*0,45-8*0,055*0,055*3,14)=1,299 [B]
27,00*(0,95*0,45-12*0,055*0,055*3,14)=8,465 [C]
Celkem: A+B+C=10,550 [D]</t>
  </si>
  <si>
    <t>SO 437</t>
  </si>
  <si>
    <t>SILOVÉ NAPOJENÍ ŘADIČŮ SSZ V KM 6,50 - 7,87</t>
  </si>
  <si>
    <t>437</t>
  </si>
  <si>
    <t>1440,0m=1 440,000 [A]</t>
  </si>
  <si>
    <t>743D12</t>
  </si>
  <si>
    <t>SKŘÍŇ PŘÍPOJKOVÁ POJISTKOVÁ KOMPAKTNÍ PILÍŘOVÁ DO 63 A, DO 50 MM2, SE 3-4 SADAMI JISTÍCÍCH PRVKŮ
PILÍŘ NO - NAPOJENÍ OZNAČNÍKŮ ZASTÁVEK</t>
  </si>
  <si>
    <t>75I321.R</t>
  </si>
  <si>
    <t>KABEL ZEMNÍ DVOUPLÁŠŤOVÝ S PANCÍŘEM PRŮMĚRU ŽÍLY 0,8 MM DO 5XN
TCEKFLEZx 5XN 0,8</t>
  </si>
  <si>
    <t>75I911</t>
  </si>
  <si>
    <t>OPTOTRUBKA HDPE PRŮMĚRU DO 40 MM</t>
  </si>
  <si>
    <t>75I961</t>
  </si>
  <si>
    <t>OPTOTRUBKA - HERMETIZACE ÚSEKU DO 2000 M</t>
  </si>
  <si>
    <t xml:space="preserve">ÚSEK      </t>
  </si>
  <si>
    <t>75I962</t>
  </si>
  <si>
    <t>OPTOTRUBKA - KALIBRACE</t>
  </si>
  <si>
    <t>75IA11</t>
  </si>
  <si>
    <t>OPTOTRUBKOVÁ SPOJKA  PRŮMĚRU DO 40 MM</t>
  </si>
  <si>
    <t>75IA61</t>
  </si>
  <si>
    <t>OPTOTRUBKOVÁ KONCOKA S VENTILKEM PRŮMĚRU DO 40 MM</t>
  </si>
  <si>
    <t>75II21</t>
  </si>
  <si>
    <t>SPOJKA PRO CELOPLASTOVÉ KABELY S PANCÍŘEM DO 100 ŽIL</t>
  </si>
  <si>
    <t>87814</t>
  </si>
  <si>
    <t>NASUNUTÍ PLAST TRUB DN DO 40MM DO CHRÁNIČKY
HDPE do DN 110</t>
  </si>
  <si>
    <t>353,0m=353,000 [A]</t>
  </si>
  <si>
    <t>SO 437.1</t>
  </si>
  <si>
    <t>SILOVÉ NAPOJENÍ ŘADIČŮ SSZ V KM 7,79 - 7,90</t>
  </si>
  <si>
    <t>437.1</t>
  </si>
  <si>
    <t>SO 442.1</t>
  </si>
  <si>
    <t>VO MÍSTNÍ KOMUNIKACE V KM TT 6,50 - 6,95</t>
  </si>
  <si>
    <t>442.1</t>
  </si>
  <si>
    <t>dle pol.č.17120: 60,66m3=60,660 [A]</t>
  </si>
  <si>
    <t>pro stožárový základ 6-ti metrový stožár: 10*0,70*0,70*1,10=5,390 [A]</t>
  </si>
  <si>
    <t>komunikace: 19,00*0,50*0,90=8,550 [A]
krajnice komunikace: 265,00*1,00*0,50=132,500 [B]
vol. terén: 255,00*0,50*0,70=89,250 [C]
chodník: 6,00*0,35*0,30=0,630 [D]
Celkem: A+B+C+D=230,930 [E]</t>
  </si>
  <si>
    <t>komunikace: 19,00*0,50*0,30=2,850 [A]
krajnice komunikace: 265,00*0,20*0,50=26,500 [B]
vol. terén: 255,00*0,50*0,20=25,500 [C]
chodník: 6,00*0,35*0,20=0,420 [D]
Celkem: A+B+C+D=55,270 [E]</t>
  </si>
  <si>
    <t>uložení výkopu na skládku z pol.č.13173,13273.B: 5,39m3+55,27m3=60,660 [A]</t>
  </si>
  <si>
    <t>dle pol.č.13273.A: 230,93m3=230,930 [A]</t>
  </si>
  <si>
    <t>základ 6-ti metrový stožár: 10*0,70*0,70*1,10=5,390 [A]</t>
  </si>
  <si>
    <t>pískové lože: (265,00*0,50+255,00*0,50+6,00*0,35)*0,20=52,420 [A]</t>
  </si>
  <si>
    <t>KABELOVÁ CHRÁNIČKA ZEMNÍ DN DO 100 MM
DN63 SE ZATAHOVACÍM PRVKEM</t>
  </si>
  <si>
    <t>620,0m=620,000 [A]</t>
  </si>
  <si>
    <t>58,0m=58,000 [A]</t>
  </si>
  <si>
    <t>545,0m=545,000 [A]</t>
  </si>
  <si>
    <t>265,0m=265,000 [A]</t>
  </si>
  <si>
    <t>595,0m=595,000 [A]</t>
  </si>
  <si>
    <t>742Z11.R</t>
  </si>
  <si>
    <t>DEMONTÁŽ SLOUPU/STOŽÁRU NN VČETNĚ VEŠKERÉ VÝSTROJE
vč. betonového základu
VČ ODVOZU VYBOURANÉHO MATERIÁLU</t>
  </si>
  <si>
    <t>742Z22.R</t>
  </si>
  <si>
    <t>DEMONTÁŽ VENKOVNÍHO VEDENÍ NN (4X)
vč. uchycení, kotvících a propojovacích prvků
VČ ODOVZU VYBOURANÉHO MATERIÁLU</t>
  </si>
  <si>
    <t>150,0m=150,000 [A]</t>
  </si>
  <si>
    <t>SVÍTIDLO VENKOVNÍ VŠEOBECNÉ LED, MIN. IP 44, PŘES 10 DO 25 W
zdroj a veškeré příslušenství, ozn. 2V-01 až 10
např. TECEO S / 5103 / WW 730 / 16 W / 3000K</t>
  </si>
  <si>
    <t>743Z35.R</t>
  </si>
  <si>
    <t>DEMONTÁŽ SVÍTIDLA Z OSVĚTLOVACÍHO STOŽÁRU VÝŠKY DO 15 M
VČ ODOVZU VYBOURANÉHO MATERIÁLU</t>
  </si>
  <si>
    <t>19,0m=19,000 [A]</t>
  </si>
  <si>
    <t>19,00*(0,50*0,30-2*0,055*0,055*3,14)=2,489 [A]</t>
  </si>
  <si>
    <t>SO 442.2</t>
  </si>
  <si>
    <t>VO V KŘIŽOVATCE U ŠAMOTKY X ZA TRATÍ KM 6,95 - 7,10</t>
  </si>
  <si>
    <t>442.2</t>
  </si>
  <si>
    <t>dle pol.č.17120: 30,296m3=30,296 [A]</t>
  </si>
  <si>
    <t>pro stožárový základ 12-ti metrový stožár: 1*0,80*0,80*1,30=0,832 [A]
pro stožárový základ 10-ti metrový stožár: 2*0,80*0,80*1,30=1,664 [B]
Celkem: A+B=2,496 [C]</t>
  </si>
  <si>
    <t>komunikace: 47,00*0,50*0,90=21,150 [A]
vol. terén: 148,00*0,50*0,70=51,800 [B]
chodník: 85,00*0,35*0,30=8,925 [C]
Celkem: A+B+C=81,875 [D]</t>
  </si>
  <si>
    <t>komunikace: 47,00*0,50*0,30=7,050 [A]
vol. terén: 148,00*0,50*0,20=14,800 [B]
chodník: 85,00*0,35*0,20=5,950 [C]
Celkem: A+B+C=27,800 [D]</t>
  </si>
  <si>
    <t>uložení výkopu na skládku z pol.č.13173,13273.B: 2,496m3+27,8m3=30,296 [A]</t>
  </si>
  <si>
    <t>dle pol.č.13273.A: 81,875m3=81,875 [A]</t>
  </si>
  <si>
    <t>základ 12-ti metrový stožár: 1*0,80*0,80*1,30=0,832 [A]
základ 10-ti metrový stožár: 2*0,80*0,80*1,30=1,664 [B]
Celkem: A+B=2,496 [C]</t>
  </si>
  <si>
    <t>pískové lože: (148,00*0,50+85,00*0,35)*0,20=20,750 [A]</t>
  </si>
  <si>
    <t>330,0m=330,000 [A]</t>
  </si>
  <si>
    <t>94,0m=94,000 [A]</t>
  </si>
  <si>
    <t>280,0m=280,000 [A]</t>
  </si>
  <si>
    <t>320,0m=320,000 [A]</t>
  </si>
  <si>
    <t>742252</t>
  </si>
  <si>
    <t>VEDENÍ VENKOVNÍ NN, OMEZOVAČ PŘEPĚTÍ</t>
  </si>
  <si>
    <t>75,0m=75,000 [A]</t>
  </si>
  <si>
    <t>742Z11</t>
  </si>
  <si>
    <t>743122</t>
  </si>
  <si>
    <t>OSVĚTLOVACÍ STOŽÁR  PEVNÝ ŽÁROVĚ ZINKOVANÝ DÉLKY PŘES 6,5 DO 12 M
např.: Kooperativa U-10 - 159/133/114</t>
  </si>
  <si>
    <t>OSVĚTLOVACÍ STOŽÁR  PEVNÝ ŽÁROVĚ ZINKOVANÝ DÉLKY PŘES 6,5 DO 12 M
např.: Kooperativa U-12 - 159/133/114</t>
  </si>
  <si>
    <t>VÝLOŽNÍK PRO MONTÁŽ SVÍTIDLA NA STOŽÁR JEDNORAMENNÝ DÉLKA VYLOŽENÍ PŘES 1 DO 2 M
obloukový, vyložení 1,5m, výška svítidla 10m, např. J-1-1500</t>
  </si>
  <si>
    <t>743322</t>
  </si>
  <si>
    <t>VÝLOŽNÍK PRO MONTÁŽ SVÍTIDLA NA STOŽÁR DVOURAMENNÝ DÉLKA VYLOŽENÍ PŘES 1 DO 2 M
obloukový, 180°, vyložení 2x 1,5m, výška svítidla 10m, např. J-2-1500/180</t>
  </si>
  <si>
    <t>SVÍTIDLO VENKOVNÍ VŠEOBECNÉ LED, MIN. IP 44, PŘES 10 DO 25 W
zdroj a veškeré příslušenství, ozn. 2V-11 až 13
např. TECEO S / 5102 / WW 730 / 21 W / 3000K</t>
  </si>
  <si>
    <t>743C11</t>
  </si>
  <si>
    <t>SKŘÍŇ PŘÍPOJKOVÁ POJISTKOVÁ NA STOŽÁR/STĚNU NEBO DO VÝKLENKU DO 63 A, DO 50 MM2, S 1-2 SADAMI JISTÍCÍCH PRVKŮ
např. SV 100 vč. kabelových svodů</t>
  </si>
  <si>
    <t>743C12</t>
  </si>
  <si>
    <t>SKŘÍŇ PŘÍPOJKOVÁ POJISTKOVÁ NA STOŽÁR/STĚNU NEBO DO VÝKLENKU DO 63 A, DO 50 MM2, SE 3-4 SADAMI JISTÍCÍCH PRVKŮ</t>
  </si>
  <si>
    <t>743Z11.R</t>
  </si>
  <si>
    <t>DEMONTÁŽ OSVĚTLOVACÍHO STOŽÁRU ULIČNÍHO VÝŠKY DO 15 M
VČ ZÁKLADU A ODOVZU VYBOURANÉHO MATERIÁLU</t>
  </si>
  <si>
    <t>47,0m=47,000 [A]</t>
  </si>
  <si>
    <t>47,00*(0,50*0,30-2*0,055*0,055*3,14)=6,157 [A]</t>
  </si>
  <si>
    <t>SO 442.3</t>
  </si>
  <si>
    <t>PROVIZORNÍ PŘELOŽKA VO V KM 7,42 - 7,82</t>
  </si>
  <si>
    <t>442.3</t>
  </si>
  <si>
    <t>dle pol.č.17120: 7,689m3=7,689 [A]</t>
  </si>
  <si>
    <t>pro stožárový základ 6-ti metrový stožár: 0,70*0,70*1,10=0,539 [A]</t>
  </si>
  <si>
    <t>komunikace: 13,00*0,50*0,90=5,850 [A]
vol. terén: 52,00*0,70*0,50=18,200 [B]
Celkem: A+B=24,050 [C]</t>
  </si>
  <si>
    <t>komunikace: 13,00*0,50*0,30=1,950 [A]
vol. terén: 52,00*0,20*0,50=5,200 [B]
Celkem: A+B=7,150 [C]</t>
  </si>
  <si>
    <t>uložení výkopu na skládku z pol.č.13173,13273.B: 0,539m3+7,15m3=7,689 [A]</t>
  </si>
  <si>
    <t>dle pol.č.13273.A: 24,05m3=24,050 [A]</t>
  </si>
  <si>
    <t>základ 6-ti metrový stožár: 0,70*0,70*1,10=0,539 [A]</t>
  </si>
  <si>
    <t>pískové lože: 52,00*0,50*0,20=5,200 [A]</t>
  </si>
  <si>
    <t>65,0m=65,000 [A]</t>
  </si>
  <si>
    <t>KABEL NN ČTYŘ- A PĚTIŽÍLOVÝ AL S PLASTOVOU IZOLACÍ OD 25 DO 50 MM2
samonosný závěsný kabel AES 4x25mm2, vč. uchycení, kotvících a propojovacích prvků</t>
  </si>
  <si>
    <t>430,0m=430,000 [A]</t>
  </si>
  <si>
    <t>SVÍTIDLO VENKOVNÍ VŠEOBECNÉ LED, MIN. IP 44, PŘES 10 DO 25 W
zdroj a veškeré příslušenství, ozn. 2V-14
např. TECEO S / 5103 / WW 730 / 16 W / 3000K</t>
  </si>
  <si>
    <t>743566</t>
  </si>
  <si>
    <t>SVÍTIDLO VENKOVNÍ VŠEOBECNÉ - MONTÁŽ SVÍTIDLA
veškeré příslušenství, opětovná montáž stáv. svítidel</t>
  </si>
  <si>
    <t>743Z35</t>
  </si>
  <si>
    <t>DEMONTÁŽ SVÍTIDLA Z OSVĚTLOVACÍHO STOŽÁRU VÝŠKY DO 15 M</t>
  </si>
  <si>
    <t>13,0m=13,000 [A]</t>
  </si>
  <si>
    <t>13,00*(0,50*0,30-2*0,055*0,055*3,14)=1,703 [A]</t>
  </si>
  <si>
    <t>SO 442.4</t>
  </si>
  <si>
    <t>DEFINITIVNÍ PŘELOŽKA VO V KM 7,42 - 7,87</t>
  </si>
  <si>
    <t>442.4</t>
  </si>
  <si>
    <t>dle pol.č.17120: 53,031m3=53,031 [A]</t>
  </si>
  <si>
    <t>pro stožárový základ 6-ti metrový stožár: 0,70*0,70*1,10=0,539 [A]
pro stožárový základ 10-ti metrový stožár: 6*0,80*0,80*1,30=4,992 [B]
Celkem: A+B=5,531 [C]</t>
  </si>
  <si>
    <t>komunikace: 30,00*0,50*0,90=13,500 [A]
krajnice komunikace: 125,00*1,00*0,50=62,500 [B]
vol. terén: 305,00*0,50*0,70=106,750 [C]
Celkem: A+B+C=182,750 [D]</t>
  </si>
  <si>
    <t>komunikace: 30,00*0,50*0,30=4,500 [A]
krajnice komunikace: 125,00*0,20*0,50=12,500 [B]
vol. terén: 305,00*0,50*0,200=30,500 [C]
Celkem: A+B+C=47,500 [D]</t>
  </si>
  <si>
    <t>uložení výkopu na skládku z pol.č.13173,13273.B: 5,531m3+47,5m3=53,031 [A]</t>
  </si>
  <si>
    <t>dle pol.č.13273.A: 182,75m3=182,750 [A]</t>
  </si>
  <si>
    <t>základ 6-ti metrový stožár: 0,70*0,70*1,10=0,539 [A]
základ 10-ti metrový stožár: 6*0,80*0,80*1,30=4,992 [B]
Celkem: A+B=5,531 [C]</t>
  </si>
  <si>
    <t>pískové lože: (125,00*0,50+305,00*0,50)*0,20=43,000 [A]</t>
  </si>
  <si>
    <t>460,0m=460,000 [A]</t>
  </si>
  <si>
    <t>125,0m=125,000 [A]</t>
  </si>
  <si>
    <t>510,0m=510,000 [A]</t>
  </si>
  <si>
    <t>80,0m=80,000 [A]</t>
  </si>
  <si>
    <t>580,0m=580,000 [A]</t>
  </si>
  <si>
    <t>21ks=21,000 [A]</t>
  </si>
  <si>
    <t>SVÍTIDLO VENKOVNÍ VŠEOBECNÉ LED, MIN. IP 44, PŘES 10 DO 25 W
zdroj a veškeré příslušenství, ozn. 2V-15
např. TECEO S / 5103 / WW 730 / 16 W / 3000K</t>
  </si>
  <si>
    <t>SVÍTIDLO VENKOVNÍ VŠEOBECNÉ LED, MIN. IP 44, PŘES 10 DO 25 W
zdroj a veškeré příslušenství, ozn. 2V-21
např. TECEO S / 5102 / WW 730 / 30 W / 3000K</t>
  </si>
  <si>
    <t>SVÍTIDLO VENKOVNÍ VŠEOBECNÉ LED, MIN. IP 44, PŘES 25 DO 45 W
zdroj a veškeré příslušenství, ozn. 2V-21
např. TECEO S / 5102 / WW 730 / 30 W / 3000K</t>
  </si>
  <si>
    <t>40,0m=40,000 [A]</t>
  </si>
  <si>
    <t>20,00*(0,50*0,30-2*0,055*0,055*3,14)+10,00*(0,50*0,30-3*0,055*0,055*3,14)=3,835 [A]</t>
  </si>
  <si>
    <t>SO 442.5</t>
  </si>
  <si>
    <t>PŘELOŽKA VO TS JABLONEC V KM 7,87 - 7,90</t>
  </si>
  <si>
    <t>442.5</t>
  </si>
  <si>
    <t>dle pol.č.17120: 1,85m3=1,850 [A]</t>
  </si>
  <si>
    <t>komunikace: 9,00*0,50*0,90=4,050 [A]
vol. terén: 5,00*0,50*0,70=1,750 [B]
Celkem: A+B=5,800 [C]</t>
  </si>
  <si>
    <t>komunikace: 9,00*0,50*0,30=1,350 [A]
vol. terén: 5,00*0,50*0,20=0,500 [B]
Celkem: A+B=1,850 [C]</t>
  </si>
  <si>
    <t>uložení výkopu na skládku z pol.č.13273.B: 1,85m3=1,850 [A]</t>
  </si>
  <si>
    <t>dle pol.č.13273.A: 5,8m3=5,800 [A]</t>
  </si>
  <si>
    <t>pískové lože: 5,00*0,50*0,20=0,500 [A]</t>
  </si>
  <si>
    <t>120,0m=120,000 [A]</t>
  </si>
  <si>
    <t>14,0m=14,000 [A]</t>
  </si>
  <si>
    <t>115,0m=115,000 [A]</t>
  </si>
  <si>
    <t>9,00*(0,50*0,30-2*0,055*0,055*3,14)=1,179 [A]</t>
  </si>
  <si>
    <t>SO 445</t>
  </si>
  <si>
    <t>VO SŽDC ŽST PROSEČ N./N.</t>
  </si>
  <si>
    <t>445</t>
  </si>
  <si>
    <t>015220</t>
  </si>
  <si>
    <t>POPLATKY ZA LIKVIDACI ODPADŮ NEKONTAMINOVANÝCH - 17 01 01  KŮLY A SLOUPY BETONOVÉ
Zahrnuta betonová suť ze základů stožárů</t>
  </si>
  <si>
    <t>0,657*2,5=1,643 [A] přepočet betonové sutě na tuny.</t>
  </si>
  <si>
    <t>0,0906*0,83=0,075 [B] uváděná hmotnost (v tunách) na 100m x skutečná délka kabelu CYKY-J 4x16
0,02324=0,023 [C] přepočtena hmotnost přesně pro 83 m kab. chráničky.
B+C=0,098 [D]</t>
  </si>
  <si>
    <t>62*0,5*0,55=17,050 [A]
2,52=2,520 [B] pro sloupy VO
A+B=19,570 [C]</t>
  </si>
  <si>
    <t>ZÁSYP JAM A RÝH ZEMINOU BEZ ZHUTNĚNÍ</t>
  </si>
  <si>
    <t>62*0,55*0,28=9,548 [A]</t>
  </si>
  <si>
    <t>ZÁKLADY Z PROSTÉHO BETONU DO C25/30
Betonový podklad pro zpevnění stožárů pro osvětlení.</t>
  </si>
  <si>
    <t>(0,81675*0,9)-0,078=0,657 [A]  
3*A=1,971 [B]</t>
  </si>
  <si>
    <t>62*0,5*0,22=6,820 [A]</t>
  </si>
  <si>
    <t>ZAKRYTÍ KABELŮ VÝSTRAŽNOU FÓLIÍ ŠÍŘKY PŘES 20 DO 40 CM
Zakrytí všech kabelů včetně sdělovacího, která slouží jako propoj mezi novým RVO a TD Varielem.</t>
  </si>
  <si>
    <t>KABEL NN ČTYŘ- A PĚTIŽÍLOVÝ CU S PLASTOVOU IZOLACÍ DO 2,5 MM2
Kabel CYKY 5x2,5 mm z rozvodnice stožáru ke  svítidlu.</t>
  </si>
  <si>
    <t>KABEL NN ČTYŘ- A PĚTIŽÍLOVÝ CU S PLASTOVOU IZOLACÍ OD 4 DO 16 MM2
CYKY-J 4x16 od RVO ke stožárům. 
Zahrnuta rezerva 12m pro napojení na rozváděč a svorkovnice stožárů včetně přechodu z hloubky uložení na povrch.</t>
  </si>
  <si>
    <t>742J35</t>
  </si>
  <si>
    <t>TCEPKPFLE DO 15XN0,8, KABEL SDĚLOVACÍ ČTYŘKOVANÝ, IZOLACE PVC</t>
  </si>
  <si>
    <t>15=15,000 [A]  přepojení kabelu ze stávajícího místa RVO do nového místa RVO a následné přepojení do TD Variel.</t>
  </si>
  <si>
    <t>742J51</t>
  </si>
  <si>
    <t>UKONČENÍ SDĚLOVACÍHO KABELU V ROZVADĚČI VČ. POMOCNÉHO MATERIÁLU A ZMĚŘENÍ KONTINUITY OVLÁDACÍHO OBVODU
Ukočení kabelu TCEPKFLE 3x4x0,8 v rozváděči RVO a v TD Variel. Podrobnosti o ukončení v zařízení budou řešeny v dalším stupni PD.</t>
  </si>
  <si>
    <t>743111</t>
  </si>
  <si>
    <t>OSVĚTLOVACÍ STOŽÁR SKLOPNÝ ŽÁROVĚ ZINKOVANÝ DÉLKY DO 6 M</t>
  </si>
  <si>
    <t>743154</t>
  </si>
  <si>
    <t>OSVĚTLOVACÍ STOŽÁR - STOŽÁROVÁ ROZVODNICE DO ŽELEZNIČNÍHO STOŽÁRU (JŽ) S JIŠTĚNÍM PRO 1-2 SVÍTIDLA</t>
  </si>
  <si>
    <t>743554</t>
  </si>
  <si>
    <t>SVÍTIDLO VENKOVNÍ VŠEOBECNÉ LED, MIN. IP 44, PŘES 45 W</t>
  </si>
  <si>
    <t>SVÍTIDLO VENKOVNÍ VŠEOBECNÉ - MONTÁŽ SVÍTIDLA</t>
  </si>
  <si>
    <t>743631</t>
  </si>
  <si>
    <t>ROZVADĚČ PRO DRÁŽNÍ OSVĚTLENÍ - ROZŠÍŘENÍ O MĚŘENÍ SPOTŘEBY EL. ENERGIE
Podružné měření pro VO a TD Variel v rámci tohoto SO. Podrobnosti budou řešeny v dalším stupni dokumentace.</t>
  </si>
  <si>
    <t>743641</t>
  </si>
  <si>
    <t>ROZVADĚČ PRO DRÁŽNÍ OSVĚTLENÍ - SOFTWARE PRO ZAČLENĚNÍ TECHNOLOGICKÉHO CELKU OSVĚTLENÍ DO DÁLKOVÉ DIAGNOSTIKY TS ŽDC
Bude spočívat v úpravě stávajícího softwaru DDTS pro nová tři svítidila osvětlující železniční zastávku při přeložení stávajícího rozváděče RVO na nové místo. Podrobnosti budou řešeny v dalším stupni dokumentace.</t>
  </si>
  <si>
    <t>744R12</t>
  </si>
  <si>
    <t>SVORKA OD 4 DO 16 MM2
16mm2 pro rozdvojení vedení pro VO</t>
  </si>
  <si>
    <t>747541</t>
  </si>
  <si>
    <t>MĚŘENÍ INTENZITY OSVĚTLENÍ INSTALOVANÉHO V ROZSAHU TOHOTO SO/PS</t>
  </si>
  <si>
    <t>(0,81675*0,9)-0,078=0,657 [A]  
3*A*20=39,420 [B] Odvoz betonové sutě ze základů stávajících stožárů na skládku.
3,14*(0,0094^2)*83=0,023 [C] 
C*20=0,460 [D] Odvoz kabelového vedení v délce 83m na skládku.
3,14*(0,0315^2)*83=0,259 [F] Odvoz kabelové chráničky v délce 83m na skládku.
F*20=5,180 [G]
B+D+G=45,060 [E]</t>
  </si>
  <si>
    <t>75L15X</t>
  </si>
  <si>
    <t>STOŽÁR (SLOUP) - MONTÁŽ</t>
  </si>
  <si>
    <t>75L15Y</t>
  </si>
  <si>
    <t>STOŽÁR (SLOUP) - DEMONTÁŽ
Detaily demontáží budou řešeny v dalším stupni PD.</t>
  </si>
  <si>
    <t>87615</t>
  </si>
  <si>
    <t>CHRÁNIČKY Z TRUB PLAST DN DO 50MM
Chránička pro sdělovací kabel.
Chráničky v oblasti zastávky pro všechny kabely tohoto SO z důvodu možné pojiždějící techniky v oblasti zastávky. 
Podrobnosti v dalším stupni PD.</t>
  </si>
  <si>
    <t>87626</t>
  </si>
  <si>
    <t>CHRÁNIČKY Z TRUB PLAST DN DO 80MM
Chránička 63 mm.</t>
  </si>
  <si>
    <t>SO 456</t>
  </si>
  <si>
    <t>PŘELOŽKA OK DPMLJ V KM 6,50 - 7,87</t>
  </si>
  <si>
    <t>456</t>
  </si>
  <si>
    <t>1385,0m=1 385,000 [A]</t>
  </si>
  <si>
    <t>SO 456.1</t>
  </si>
  <si>
    <t>PŘELOŽKA OK DPMLJ V KM 7,79 - 7,90</t>
  </si>
  <si>
    <t>456.1</t>
  </si>
  <si>
    <t>200,0m=200,000 [A]</t>
  </si>
  <si>
    <t>SO 481</t>
  </si>
  <si>
    <t>PROVIZORNÍ PŘELOŽKA DOK+TK SŽDC LIBEREC-TANVALD V ŽKM 7,18 - 7,46</t>
  </si>
  <si>
    <t>481</t>
  </si>
  <si>
    <t>(584*3,67)/10^3=2,143 [A]
(10*0,22)/10^3=0,002 [B]
300*0,027/1000=0,008 [D]
A+B+D=2,153 [C]</t>
  </si>
  <si>
    <t>93*0,6*0,8=44,640 [A] část trasy v podzemí
10*0,6*0,8=4,800 [D] pro odbočný kabel
A+D=49,440 [E]</t>
  </si>
  <si>
    <t>132938</t>
  </si>
  <si>
    <t>HLOUBENÍ RÝH ŠÍŘ DO 2M PAŽ I NEPAŽ TŘ. III, ODVOZ DO 20KM</t>
  </si>
  <si>
    <t>18*0,6*1,3=14,040 [A]</t>
  </si>
  <si>
    <t>93*0,5*0,44=20,460 [A]
18*0,5*0,8=7,200 [B]
A+B=27,660 [C]
10*0,5*0,5=2,500 [D]
C+D=30,160 [E]
2,1*1,3*2,1=5,733 [F] jámy pro protlak
E+F=35,893 [G]</t>
  </si>
  <si>
    <t>451314</t>
  </si>
  <si>
    <t>PODKLADNÍ A VÝPLŇOVÉ VRSTVY Z PROSTÉHO BETONU C25/30</t>
  </si>
  <si>
    <t>18*0,5*0,5=4,500 [A]</t>
  </si>
  <si>
    <t>93*0,6*0,5=27,900 [A]
10*0,6*0,5=3,000 [E]
A+E=30,900 [F]</t>
  </si>
  <si>
    <t>701005</t>
  </si>
  <si>
    <t>VYHLEDÁVACÍ MARKER ZEMNÍ S MOŽNOSTÍ ZÁPISU</t>
  </si>
  <si>
    <t>12=12,000 [A] pro TK
12=12,000 [B] pro DOK
A+B=24,000 [C]</t>
  </si>
  <si>
    <t>702311</t>
  </si>
  <si>
    <t>ZAKRYTÍ KABELŮ VÝSTRAŽNOU FÓLIÍ ŠÍŘKY DO 20 CM
Pro zakyrytí v zemi odbočný kabel k přejezdu.</t>
  </si>
  <si>
    <t>ZAKRYTÍ KABELŮ VÝSTRAŽNOU FÓLIÍ ŠÍŘKY PŘES 20 DO 40 CM
Zakrytí kabelů v zemi.</t>
  </si>
  <si>
    <t>207=207,000 [A]</t>
  </si>
  <si>
    <t>DEMONTÁŽ CHRÁNIČKY/TRUBKY
Demontáž chráničky v úseku na povrchu v žkm cca 7,28-7,46.</t>
  </si>
  <si>
    <t>TCEPKPFLE DO 15XN0,8, KABEL SDĚLOVACÍ ČTYŘKOVANÝ, IZOLACE PVC
Traťový kabel TYP 10XN 0,8</t>
  </si>
  <si>
    <t>292=292,000 [A] hlavní trasa
10=10,000 [B] k napojení přejezdu přes rozdělovací spojku
A+B=302,000 [C]</t>
  </si>
  <si>
    <t>UKONČENÍ SDĚLOVACÍHO KABELU V ROZVADĚČI VČ. POMOCNÉHO MATERIÁLU A ZMĚŘENÍ KONTINUITY OVLÁDACÍHO OBVODU
Ukončení odbočného traťového kabelu.</t>
  </si>
  <si>
    <t>DEMONTÁŽ - ODVOZ (NA LIKVIDACI ODPADŮ NEBO JINÉ URČENÉ MÍSTO)
Zahrnut odvoz na skládku demontované chráničky v celém úseku demolice.</t>
  </si>
  <si>
    <t>(3,14*0,055^2)*584*20=110,942 [A]
(3,14*0,0315^2)*10*20=0,623 [B]
(3,14*0,0028^2)*300*20=0,148 [D]
A+B+D=111,713 [C]</t>
  </si>
  <si>
    <t>75I22Y</t>
  </si>
  <si>
    <t>KABEL ZEMNÍ DVOUPLÁŠŤOVÝ BEZ PANCÍŘE PRŮMĚRU ŽÍLY 0,8 MM - DEMONTÁŽ</t>
  </si>
  <si>
    <t>75I812</t>
  </si>
  <si>
    <t>KABEL OPTICKÝ SINGLEMODE DO 36 VLÁKEN
SM 36 vláken.</t>
  </si>
  <si>
    <t xml:space="preserve">KMVLÁKNO  </t>
  </si>
  <si>
    <t>0,3*36=10,800 [A]
0,09*36=3,240 [B]  rezerva 30%
A+B=14,040 [C]</t>
  </si>
  <si>
    <t>75I81Y</t>
  </si>
  <si>
    <t>KABEL OPTICKÝ SINGLEMODE - DEMONTÁŽ</t>
  </si>
  <si>
    <t>OPTOTRUBKA HDPE PRŮMĚRU DO 40 MM
Modrá</t>
  </si>
  <si>
    <t>75I91X</t>
  </si>
  <si>
    <t>OPTOTRUBKA HDPE - MONTÁŽ</t>
  </si>
  <si>
    <t>300=300,000 [A]</t>
  </si>
  <si>
    <t>75I91Y</t>
  </si>
  <si>
    <t>OPTOTRUBKA HDPE - DEMONTÁŽ</t>
  </si>
  <si>
    <t>OPTOTRUBKOVÁ SPOJKA PRŮMĚRU DO 40 MM</t>
  </si>
  <si>
    <t>75IH91</t>
  </si>
  <si>
    <t>UKONČENÍ KABELU ŠTÍTEK KABELOVÝ</t>
  </si>
  <si>
    <t>75II11</t>
  </si>
  <si>
    <t>SPOJKA PRO CELOPLASTOVÉ KABELY BEZ PANCÍŘE DO 100 ŽIL</t>
  </si>
  <si>
    <t>75II51</t>
  </si>
  <si>
    <t>SPOJKA ROZDĚLOVACÍ VNITŘNÍ  DO 10 ODBOČNÝCH KABELŮ
Dělicí spojka pro TK k napojení přejezdu dle požadavku v DÚR. 
Podrobnější úpravy a způsoby napojení budou řešeny v dalším stupni PD.</t>
  </si>
  <si>
    <t>75IJ14</t>
  </si>
  <si>
    <t>MĚŘENÍ ÚTLUMU PŘESLECHU NA BLÍZKÉM KONCI NA MÍSTNÍM SDĚL. KABELU ZA 1 ČTYŘKU XN A 1 MĚŘENÝ ÚSEK</t>
  </si>
  <si>
    <t>75IJ15</t>
  </si>
  <si>
    <t>MĚŘENÍ A VYROVNÁNÍ KAPACITNÍCH NEROVNOVÁH NA MÍSTNÍM SDĚLOVACÍM KABELU, KABEL DO 4 KM DÉLKY, 1 ČTYŘKA
10XN 0,8 mm (10 čtyřek)</t>
  </si>
  <si>
    <t>75IK11</t>
  </si>
  <si>
    <t>MĚŘENÍ STÁVAJÍCÍHO OPTICKÉHO KABELU</t>
  </si>
  <si>
    <t xml:space="preserve">VLÁKNO    </t>
  </si>
  <si>
    <t>2x36=2,000 [A] před a po realizaci.</t>
  </si>
  <si>
    <t>76794</t>
  </si>
  <si>
    <t>OPLOCENÍ Z PLECHU
Podrobnosti o přesném provedení oplocení a jeho pozdější zdemontování bude řešeno v dalším stupni PD.</t>
  </si>
  <si>
    <t>197*1=197,000 [A]</t>
  </si>
  <si>
    <t>R-701007</t>
  </si>
  <si>
    <t>GEODETICKÉ ZAMĚŘENÍ TRASY</t>
  </si>
  <si>
    <t>0,300=0,300 [A]</t>
  </si>
  <si>
    <t>R-701008</t>
  </si>
  <si>
    <t>VYTÝČENÍ TRASY</t>
  </si>
  <si>
    <t>R-747709</t>
  </si>
  <si>
    <t>DOHLED PRACOVNÍKŮ SPRÁVCE KABELŮ</t>
  </si>
  <si>
    <t>75I92R</t>
  </si>
  <si>
    <t>TLAKOVÉ ZKOUŠKY HDPE TRUBKY DO 40MM</t>
  </si>
  <si>
    <t>CHRÁNIČKY Z TRUB PLAST DN DO 80MM</t>
  </si>
  <si>
    <t>Pro odbočný TK kabel k přejezdu.</t>
  </si>
  <si>
    <t>87633</t>
  </si>
  <si>
    <t>CHRÁNIČKY Z TRUB PLASTOVÝCH DN DO 150MM</t>
  </si>
  <si>
    <t>2*292=584,000 [A] Chráničky o průměru 110 mm pro DOK a TK. 10 m pod komunikací a 197 m na povrchu v dočasném provizoriu před definitivním přeložením do původní trasy</t>
  </si>
  <si>
    <t>SO 482</t>
  </si>
  <si>
    <t>DEFINITIVNÍ PŘELOŽKA DOK+TK SŽDC LIBEREC-TANVALD V ŽKM 7,18 - 7,46</t>
  </si>
  <si>
    <t>482</t>
  </si>
  <si>
    <t>014121</t>
  </si>
  <si>
    <t>POPLATKY ZA SKLÁDKU TYP S-OO (OSTATNÍ ODPAD)
Podrobnosti o přesném provedení oplocení a jeho následné zdemontování bude řešeno v dalším stupni PD.</t>
  </si>
  <si>
    <t>197*0,15*1,5*1,5=66,488 [A]</t>
  </si>
  <si>
    <t>(584*3,67)/10^3=2,143 [A]
75*0,22/10^3=0,017 [B]
282*0,027/10^3=0,008 [D]
282*0,38/10^3=0,107 [E]
282*0,027/1000=0,008 [F]
A+B+D+E+F=2,283 [C]</t>
  </si>
  <si>
    <t>282*0,6*0,8=135,360 [A]
75*0,6*0,8=36,000 [B] pro odbočný kabel k přejezdu
A+B=171,360 [C]</t>
  </si>
  <si>
    <t>2*2,1*1,3*2,1=11,466 [D]</t>
  </si>
  <si>
    <t>282*0,5*0,44=62,040 [A]
18*0,5*0,8=7,200 [B]
A+B=69,240 [C]
75*0,5*0,44=16,500 [D] pro odbočný TK k přejezdu.
C+D=85,740 [E]</t>
  </si>
  <si>
    <t>282*0,6*0,5=84,600 [A]
75*0,5*0,36=13,500 [B]
A+B=98,100 [C]</t>
  </si>
  <si>
    <t>ZAKRYTÍ KABELŮ VÝSTRAŽNOU FÓLIÍ ŠÍŘKY DO 20 CM
Zakrytí odbočného kabelu pro přejezd.</t>
  </si>
  <si>
    <t>ZAKRYTÍ KABELŮ VÝSTRAŽNOU FÓLIÍ ŠÍŘKY PŘES 20 DO 40 CM
Zakrytí kabelů DOK+TK</t>
  </si>
  <si>
    <t>TCEPKPFLE DO 15XN0,8, KABEL SDĚLOVACÍ ČTYŘKOVANÝ, IZOLACE PVC
Traťový kabel TYP 10XN 0,8.</t>
  </si>
  <si>
    <t>285=285,000 [A]
75=75,000 [B] pro napojení přejezdu přes rozdělovací spojku. Detaily budou řešeny v dalším stunpi PD.
A+B=360,000 [D]</t>
  </si>
  <si>
    <t>(3,14*0,055^2)*202*20=38,374 [A]
(3,14*0,0315^2)*75*20=4,673 [B]
(3,14*0,0028^2)*300*20=0,148 [D]
A+B+D=43,195 [C]</t>
  </si>
  <si>
    <t>75A237</t>
  </si>
  <si>
    <t>ZATAŽENÍ A SPOJKOVÁNÍ KABELŮ SE STÍNĚNÍM DO 12 PÁRŮ - MONTÁŽ
Protažení odbočného kabelu přes chráničku pod kolejemi.</t>
  </si>
  <si>
    <t>0,006*5=0,030 [A]</t>
  </si>
  <si>
    <t>0,3*36=10,800 [A]
0,09*36=3,240 [B] 30% navíc jako rezerva dle "Základní technické specifikace optických kabelů a jejich příslušenství v telekomunikační síti SŽDC“, vydaném SŽDC s.o., Odbor automatizace a elektrotechniky, č.j.22942/2015-SŽDC – O14" 
A+B=14,040 [C]</t>
  </si>
  <si>
    <t>75IH5Y</t>
  </si>
  <si>
    <t>UKONČENÍ KABELU DÁLKOVÉHO - DEMONTÁŽ
Demontáž ukončení odbočného traťového kabelu v rámci provizoria. 
V dalším stupni PD řešit podrobněji toto ukončení v rámci provizoria a definitiva.</t>
  </si>
  <si>
    <t>75IH9X</t>
  </si>
  <si>
    <t>UKONČENÍ KABELU ŠTÍTEK KABELOVÝ - MONTÁŽ</t>
  </si>
  <si>
    <t>SPOJKA ROZDĚLOVACÍ VNITŘNÍ  DO 10 ODBOČNÝCH KABELŮ</t>
  </si>
  <si>
    <t>75II5Y</t>
  </si>
  <si>
    <t>SPOJKA ROZDĚLOVACÍ VNITŘNÍ  - DEMONTÁŽ
Demotnáž spojky umístěné v rámci SO 481 poblíž přejezdu.</t>
  </si>
  <si>
    <t>36*2=72,000 [A] měření před a po realizaci.</t>
  </si>
  <si>
    <t>966844</t>
  </si>
  <si>
    <t>ODSTRANĚNÍ OPLOCENÍ PLECHOVÉHO
Stávající oplocení v rámci SO 481 a SO 483  bude po přeložce kabelů na definitivní místo odstraněno.</t>
  </si>
  <si>
    <t>SO 483</t>
  </si>
  <si>
    <t>PROVIZORNÍ PŘELOŽKA DK SŽDC LIBEREC-TANVALD V ŽKM 6,91 - 7,46</t>
  </si>
  <si>
    <t>483</t>
  </si>
  <si>
    <t>600*0,367/10^3=0,220 [A]
600*0,238/10^3=0,143 [B]
A+B=0,363 [C]</t>
  </si>
  <si>
    <t>300*0,6*0,8=144,000 [A]
Část výkopu je součástí SO 481.</t>
  </si>
  <si>
    <t>2*2,1*1,7*2,1=14,994 [B] jámy pro protlak</t>
  </si>
  <si>
    <t>18*0,5*1,2=10,800 [A]
10*0,5*1,2=6,000 [B]
A+B=16,800 [C]</t>
  </si>
  <si>
    <t>582*0,5*0,44=128,040 [A]
18*0,5*0,8=7,200 [B]
2*2,1*1,7*2,1=14,994 [C]
A+B+C=150,234 [D]
Část zásypu je součástí SO 481.</t>
  </si>
  <si>
    <t>300*0,5*0,36=54,000 [A]</t>
  </si>
  <si>
    <t>ZAKRYTÍ KABELŮ VÝSTRAŽNOU FÓLIÍ ŠÍŘKY PŘES 20 DO 40 CM
Část trasy kabelů, která bude v provizoriu umístěna v podzemí.</t>
  </si>
  <si>
    <t>745P17R</t>
  </si>
  <si>
    <t>VYHLEDÁNÍ STÁVAJÍCÍHO SDĚLOVACÍHO KABELU (MĚŘENÍ, SONDA)
Větší počet pro vyhledání kabelu ve sporných místech dle DÚR. 
Podrobnosti a přesné množství sond se budou řešit v dalším stupni.</t>
  </si>
  <si>
    <t>(3,14*0,055^2)*600*20=113,982 [A]
(3,14*0,004^2)*600*20=0,603 [B]
A+B=114,585 [C]</t>
  </si>
  <si>
    <t>75I712</t>
  </si>
  <si>
    <t>KABEL KLASICKÝ DÁLKOVÝ DVOUPLÁŠŤOVÝ DO 19 ČTYŘEK</t>
  </si>
  <si>
    <t xml:space="preserve">KMČTYŘKA  </t>
  </si>
  <si>
    <t>0,6*10=6,000 [A]</t>
  </si>
  <si>
    <t>75I71Y</t>
  </si>
  <si>
    <t>KABEL KLASICKÝ DÁLKOVÝ DVOUPLÁŠŤOVÝ - DEMONTÁŽ</t>
  </si>
  <si>
    <t>75II31</t>
  </si>
  <si>
    <t>SPOJKA DÁLKOVÉHO KABELU DO 100 ŽIL</t>
  </si>
  <si>
    <t>75IJ11</t>
  </si>
  <si>
    <t>MĚŘENÍ - ZŘÍZENÍ VÝVODU KABELOVÉHO PLÁŠTĚ PRO MĚŘENÍ</t>
  </si>
  <si>
    <t>75IJ21</t>
  </si>
  <si>
    <t>MĚŘENÍ ZKRÁCENÉ ZÁVĚREČNÉ DÁLKOVÉHO KABELU V OBOU SMĚRECH ZA PROVOZU</t>
  </si>
  <si>
    <t xml:space="preserve">ČTYŘKA    </t>
  </si>
  <si>
    <t>75IJ23</t>
  </si>
  <si>
    <t>MĚŘENÍ ZÁVĚREČNÉ DÁLKOVÝCH KABELŮ V OBOU SMĚRECH V PLNÉM ROZSAHU BEZ PROVOZU</t>
  </si>
  <si>
    <t>0,600=0,600 [A]</t>
  </si>
  <si>
    <t>SO 484</t>
  </si>
  <si>
    <t>DEFINITIVNÍ PŘELOŽKA DK SŽDC LIBEREC-HARRACHOV V ŽKM 6,91 - 7,46</t>
  </si>
  <si>
    <t>484</t>
  </si>
  <si>
    <t>300*3,67/1000=1,101 [A]
300*0,38/1000=0,114 [B]
A+B=1,215 [C]</t>
  </si>
  <si>
    <t>300*0,5*0,8=120,000 [A]
Část výkopu je součástí SO 481.</t>
  </si>
  <si>
    <t>582*0,5*0,44=128,040 [A]
18*0,5*0,8=7,200 [B]
A+B=135,240 [C]
2*2,1*1,3*2,1=11,466 [D]
C+D=146,706 [E]
Část zásypu je součástí SO 481.</t>
  </si>
  <si>
    <t>ZAKRYTÍ KABELŮ VÝSTRAŽNOU FÓLIÍ ŠÍŘKY DO 20 CM</t>
  </si>
  <si>
    <t>742P17R</t>
  </si>
  <si>
    <t>(3,14*0,055^2)*300*0,18*20=10,258 [A]
(3,14*0,004^2)*300*0,114*20=0,034 [B]
A+B=10,292 [C]</t>
  </si>
  <si>
    <t>0,308*10=3,080 [A]</t>
  </si>
  <si>
    <t>SO 485</t>
  </si>
  <si>
    <t>PŘELOŽKA STOŽÁRU SŽ V ŽKM 7,11</t>
  </si>
  <si>
    <t>485</t>
  </si>
  <si>
    <t>12293</t>
  </si>
  <si>
    <t>ODKOPÁVKY A PROKOPÁVKY OBECNÉ TŘ. III</t>
  </si>
  <si>
    <t>10*0.5*1.2=6,000 [A]</t>
  </si>
  <si>
    <t>0.5*1.2*10=6,000 [A]</t>
  </si>
  <si>
    <t>27231</t>
  </si>
  <si>
    <t>ZÁKLADY Z PROSTÉHO BETONU</t>
  </si>
  <si>
    <t>1*1*2=2,000 [A]</t>
  </si>
  <si>
    <t>75H14X</t>
  </si>
  <si>
    <t>STOŽÁR (SLOUP) OCELOVÝ - MONTÁŽ</t>
  </si>
  <si>
    <t>75H14Y</t>
  </si>
  <si>
    <t>STOŽÁR (SLOUP) OCELOVÝ - DEMONTÁŽ</t>
  </si>
  <si>
    <t>746Z34</t>
  </si>
  <si>
    <t>DEMONTÁŽE BETONOVÝCH ZÁKLADŮ</t>
  </si>
  <si>
    <t>0.5*0.5*1.5=0,375 [A]</t>
  </si>
  <si>
    <t>75N1C1</t>
  </si>
  <si>
    <t>TRS, KOAXIÁLNÍ KABEL VENKOVNÍ PRŮMĚRU DO 35 MM</t>
  </si>
  <si>
    <t>30=30,000 [A]</t>
  </si>
  <si>
    <t>75N1CX</t>
  </si>
  <si>
    <t>TRS, KOAXIÁLNÍ KABEL VENKOVNÍ - MONTÁŽ</t>
  </si>
  <si>
    <t>75N1CY</t>
  </si>
  <si>
    <t>TRS, KOAXIÁLNÍ KABEL VENKOVNÍ - DEMONTÁŽ</t>
  </si>
  <si>
    <t>10=10,000 [A]</t>
  </si>
  <si>
    <t>747411</t>
  </si>
  <si>
    <t>MĚŘENÍ ZEMNÍCH ODPORŮ - ZEMNIČE PRVNÍHO NEBO SAMOSTATNÉHO</t>
  </si>
  <si>
    <t>75N711</t>
  </si>
  <si>
    <t>MĚŘENÍ RÁDIOVÝCH SÍTÍ PŘEDPROJEKTOVÉ PRO PÁSMO 460 MHZ (TRS)</t>
  </si>
  <si>
    <t>75N712</t>
  </si>
  <si>
    <t>MĚŘENÍ RÁDIOVÝCH SÍTÍ PO REALIZACI PRO PÁSMO 460 MHZ (TRS)</t>
  </si>
  <si>
    <t>702902</t>
  </si>
  <si>
    <t>ZASYPÁNÍ KABELOVÉHO ŽLABU VRSTVOU Z PŘESÁTÉHO PÍSKU SVĚTLÉ ŠÍŘKY PŘES 120 DO 250 MM</t>
  </si>
  <si>
    <t>703412</t>
  </si>
  <si>
    <t>ELEKTROINSTALAČNÍ TRUBKA PLASTOVÁ VČETNĚ UPEVNĚNÍ A PŘÍSLUŠENSTVÍ DN PRŮMĚRU PŘES 25 DO 40 MM</t>
  </si>
  <si>
    <t>2*11=22,000 [A]</t>
  </si>
  <si>
    <t>703441</t>
  </si>
  <si>
    <t>ELEKTROINSTALAČNÍ TRUBKA OCELOVÁ VČETNĚ UPEVNĚNÍ A PŘÍSLUŠENSTVÍ DN PRŮMĚRU DO 25 MM</t>
  </si>
  <si>
    <t>3,5=3,500 [A]</t>
  </si>
  <si>
    <t>75H142</t>
  </si>
  <si>
    <t>STOŽÁR (SLOUP) OCELOVÝ PŘES 10 M</t>
  </si>
  <si>
    <t>75N1B1</t>
  </si>
  <si>
    <t>TRS, ANTÉNNÍ SOUSTAVA SMĚROVÁ</t>
  </si>
  <si>
    <t>75N612</t>
  </si>
  <si>
    <t>KOMPLEXNÍ OCHRANA TRS PŘED BLESKEM A PŘEPĚTÍM - DOPLNĚNÍ</t>
  </si>
  <si>
    <t>75N61X</t>
  </si>
  <si>
    <t>KOMPLEXNÍ OCHRANA TRS PŘED BLESKEM A PŘEPĚTÍM - MONTÁŽ</t>
  </si>
  <si>
    <t>741171</t>
  </si>
  <si>
    <t>KRABICE (ROZVODKA) INSTALAČNÍ KABELOVÁ VE VYŠŠÍM KRYTÍ - MIN. IP 44 VČETNĚ PRŮCHODEK PRÁZDNÁ</t>
  </si>
  <si>
    <t>75L172</t>
  </si>
  <si>
    <t>REPRODUKTOR VENKOVNÍ SMĚROVÝ S NASTAVITELNÝM VÝKONEM</t>
  </si>
  <si>
    <t>75L17X</t>
  </si>
  <si>
    <t>REPRODUKTOR VENKOVNÍ - MONTÁŽ</t>
  </si>
  <si>
    <t>75L17Y</t>
  </si>
  <si>
    <t>REPRODUKTOR VENKOVNÍ - DEMONTÁŽ</t>
  </si>
  <si>
    <t>75I221</t>
  </si>
  <si>
    <t>KABEL ZEMNÍ DVOUPLÁŠŤOVÝ BEZ PANCÍŘE PRŮMĚRU ŽÍLY 0,8 MM DO 5XN</t>
  </si>
  <si>
    <t>0,04=0,040 [A]</t>
  </si>
  <si>
    <t>75L1B2</t>
  </si>
  <si>
    <t>ZKOUŠENÍ, NASTAVENÍ A UVEDENÍ ROZHLASOVÉHO ZAŘÍZENÍ DO PROVOZU</t>
  </si>
  <si>
    <t xml:space="preserve">KOMPLET   </t>
  </si>
  <si>
    <t>75L161</t>
  </si>
  <si>
    <t>ROZHLASOVÉ PŘÍSLUŠENSTVÍ - KONZOLA PRO REPRODUKTOR</t>
  </si>
  <si>
    <t>75L165</t>
  </si>
  <si>
    <t>ROZHLASOVÉ PŘÍSLUŠENSTVÍ - SKŘÍŇ NA ROZHLASOVÝ STOŽÁR</t>
  </si>
  <si>
    <t>75L16X</t>
  </si>
  <si>
    <t>ROZHLASOVÉ PŘÍSLUŠENSTVÍ - MONTÁŽ</t>
  </si>
  <si>
    <t>75L16Y</t>
  </si>
  <si>
    <t>ROZHLASOVÉ PŘÍSLUŠENSTVÍ - DEMONTÁŽ</t>
  </si>
  <si>
    <t>SO 490</t>
  </si>
  <si>
    <t>PŘELOŽKA NADZEMNÍHO SDĚLOVACÍHO VEDENÍ KM 6,94</t>
  </si>
  <si>
    <t>490</t>
  </si>
  <si>
    <t>75H11Y.R</t>
  </si>
  <si>
    <t>STOŽÁR (SLOUP) DŘEVĚNÝ JEDNODUCHÝ - DEMONTÁŽ
VČ ODVOZU VYBOURANÉHO MATERIÁLU</t>
  </si>
  <si>
    <t>75H51Y.R</t>
  </si>
  <si>
    <t>KABEL ZÁVĚSNÝ KOMBINOVANÝ S PE PLÁŠTEM NA OCELOVÉM LANU - DEMONTÁŽ
VČ ODVOZU VYBOURANÉHO MATERIÁLU</t>
  </si>
  <si>
    <t>SO 511</t>
  </si>
  <si>
    <t>PŘELOŽKA STL PLYNOVODU V KM 7,04-7,05</t>
  </si>
  <si>
    <t>511</t>
  </si>
  <si>
    <t>119001421</t>
  </si>
  <si>
    <t>Dočasné zajištění kabelů a kabelových tratí ze 3 volně ložených kabelů</t>
  </si>
  <si>
    <t>119001R-413</t>
  </si>
  <si>
    <t>Dočasné zajištění potrubí betonového, ŽB nebo kameninového DN do 1000 mm</t>
  </si>
  <si>
    <t>119003217</t>
  </si>
  <si>
    <t>Mobilní plotová zábrana vyplněná dráty výšky do 1,5 m pro zabezpečení výkopu zřízení</t>
  </si>
  <si>
    <t>(15+15+8+102+50)*2=380,000 [A]</t>
  </si>
  <si>
    <t>119003218</t>
  </si>
  <si>
    <t>Mobilní plotová zábrana vyplněná dráty výšky do 1,5 m pro zabezpečení výkopu odstranění</t>
  </si>
  <si>
    <t>119003227</t>
  </si>
  <si>
    <t>Mobilní plotová zábrana vyplněná dráty výšky do 2,2 m pro zabezpečení výkopu zřízení</t>
  </si>
  <si>
    <t>(4+3)*2*2=28,000 [A]</t>
  </si>
  <si>
    <t>119003228</t>
  </si>
  <si>
    <t>Mobilní plotová zábrana vyplněná dráty výšky do 2,2 m pro zabezpečení výkopu odstranění</t>
  </si>
  <si>
    <t>131313101</t>
  </si>
  <si>
    <t>Hloubení jam v soudržných horninách třídy těžitelnosti II, skupiny 4 ručně</t>
  </si>
  <si>
    <t>3*2*1.4=8,400 [A]
3*2*2.4=14,400 [B]
Celkem: A+B=22,800 [C]
50% ručně
22.8*0.5=11,400 [D]</t>
  </si>
  <si>
    <t>131351201</t>
  </si>
  <si>
    <t>Hloubení jam zapažených v hornině třídy těžitelnosti II, skupiny 4 objem do 20 m3 strojně</t>
  </si>
  <si>
    <t>50% strojně
22.8*0.5=11,400 [A]</t>
  </si>
  <si>
    <t>132312211</t>
  </si>
  <si>
    <t>Hloubení rýh š do 2000 mm v soudržných horninách třídy těžitelnosti II, skupiny 4 ručně</t>
  </si>
  <si>
    <t>pokládka + demontáž
0.8*15*0.8=9,600 [A]
0.8*15*2.5=30,000 [B]
0.8*8*2.6=16,640 [C]
0.8*102*0.8=65,280 [D]
Mezisoučet: A+B+C+D=121,520 [E]
0.8*50*1.8=72,000 [F]
Celkem: A+B+C+D+F=193,520 [G]
10% ručně
193.52*0.1=19,352 [H]</t>
  </si>
  <si>
    <t>132351254</t>
  </si>
  <si>
    <t>Hloubení rýh nezapažených š do 2000 mm v hornině třídy těžitelnosti II, skupiny 4 objem do 500 m3 strojně</t>
  </si>
  <si>
    <t>90% strojně
193.52*0.9=174,168 [A]</t>
  </si>
  <si>
    <t>139001101</t>
  </si>
  <si>
    <t>Příplatek za ztížení vykopávky v blízkosti podzemního vedení</t>
  </si>
  <si>
    <t>(4+1)*2*0.8*2=16,000 [A]</t>
  </si>
  <si>
    <t>151101101</t>
  </si>
  <si>
    <t>Zřízení příložného pažení a rozepření stěn rýh hl do 2 m</t>
  </si>
  <si>
    <t>rýha
2*(15+0.8)*0.8=25,280 [A]
2*(15+0.8)*2.5=79,000 [B]
2*(0.8+8)*2.6=45,760 [C]
2*(102+0.8)*0.8=164,480 [D]
Mezisoučet: A+B+C+D=314,520 [E]
jámy
2*(3+2)*1.4=14,000 [F]
2*(3+2)*2.4=24,000 [G]
Mezisoučet: F+G=38,000 [H]
Celkem: A+B+C+D+F+G=352,520 [I]
352.52*0.9=317,268 [J]</t>
  </si>
  <si>
    <t>151101102</t>
  </si>
  <si>
    <t>Zřízení příložného pažení a rozepření stěn rýh hl do 4 m</t>
  </si>
  <si>
    <t>352.52*0.1=35,252 [A]</t>
  </si>
  <si>
    <t>151101111</t>
  </si>
  <si>
    <t>Odstranění příložného pažení a rozepření stěn rýh hl do 2 m</t>
  </si>
  <si>
    <t>352.52*0.9=317,268 [A]</t>
  </si>
  <si>
    <t>151101112</t>
  </si>
  <si>
    <t>Odstranění příložného pažení a rozepření stěn rýh hl do 4 m</t>
  </si>
  <si>
    <t>162351103</t>
  </si>
  <si>
    <t>Vodorovné přemístění do 500 m výkopku/sypaniny z horniny třídy těžitelnosti I, skupiny 1 až 3</t>
  </si>
  <si>
    <t>lože a obsyp ŠP
62.76=62,760 [A]
zásyp ŠD
153.56=153,560 [B]
Celkem: A+B=216,320 [C]</t>
  </si>
  <si>
    <t>162751137</t>
  </si>
  <si>
    <t>Vodorovné přemístění do 10000 m výkopku/sypaniny z horniny třídy těžitelnosti II, skupiny 4 a 5</t>
  </si>
  <si>
    <t>výkopek na skládku do 10 km
193.52+22.8-0=216,320 [A]</t>
  </si>
  <si>
    <t>171201221</t>
  </si>
  <si>
    <t>Poplatek za uložení na skládce (skládkovné) zeminy a kamení kód odpadu 17 05 04</t>
  </si>
  <si>
    <t>216.32*2=432,640 [A]</t>
  </si>
  <si>
    <t>174101101</t>
  </si>
  <si>
    <t>Zásyp jam, šachet rýh nebo kolem objektů sypaninou se zhutněním</t>
  </si>
  <si>
    <t>zásyp výkopu ŠD
193.52+22.8-62.76=153,560 [A]
Mezisoučet: A=153,560 [B]
zásyp rýhy výkopkem
0=0,000 [C]
Mezisoučet: C=0,000 [D]
Celkem: A+C=153,560 [E]</t>
  </si>
  <si>
    <t>175111101</t>
  </si>
  <si>
    <t>Obsypání potrubí ručně sypaninou bez prohození, uloženou do 3 m</t>
  </si>
  <si>
    <t>50% ruční obsyp
62.76*0.5=31,380 [A]</t>
  </si>
  <si>
    <t>175151101</t>
  </si>
  <si>
    <t>Obsypání potrubí strojně sypaninou bez prohození, uloženou do 3 m</t>
  </si>
  <si>
    <t>pískové lože
0.8*15*0.1=1,200 [A]
0.8*15*0.1=1,200 [B]
0.8*8*0.1=0,640 [C]
0.8*102*0.1=8,160 [D]
2*3*2*0.15=1,800 [E]
Mezisoučet: A+B+C+D+E=13,000 [F]
obsyp potrubí
0.8*15*0.4*2+0.8*8.5*0.4+0.8*102*0.4+3*2*0.4*2=49,760 [G]
Mezisoučet: G=49,760 [H]
Celkem: A+B+C+D+E+G=62,760 [I]
50% strojní obsyp
62.76*0.5=31,380 [J]</t>
  </si>
  <si>
    <t>58337303</t>
  </si>
  <si>
    <t>štěrkopísek frakce 0/8</t>
  </si>
  <si>
    <t>62.76*1.7*1.01=107,759 [A]</t>
  </si>
  <si>
    <t>58344155</t>
  </si>
  <si>
    <t>štěrkodrť frakce 0/22</t>
  </si>
  <si>
    <t>153.56*1.7*1.01=263,663 [A]</t>
  </si>
  <si>
    <t xml:space="preserve">   Zakládání</t>
  </si>
  <si>
    <t>0.23*1.8 Přepočtené koeficientem množství=0,414 [A]</t>
  </si>
  <si>
    <t>R-273322511</t>
  </si>
  <si>
    <t>Základ pod sloupky prefabrikovaný,zděný</t>
  </si>
  <si>
    <t>1*0.6*1*1=0,600 [A]</t>
  </si>
  <si>
    <t>R-274322711</t>
  </si>
  <si>
    <t>Vysypání sloupku pískem</t>
  </si>
  <si>
    <t>0.23*1=0,230 [A]</t>
  </si>
  <si>
    <t>Zakládání</t>
  </si>
  <si>
    <t>Elektromontáže</t>
  </si>
  <si>
    <t>21-M</t>
  </si>
  <si>
    <t>210800R-526</t>
  </si>
  <si>
    <t>Propojení signalizačního vodiče na stávající vodič</t>
  </si>
  <si>
    <t>210801311</t>
  </si>
  <si>
    <t>Montáž vodiče Cu izolovaný plný a laněný s PVC pláštěm do 1 kV žíla 1,5 až 16 mm2 volně (např. CY, CHAH-V)</t>
  </si>
  <si>
    <t>34141042</t>
  </si>
  <si>
    <t>vodič propojovací jádro Cu plné dvojitá izolace PVC 450/750V (CYY) 1x2,5mm2</t>
  </si>
  <si>
    <t>147*1.15 Přepočtené koeficientem množství=169,050 [A]</t>
  </si>
  <si>
    <t>Montáže potrubí</t>
  </si>
  <si>
    <t>23-M</t>
  </si>
  <si>
    <t>230040006</t>
  </si>
  <si>
    <t>Montáž trubní díly závitové DN 1"</t>
  </si>
  <si>
    <t>230170002</t>
  </si>
  <si>
    <t>Tlakové zkoušky těsnosti potrubí - příprava DN do 80</t>
  </si>
  <si>
    <t xml:space="preserve">SADA      </t>
  </si>
  <si>
    <t>2302001161</t>
  </si>
  <si>
    <t>Nasunutí potrubní sekce do PE chráničky - nasouvané potrubí PE dn 32 - 63 včetně vystředění a utěsnění</t>
  </si>
  <si>
    <t>9+10=19,000 [A]</t>
  </si>
  <si>
    <t>230200251</t>
  </si>
  <si>
    <t>Jednostranné přerušení průtoku plynu stlačením plastového potrubí dn 63 mm</t>
  </si>
  <si>
    <t>230205025</t>
  </si>
  <si>
    <t>Montáž potrubí plastového svařované na tupo nebo elektrospojkou dn 32 mm en 3,0 mm</t>
  </si>
  <si>
    <t>230205042</t>
  </si>
  <si>
    <t>Montáž potrubí plastového svařované na tupo nebo elektrospojkou dn 63 mm en 5,8 mm</t>
  </si>
  <si>
    <t>potrubí řadu
32=32,000 [A]
chránička
5*2=10,000 [B]
Celkem: A+B=42,000 [C]</t>
  </si>
  <si>
    <t>230205051</t>
  </si>
  <si>
    <t>Montáž potrubí plastového svařované na tupo nebo elektrospojkou dn 90 mm en 5,2 mm</t>
  </si>
  <si>
    <t>chránička
9=9,000 [A]</t>
  </si>
  <si>
    <t>230205225</t>
  </si>
  <si>
    <t>Montáž trubního dílu PE elektrotvarovky nebo svařovaného na tupo dn 32 mm en 2,0 mm</t>
  </si>
  <si>
    <t>230205242</t>
  </si>
  <si>
    <t>Montáž trubního dílu PE elektrotvarovky nebo svařovaného na tupo dn 63 mm en 5,7 mm</t>
  </si>
  <si>
    <t>230220006</t>
  </si>
  <si>
    <t>Montáž litinového poklopu</t>
  </si>
  <si>
    <t>2302200311</t>
  </si>
  <si>
    <t>Montáž a dodávka PE čichačky na chráničku z PE do dn 160</t>
  </si>
  <si>
    <t>230230016</t>
  </si>
  <si>
    <t>Hlavní tlaková zkouška vzduchem 0,6 MPa DN 50</t>
  </si>
  <si>
    <t>147=147,000 [A]</t>
  </si>
  <si>
    <t>230230076</t>
  </si>
  <si>
    <t>Čištění potrubí PN 38 6416 DN 200</t>
  </si>
  <si>
    <t>230230R-076</t>
  </si>
  <si>
    <t>Odvzdušnění nových úseků plynovodu dle ZOV</t>
  </si>
  <si>
    <t>230230R-077</t>
  </si>
  <si>
    <t>Oplynění odstaveného úseku plynovodu dle ZOV</t>
  </si>
  <si>
    <t>230R-202</t>
  </si>
  <si>
    <t>Propojení plynovodů PE dn 63 / PE dn 63 - admin.zajištění</t>
  </si>
  <si>
    <t>230R-301</t>
  </si>
  <si>
    <t>Demontáž odstaveného STL plynovodu PE63 včetně nadzemních znaků</t>
  </si>
  <si>
    <t>286316R-0558</t>
  </si>
  <si>
    <t>manžety na chráničky  32x63</t>
  </si>
  <si>
    <t>286316R-0564</t>
  </si>
  <si>
    <t>manžety na chráničky  63x90</t>
  </si>
  <si>
    <t>286422R-0351</t>
  </si>
  <si>
    <t>KOHOUT UZÁV.R 950 S PÁKOU              1"</t>
  </si>
  <si>
    <t>286422R-0370</t>
  </si>
  <si>
    <t>PLASTOVÝ POKLOP ŠOUPATOVÝ</t>
  </si>
  <si>
    <t>286422R-0372</t>
  </si>
  <si>
    <t>Plastová podkladová deska pro ventilkové a šoupatové poklopy</t>
  </si>
  <si>
    <t>286422R-0399</t>
  </si>
  <si>
    <t>TYP 180 D 32</t>
  </si>
  <si>
    <t>286422R-0404</t>
  </si>
  <si>
    <t>OBJÍMKA TYP 32-S</t>
  </si>
  <si>
    <t>286422R-0410</t>
  </si>
  <si>
    <t>DRŽÁK K PŘIŠROUBOVÁNÍ (obj.č.19.2)</t>
  </si>
  <si>
    <t>286R-0009</t>
  </si>
  <si>
    <t>trubka PE 100 RC, SDR 11,       dn 63-tyč</t>
  </si>
  <si>
    <t>286R-0010</t>
  </si>
  <si>
    <t>trubka PE 100 RC, SDR 11,       dn 63-návin</t>
  </si>
  <si>
    <t>286R-0011</t>
  </si>
  <si>
    <t>trubka PE 100 RC, SDR 17,6(17),        dn 90-tyč</t>
  </si>
  <si>
    <t>286R-0023</t>
  </si>
  <si>
    <t>tr. s ochr.pl. PE100 RC, SDR 11,       Robust pipe        dn 32-návin</t>
  </si>
  <si>
    <t>286R-0082</t>
  </si>
  <si>
    <t>PE elektrospojka,SDR11-dn32</t>
  </si>
  <si>
    <t>286R-0085</t>
  </si>
  <si>
    <t>PE elektrospojka,SDR11-dn63</t>
  </si>
  <si>
    <t>286R-0097</t>
  </si>
  <si>
    <t>PE elektrokoleno90°,SDR11-dn32</t>
  </si>
  <si>
    <t>286R-0100</t>
  </si>
  <si>
    <t>PE elektrokoleno90°,SDR11-dn63</t>
  </si>
  <si>
    <t>286R-0108</t>
  </si>
  <si>
    <t>PE elektrokoleno45°,SDR11-dn63</t>
  </si>
  <si>
    <t>286R-01081</t>
  </si>
  <si>
    <t>PE elektrokoleno30°,SDR11-dn63</t>
  </si>
  <si>
    <t>286R-0135</t>
  </si>
  <si>
    <t>PE elektrozáslepka, SDR 11- dn 25</t>
  </si>
  <si>
    <t>286R-0148</t>
  </si>
  <si>
    <t>PE Tkus-el.navrtávací,SDR11-dn63-32</t>
  </si>
  <si>
    <t>286R-0149</t>
  </si>
  <si>
    <t>PE Tkus-el.navrtávací,SDR11-dn63-25</t>
  </si>
  <si>
    <t>286R-0176</t>
  </si>
  <si>
    <t>PE el.tvar-opravárenská,SDR11-dn63</t>
  </si>
  <si>
    <t>422R-0394</t>
  </si>
  <si>
    <t>TYP 110 32x1" přítlačné šroubení s vnějším závitem</t>
  </si>
  <si>
    <t>Svislé a kompletní konstrukce</t>
  </si>
  <si>
    <t>334R-101</t>
  </si>
  <si>
    <t>Osazení sloupků pro HUP, R,PS(2PS) - prefa</t>
  </si>
  <si>
    <t>590R-101</t>
  </si>
  <si>
    <t>Instalační rán - 1 x plynoměr</t>
  </si>
  <si>
    <t>590R-2001</t>
  </si>
  <si>
    <t>Sloupek S2111 pro HUP, RT a 1xP je betonová stavebnice včetně střechy s pref. Základem  např. MACH typ R vel.  vnější rozměr skříně š.600xhl.600xv. 400mm  + mon</t>
  </si>
  <si>
    <t>Trubní vedení</t>
  </si>
  <si>
    <t>8997221141R</t>
  </si>
  <si>
    <t>Krytí potrubí z plastů výstražnou fólií z PVC 50cm</t>
  </si>
  <si>
    <t xml:space="preserve">  Ostatní konstrukce a práce-bourání</t>
  </si>
  <si>
    <t>973R-001</t>
  </si>
  <si>
    <t>Demontáž sloupku pro HUP, regulační řadu a plynoměr</t>
  </si>
  <si>
    <t xml:space="preserve">SOUB      </t>
  </si>
  <si>
    <t>Ostatní konstrukce a práce-bourání</t>
  </si>
  <si>
    <t>Ostatní</t>
  </si>
  <si>
    <t>OST</t>
  </si>
  <si>
    <t>HZS4501RB</t>
  </si>
  <si>
    <t>Osazení provizorního zásobku plynu 400m3 - dodávka, motáž a demontáž</t>
  </si>
  <si>
    <t>HZS4502RB</t>
  </si>
  <si>
    <t>Revize STL plynovod</t>
  </si>
  <si>
    <t>HZS4503RB</t>
  </si>
  <si>
    <t>Spoluúčast GasNet Služby s.r.o. na propojích</t>
  </si>
  <si>
    <t>HZS4504RB</t>
  </si>
  <si>
    <t>Odvoz demontovaného potrubí k ekologické likvidaci</t>
  </si>
  <si>
    <t>SO 512</t>
  </si>
  <si>
    <t>PŘELOŽKA STL PLYNOVODU V KM 7,47-7,78</t>
  </si>
  <si>
    <t>512</t>
  </si>
  <si>
    <t>(12+8+6+304+340)*2=1 340,000 [A]</t>
  </si>
  <si>
    <t>(4+3)*2*2=28,000 [A]
(3+2.5)*2*4=44,000 [B]
Celkem: A+B=72,000 [C]</t>
  </si>
  <si>
    <t>3*2*1.2*2=14,400 [A]
2*1.5*1.2*4=14,400 [B]
Celkem: A+B=28,800 [C]
50% ručně
28.8*0.5=14,400 [D]</t>
  </si>
  <si>
    <t>50% strojně
28.8*0.5=14,400 [A]</t>
  </si>
  <si>
    <t>pokládka + demontáž
0.8*12*1.9=18,240 [A]
0.8*8*2.6=16,640 [B]
0.8*6*2.3=11,040 [C]
0.8*304*0.8=194,560 [D]
0.8*26*0.8=16,640 [E]
Mezisoučet: A+B+C+D+E=257,120 [F]
0.8*340*1.4=380,800 [G]
Mezisoučet: G=380,800 [H]
Celkem: A+B+C+D+E+G=637,920 [I]
10% ručně
637.92*0.1=63,792 [J]</t>
  </si>
  <si>
    <t>132351255</t>
  </si>
  <si>
    <t>Hloubení rýh nezapažených š do 2000 mm v hornině třídy těžitelnosti II, skupiny 4 objem do 1000 m3 strojně</t>
  </si>
  <si>
    <t>90% strojně
637.92*0.9=574,128 [A]</t>
  </si>
  <si>
    <t>(8+2)*2*0.8*2=32,000 [A]</t>
  </si>
  <si>
    <t>rýha
2*(12+0.8)*1.9=48,640 [A]
2*(8+0.8)*2.6=45,760 [B]
2*(6+0.8)*2.3=31,280 [C]
2*(304+0.8)*0.8=487,680 [D]
Mezisoučet: A+B+C+D=613,360 [E]
jámy
2*(3+2)*1.2*2=24,000 [F]
2*(2+1.5)*1.2*4=33,600 [G]
Mezisoučet: F+G=57,600 [H]
Celkem: A+B+C+D+F+G=670,960 [I]
670.96*0.9=603,864 [J]</t>
  </si>
  <si>
    <t>670.96*0.1=67,096 [A]</t>
  </si>
  <si>
    <t>670.96*0.9=603,864 [A]</t>
  </si>
  <si>
    <t>lože a obsyp ŠP
155.6=155,600 [A]
zásyp ŠD
511.12=511,120 [B]
Celkem: A+B=666,720 [C]</t>
  </si>
  <si>
    <t>výkopek na skládku do 10 km
637.92+28.8-0=666,720 [A]</t>
  </si>
  <si>
    <t>666.72*2=1 333,440 [A]</t>
  </si>
  <si>
    <t>zásyp výkopu ŠD
637.92+28.8-155.6=511,120 [A]
Mezisoučet: A=511,120 [B]
zásyp rýhy výkopkem
0=0,000 [C]
Mezisoučet: C=0,000 [D]
Celkem: A+C=511,120 [E]</t>
  </si>
  <si>
    <t>50% ruční obsyp
155.6*0.5=77,800 [A]</t>
  </si>
  <si>
    <t>pískové lože
0.8*(12+8+6+304+26)*0.1=28,480 [A]
3*2*2*0.15=1,800 [B]
2*1.5*4*0.15=1,800 [C]
Mezisoučet: A+B+C=32,080 [D]
obsyp potrubí
0.8*(12+8+6+304+26)*0.4=113,920 [E]
3*2*2*0.4=4,800 [F]
2*1.5*4*0.4=4,800 [G]
Mezisoučet: E+F+G=123,520 [H]
Celkem: A+B+C+E+F+G=155,600 [I]
50% strojní obsyp
155.6*0.5=77,800 [J]</t>
  </si>
  <si>
    <t>155.6*1.7*1.01=267,165 [A]</t>
  </si>
  <si>
    <t>511.12*1.7*1.01=877,593 [A]</t>
  </si>
  <si>
    <t>0.46*1.8 Přepočtené koeficientem množství=0,828 [A]</t>
  </si>
  <si>
    <t>1*0.6*1*2=1,200 [A]</t>
  </si>
  <si>
    <t>0.23*2=0,460 [A]</t>
  </si>
  <si>
    <t>370*1.15 Přepočtené koeficientem množství=425,500 [A]</t>
  </si>
  <si>
    <t>230040008</t>
  </si>
  <si>
    <t>Montáž trubní díly závitové DN 1 1/2"</t>
  </si>
  <si>
    <t>9+6+4+6=25,000 [A]</t>
  </si>
  <si>
    <t>230205035</t>
  </si>
  <si>
    <t>Montáž potrubí plastového svařované na tupo nebo elektrospojkou dn 50 mm en 4,6 mm</t>
  </si>
  <si>
    <t>potrubí řadu
340=340,000 [A]
chránička
6=6,000 [B]
Celkem: A+B=346,000 [C]</t>
  </si>
  <si>
    <t>chránička
9+6+4=19,000 [A]</t>
  </si>
  <si>
    <t>230205235</t>
  </si>
  <si>
    <t>Montáž trubního dílu PE elektrotvarovky nebo svařovaného na tupo dn 50 mm en 4,5 mm</t>
  </si>
  <si>
    <t>370=370,000 [A]</t>
  </si>
  <si>
    <t>230R-203</t>
  </si>
  <si>
    <t>Propojení plynovodních přípojek PE dn 32 / PE dn 32 - admin.zajištění</t>
  </si>
  <si>
    <t>230R-302</t>
  </si>
  <si>
    <t>Zřízení a demontáž provizorního ochozu PE dn50x4,6</t>
  </si>
  <si>
    <t>286422R-0358</t>
  </si>
  <si>
    <t>KOHOUT UZÁV.R 950 S PÁKOU            6/4"</t>
  </si>
  <si>
    <t>286R-0027</t>
  </si>
  <si>
    <t>tr. s ochr.pl. PE100 RC, SDR 11,       Robust pipe        dn 50-návin</t>
  </si>
  <si>
    <t>286R-0084</t>
  </si>
  <si>
    <t>PE elektrospojka,SDR11-dn50</t>
  </si>
  <si>
    <t>286R-0099</t>
  </si>
  <si>
    <t>PE elektrokoleno90°,SDR11-dn50</t>
  </si>
  <si>
    <t>286R-0138</t>
  </si>
  <si>
    <t>PE elektrozáslepka, SDR 11- dn 50</t>
  </si>
  <si>
    <t>286R-0139</t>
  </si>
  <si>
    <t>PE elektrozáslepka, SDR 11- dn 63</t>
  </si>
  <si>
    <t>286R-0146</t>
  </si>
  <si>
    <t>PE Tkus-el.navrtávací,SDR11-dn63-50</t>
  </si>
  <si>
    <t>Sloupek S2111 pro HUP, RT a 1xP
Sloupek S2111 pro HUP, RT a 1xP je betonová stavebnice včetně střechy s pref. Základem  např. MACH typ R vel.  vnější rozměr skříně š.600xhl.600xv. 400mm  + montáž - dvířka 600x600 - pozink nápis HUP</t>
  </si>
  <si>
    <t>SO 602</t>
  </si>
  <si>
    <t>REKONSTRUKCE TT</t>
  </si>
  <si>
    <t>602.1</t>
  </si>
  <si>
    <t>REKONSTRUKCE TT - PŘÍPRAVA ÚZEMÍ</t>
  </si>
  <si>
    <t>zemina z pol.č.17120: 4945,8m3+760,0m3+305,6m3=6 011,400 [A]</t>
  </si>
  <si>
    <t>z pol.č.11313: 494,4m3*2,4t/m3=1 186,560 [A]
z pol.č.11315: 75,7m3*2,5t/m3=189,250 [B]
z pol.č.11316: 43,22m3*2,5t/m3=108,050 [C]
z pol.č.11318: 11,52m3*2,0t/m3=23,040 [D]
z pol.č.11328: 460,2m2*0,3t/m2=138,060 [E]
z pol.č.11329: 0,6m3*2,5t/m3=1,500 [F]
z pol.č.11332: 392,36m3*1,9t/m3=745,484 [G]
z pol.č.11333: 16,8m3*2,4t/m3=40,320 [H]
z pol.č.11334: 42,0m3*2,3t/m3=96,600 [I]
z pol.č.11342: 442,0m3*1,9t/m3=839,800 [J]
z pol.č.11343: 1236,0m3*2,2t/m3=2 719,200 [K]
z pol.č.11351: 101,0m*0,04t/m=4,040 [L]
z pol.č.11352: 251,0m*0,1t/m=25,100 [M]
z pol.č.96611: 20,93m3*2,3t/m3=48,139 [N]
z pol.č.96616: 299,35m3*2,5t/m3=748,375 [O]
z pol.č.96633: 37,8m*0,02t/m=0,756 [P]
z pol.č.966345: 56,4m*0,1t/m=5,640 [Q]
z pol.č.966346: 21,4m*0,3t/m=6,420 [R]
z pol.č.966357: 5,2m*0,4t/m=2,080 [S]
z pol.č.96636: 10,7m*1,0t/m=10,700 [T]
z pol.č.96656: 14,0m*0,4t/m=5,600 [U]
z pol.č.98814: 85,08m3OP*0,1*2,3t/m3=19,568 [V]
z pol.č.98816: 115,5m3OP*0,1*0,7t/m3=8,085 [W]
Celkem: A+B+C+D+E+F+G+H+I+J+K+L+M+N+O+P+Q+R+S+T+U+V+W=6 972,367 [X]</t>
  </si>
  <si>
    <t>dle pol.č.12573.A: 4186,7m3=4 186,700 [A]</t>
  </si>
  <si>
    <t>015150</t>
  </si>
  <si>
    <t>POPLATKY ZA LIKVIDACI ODPADŮ NEKONTAMINOVANÝCH - 17 05 08  ŠTĚRK Z KOLEJIŠTĚ (ODPAD PO RECYKLACI)</t>
  </si>
  <si>
    <t>z pol.č.965010.R2: 1769,0m3*1,9t/m3=3 361,100 [A]</t>
  </si>
  <si>
    <t>015210</t>
  </si>
  <si>
    <t>POPLATKY ZA LIKVIDACI ODPADŮ NEKONTAMINOVANÝCH - 17 01 01  ŽELEZNIČNÍ PRAŽCE BETONOVÉ</t>
  </si>
  <si>
    <t>betonové pražce: 2545ks*250kg/ks/1000=636,250 [A]
panely VUIS: 2*149,00*2,20*0,20*2,5t/m3=327,800 [B]
Celkem: A+B=964,050 [C]</t>
  </si>
  <si>
    <t>015520</t>
  </si>
  <si>
    <t>POPLATKY ZA LIKVIDACI ODPADŮ NEBEZPEČNÝCH - 17 02 04*  ŽELEZNIČNÍ PRAŽCE DŘEVĚNÉ</t>
  </si>
  <si>
    <t>293ks*80kg/ks/1000=23,440 [A]</t>
  </si>
  <si>
    <t>11120</t>
  </si>
  <si>
    <t>ODSTRANĚNÍ KŘOVIN</t>
  </si>
  <si>
    <t>2231,0m2=2 231,000 [A]</t>
  </si>
  <si>
    <t>11201</t>
  </si>
  <si>
    <t>KÁCENÍ STROMŮ D KMENE DO 0,5M S ODSTRANĚNÍM PAŘEZŮ
VČETNĚ LIKVIDACE PAŘEZŮ</t>
  </si>
  <si>
    <t>11204</t>
  </si>
  <si>
    <t>KÁCENÍ STROMŮ D KMENE DO 0,3M S ODSTRANĚNÍM PAŘEZŮ
VČETNĚ LIKVIDACE PAŘEZŮ</t>
  </si>
  <si>
    <t>75ks=75,000 [A]</t>
  </si>
  <si>
    <t>11313</t>
  </si>
  <si>
    <t>ODSTRANĚNÍ KRYTU ZPEVNĚNÝCH PLOCH S ASFALTOVÝM POJIVEM</t>
  </si>
  <si>
    <t>vybourání přejezdů: 2472,0m2*0,20=494,400 [A]</t>
  </si>
  <si>
    <t>11315</t>
  </si>
  <si>
    <t>ODSTRANĚNÍ KRYTU ZPEVNĚNÝCH PLOCH Z BETONU</t>
  </si>
  <si>
    <t>vybourání betonu mezi panely VUIS: 149,00*1,00*0,20=29,800 [A]
vybourání betonových ploch: 153,0m2*0,30=45,900 [B]
Celkem: A+B=75,700 [C]</t>
  </si>
  <si>
    <t>11316</t>
  </si>
  <si>
    <t>ODSTRANĚNÍ KRYTU ZPEVNĚNÝCH PLOCH ZE SILNIČNÍCH DÍLCŮ</t>
  </si>
  <si>
    <t>místní komunikace: 201,0m2*0,215=43,215 [A]</t>
  </si>
  <si>
    <t>11317</t>
  </si>
  <si>
    <t>ODSTRAN KRYTU ZPEVNĚNÝCH PLOCH Z DLAŽEB KOSTEK
S ODVOZEM NA SKLÁDKU INVESTORA</t>
  </si>
  <si>
    <t>chodníky - kostky K10: 61,0m2*0,10=6,100 [A]
vozovka - kostky K10: 90,0m2*0,10=9,000 [B]
Celkem: A+B=15,100 [C]</t>
  </si>
  <si>
    <t>11318</t>
  </si>
  <si>
    <t>ODSTRANĚNÍ KRYTU ZPEVNĚNÝCH PLOCH Z DLAŽDIC
ZÁMKOVÁ DLAŽBA</t>
  </si>
  <si>
    <t>chodníky: 192,0m2*0,06=11,520 [A]</t>
  </si>
  <si>
    <t>11328</t>
  </si>
  <si>
    <t>ODSTRANĚNÍ PŘÍKOPŮ, ŽLABŮ A RIGOLŮ Z PŘÍKOPOVÝCH TVÁRNIC</t>
  </si>
  <si>
    <t>767,00*0,60=460,200 [A]</t>
  </si>
  <si>
    <t>11329</t>
  </si>
  <si>
    <t>ODSTRANĚNÍ ZPEVNĚNÝCH PLOCH, PŘÍKOPŮ A RIGOLŮ Z LOMOVÉHO KAMENE</t>
  </si>
  <si>
    <t>dno propustu km 7,48: 3,0m2*0,20=0,600 [A]</t>
  </si>
  <si>
    <t>11332</t>
  </si>
  <si>
    <t>ODSTRANĚNÍ PODKLADŮ ZPEVNĚNÝCH PLOCH Z KAMENIVA NESTMELENÉHO</t>
  </si>
  <si>
    <t>vybourání podkladu pod panely VUIS tl.250mm: 656,0m2*0,25=164,000 [A]
vybourání podkladu pod betonem mezi panely: 149,0m2*0,25=37,250 [B]
vybourání podkladu sil. III/2875: 280,0m2*0,19=53,200 [C]
vybourání podkladu panelové cesty: 201,0m2*0,28=56,280 [D]
podklad chodníků ze zámk.dl.: 192,0m2*0,19=36,480 [E]
podklad K10 z pol.č.11317: 90,0m2*0,40+61,0m2*0,15=45,150 [F]
Celkem: A+B+C+D+E+F=392,360 [G]</t>
  </si>
  <si>
    <t>11333</t>
  </si>
  <si>
    <t>ODSTRANĚNÍ PODKLADU ZPEVNĚNÝCH PLOCH S ASFALT POJIVEM</t>
  </si>
  <si>
    <t>sil.III/2875
ACP tl.60mm: 280,0m2*0,06=16,800 [A]</t>
  </si>
  <si>
    <t>11334</t>
  </si>
  <si>
    <t>ODSTRANĚNÍ PODKLADU ZPEVNĚNÝCH PLOCH S CEMENT POJIVEM</t>
  </si>
  <si>
    <t>sil.III/2875: 280,0m2*0,15=42,000 [A]</t>
  </si>
  <si>
    <t>11342</t>
  </si>
  <si>
    <t>ODSTRANĚNÍ KRYTŮ ZPEVNĚNÝCH PLOCH Z KAMENIVA NESTMELENÉHO VČ PODKLADU</t>
  </si>
  <si>
    <t>místní komunikace - štěrková cesta: 884,0m2*0,50=442,000 [A]</t>
  </si>
  <si>
    <t>11343</t>
  </si>
  <si>
    <t>ODSTRAN KRYTU ZPEVNĚNÝCH PLOCH S ASFALT POJIVEM VČET PODKLADU</t>
  </si>
  <si>
    <t>místní komunikace: 2472,0m2*0,50=1 236,000 [A]</t>
  </si>
  <si>
    <t>11351</t>
  </si>
  <si>
    <t>ODSTRANĚNÍ ZÁHONOVÝCH OBRUBNÍKŮ</t>
  </si>
  <si>
    <t>101,0m=101,000 [A]</t>
  </si>
  <si>
    <t>11352</t>
  </si>
  <si>
    <t>ODSTRANĚNÍ CHODNÍKOVÝCH A SILNIČNÍCH OBRUBNÍKŮ BETONOVÝCH</t>
  </si>
  <si>
    <t>251,0m=251,000 [A]</t>
  </si>
  <si>
    <t>11372</t>
  </si>
  <si>
    <t>FRÉZOVÁNÍ ZPEVNĚNÝCH PLOCH ASFALTOVÝCH</t>
  </si>
  <si>
    <t>sil.III/2875
ACO tl.40mm: 280,0m2*0,04=11,200 [A]
ACL tl.60mm: 280,0m2*0,06=16,800 [B]
Celkem: A+B=28,000 [C]</t>
  </si>
  <si>
    <t>12110</t>
  </si>
  <si>
    <t>SEJMUTÍ ORNICE NEBO LESNÍ PŮDY</t>
  </si>
  <si>
    <t>12550,0m2*0,10=1 255,000 [A]</t>
  </si>
  <si>
    <t>ODKOP PRO SPOD STAVBU SILNIC A ŽELEZNIC TŘ. I
VHODNÝ VÝKOP PRO ZPĚTNÉ POUŽITÍ</t>
  </si>
  <si>
    <t>výkop TT z kubatur. listu: 6112,0m3*0,95=5 806,400 [A]
komunikace: 1259,0m3=1 259,000 [B]
Celkem: A+B=7 065,400 [C]
z toho vhodný výkop pro použití do násypu (pol.č.17110), cca 30%, t.j. 0,3*7065,4m3=2119,6m3=2 119,600 [D]</t>
  </si>
  <si>
    <t>ODKOP PRO SPOD STAVBU SILNIC A ŽELEZNIC TŘ. I
NEVHODNÝ VÝKOP S ODVOZEM NA SKLÁDKU</t>
  </si>
  <si>
    <t>z pol.č.12373.A: 7065,4m3-2119,6m3=4 945,800 [A]</t>
  </si>
  <si>
    <t>12393</t>
  </si>
  <si>
    <t>ODKOP PRO SPOD STAVBU SILNIC A ŽELEZNIC TŘ. III</t>
  </si>
  <si>
    <t>výkop TT (odhad 5%): 6112,0m3*0,05=305,600 [A]
odpočet pol.č.12891: -15,28m3=-15,280 [B]
Celkem: A+B=290,320 [C]</t>
  </si>
  <si>
    <t>VYKOPÁVKY ZE ZEMNÍKŮ A SKLÁDEK TŘ. I
ZEMINA Z MEZIDEPOPNIE</t>
  </si>
  <si>
    <t>natěžení a dovoz zeminy z mezideponie pro násyp dle pol.č.12373.A: 2119,6m3=2 119,600 [A]</t>
  </si>
  <si>
    <t>natěžení a dovoz chybějící zeminy pro násyp z pol.č.17110, 12373.A: 6306,3m3-2119,6m3=4 186,700 [A]</t>
  </si>
  <si>
    <t>760,0m3=760,000 [A]</t>
  </si>
  <si>
    <t>12891</t>
  </si>
  <si>
    <t>DOLAMOVÁNÍ ODKOPÁVEK TŘ. III</t>
  </si>
  <si>
    <t>odhad 5% z pol.č.12393: 305,6m3*0,05=15,280 [A]</t>
  </si>
  <si>
    <t>17110</t>
  </si>
  <si>
    <t>ULOŽENÍ SYPANINY DO NÁSYPŮ SE ZHUTNĚNÍM</t>
  </si>
  <si>
    <t>přípravné práce - komunikace: 1307,3m3=1 307,300 [A]
z kubatur. listu: 4999,0m3=4 999,000 [B]
Celkem: A+B=6 306,300 [C]</t>
  </si>
  <si>
    <t>uložení na skládku/deponii
ornice dle pol.č.12110: 1255,0m3=1 255,000 [A]
zemina dle pol.č.12373.A, 12373.B, 12673: 2119,6m3+4945,8m3+760,0m3=7 825,400 [B]
dle pol.č.12393, 12891: 290,32m3+15,28m3=305,600 [C]
Celkem: A+B+C=9 386,000 [D]</t>
  </si>
  <si>
    <t>26172</t>
  </si>
  <si>
    <t>VRTY PRO KOTV, INJEKT, MIKROPIL NA POVR TŘ I A II D DO 100MM</t>
  </si>
  <si>
    <t>průměru 89mm pro zemní hřeby z pol.č.285362: 358ks*4,00=1 432,000 [A]</t>
  </si>
  <si>
    <t>KOTVENÍ NA POVRCHU Z BETONÁŘSKÉ VÝZTUŽE DL. DO 4M
DOČASNÉ HORNINOVÉ TRNY (HŘEBÍKY) PRŮMĚRU 32MM</t>
  </si>
  <si>
    <t>zajištění svahu stříkaným betonem - rastr 1,5x1,5m
358ks=358,000 [A]</t>
  </si>
  <si>
    <t>STŘÍKANÝ ŽELEZOBETON DO C20/25
VČETNĚ ODBOURÁNÍ HORNÍ HRANY TORKRETU DO HLOUBKY 1,0M
VČETNĚ POPLATKU ZA SKLÁDKU ZA ODBOURANÝ TORKRET</t>
  </si>
  <si>
    <t>zajištění svahu stříkaným betonem: 805,0m2*0,15=120,750 [A]</t>
  </si>
  <si>
    <t>zajištění svahu stříkaným betonem
kari síť 150/150/6 z pol.č.28932A: 805,0m2*3,03kg/m2*2*1,1/1000=5,366 [A]</t>
  </si>
  <si>
    <t>45851.R</t>
  </si>
  <si>
    <t>VÝPLŇ ZA OPĚRAMI A ZDMI Z LOM KAMENE NA MC  - ZE STÁVAJÍCÍHO KAMENE</t>
  </si>
  <si>
    <t>propust km 6,55 - zazdění čela rámového propustu  - kámen z vybouranných kamenných zdí
4,10*0,60*3,50=8,610 [A]</t>
  </si>
  <si>
    <t>zajištění svahu stříkaným betonem: 50,0m=50,000 [A]</t>
  </si>
  <si>
    <t>9111A3</t>
  </si>
  <si>
    <t>ZÁBRADLÍ SILNIČNÍ S VODOR MADLY - DEMONTÁŽ S PŘESUNEM
DVOUMADLOVÉ
S ODVOZEM NA SKLÁDKU INVESTORA</t>
  </si>
  <si>
    <t>ZÁBRADLÍ SILNIČNÍ S VODOR MADLY - DEMONTÁŽ S PŘESUNEM
TŘÍMADLOVÉ
S ODVOZEM NA SKLÁDKU INVESTORA</t>
  </si>
  <si>
    <t>911DA3</t>
  </si>
  <si>
    <t>SVODIDLO BETON VÝŠ 1,0M - DEMONTÁŽ S PŘESUNEM</t>
  </si>
  <si>
    <t>2ks+2ks=4,000 [A]</t>
  </si>
  <si>
    <t>9ks+10ks=19,000 [A]</t>
  </si>
  <si>
    <t>2ks+2ks+8ks=12,000 [A]</t>
  </si>
  <si>
    <t>937533</t>
  </si>
  <si>
    <t>MOBILIÁŘ - KOŠE NA ODPADKY - DEMONTÁŽ A ODVOZ
S ODVOZEM NA SKLÁDKU INVESTORA</t>
  </si>
  <si>
    <t>965010.R1</t>
  </si>
  <si>
    <t>ODSTRANĚNÍ KOLEJOVÉHO LOŽE
PRO ZPĚTNÉ POUŽITÍ, VČETNĚ PŘÍPADNÉHO PROČIŠTĚNÍ NEBO JINÝCH POTŘEBNÝCH ÚPRAV KAMENIVA</t>
  </si>
  <si>
    <t>celková kubatura lože v tl. 0,45m: 2139,0m3, z toho zpětně použít 370,0m3=370,000 [A]
Pozn: bude použito do sanace SO 602.2 (pol.č.21452.R)</t>
  </si>
  <si>
    <t>965010.R2</t>
  </si>
  <si>
    <t>ODSTRANĚNÍ KOLEJOVÉHO LOŽE
VČETNĚ ODVOZU NA SKLÁDKU</t>
  </si>
  <si>
    <t>celková kubatura lože v tl. 0,45m: 2139,0m3, z pol.č.965010.R1 zbývá 2139,0m3-370,0m3=1 769,000 [A]</t>
  </si>
  <si>
    <t>965114</t>
  </si>
  <si>
    <t>DEMONTÁŽ KOLEJE NT1NA BETONOVÝCH PRAŽCÍCH ROZEBRÁNÍM DO SOUČÁSTÍ
VČETNĚ ŘEZÁNÍ A ODVOZU KOVOVÝCH PRVKŮ NA SKLÁDKU INVESTORA</t>
  </si>
  <si>
    <t>1527,0m=1 527,000 [A]</t>
  </si>
  <si>
    <t>965124</t>
  </si>
  <si>
    <t>DEMONTÁŽ KOLEJE NT1 NA DŘEVĚNÝCH PRAŽCÍCH ROZEBRÁNÍM DO SOUČÁSTÍ
VČETNĚ ŘEZÁNÍ A ODVOZU KOVOVÝCH PRVKŮ NA SKLÁDKU INVESTORA</t>
  </si>
  <si>
    <t>176,0m=176,000 [A]</t>
  </si>
  <si>
    <t>965164.R</t>
  </si>
  <si>
    <t>DEMONTÁŽ KOLEJE NT1 NA BETON PANELECH  VUIS ROZEBRÁNÍM DO SOUČÁSTÍ
VČETNĚ VYBOURÁNÍ PANELŮ VUIS
VČETNĚ ŘEZÁNÍ A ODVOZU KOVOVÝCH PRVKŮ NA SKLÁDKU INVESTORA
VČETNĚ PODLOŽEK</t>
  </si>
  <si>
    <t>149,0m=149,000 [A]</t>
  </si>
  <si>
    <t>965224.R</t>
  </si>
  <si>
    <t>DEMONTÁŽ VÝHYBKOVÉ KONSTRUKCE NA DŘEVĚNÝCH PRAŽCÍCH ROZEBRÁNÍM DO SOUČÁSTÍ
DEMONTÁŽ ROZŘAZOVACÍ VÝHYBKY VČETNĚ SRDCOVKY
VČETNĚ ŘEZÁNÍ A ODVOZU KOVOVÝCH PRVKŮ NA SKLÁDKU INVESTORA</t>
  </si>
  <si>
    <t>4kpl=4,000 [A]</t>
  </si>
  <si>
    <t>rámové propusty
km 6,55 - rám1,5x0,5m: 4,00*0,7m2=2,800 [A]
km 7,01 - rám 0,65x0,65m: 8,70*0,5m2=4,350 [B]
km 7,02 - rám 0,90x0,90m: 4,50*0,63m2=2,835 [C]
km 7,04 - rám 0,80x0,60m: 7,20*0,51m2=3,672 [D]
km 7,35 - rám 0,55x0,55m: 4,50*0,42m2=1,890 [E]
km 7,48 - rám 0,50x0,50m: 13,80*0,39m2=5,382 [F]
Celkem: A+B+C+D+E+F=20,929 [G]</t>
  </si>
  <si>
    <t>96613</t>
  </si>
  <si>
    <t>BOURÁNÍ KONSTRUKCÍ Z KAMENE NA MC</t>
  </si>
  <si>
    <t>km 6,88: 85,00*1,90*3,95=637,925 [A]
km 6,92: 14,10*0,95*1,65=22,102 [B]
km 6,98: 53,00*0,75*1,50=59,625 [C]
km 7,01: 17,20*0,45*1,80=13,932 [D]
km 7,03: 15,70*0,78*3,35=41,024 [E]
km 7,05: 8,50*0,70*1,40=8,330 [F]
km 7,08: 17,70*0,60*1,70=18,054 [G]
km 7,27: 9,10*0,45*3,00=12,285 [H]
km 7,47: 12,60*0,70*3,50=30,870 [I]
km 7,48: 3,85*0,85*2,00+4,60*0,80*2,50=15,745 [J]
km 7,52: 17,90*0,20*1,30=4,654 [K]
km 7,56: 9,00*0,80*2,70=19,440 [L]
km 7,62: 14,00*0,80*2,00=22,400 [M]
km 7,63: 7,00*0,50*1,50=5,250 [N]
km 7,79:  8,20*0,20*2,10=3,444 [O]
km 7,79: 7,30*0,20*2,10=3,066 [P]
Celkem: A+B+C+D+E+F+G+H+I+J+K+L+M+N+O+P=918,146 [Q]</t>
  </si>
  <si>
    <t>vybourání základů TS: 53ks*1,35*1,35*2,00=193,185 [A]
patky po demontáži čekáren: 4ks*0,30*0,30*0,50=0,180 [B]
propusty
km 6,55:
čela prop.DN500: 2,2*0,5*1,1+2,3*0,5*1,9=3,395 [C]
čela rám. prop.: 5,0*0,7*2,1+3,05*0,3*2,2=9,363 [D]
km 7,04 - schodiště vč. podkl. bet.: 2,0m3=2,000 [E]
km 7,35 - čela rám. prop.: 1,8*0,3*1,4+3,75*0,55*2,5=5,912 [F]
km 7,48 - čelo rám. prop.: 10,0*0,35*2,2=7,700 [G]
km 7,55 - jímka: 2,1*0,15*1,0=0,315 [H]
zídka: 0,7*0,2*1,5=0,210 [I]
km 7,56 - čela: 2*1,0*0,3*1,2=0,720 [J]
km 7,62 - čela: 2*1,0*0,3*1,2=0,720 [K]
km 7,63 - čela: 0,5*0,15*0,8+0,5*0,15*0,6=0,105 [L]
km 7,66 - čelo: 1,2*0,5*1,3=0,780 [M]
km 7,68 - čela: 1,4*0,35*1,2+1,4*0,35*1,0=1,078 [N]
km 7,72 - čela: 6,5*0,3*1,7+2,0*0,6*1,8=5,475 [O]
km 7,76 - čelo, jímka: 2,0*0,35*1,75+1,85*0,1*0,9=1,392 [P]
km 7,81 - čelo: 1,4*0,35*1,3=0,637 [Q]
km 7,85 - čela: 1,4*0,35*1,2+1,0*0,25*1,2=0,888 [R]
km 7,88 - čela: 2*0,9*0,3*1,1=0,594 [S]
km 7,94 - čela: 2,3*0,55*2,5+2,9*0,8*2,4=8,731 [T]
opěrné zídky
km 6,92: 18,00*0,95*2,00=34,200 [U]
km 6,94: 4,50*0,20*1,00=0,900 [V]
km 7,73: 4,50*0,30*1,85=2,498 [W]
km 7,79: 7,00*0,50*3,00=10,500 [X]
km 7,79: 4,50*0,50*3,50=7,875 [Y]
Celkem: A+B+C+D+E+F+G+H+I+J+K+L+M+N+O+P+Q+R+S+T+U+V+W+X+Y=299,353 [Z]</t>
  </si>
  <si>
    <t>96633</t>
  </si>
  <si>
    <t>BOURÁNÍ PROPUSTŮ Z TRUB DN DO 200MM</t>
  </si>
  <si>
    <t>km 7,55: 16,0m=16,000 [A]
km 7,66: 6,8m=6,800 [B]
km 7,68: 13,5m=13,500 [C]
km 7,76: 1,5m=1,500 [D]
Celkem: A+B+C+D=37,800 [E]</t>
  </si>
  <si>
    <t>966345</t>
  </si>
  <si>
    <t>BOURÁNÍ PROPUSTŮ Z TRUB DN DO 300MM</t>
  </si>
  <si>
    <t>km 7,56: 2,2m=2,200 [A]
km 7,62: 1,2m=1,200 [B]
km 7,81: 25,0m=25,000 [C]
km 7,85: 24,7m=24,700 [D]
DN250 km 7,88: 3,3m=3,300 [E]
Celkem: A+B+C+D+E=56,400 [F]</t>
  </si>
  <si>
    <t>966346</t>
  </si>
  <si>
    <t>BOURÁNÍ PROPUSTŮ Z TRUB DN DO 400MM</t>
  </si>
  <si>
    <t>km 7,63: 7,7m=7,700 [A]
km 7,72: 11,6m=11,600 [B]
km 7,76: 2,1m=2,100 [C]
Celkem: A+B+C=21,400 [D]</t>
  </si>
  <si>
    <t>966357</t>
  </si>
  <si>
    <t>BOURÁNÍ PROPUSTŮ Z TRUB DN DO 500MM</t>
  </si>
  <si>
    <t>km 6,55: 5,2m=5,200 [A]</t>
  </si>
  <si>
    <t>96636</t>
  </si>
  <si>
    <t>BOURÁNÍ PROPUSTŮ Z TRUB DN DO 800MM</t>
  </si>
  <si>
    <t>km 7,94: 10,7m=10,700 [A]</t>
  </si>
  <si>
    <t>96650.R</t>
  </si>
  <si>
    <t>ODSTRANĚNÍ LITINOVÝCH ŽLABŮ
VČETNĚ ODVOZU NA SKLÁDKU INVESTORA</t>
  </si>
  <si>
    <t>96656</t>
  </si>
  <si>
    <t>ODSTRANĚNÍ ŽLABŮ Z DÍLCŮ (VČET ŠTĚRBINOVÝCH) ŠÍŘKY 400MM</t>
  </si>
  <si>
    <t>377,0m=377,000 [A]</t>
  </si>
  <si>
    <t>97617.R</t>
  </si>
  <si>
    <t>VYBOURÁNÍ DROBNÝCH PŘEDMĚTŮ KOVOVÝCH
ODSTRANĚNÍ MŘÍŽÍ NA UV</t>
  </si>
  <si>
    <t>98814</t>
  </si>
  <si>
    <t>DEMOLICE DROBNÝCH STAVEB S PODÍLEM KONSTR DO 10% BETONOVÝCH</t>
  </si>
  <si>
    <t>betonový přístřešek: 5,10*3,60*3,00=55,080 [A]
sklep pod TT: 3,00*4,00*2,50=30,000 [B]
Celkem: A+B=85,080 [C]</t>
  </si>
  <si>
    <t>98816</t>
  </si>
  <si>
    <t>DEMOLICE DROBNÝCH STAVEB S PODÍLEM KONSTR DO 10% DŘEVĚNÝCH</t>
  </si>
  <si>
    <t>kůlna: 21,0m2*5,50=115,500 [A]</t>
  </si>
  <si>
    <t>98817</t>
  </si>
  <si>
    <t>DEMOLICE DROBNÝCH STAVEB S PODÍLEM KONSTR DO 10% KOVOVÝCH
DEMONTÁŽ PŘÍSTŘEŠKŮ VČETNĚ ROZEBRÁNÍ A ODVOZU KOVOVÝCH PRVKŮ NA SKLÁDKU INVESTORA</t>
  </si>
  <si>
    <t>4,10*2,10*2,50=21,525 [A]</t>
  </si>
  <si>
    <t>602.2</t>
  </si>
  <si>
    <t>REKONSTRUKCE TT - NOVÉ KONSTRUKCE</t>
  </si>
  <si>
    <t>zemina dle pol.č.17120: 3487,64m3=3 487,640 [A]</t>
  </si>
  <si>
    <t>dle pol.č.12573.B: 3485,0m3=3 485,000 [A]</t>
  </si>
  <si>
    <t>výkop pro AZ
kolej na desce: 608,0m2*0,50=304,000 [A]
kolej na pražcích: 6362,0m2*0,50=3 181,000 [B]
Celkem: A+B=3 485,000 [C]</t>
  </si>
  <si>
    <t>natěžení a dovoz dle pol.č.18220, 18230: 346,4m3+487,4m3=833,800 [A]</t>
  </si>
  <si>
    <t>natěžení a dovoz dle pol.č.17130: 3485,0m3=3 485,000 [A]</t>
  </si>
  <si>
    <t>DN 150 (z pol.č.87433): 6,00*0,55*0,80=2,640 [A]</t>
  </si>
  <si>
    <t>uložení na skládku/deponii dle pol.č.12373, 13273: 3485,0m3+2,64m3=3 487,640 [A]</t>
  </si>
  <si>
    <t>kolej na desce: 608,0m2*0,50=304,000 [A]
kolej na pražcích: 6362,0m2*0,50=3 181,000 [B]
Celkem: A+B=3 485,000 [C]</t>
  </si>
  <si>
    <t>17380</t>
  </si>
  <si>
    <t>ZEMNÍ KRAJNICE A DOSYPÁVKY Z NAKUPOVANÝCH MATERIÁLŮ
DOSYPÁVKY POD TEMENO KOLEJNIC FR.16-32</t>
  </si>
  <si>
    <t>mezi zastávkou a nástupní hranou: 2*37*(0,8*0,2)+2*37*(0,8*0,2)=23,680 [A]</t>
  </si>
  <si>
    <t>DN 150 (z pol.č.87433): 6,00*(0,80*0,46-3,14*0,08*0,08)=2,087 [A]
obsyp a zásyp DN200 (z pol.č.875342): (230,00*0,90*0,50+65,00*1,70*0,50)-3,14*0,11*0,11*295,00=147,542 [B]
Celkem: A+B=149,629 [C]</t>
  </si>
  <si>
    <t>kolej na desce: 608,0m2=608,000 [A]
kolej na pražcích: 6362,0m2=6 362,000 [B]
Celkem: A+B=6 970,000 [C]</t>
  </si>
  <si>
    <t>1732,0m2*0,20=346,400 [A]</t>
  </si>
  <si>
    <t>2437,0m2*0,20=487,400 [A]</t>
  </si>
  <si>
    <t>OPLÁŠTĚNÍ ODVODŇOVACÍCH ŽEBER Z GEOTEXTILIE</t>
  </si>
  <si>
    <t>opláštění žeber drenáže DN200 (z pol.č.875342):  230,00*3,50+65,00*5,10=1 136,500 [A]</t>
  </si>
  <si>
    <t>170,0+97,0+50,0+127,0+207,0=651,000 [A]</t>
  </si>
  <si>
    <t>21452.R</t>
  </si>
  <si>
    <t>SANAČNÍ VRSTVY Z KAMENIVA DRCENÉHO - ZE STÁVAJÍCÍHO VYTĚŽENÉHO ŠTĚRKU
FR.32/63</t>
  </si>
  <si>
    <t>sanace podloží násypu - odvodňovací koryto u nádraží Proseč: 740,0m2*0,50=370,000 [A]
Pozn.: použití vytěženého štěrku z SO 602.1</t>
  </si>
  <si>
    <t>SEPARAČNÍ GEOTEXTILIE
200G/M2</t>
  </si>
  <si>
    <t>pod kolejí na desce: 608,0m2=608,000 [A]
pod kolejí na pražcích: 5878,0m2=5 878,000 [B]
přejezd NT1 na pražcích - asfalt: 29,0m2=29,000 [C]
přejezd S49 na pražcích - asfalt: 76,0m2=76,000 [D]
přechod NT1 na pražcích - litý asfalt: 48,0m2=48,000 [E]
přechod S49 na pražcích - litý asfalt: 21,0m2=21,000 [F]
sanace: 2*740,0m2=1 480,000 [G]
Celkem: A+B+C+D+E+F+G=8 140,000 [H]</t>
  </si>
  <si>
    <t>28997</t>
  </si>
  <si>
    <t>OPLÁŠTĚNÍ (ZPEVNĚNÍ) Z GEOTEXTILIE A GEOMŘÍŽOVIN</t>
  </si>
  <si>
    <t>sanace podloží násypu - odvodňovací koryto u nádraží Proseč: 2*740,0m2=1 480,000 [A]</t>
  </si>
  <si>
    <t>zajištění svahu: 156,0*1,2=187,200 [A]</t>
  </si>
  <si>
    <t>DN 150 (z pol.č.87433): 6,00*0,80*0,10=0,480 [A]
DN 200 (z pol.č.875342): (230,00+65,00)*0,50*0,10=14,750 [B]
Celkem: A+B=15,230 [C]</t>
  </si>
  <si>
    <t>511384.R</t>
  </si>
  <si>
    <t>KOLEJOVÉ LOŽE Z BETONOVÉ DESKY VYZTUŽENÉ ROZPTÝLENOU VÝZTUŽÍ Z POLYMER MAKROVLÁKEN C 30/37</t>
  </si>
  <si>
    <t>131,00*2,20=288,200 [A]
288,2m2*0,20=57,640 [B]</t>
  </si>
  <si>
    <t>51199</t>
  </si>
  <si>
    <t>ANTIVIBRAČNÍ ROHOŽ
Z RECYKLÁTU, SPECIFIKACE DLE TZ</t>
  </si>
  <si>
    <t>plocha jen v zástavbě
kolej na desce: 608,0m2=608,000 [A]
kolej na pražcích: 5878,0m2=5 878,000 [B]
Celkem: A+B=6 486,000 [C]</t>
  </si>
  <si>
    <t>512550</t>
  </si>
  <si>
    <t>KOLEJOVÉ LOŽE - ZŘÍZENÍ Z KAMENIVA HRUBÉHO DRCENÉHO (ŠTĚRK)
FR.32/63</t>
  </si>
  <si>
    <t>kolej na pražcích
805,0m3+2010,0m3-160,45m3=2 654,550 [A]</t>
  </si>
  <si>
    <t>513550</t>
  </si>
  <si>
    <t>KOLEJOVÉ LOŽE - DOPLNĚNÍ Z KAMENIVA HRUBÉHO DRCENÉHO (ŠTĚRK)
DOPLNĚNÍ ŠTĚRKU NA PODBITÍ FR.16/32</t>
  </si>
  <si>
    <t>kolej na pražcích
5878,0m2*0,10=587,800 [A]</t>
  </si>
  <si>
    <t>521110</t>
  </si>
  <si>
    <t>KOLEJ TRAMVAJOVÁ Z KOLEJNIC S49  NA BETONOVÉ DESCE
VYSTROJENO NA ROZCHOD 1435MM
POLOŽKA OBSAHUJE:
2 KOLEJNICE S49 PRO UPEVNĚNÍ NA BETONOVOU DESKU VČETNĚ UPEVŇOVADEL, ROZCHODNIC, BOKOVNIC, GUMOVÝCH PROFILŮ NA PATU KOLEJNICE A GUMOVÉHO NÁVLEKU NA ROZCHODNICE, REKTIFIKAČNÍCH PŘÍPRAVKŮ A PODLITÍ NESMRŠŤUJÍCÍ MALTOU
VČETNĚ OHÝBÁNÍ KOLEJNIC OBLOUKŮ MALÝCH POLOMĚRŮ</t>
  </si>
  <si>
    <t>521140</t>
  </si>
  <si>
    <t>KOLEJ TRAMVAJOVÁ Z KOLEJNIC S49 NA OCELOVÝCH Y-PRAŽCÍCH OCELOVÉ "Y" PRAŽCE PRO ROZCHOD 1435MM
POLOŽKA OBSAHUJE:
2x KOLEJNICI S49 NA VYSTROJENÝCH Y- PRAŽCÍCH, VČETNĚ PRYŽOVÝCH PODLOŽEK POD PATU A DROBNÉHO KOLEJIVA
VČETNĚ OHÝBÁNÍ KOLEJNIC OBLOUKŮ MALÝCH POLOMĚRŮ</t>
  </si>
  <si>
    <t>958,0m=958,000 [A]</t>
  </si>
  <si>
    <t>521310</t>
  </si>
  <si>
    <t>KOLEJ TRAMVAJOVÁ Z KOLEJNIC ŽLÁBKOVÝCH NT1 NA BETONOVÉ DESCE
VYSTROJENO NA ROZCHOD 1435MM
POLOŽKA OBSAHUJE:
2 KOLEJNICE NT1 PRO UPEVNĚNÍ NA BETONOVOU DESKU VČETNĚ UPEVŇOVADEL, ROZCHODNIC, GUMOVÝCH PROFILŮ NA PATU KOLEJNICE A GUMOVÉHO NÁVLEKU NA ROZCHODNICE, REKTIFIKAČNÍCH PŘÍPRAVKŮ A PODLITÍ NESMRŠŤUJÍCÍ MALTOU
VČETNĚ OHÝBÁNÍ KOLEJNIC OBLOUKŮ MALÝCH POLOMĚRŮ</t>
  </si>
  <si>
    <t>117,0m=117,000 [A]</t>
  </si>
  <si>
    <t>521326</t>
  </si>
  <si>
    <t>KOLEJ TRAMVAJOVÁ Z KOLEJNIC ŽLÁBKOVÝCH NT1 NA PRAŽCÍCH DŘEVĚNÝCH ROZCHOD 1435 MM
POLOŽKA OBSAHUJE:
2x KOLEJNICI NT1 NA VYSTROJENÝCH DŘEVĚNÝCH PRAŽCÍCH, VČETNĚ PRYŽOVÝCH PODLOŽEK POD PATU A DROBNÉHO KOLEJIVA
VČETNĚ OHÝBÁNÍ KOLEJNIC OBLOUKŮ MALÝCH POLOMĚRŮ</t>
  </si>
  <si>
    <t>136,0m=136,000 [A]</t>
  </si>
  <si>
    <t>521340</t>
  </si>
  <si>
    <t>KOLEJ TRAMVAJOVÁ Z KOLEJNIC ŽLÁBKOVÝCH NT1 NA OCELOVÝCH Y-PRAŽCÍCH ROZCHOD 1435MM
POLOŽKA OBSAHUJE:
2x KOLEJNICI NT1 NA VYSTROJENÝCH OCELOVÝCH Y-PRAŽCÍCH, VČETNĚ PRYŽOVÝCH PODLOŽEK POD PATU A DROBNÉHO KOLEJIVA
VČETNĚ OHÝBÁNÍ KOLEJNIC OBLOUKŮ MALÝCH POLOMĚRŮ</t>
  </si>
  <si>
    <t>164,0+2,0+67,0+2,0+66,0+20,0+64,0=385,000 [A]</t>
  </si>
  <si>
    <t>52Z100.R</t>
  </si>
  <si>
    <t>BOKOVNICE Z RECYKLOVANÉ PRYŽE PRO KOLEJNICI - PÁR + PRYŽOVÝ NÁVLEK NA PATU</t>
  </si>
  <si>
    <t>672,0m/2=336,000 [A]</t>
  </si>
  <si>
    <t>531132</t>
  </si>
  <si>
    <t>TRAMVAJOVÁ VÝHYBKA ROZŘAZOVACÍ Z KOLEJNIC ŽLÁBKOVÝCH NT1 NA PRAŽCÍCH DŘEVĚNÝCH
VČETNĚ SRDCOVKY
SPECIFIKACE DLE TZ</t>
  </si>
  <si>
    <t>542141</t>
  </si>
  <si>
    <t>SMĚROVÉ A VÝŠKOVÉ VYROVNÁNÍ KOLEJE NA PRAŽCÍCH
3x STROJNÍ PODBITÍ</t>
  </si>
  <si>
    <t>136,0+958,0+385,0=1 479,000 [A]</t>
  </si>
  <si>
    <t>542151</t>
  </si>
  <si>
    <t>SMĚROVÉ A VÝŠKOVÉ VYROVNÁNÍ KOLEJE NA BETONOVÉ DESCE</t>
  </si>
  <si>
    <t>14,0m+117,0m=131,000 [A]</t>
  </si>
  <si>
    <t>545121</t>
  </si>
  <si>
    <t>SVAR KOLEJNIC (STEJNÉHO TVARU) 49 E1, T JEDNOTLIVĚ</t>
  </si>
  <si>
    <t>174ks=174,000 [A]</t>
  </si>
  <si>
    <t>SVAR KOLEJNIC (STEJNÉHO TVARU) NT1 JEDNOTLIVĚ</t>
  </si>
  <si>
    <t>124ks=124,000 [A]</t>
  </si>
  <si>
    <t>54770</t>
  </si>
  <si>
    <t>PŘECHODOVÉ KUSY NT1/S49</t>
  </si>
  <si>
    <t>54901</t>
  </si>
  <si>
    <t>PŘÍDAVNÝ ŽLÁBKOVÝ PROFIL - DODÁVKA A MONTÁŽ
PRO PŘEJEZDY S49</t>
  </si>
  <si>
    <t>(11+11)+(4+4)+(9+9)+(11,5+11,5)+(3+3)=77,000 [A]</t>
  </si>
  <si>
    <t>54910</t>
  </si>
  <si>
    <t>ŘEZÁNÍ KOLEJNIC VŠECH SOUSTAV</t>
  </si>
  <si>
    <t>kolejnice NT1: 124ks=124,000 [A]
kolejnice S49: 174ks=174,000 [B]
Celkem: A+B=298,000 [C]</t>
  </si>
  <si>
    <t>549112</t>
  </si>
  <si>
    <t>BROUŠENÍ KOLEJE A VÝHYBEK TRAMVAJOVÝCH (BLOKOVÝCH, ŽLÁBKOVÝCH)
2 KOLEJNICE</t>
  </si>
  <si>
    <t>958,0m+14,0m+385,0m+136,0m+117,0m=1 610,000 [A]</t>
  </si>
  <si>
    <t>549411</t>
  </si>
  <si>
    <t>MAZNÍK NOVÝ
MAZNÍKY S DÁLKOVÝM DOHLEDEM
SPECIFIKACE DLE TZ</t>
  </si>
  <si>
    <t>PODKLADNÍ BETON TŘ. I
C 20/25</t>
  </si>
  <si>
    <t>přejezd NT1 na pražcích - asfalt: 29,0m2*0,13=3,770 [A]
přechod NT1 na pražcích - litý asfalt: 48,0m2*0,17=8,160 [B]
přechod S49 na pražcích - litý asfalt: 21,0m2*0,12=2,520 [C]
přejezd NT1 na desce - dlážděný: 521,0m2*0,11=57,310 [D]
Celkem: A+B+C+D=71,760 [E]</t>
  </si>
  <si>
    <t>56134</t>
  </si>
  <si>
    <t>VOZOVKOVÉ VRSTVY Z MEZEROVITÉHO BETONU TL DO 200MM</t>
  </si>
  <si>
    <t>kolej na desce: 608,0m2-288,2m2=319,800 [A]</t>
  </si>
  <si>
    <t>kolej na desce: 608,0m2*0,27=164,160 [A]</t>
  </si>
  <si>
    <t>56342</t>
  </si>
  <si>
    <t>VOZOVKOVÉ VRSTVY ZE ŠTĚRKOPÍSKU TL. DO 100MM</t>
  </si>
  <si>
    <t>ochranná vrstva separační geotextilie z pol.č.21461: 
pod kolejí na pražcích: 5878,0m2=5 878,000 [A]</t>
  </si>
  <si>
    <t>přejezd S49 na desce - asfaltový: 36,0m2=36,000 [A]</t>
  </si>
  <si>
    <t>přejezd S49 na desce - asfaltový: 36,0m2=36,000 [A]
přejezd S49 na pražcích - asfalt: 76,0m2=76,000 [B]
Celkem: A+B=112,000 [C]</t>
  </si>
  <si>
    <t>572214</t>
  </si>
  <si>
    <t>SPOJOVACÍ POSTŘIK Z MODIFIK EMULZE DO 0,5KG/M2
0,3KG/M2</t>
  </si>
  <si>
    <t>přejezd S49 na desce - asfaltový: 36,0m2=36,000 [A]
přejezd NT1 na pražcích - asfalt: 29,0m2=29,000 [B]
přejezd S49 na pražcích - asfalt: 76,0m2=76,000 [C]
Celkem: A+B+C=141,000 [D]</t>
  </si>
  <si>
    <t>574E68</t>
  </si>
  <si>
    <t>ASFALTOVÝ BETON PRO PODKLADNÍ VRSTVY ACP 22+, 22S TL. 70MM
ACP 22+</t>
  </si>
  <si>
    <t>575A55</t>
  </si>
  <si>
    <t>LITÝ ASFALT MA I (SILNICE, DÁLNICE) 16 TL. 40MM</t>
  </si>
  <si>
    <t>575D53</t>
  </si>
  <si>
    <t>LITÝ ASFALT MA I (SILNICE, DÁLNICE) 11 TL. 40MM MODIFIK</t>
  </si>
  <si>
    <t>přejezd S49 na desce - asfaltový: 36,0m2=36,000 [A]
přejezd NT1 na pražcích - asfalt: 29,0m2=29,000 [B]
přejezd S49 na pražcích - asfalt: 76,0m2=76,000 [C]
přechod NT1 na pražcích - litý asfalt: 48,0m2=48,000 [D]
přechod S49 na pražcích - litý asfalt: 21,0m2=21,000 [E]
Celkem: A+B+C+D+E=210,000 [F]</t>
  </si>
  <si>
    <t>DLÁŽDĚNÉ KRYTY Z DROBNÝCH KOSTEK DO LOŽE Z MC
SPÁRY VYPLNĚNY MC25-XF4</t>
  </si>
  <si>
    <t>přejezd NT1 na desce - dlážděný: 521,0m2=521,000 [A]</t>
  </si>
  <si>
    <t>dle pol.č.919111.A: 108,5m=108,500 [A]</t>
  </si>
  <si>
    <t>VÝPLŇ SPAR MODIFIKOVANÝM ASFALTEM
PODÉL KOLEJNIC VČETNĚ NUTNÝCH TECHNOLOGICKÝCH ÚPRAV</t>
  </si>
  <si>
    <t>dle pol.č.919111.B: 672,0m=672,000 [A]</t>
  </si>
  <si>
    <t>zasypaná kamenná zeď: 149,5m2=149,500 [A]</t>
  </si>
  <si>
    <t>711502</t>
  </si>
  <si>
    <t>OCHRANA IZOLACE NA POVRCHU ASFALTOVÝMI PÁSY
DĚLÍCÍ VRSTVA Z ASF. LEPENKY S PAPÍROVOU NOSNOU VLOŽKOU</t>
  </si>
  <si>
    <t>přejezd NT1 na pražcích - asfalt: 29,0m2=29,000 [A]
přechod NT1 na pražcích - litý asfalt: 48,0m2=48,000 [B]
přechod S49 na pražcích - litý asfalt: 21,0m2=21,000 [C]
Celkem: A+B+C=98,000 [D]</t>
  </si>
  <si>
    <t>POTRUBÍ Z TRUB PLASTOVÝCH ODPADNÍCH DN DO 150MM
PVC SN8</t>
  </si>
  <si>
    <t>odvodnění výhybek: 6,0m=6,000 [A]</t>
  </si>
  <si>
    <t>875342</t>
  </si>
  <si>
    <t>POTRUBÍ DREN Z TRUB PLAST DN DO 200MM DĚROVANÝCH
PP DN200 SN8, PERFORACE  225°</t>
  </si>
  <si>
    <t>drenáž od zasypané kamenné zdi a za J-žlabem: 230,0m+65,0m=295,000 [A]</t>
  </si>
  <si>
    <t>3ks+1ks=4,000 [A]</t>
  </si>
  <si>
    <t>10ks+4ks=14,000 [A]</t>
  </si>
  <si>
    <t>DRENÁŽNÍ ŠACHTICE KONTROLNÍ Z PLAST DÍLCŮ ŠK 80
TELESKOPICKÁ S USAZOVACÍM PROSTOREM</t>
  </si>
  <si>
    <t>odvodnění výhybek: 2ks=2,000 [A]</t>
  </si>
  <si>
    <t>z pol.č.87433: 6,0m=6,000 [A]</t>
  </si>
  <si>
    <t>DN 150 (z pol.č.87433): 6,0m=6,000 [A]</t>
  </si>
  <si>
    <t>33ks=33,000 [A]</t>
  </si>
  <si>
    <t>3,5m2=3,500 [A]</t>
  </si>
  <si>
    <t>dle pol.č.915111: 3,5m2=3,500 [A]</t>
  </si>
  <si>
    <t>91552</t>
  </si>
  <si>
    <t>VODOR DOPRAV ZNAČ - PÍSMENA
BARVA+PLAST</t>
  </si>
  <si>
    <t>nápis "POZOR TRAM"
6*9ks=54,000 [A]</t>
  </si>
  <si>
    <t>91710</t>
  </si>
  <si>
    <t>OBRUBY Z BETONOVÝCH PALISÁD</t>
  </si>
  <si>
    <t>konce J-žlabů z obou stran: 2*(2*3,0+2*3,0+2*3,0+2*3,0)=48,000 [A]
48,00*1,20*0,16=9,216 [B]</t>
  </si>
  <si>
    <t>228,0m=228,000 [A]</t>
  </si>
  <si>
    <t>SILNIČNÍ A CHODNÍKOVÉ OBRUBY Z BETONOVÝCH OBRUBNÍKŮ ŠÍŘ 150MM
150x300MM</t>
  </si>
  <si>
    <t>512,0m=512,000 [A]</t>
  </si>
  <si>
    <t>55,0m=55,000 [A]</t>
  </si>
  <si>
    <t>proříznutí spáry napojení na stávající asfaltové povrchy: 108,5m=108,500 [A]</t>
  </si>
  <si>
    <t>ŘEZÁNÍ ASFALTOVÉHO KRYTU VOZOVEK TL DO 50MM
PODÉL KOLEJNICE</t>
  </si>
  <si>
    <t>proříznutí spáry (na délku přejezdu z obou stran kolejnice):
2*(8,5+8,5)+2*(5+5+5+5)+2*(3+3+3+3)+2*(10+10)+2*(3,5+3,5)+2*(8,5+8,5)+2*(11,5+11,5)+2*(3+3)+2*(106+108)=672,000 [A]</t>
  </si>
  <si>
    <t>NÁSTUPIŠTĚ L (H) BEZ KONZOLOVÝCH DESEK
VÝŠKY 630MM
VČETNĚ PODKLADNÍHO BETONU</t>
  </si>
  <si>
    <t>327,0m=327,000 [A]</t>
  </si>
  <si>
    <t>92940</t>
  </si>
  <si>
    <t>TYPIZOVANÝ OZNAČNÍK DPMLJ SE ČTYŘŘÁDKOVÝM INFORMAČNÍM DISPLAYEM
Konstrukce dále obsahuje neprosvětlenou dopravní značku, označení zastávky, prosvětlenou vývěsku na jízdní řád a odpadkový koš. + přípojka 2x CYKY 3Cx2,5 mm2 v korugované chráničce DN50+HDPE 40/33 modré barvy a propojovací šachtičky u označníku. Přípojky Proseč Pošta, směr JBC:57m, Proseč Pošta směr LBC: 14m, Proseč výhybna směr JBC: 9m
Provedení "standard"</t>
  </si>
  <si>
    <t>TYPIZOVANÝ OZNAČNÍK DPMLJ SE ČTYŘŘÁDKOVÝM INFORMAČNÍM DISPLAYEM
Konstrukce dále obsahuje neprosvětlenou dopravní značku, označení zastávky, prosvětlenou vývěsku na jízdní řád a odpadkový koš. +  přípojku délky 15m: 2x CYKY 3Cx2,5 mm2 v korugované chráničce DN50+HDPE 40/33 modré barvy a propojovací šachtičku u označníku.
Provedení "prapor"</t>
  </si>
  <si>
    <t>PŘÍKOPOVÉ ŽLABY Z BETON TVÁRNIC ŠÍŘ DO 600MM DO BETONU TL 100MM
LOMENÁ PŘÍKOPOVÁ TVAROVKA</t>
  </si>
  <si>
    <t>55,0+72,0+(2*3,0+2*3,0+2*3,0+2*3,0)+5,0=156,000 [A]</t>
  </si>
  <si>
    <t>935842</t>
  </si>
  <si>
    <t>ŽLABY A RIGOLY DLÁŽDĚNÉ Z BETONOVÝCH DLAŽDIC DO BETONU TL 100MM</t>
  </si>
  <si>
    <t>přídlažba lomené tvarovky: 2*(55,00+10,00)*0,50=65,000 [A]</t>
  </si>
  <si>
    <t>935901</t>
  </si>
  <si>
    <t>ŽLABY A RIGOLY Z PŘÍKOPOVÝCH ŽLABŮ "J"
VČETNĚ BETONOVÉHO LOŽE C20/25 TL.0,10M</t>
  </si>
  <si>
    <t>280,0+245,0+64,0+30,0=619,000 [A]</t>
  </si>
  <si>
    <t>93767</t>
  </si>
  <si>
    <t>MOBILIÁŘ - PŘÍSTŘEŠKY PRO ZASTÁVKY VEŘEJNÉ DOPRAVY
Přístřešek 3 modulový se zkrácenými bočnicemi, bez prosvětlené reklamní plochy v bočnici, s lavičkou přes jeden modul, a s neprosvětlenou vývěskou.</t>
  </si>
  <si>
    <t>MOBILIÁŘ - PŘÍSTŘEŠKY PRO ZASTÁVKY VEŘEJNÉ DOPRAVY
Přístřešek 3 modulový s bočnicemi, s prosvětlenou reklamní plochou v bočnici (přípojka od rozpojovací skříně DPMLJ, CYKY 3Cx2,5 mm2 v korugované chráničce DN50), s lavičkou přes jeden modul, a s neprosvětlenou vývěskou.</t>
  </si>
  <si>
    <t>602.3</t>
  </si>
  <si>
    <t>REKONSTRUKCE TT - PROPUSTY</t>
  </si>
  <si>
    <t>dle pol.č.17120: 2064,0m3=2 064,000 [A]</t>
  </si>
  <si>
    <t>dle pol.č.12573.A: 828,0m3=828,000 [A]</t>
  </si>
  <si>
    <t>natěžení a dovoz dle pol.č.17411: 828,0m3=828,000 [A]</t>
  </si>
  <si>
    <t>propust km 6,555: 102,0m3=102,000 [A]
propust km 7,039: 182,0m3=182,000 [B]
propust km 7,063: 0m3=0,000 [C]
propust km 7,095: 137,0m3=137,000 [D]
propust km 7,352: 98,0m3=98,000 [E]
propust km 7,479: 286,0m3=286,000 [F]
propust km 7,723: 253,0m3=253,000 [G]
propust km 7,792: 228,0m3=228,000 [H]
propust km 7,792-7,863: 553,0m3=553,000 [I]
propust km 7,937: 225,0m3=225,000 [J]
Celkem: A+B+C+D+E+F+G+H+I+J=2 064,000 [K]</t>
  </si>
  <si>
    <t>uložení na skládku/deponii dle pol.č.13173: 2064,0m3=2 064,000 [A]</t>
  </si>
  <si>
    <t>propust km 6,555: 14,0m3=14,000 [A]
propust km 7,039: 112,0m3=112,000 [B]
propust km 7,063: 35,0m3=35,000 [C]
propust km 7,095: 259,0m3=259,000 [D]
propust km 7,352: 14,0m3=14,000 [E]
propust km 7,479: 30,0m3=30,000 [F]
propust km 7,723: 40,0m3=40,000 [G]
propust km 7,792: 24,0m3=24,000 [H]
propust km 7,792-7,863: 274,0m3=274,000 [I]
propust km 7,937: 26,0m3=26,000 [J]
Celkem: A+B+C+D+E+F+G+H+I+J=828,000 [K]</t>
  </si>
  <si>
    <t>386325</t>
  </si>
  <si>
    <t>KOMPLETNÍ KONSTRUKCE JÍMEK ZE ŽELEZOBETONU C30/37</t>
  </si>
  <si>
    <t>propust km 7,792: 11,0m3=11,000 [A]</t>
  </si>
  <si>
    <t>386365</t>
  </si>
  <si>
    <t>VÝZTUŽ KOMPLETNÍCH KONSTRUKCÍ JÍMEK Z OCELI 10505, B500B</t>
  </si>
  <si>
    <t>z pol.č.386325: 11,0m3*125kg/m3/1000=1,375 [A]</t>
  </si>
  <si>
    <t>propust km 6,555
pod jímku: 1,70*1,90*0,10=0,323 [A]
propust km 7,039
pod jímku: 1,90*2,30*0,10=0,437 [B]
propust km 7,095
pod jímku: 1,70*2,30*0,10=0,391 [C]
propust km 7,352
pod jímku: 1,70*2,30*0,10=0,391 [D]
propust km 7,479
pod jímku: 2*1,70*2,30*0,10=0,782 [E]
propust km 7,723
pod jímku: 1,70*2,00*0,10=0,340 [F]
propust km 7,792
pod jímku: 2,70*2,90*0,20=1,566 [G]
propust km 7,792-7,863
pod jímku: 1,90*1,70*0,10=0,323 [H]
propust km 7,937
pod jímku: 1,70*2,30*0,10=0,391 [I]
pod čelo: 3,95*2,00*0,10=0,790 [J]
Celkem: A+B+C+D+E+F+G+H+I+J=5,734 [K]</t>
  </si>
  <si>
    <t>pod dlažbu z lom. kamene (z pol.č.465512)
propust km 6,555: 
vtok: 1,5m2*0,10=0,150 [A]
výtok: 5,1m2*0,10=0,510 [B]
propust km 7,063: 
vtok: 2,0m2*0,10=0,200 [C]
propust km 7,095: 
vtok: 5,0m2*0,10=0,500 [D]
propust km 7,352:
vtok: 3,5m2*0,10=0,350 [E]
výtok: 10,5m2*0,10=1,050 [F]
propust km 7,479:
vtok: 1,5m2*0,10=0,150 [G]
propust km 7,723:
výtok: 7,0m2*0,10=0,700 [H]
propust km 7,792:
v rámu: 9,05*1,60*0,10=1,448 [I]
vtok: 2,6m2*0,10=0,260 [J]
výtok: 21,0m2*0,10=2,100 [K]
propust km 7,937:
výtok: 9,0m2*0,10=0,900 [L]
Celkem: A+B+C+D+E+F+G+H+I+J+K+L=8,318 [M]</t>
  </si>
  <si>
    <t>451323</t>
  </si>
  <si>
    <t>PODKL A VÝPLŇ VRSTVY ZE ŽELEZOBET DO C16/20</t>
  </si>
  <si>
    <t>propust km 6,555
pod DN600: 12,10*0,80*0,10=0,968 [A]
propust km 7,039 
pod DN800: 11,30*1,20*0,10=1,356 [B]
propust km 7,063
pod DN400: 9,35*0,60*0,10=0,561 [C]
propust km 7,095
pod DN1000: 4,95*1,30*0,10=0,644 [D]
propust km 7,352
pod DN800: 7,10*1,20*0,10=0,852 [E]
propust km 7,479
pod DN800: 12,05*1,20*0,10=1,446 [F]
propust km 7,723
pod DN500: 14,25*0,70*0,10=0,998 [G] 
propust km 7,792
pod rám 1,50x1,50: 9,05*1,90*0,10=1,720 [H]
propust km 7,792-7,863
pod DN400: 65,85*0,60*0,10=3,951 [I]
propust km 7,937
pod DN800: 9,35*1,20*0,10=1,122 [J]
Celkem: A+B+C+D+E+F+G+H+I+J=13,618 [K]</t>
  </si>
  <si>
    <t>451366</t>
  </si>
  <si>
    <t>VÝZTUŽ PODKL VRSTEV Z KARI-SÍTÍ</t>
  </si>
  <si>
    <t>kari-síť 8/100/100
propust km 6,555
pod DN600: 12,10*0,80*1,1*7,99kg/m2/1000=0,085 [A]
propust km 7,039 
pod DN800: 11,30*1,20*1,1*7,99kg/m2/1000=0,119 [B]
propust km 7,063
pod DN400: 9,35*0,60*1,1*7,99kg/m2/1000=0,049 [C]
propust km 7,095
pod DN1000: 4,95*1,30*1,1*7,99kg/m2/1000=0,057 [D]
propust km 7,352
pod DN800: 7,10*1,20*1,1*7,99kg/m2/1000=0,075 [E]
propust km 7,479
pod DN800: 12,05*1,20*1,1*7,99kg/m2/1000=0,127 [F]
propust km 7,723
pod DN500: 14,25*0,70*1,1*7,99kg/m2/1000=0,088 [G] 
propust km 7,792
pod rám 1,50x1,50: 9,05*1,90*1,1*7,99kg/m2/1000=0,151 [H]
propust km 7,792-7,863
pod DN400: 65,85*0,60*1,1*7,99kg/m2/1000=0,347 [I]
propust km 7,937
pod DN800: 9,35*1,20*1,1*7,99kg/m2/1000=0,099 [J]
Celkem: A+B+C+D+E+F+G+H+I+J=1,197 [K]</t>
  </si>
  <si>
    <t>propust km 6,555
pod DN600: 12,10*0,80*0,10=0,968 [A]
pod jímku: 2,70*2,50*0,10=0,675 [B]
propust km 7,039 
pod DN800: 11,30*1,20*0,10=1,356 [C]
pod jímku: 1,90*2,30*0,10=0,437 [D]
propust km 7,063
pod DN400: 9,35*0,60*0,10=0,561 [E]
propust km 7,095
pod DN1000: 4,95*1,30*0,10=0,644 [F]
pod jímku: 2,10*3,10*0,10=0,651 [G]
propust km 7,352
pod DN800: 7,10*1,20*0,10=0,852 [H]
pod jímku: 2,50*3,10*0,10=0,775 [I]
propust km 7,479
pod DN800: 12,05*1,20*0,10=1,446 [J]
pod jímky: 2*2,50*3,10*0,10=1,550 [K]
propust km 7,723
pod DN500: 14,25*0,70*0,10=0,998 [L]
pod jímku: 2,00*2,30*0,10=0,460 [M]
propust km 7,792
pod rám 1,50x1,50: 9,05*1,90*0,10=1,720 [N]
pod jímku: 3,10*3,30*0,20=2,046 [O]
propust km 7,792-7,863
pod DN400: 65,85*0,60*0,10=3,951 [P]
pod jímku: 2,70*2,50*0,10=0,675 [Q]
propust km 7,937
pod DN800: 9,35*1,20*0,10=1,122 [R]
pod jímku: 2,50*3,10*0,10=0,775 [S]
Celkem: A+B+C+D+E+F+G+H+I+J+K+L+M+N+O+P+Q+R+S=21,662 [T]</t>
  </si>
  <si>
    <t>457314</t>
  </si>
  <si>
    <t>VYROVNÁVACÍ A SPÁDOVÝ PROSTÝ BETON C25/30</t>
  </si>
  <si>
    <t>propust km 7,792
rám 1,50x1,50: 9,05*1,90*0,10=1,720 [A]</t>
  </si>
  <si>
    <t>461315</t>
  </si>
  <si>
    <t>PATKY Z PROSTÉHO BETONU C30/37</t>
  </si>
  <si>
    <t>propust km 6,555: 2*1,10*0,30*0,90=0,594 [A]
propust km 7,352: 1,10*0,30*0,90=0,297 [B]
propust km 7,792: 1,10*0,30*0,90=0,297 [C]
propust km 7,937: 1,10*0,30*0,90=0,297 [D]
Celkem: A+B+C+D=1,485 [E]</t>
  </si>
  <si>
    <t>propust km 7,723: 3,00*2,00*0,75=4,500 [A]</t>
  </si>
  <si>
    <t>465512</t>
  </si>
  <si>
    <t>DLAŽBY Z LOMOVÉHO KAMENE NA MC</t>
  </si>
  <si>
    <t>propust km 6,555: 
vtok: 1,5m2*0,20=0,300 [A]
výtok: 5,1m2*0,20=1,020 [B]
propust km 7,063: 
vtok: 2,0m2*0,20=0,400 [C]
propust km 7,095: 
vtok: 5,0m2*0,20=1,000 [D]
propust km 7,352:
vtok: 3,5m2*0,20=0,700 [E]
výtok: 10,5m2*0,20=2,100 [F]
propust km 7,479:
vtok: 1,5m2*0,20=0,300 [G]
propust km 7,723:
výtok: 7,0m2*0,20=1,400 [H]
propust km 7,792:
v rámu: 9,05*1,60*0,20=2,896 [I]
vtok: 2,6m2*0,20=0,520 [J]
výtok: 21,0m2*0,20=4,200 [K]
propust km 7,937:
výtok: 9,0m2*0,20=1,800 [L]
Celkem: A+B+C+D+E+F+G+H+I+J+K+L=16,636 [M]</t>
  </si>
  <si>
    <t>711111</t>
  </si>
  <si>
    <t>IZOLACE BĚŽNÝCH KONSTRUKCÍ PROTI ZEMNÍ VLHKOSTI ASFALTOVÝMI NÁTĚRY
1xALP+2xALN</t>
  </si>
  <si>
    <t>propust km 7,792
nátěr rámu 1,50x1,50: 9,05*(1,90+1,90+1,90)=51,585 [A]</t>
  </si>
  <si>
    <t>711112</t>
  </si>
  <si>
    <t>IZOLACE BĚŽNÝCH KONSTRUKCÍ PROTI ZEMNÍ VLHKOSTI ASFALTOVÝMI PÁSY</t>
  </si>
  <si>
    <t>propust km 7,792
rám 1,50x1,50: 9,05*(1,90+1,90+1,90)=51,585 [A]</t>
  </si>
  <si>
    <t>711507</t>
  </si>
  <si>
    <t>OCHRANA IZOLACE NA POVRCHU Z NOPOVÉ FÓLIE</t>
  </si>
  <si>
    <t>87658</t>
  </si>
  <si>
    <t>CHRÁNIČKY Z TRUB PLAST DN DO 600MM</t>
  </si>
  <si>
    <t>propust km 7,479 - z vtokové jímky: 0,9m=0,900 [A]</t>
  </si>
  <si>
    <t>894146</t>
  </si>
  <si>
    <t>ŠACHTY KANALIZAČNÍ Z BETON DÍLCŮ NA POTRUBÍ DN DO 400MM
VČETNĚ MŘÍŽE S RÁMEM</t>
  </si>
  <si>
    <t>propust km 7,792-7,863: 1ks=1,000 [A]</t>
  </si>
  <si>
    <t>MŘÍŽE LITINOVÉ SAMOSTATNÉ
1,90x1,60M</t>
  </si>
  <si>
    <t>propust km 7,039 - vtokové jímce: 1ks=1,000 [A]</t>
  </si>
  <si>
    <t>MŘÍŽE LITINOVÉ SAMOSTATNÉ
2,10x1,50M</t>
  </si>
  <si>
    <t>propust km 7,095 - vtokové jímce: 1ks=1,000 [A]
propust km 7,479 - vtokové jímce: 1ks=1,000 [B]
Celkem: A+B=2,000 [C]</t>
  </si>
  <si>
    <t>C</t>
  </si>
  <si>
    <t>MŘÍŽE LITINOVÉ SAMOSTATNÉ
1,50X1,80M</t>
  </si>
  <si>
    <t>propust km 7,723 - vtokové jímce: 1ks=1,000 [A]</t>
  </si>
  <si>
    <t>D</t>
  </si>
  <si>
    <t>MŘÍŽE LITINOVÉ SAMOSTATNÉ
0,65x0,65M</t>
  </si>
  <si>
    <t>propust km 7,792 - vtokové jímce: 1ks=1,000 [A]</t>
  </si>
  <si>
    <t>89915</t>
  </si>
  <si>
    <t>STUPADLA (A POD)</t>
  </si>
  <si>
    <t>propust km 7,792
ve vtokové jímce: 9ks=9,000 [A]
propustn km 7,095
ve vtokové jímce: 16ks=16,000 [B]
Celkem: A+B=25,000 [C]</t>
  </si>
  <si>
    <t>propust km 6,555
DN600: 12,10*0,5m2=6,050 [A]
propust km 7,039
DN800: 11,30*0,7m2=7,910 [B]
propust km 7,063
DN400: 9,35*0,35m2=3,273 [C]
propust km 7,095
DN1000: 4,95*0,85m2=4,208 [D]
propust km 7,352
DN800: 7,10*0,7m2=4,970 [E]
propust km 7,479
DN800: 12,05*0,7m2=8,435 [F]
propust km 7,723
DN500: 14,25*0,42m2=5,985 [G]
propust km 7,792-7,863
DN400: 66,85*0,35m2=23,398 [H]
propust km 7,937
DN800: 10,35*0,7m2=7,245 [I]
Celkem: A+B+C+D+E+F+G+H+I=71,474 [J]</t>
  </si>
  <si>
    <t>9112A1</t>
  </si>
  <si>
    <t>ZÁBRADLÍ MOSTNÍ S VODOR MADLY - DODÁVKA A MONTÁŽ</t>
  </si>
  <si>
    <t>propust km 6,555 - na vtokové jímce: 6,0m=6,000 [A]
propust km 7,352 - na vtokové jímce: 6,0m=6,000 [B]
propust km 7,479 - na vtokové jímce: 6,0m=6,000 [C]
propust km 7,792 - na vtokové jímce: 2,7m=2,700 [D]
propust km 7,792-7,863 - na vtokové jímce: 5,0m=5,000 [E]
propust km 7,937
na vtokové jímce: 6,0m=6,000 [F]
na čele: 2,9m=2,900 [G]
Celkem: A+B+C+D+E+F+G=34,600 [H]</t>
  </si>
  <si>
    <t>propust km 7,095: 6,50*1,20*0,16=1,248 [A]
propust km 7,723: 3,00*1,20*0,16=0,576 [B]
Celkem: A+B=1,824 [C]</t>
  </si>
  <si>
    <t>9181E5</t>
  </si>
  <si>
    <t>ČELA PROPUSTU Z TRUB DN DO 800MM Z BETONU DO C 30/37</t>
  </si>
  <si>
    <t>propust km 7,937: 1ks=1,000 [A]</t>
  </si>
  <si>
    <t>9182B</t>
  </si>
  <si>
    <t>VTOK JÍMKY BETONOVÉ VČET DLAŽBY PROPUSTU Z TRUB DN DO 400MM</t>
  </si>
  <si>
    <t>9182C</t>
  </si>
  <si>
    <t>VTOK JÍMKY BETONOVÉ VČET DLAŽBY PROPUSTU Z TRUB DN DO 500MM</t>
  </si>
  <si>
    <t>propust km 7,723: 1ks=1,000 [A]</t>
  </si>
  <si>
    <t>9182D</t>
  </si>
  <si>
    <t>VTOKOVÉ JÍMKY BETONOVÉ VČETNĚ DLAŽBY PROPUSTU Z TRUB DN DO 600MM</t>
  </si>
  <si>
    <t>propust km 6,555: 1ks=1,000 [A]</t>
  </si>
  <si>
    <t>9182E</t>
  </si>
  <si>
    <t>VTOKOVÉ JÍMKY BETONOVÉ VČETNĚ DLAŽBY PROPUSTU Z TRUB DN DO 800MM
HL. 3,6M</t>
  </si>
  <si>
    <t>propust km 7,352: 1ks=1,000 [A]
propust km 7,937: 1ks=1,000 [B]
Celkem: A+B=2,000 [C]</t>
  </si>
  <si>
    <t>VTOKOVÉ JÍMKY BETONOVÉ VČETNĚ DLAŽBY PROPUSTU Z TRUB DN DO 800MM
HL.2,9M</t>
  </si>
  <si>
    <t>propust km 7,479: 1ks=1,000 [A]</t>
  </si>
  <si>
    <t>VTOKOVÉ JÍMKY BETONOVÉ VČETNĚ DLAŽBY PROPUSTU Z TRUB DN DO 800MM
HL.4,2M</t>
  </si>
  <si>
    <t>F</t>
  </si>
  <si>
    <t>VTOKOVÉ JÍMKY BETONOVÉ VČETNĚ DLAŽBY PROPUSTU Z TRUB DN DO 800MM
HL. 5,95M</t>
  </si>
  <si>
    <t>propust km 7,039: 1ks=1,000 [A]</t>
  </si>
  <si>
    <t>9182F</t>
  </si>
  <si>
    <t>VTOK JÍMKY BETONOVÉ VČET DLAŽBY PROPUSTU Z TRUB DN DO 1000MM
HL. 5,6M</t>
  </si>
  <si>
    <t>propust km7,095: 1ks=1,000 [A]</t>
  </si>
  <si>
    <t>9183B2</t>
  </si>
  <si>
    <t>PROPUSTY Z TRUB DN 400MM ŽELEZOBETONOVÝCH</t>
  </si>
  <si>
    <t>propust km 7,063: 9,35m=9,350 [A]
propust km 7,792-7,863: 26,80m+39,05m=65,850 [B]
Celkem: A+B=75,200 [C]</t>
  </si>
  <si>
    <t>9183C2</t>
  </si>
  <si>
    <t>PROPUSTY Z TRUB DN 500MM ŽELEZOBETONOVÝCH</t>
  </si>
  <si>
    <t>propust km 7,723: 14,25m=14,250 [A]</t>
  </si>
  <si>
    <t>9183D2</t>
  </si>
  <si>
    <t>PROPUSTY Z TRUB DN 600MM ŽELEZOBETONOVÝCH</t>
  </si>
  <si>
    <t>propust km 6,555: 12,10m=12,100 [A]</t>
  </si>
  <si>
    <t>9183E2</t>
  </si>
  <si>
    <t>PROPUSTY Z TRUB DN 800MM ŽELEZOBETONOVÝCH
ŽELBET TROUBA PATKOVÁ</t>
  </si>
  <si>
    <t>propust km 7,039: 9,95m=9,950 [A]
propust km 7,352: 7,10m=7,100 [B]
propust km 7,479: 12,05m=12,050 [C]
Celkem: A+B+C=29,100 [D]</t>
  </si>
  <si>
    <t>9183F2</t>
  </si>
  <si>
    <t>PROPUSTY Z TRUB DN 1000MM ŽELEZOBETONOVÝCH
ŽELBET TROUBA PATKOVÁ</t>
  </si>
  <si>
    <t>propust km 7,095: 4,95m=4,950 [A]</t>
  </si>
  <si>
    <t>91842.R</t>
  </si>
  <si>
    <t>PROPUSTY RÁMOVÉ 150/150</t>
  </si>
  <si>
    <t>propust km 7,792: 9,05m=9,050 [A]</t>
  </si>
  <si>
    <t>SO 616</t>
  </si>
  <si>
    <t>DEFINITIVNÍ TROLEJOVÉ VEDENÍ</t>
  </si>
  <si>
    <t>616</t>
  </si>
  <si>
    <t>SOUPIS SESTAVENÍ A MONTÁŽÍ TV</t>
  </si>
  <si>
    <t>Výložník, trubka GRP55- dolní
TU 11006 /004
do 10 m</t>
  </si>
  <si>
    <t xml:space="preserve">ks/m      </t>
  </si>
  <si>
    <t>2ks/m=2,000 [A]</t>
  </si>
  <si>
    <t>Výložník, 2x trubka GRP55- 2x vyvěš. -horní
TU 11007 /004
do 10 m</t>
  </si>
  <si>
    <t>zdvojení výložníku včetně koncovek a spojek
do 10 m</t>
  </si>
  <si>
    <t>Vyvěšení horní konzoly další</t>
  </si>
  <si>
    <t>Závěs TD boč. držák na tr. GRP výložníku
211-030744 TB 2163  /002</t>
  </si>
  <si>
    <t>Závěs NL na tr. GRP výložníku</t>
  </si>
  <si>
    <t>Závěs TD boč. držák na lano
211-030744 TB 2163 /002</t>
  </si>
  <si>
    <t>Závěs nosného lana na laně, vč. vyvěšení</t>
  </si>
  <si>
    <t>Vložená izolace v  laně  -klín.svorky( pro montáž)
210-030208 TU 4131 /002</t>
  </si>
  <si>
    <t>Věšák Cu10 (ŘTV)
210-030453 TU 4051 /001S</t>
  </si>
  <si>
    <t>290ks=290,000 [A]</t>
  </si>
  <si>
    <t>Kardan na  stožár včetně upevnění
TU 4073 /001</t>
  </si>
  <si>
    <t>175ks=175,000 [A]</t>
  </si>
  <si>
    <t>Vidlice pro kotvení na stožár včetně upevnění</t>
  </si>
  <si>
    <t>57ks=57,000 [A]</t>
  </si>
  <si>
    <t>Kotvení lana na stožáru izolované s (bez) regulací</t>
  </si>
  <si>
    <t>Lišta pro kotv. lan na stožár (500 mm)
TU 4074 /001</t>
  </si>
  <si>
    <t>Proudové propojení TV -ZV, 2x CU120 každých cca 200 až 250 m - včetně svorek
210-030502 TB 7131 /001</t>
  </si>
  <si>
    <t>Šikmá izolovaná konzola ŘTV - komplet
 trubky GRP 55</t>
  </si>
  <si>
    <t>59ks=59,000 [A]</t>
  </si>
  <si>
    <t>Konzola pro závěs 2x až 4x CU120 - ZV - NV
včetně vyvěšení (GRP 55 do 2 m)</t>
  </si>
  <si>
    <t>Trolejový drát 120CU (x1,05)
210-030761</t>
  </si>
  <si>
    <t>1448,0m=1 448,000 [A]</t>
  </si>
  <si>
    <t>Nosné lano    120CU (x1.05)
210-030753</t>
  </si>
  <si>
    <t>KÚ 14 - 1379 m - nástavek 22 + 14 m
1448,0m=1 448,000 [A]</t>
  </si>
  <si>
    <t>Finální vyregulování systému ŘTV</t>
  </si>
  <si>
    <t>2000,0m=2 000,000 [A]</t>
  </si>
  <si>
    <t>Lano 120CU - ZV (x1,05)
210-030753</t>
  </si>
  <si>
    <t>KÚ ZV 03 - 994 m 
KÚ ZV 04 - 756 m ( do vl. Izolace u st- 62-01)
3675,0m=3 675,000 [A]</t>
  </si>
  <si>
    <t>Kotvení ZV- NV 2x120CU na stožár</t>
  </si>
  <si>
    <t>propojení přeponkou</t>
  </si>
  <si>
    <t>Montáž  stožáru
210-251001</t>
  </si>
  <si>
    <t>45ks=45,000 [A]</t>
  </si>
  <si>
    <t>Číslo st. vč. podkl. pruhu
210-259003</t>
  </si>
  <si>
    <t>180ks=180,000 [A]</t>
  </si>
  <si>
    <t>Tabulka výstražná na stožár</t>
  </si>
  <si>
    <t>40ks=40,000 [A]</t>
  </si>
  <si>
    <t>Růžková bleskojistka včetně svodu a úkolejnění
(či svodič ve výhybně Pošta)</t>
  </si>
  <si>
    <t>Kladkostroj západk. 1:3, 20kN, H stožár
TB 5103 /002</t>
  </si>
  <si>
    <t>Lano 35 ANTICORO - nástavky (kotv. PB)</t>
  </si>
  <si>
    <t>Lano 25 ANTICORO - převěsy</t>
  </si>
  <si>
    <t>Pevný bod ŘTV komlet</t>
  </si>
  <si>
    <t>SOUPIS STOŽÁRU TV</t>
  </si>
  <si>
    <t>HEB 320z/9,5 S</t>
  </si>
  <si>
    <t>D8,5s-vo</t>
  </si>
  <si>
    <t>D9,5s-vo</t>
  </si>
  <si>
    <t>STAVEBNÍ PRÁCE</t>
  </si>
  <si>
    <t>Vytyčení základu
0100011</t>
  </si>
  <si>
    <t>43ks=43,000 [A]</t>
  </si>
  <si>
    <t>Výkop stož. jámy - kf.1.2 -obs.tr.
0050602</t>
  </si>
  <si>
    <t>184,0m3=184,000 [A]</t>
  </si>
  <si>
    <t>Odvoz zeminy</t>
  </si>
  <si>
    <t>170,0m3=170,000 [A]</t>
  </si>
  <si>
    <t>Betonový základ, četně nadbet.komplet-koef.1,05
210-251102</t>
  </si>
  <si>
    <t>220,0m3=220,000 [A]</t>
  </si>
  <si>
    <t>svorníkový koš 4x M 42</t>
  </si>
  <si>
    <t>41ks=41,000 [A]</t>
  </si>
  <si>
    <t>svorníkový koš 6x M 42</t>
  </si>
  <si>
    <t>Bednění pro nadbetonování svorníky, kari sítě</t>
  </si>
  <si>
    <t>DEMONTÁŽ  TV</t>
  </si>
  <si>
    <t>Demontáž st. stožáry</t>
  </si>
  <si>
    <t>51ks=51,000 [A]</t>
  </si>
  <si>
    <t>Demontáž st. staré tratě-TV</t>
  </si>
  <si>
    <t>1500,0m=1 500,000 [A]</t>
  </si>
  <si>
    <t>Revize</t>
  </si>
  <si>
    <t>40hod=40,000 [A]</t>
  </si>
  <si>
    <t>Jízdní zkoušky</t>
  </si>
  <si>
    <t>6km=6,000 [A]</t>
  </si>
  <si>
    <t>Realizační dokumentace</t>
  </si>
  <si>
    <t>SO 618</t>
  </si>
  <si>
    <t>ZABEZPEČOVACÍ ZAŘÍZENÍ</t>
  </si>
  <si>
    <t>618</t>
  </si>
  <si>
    <t>Materiál elektromontážní - včetně montáže</t>
  </si>
  <si>
    <t>kabel CYKY 5x 10 - napájecí NN
kabel DOM (1460x 1,05)</t>
  </si>
  <si>
    <t>1533,0m=1 533,000 [A]</t>
  </si>
  <si>
    <t>kabel TCEPKPFLE 10X4 0.8
82805S
včetně zatažení smyčky do budoucích skříní zab.zař.</t>
  </si>
  <si>
    <t>(1543x 1,05)
1620,0m=1 620,000 [A]</t>
  </si>
  <si>
    <t>Optotrubka HDPE 40
1x signalizace zab. zař. (1543x1,05)
1x SIL 3.
2x rezerva DPML (červená + modrá)</t>
  </si>
  <si>
    <t>6480,0m=6 480,000 [A]</t>
  </si>
  <si>
    <t>spojka pro kabel TCEKFLEZx (dle skutečnosti)</t>
  </si>
  <si>
    <t>spojka pro CYKY (dle skutečnosti)
000194619</t>
  </si>
  <si>
    <t>Materiál zemní včetně montáže</t>
  </si>
  <si>
    <t>písek kopaný 0-2mm - pro potřeby montáže)
000046114</t>
  </si>
  <si>
    <t>5,0m3=5,000 [A]</t>
  </si>
  <si>
    <t>Kabelová trasa kompl. - úpravy ve společné trase SO 444</t>
  </si>
  <si>
    <t>1160,0m=1 160,000 [A]</t>
  </si>
  <si>
    <t>cihla betonová či deska (pro potřebu montáže)
000046171</t>
  </si>
  <si>
    <t>200ks=200,000 [A]</t>
  </si>
  <si>
    <t>Elektromontáže pro společnou trasu s SO 444</t>
  </si>
  <si>
    <t>kabel  volně uložený (ostatní 2x 1460)
210901103</t>
  </si>
  <si>
    <t>2920,0m=2 920,000 [A]</t>
  </si>
  <si>
    <t>Optotrubka HDPE 40</t>
  </si>
  <si>
    <t>Demontáže</t>
  </si>
  <si>
    <t>demontáže stávajících kabelů
21999011</t>
  </si>
  <si>
    <t>10,0t=10,000 [A]</t>
  </si>
  <si>
    <t>jáma pro spojku kabelu do 10kV tř.zeminy 3
460230003</t>
  </si>
  <si>
    <t>realizační dokumentace</t>
  </si>
  <si>
    <t>Zkoušky, revize - průkaz způsobilosti</t>
  </si>
  <si>
    <t>SO 619</t>
  </si>
  <si>
    <t>VYHŘÍVÁNÍ NÁSTUPIŠŤ</t>
  </si>
  <si>
    <t>619</t>
  </si>
  <si>
    <t>SOUPIS MONTÁŽÍ A MATERIÁLŮ (zastávka Proseč, Pošta, Proseč, Výhybna)</t>
  </si>
  <si>
    <t>Krycí a podkladová  KARI síť d=6mm</t>
  </si>
  <si>
    <t>900kg=900,000 [A]</t>
  </si>
  <si>
    <t>Podkladní vrstva zámkové dlažby - cem. malta 20 mm
pro uložení topných kabelů</t>
  </si>
  <si>
    <t>Podkladní vrstva cem. malta 100 mm</t>
  </si>
  <si>
    <t>24,0m3=24,000 [A]</t>
  </si>
  <si>
    <t>Instalační pás pro topné smyčky včetně mont.</t>
  </si>
  <si>
    <t>Distanční kladky včetně montáže</t>
  </si>
  <si>
    <t>120ks=120,000 [A]</t>
  </si>
  <si>
    <t>Topný kabel KTOQFQ</t>
  </si>
  <si>
    <t>4100,0m=4 100,000 [A]</t>
  </si>
  <si>
    <t>Ukolejnění kabelem 2xYY 35, včetně přip. na kol.
(plus kabel YY 35 připojení KARI sítě)</t>
  </si>
  <si>
    <t>Rozvaděč , včetně zapojení a upevnění na stožáru</t>
  </si>
  <si>
    <t>Kabel CYKY 4Bx 10, prop. v rozvaděči</t>
  </si>
  <si>
    <t>Připojení topných smyček do rozvaděče</t>
  </si>
  <si>
    <t>Souprava snímačů teploty a vlhkosti</t>
  </si>
  <si>
    <t>Připojení trolejové vedení - rozvaděč RE1-RE2
CHBU 35, včetně svorky, ok  a uchycení</t>
  </si>
  <si>
    <t>Stožárová skříň pro kabel DO s rozdělovací spojkou</t>
  </si>
  <si>
    <t>SO 620</t>
  </si>
  <si>
    <t>OHŘEV VÝHYBEK</t>
  </si>
  <si>
    <t>620</t>
  </si>
  <si>
    <t>SOUPIS MONTÁŽÍ A MATERIÁLŮ (zastávka Nový Svět, Zelené Údolí)</t>
  </si>
  <si>
    <t>Topení master (na stožáru)
18102
včetně chrániček a kabelových rozvodů a připojení,
 jedná se o komplexní dodávku</t>
  </si>
  <si>
    <t>Montáže  topnice, vedení
18102b
včetně chrániček a kabelových rozvodů a připojení,
 jedná se o komplexní dodávku</t>
  </si>
  <si>
    <t>SO 702</t>
  </si>
  <si>
    <t>OPLOCENÍ</t>
  </si>
  <si>
    <t>702.1</t>
  </si>
  <si>
    <t>celkové vybourání: 6,50*4,00*0,35=9,1m3
z toho pro přezdění: 5,00*4,00*0,40=8,000 [A]</t>
  </si>
  <si>
    <t>obnova drátěného oplocení: 6ks=6,000 [A]</t>
  </si>
  <si>
    <t>obnova drátěného oplocení: 15,00*1,80=27,000 [A]</t>
  </si>
  <si>
    <t>zbývající množství z pol.č.327215: 9,1m3-8,0m3=1,100 [A]</t>
  </si>
  <si>
    <t>702.2</t>
  </si>
  <si>
    <t>dle pol.č.17120: 12,32m3=12,320 [A]</t>
  </si>
  <si>
    <t>pro podezdívku: 28,00*0,40*1,10=12,320 [A]</t>
  </si>
  <si>
    <t>uložení výkopu na skládku z pol.č.13273: 12,32m3=12,320 [A]</t>
  </si>
  <si>
    <t>27211</t>
  </si>
  <si>
    <t>ZÁKLADY Z DÍLCŮ BETONOVÝCH
POHLEDOVÁ PODEZDÍVKA ZÁBRADLÍ
VČ MONOLITICKÉ VÝPLNĚ BETONOVÝCH TVAROVEK A NUTNÉ VÝZTUŽE</t>
  </si>
  <si>
    <t>zídka: 28,00*(0,50+0,20)*0,5*0,19=1,862 [A]
stříška: 28,00*0,19*0,05=0,266 [B]
Celkem: A+B=2,128 [C]</t>
  </si>
  <si>
    <t>kotvené do betonové podezdívky: 28,0m=28,000 [A]</t>
  </si>
  <si>
    <t>702.3</t>
  </si>
  <si>
    <t>dle pol.č.17120: 3,74m3=3,740 [A]</t>
  </si>
  <si>
    <t>z pol.č.96616: 0,672m3*2,4t/m3=1,613 [A]</t>
  </si>
  <si>
    <t>pro podezdívku: 8,50*0,40*1,10=3,740 [A]</t>
  </si>
  <si>
    <t>uložení výkopu na skládku z pol.č.13273: 3,74m3=3,740 [A]</t>
  </si>
  <si>
    <t>11,6m2+3,7m2=15,300 [A]</t>
  </si>
  <si>
    <t>zídka: 8,50*(0,50+0,20)*0,5*0,19=0,565 [A]
stříška: 8,50*0,19*0,05=0,081 [B]
Celkem: A+B=0,646 [C]</t>
  </si>
  <si>
    <t>33811</t>
  </si>
  <si>
    <t>SLOUPKY OHRADNÍ A PLOTOVÉ Z DÍLCŮ BETON
VČ MONOLITICKÉ VÝPLNĚ BETONOVÝCH TVAROVEK A NUTNÉ VÝZTUŽE</t>
  </si>
  <si>
    <t>5*1,60*0,30*0,20=0,480 [A]</t>
  </si>
  <si>
    <t>(11,6m2+3,7m2)*0,10=1,530 [A]</t>
  </si>
  <si>
    <t>58251</t>
  </si>
  <si>
    <t>DLÁŽDĚNÉ KRYTY Z BETONOVÝCH DLAŽDIC DO LOŽE Z KAMENIVA</t>
  </si>
  <si>
    <t>8,50*0,40+2*5*0,30*0,10=3,700 [A]</t>
  </si>
  <si>
    <t>587206</t>
  </si>
  <si>
    <t>PŘEDLÁŽDĚNÍ KRYTU Z BETONOVÝCH DLAŽDIC SE ZÁMKEM</t>
  </si>
  <si>
    <t>v místě přesouvaného přístřesšku: 7,0m2+4,6m2=11,600 [A]</t>
  </si>
  <si>
    <t>76291.R</t>
  </si>
  <si>
    <t>DŘEVĚNÉ OPLOCENÍ Z ŘEZIVA
Z VYBOURANÉHO MATERIÁLU - POUZE MONTÁŽ</t>
  </si>
  <si>
    <t>8,50*1,80=15,300 [A]</t>
  </si>
  <si>
    <t>76796.R</t>
  </si>
  <si>
    <t>VRATA A VRÁTKA
Z VYBOURANÉHO MATERIÁLU - POUZE MONTÁŽ</t>
  </si>
  <si>
    <t>branka + brána: (1,40+3,50)*1,80=8,820 [A]</t>
  </si>
  <si>
    <t>93799.R</t>
  </si>
  <si>
    <t>MOBILIÁŘ - PŘÍSTŘEŠKY - DEMONTÁŽ A ZPĚTNÁ MONTÁŽ
POSUN STÁVAJÍCÍHO DŘEVĚNÉHO PŘÍSTŘEŠKU DO NOVÉ POLOHY
VČ NUTNÝCH ZEMNÍCH PRACÍ A ZÁKLADOVÝCH KONSTRUKCÍ</t>
  </si>
  <si>
    <t>stávající sloupky oplocení: 7ks*0,30*0,20*1,60=0,672 [A]</t>
  </si>
  <si>
    <t>ODSTRANĚNÍ OPLOCENÍ DŘEVĚNÉHO
PLOTOVÁ POLE VČ BRÁNY (3,5M) A BRANKY (1,4M) PRO ZPĚTNÉ POUŽITÍ</t>
  </si>
  <si>
    <t>15,9m=15,900 [A]</t>
  </si>
  <si>
    <t>SO 802.1</t>
  </si>
  <si>
    <t>VEGETAČNÍ ÚPRAVY MO VRATISLAVICE N.N.</t>
  </si>
  <si>
    <t>802.1</t>
  </si>
  <si>
    <t>18241</t>
  </si>
  <si>
    <t>ZALOŽENÍ TRÁVNÍKU RUČNÍM VÝSEVEM</t>
  </si>
  <si>
    <t>3417,0m2=3 417,000 [A]</t>
  </si>
  <si>
    <t>18242</t>
  </si>
  <si>
    <t>ZALOŽENÍ TRÁVNÍKU HYDROOSEVEM NA ORNICI</t>
  </si>
  <si>
    <t>1883,0m2=1 883,000 [A]</t>
  </si>
  <si>
    <t>18247</t>
  </si>
  <si>
    <t>OŠETŘOVÁNÍ TRÁVNÍKU</t>
  </si>
  <si>
    <t>4x z pol.č.18241+18242: 4*(3417,0m2+1883,0m2)=21 200,000 [A]</t>
  </si>
  <si>
    <t>18311</t>
  </si>
  <si>
    <t>ZALOŽENÍ ZÁHONU PRO VÝSADBU</t>
  </si>
  <si>
    <t>keře listnaté plošně: 191,0m2=191,000 [A]
stromy: 5,0m2=5,000 [B]
Celkem: A+B=196,000 [C]</t>
  </si>
  <si>
    <t>18331</t>
  </si>
  <si>
    <t>SADOVNICKÉ OBDĚLÁNÍ PŮDY</t>
  </si>
  <si>
    <t>dle pol.č.18311: 196,0m2=196,000 [A]</t>
  </si>
  <si>
    <t>183511</t>
  </si>
  <si>
    <t>CHEMICKÉ ODPLEVELENÍ CELOPLOŠNÉ</t>
  </si>
  <si>
    <t>1,5x z pol.č.18241+18242: 1,5*(3417,0m2+1883,0m2)=7 950,000 [A]</t>
  </si>
  <si>
    <t>18461</t>
  </si>
  <si>
    <t>MULČOVÁNÍ</t>
  </si>
  <si>
    <t>18471</t>
  </si>
  <si>
    <t>OŠETŘENÍ DŘEVIN VE SKUPINÁCH</t>
  </si>
  <si>
    <t>keře 4x: 191,0m2*4=764,000 [A]</t>
  </si>
  <si>
    <t>18472</t>
  </si>
  <si>
    <t>OŠETŘENÍ DŘEVIN SOLITERNÍCH</t>
  </si>
  <si>
    <t>stromy 4x: 5ks*4=20,000 [A]</t>
  </si>
  <si>
    <t>184A2</t>
  </si>
  <si>
    <t>VYSAZOVÁNÍ KEŘŮ LISTNATÝCH BEZ BALU VČETNĚ VÝKOPU JAMKY
SPECIFIKACE DLE TZ</t>
  </si>
  <si>
    <t>479ks=479,000 [A]</t>
  </si>
  <si>
    <t>184B14</t>
  </si>
  <si>
    <t>VYSAZOVÁNÍ STROMŮ LISTNATÝCH S BALEM OBVOD KMENE DO 14CM, PODCHOZÍ VÝŠ MIN 2,2M
SPECIFIKACE DLE TZ</t>
  </si>
  <si>
    <t>184D15</t>
  </si>
  <si>
    <t>VYSAZOVÁNÍ STROMŮ JEHLIČNATÝCH S BALEM VÝŠKY KMENE DO 1,75M
SPECIFIKACE DLE TZ</t>
  </si>
  <si>
    <t>18600</t>
  </si>
  <si>
    <t>ZALÉVÁNÍ VODOU</t>
  </si>
  <si>
    <t>keře 8x10 l/ks: 479*8*10/1000=38,320 [A]
alejové stromy 8x50 l/ks: 2*8*50/1000=0,800 [B]
jehličnaté stromy 8x20 l/ks: 3*8*20/1000=0,480 [C]
Celkem: A+B+C=39,600 [D]</t>
  </si>
  <si>
    <t>SO 802.2</t>
  </si>
  <si>
    <t>VEGETAČNÍ ÚPRAVY SMJ N.N.</t>
  </si>
  <si>
    <t>802.2</t>
  </si>
  <si>
    <t>241,0m2=241,000 [A]</t>
  </si>
  <si>
    <t>4x z pol.č.18241: 4*241,0m2=964,000 [A]</t>
  </si>
  <si>
    <t>1,5 x z pol.č.18241: 1,5*241,0m2=361,500 [A]</t>
  </si>
</sst>
</file>

<file path=xl/styles.xml><?xml version="1.0" encoding="utf-8"?>
<styleSheet xmlns="http://schemas.openxmlformats.org/spreadsheetml/2006/main">
  <numFmts count="2">
    <numFmt numFmtId="177" formatCode="### ### ### ##0.00"/>
    <numFmt numFmtId="178" formatCode="### ### ### ##0.000"/>
  </numFmts>
  <fonts count="5">
    <font>
      <sz val="10"/>
      <name val="Arial"/>
      <family val="0"/>
    </font>
    <font>
      <b/>
      <sz val="11"/>
      <name val="Arial"/>
      <family val="0"/>
    </font>
    <font>
      <sz val="11"/>
      <name val="Arial"/>
      <family val="0"/>
    </font>
    <font>
      <u val="single"/>
      <sz val="10"/>
      <color rgb="FF0000FF"/>
      <name val="Arial"/>
      <family val="0"/>
    </font>
    <font>
      <b/>
      <sz val="10"/>
      <name val="Arial"/>
      <family val="0"/>
    </font>
  </fonts>
  <fills count="3">
    <fill>
      <patternFill/>
    </fill>
    <fill>
      <patternFill patternType="gray125"/>
    </fill>
    <fill>
      <patternFill patternType="solid">
        <fgColor rgb="FFD3D3D3"/>
        <bgColor indexed="64"/>
      </patternFill>
    </fill>
  </fills>
  <borders count="5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 style="thin"/>
      <top/>
      <bottom/>
    </border>
    <border>
      <left/>
      <right/>
      <top/>
      <bottom style="thin"/>
    </border>
    <border>
      <left style="thin"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17">
    <xf numFmtId="0" fontId="0" fillId="0" borderId="0" xfId="0"/>
    <xf numFmtId="0" fontId="1" fillId="0" borderId="0" xfId="0" applyNumberFormat="1" applyFont="1" applyFill="1" applyBorder="1" applyAlignment="1" applyProtection="1">
      <alignment horizontal="center"/>
      <protection/>
    </xf>
    <xf numFmtId="177" fontId="1" fillId="2" borderId="0" xfId="0" applyNumberFormat="1" applyFont="1" applyFill="1" applyBorder="1" applyAlignment="1" applyProtection="1">
      <alignment/>
      <protection/>
    </xf>
    <xf numFmtId="0" fontId="1" fillId="2" borderId="0" xfId="0" applyNumberFormat="1" applyFont="1" applyFill="1" applyBorder="1" applyAlignment="1" applyProtection="1">
      <alignment horizontal="right"/>
      <protection/>
    </xf>
    <xf numFmtId="0" fontId="2" fillId="0" borderId="1" xfId="0" applyNumberFormat="1" applyFont="1" applyFill="1" applyBorder="1" applyAlignment="1" applyProtection="1">
      <alignment horizontal="center" wrapText="1"/>
      <protection/>
    </xf>
    <xf numFmtId="0" fontId="1" fillId="0" borderId="0" xfId="0" applyNumberFormat="1" applyFont="1" applyFill="1" applyBorder="1" applyAlignment="1" applyProtection="1">
      <alignment/>
      <protection/>
    </xf>
    <xf numFmtId="0" fontId="3" fillId="0" borderId="0" xfId="0" applyFont="1"/>
    <xf numFmtId="0" fontId="0" fillId="0" borderId="1" xfId="0" applyNumberFormat="1" applyFont="1" applyFill="1" applyBorder="1" applyAlignment="1" applyProtection="1">
      <alignment wrapText="1"/>
      <protection/>
    </xf>
    <xf numFmtId="0" fontId="3" fillId="0" borderId="2" xfId="0" applyFont="1" applyBorder="1"/>
    <xf numFmtId="0" fontId="4" fillId="0" borderId="0" xfId="0" applyNumberFormat="1" applyFont="1" applyFill="1" applyBorder="1" applyAlignment="1" applyProtection="1">
      <alignment/>
      <protection/>
    </xf>
    <xf numFmtId="178" fontId="0" fillId="0" borderId="1" xfId="0" applyNumberFormat="1" applyFont="1" applyFill="1" applyBorder="1" applyAlignment="1" applyProtection="1">
      <alignment/>
      <protection/>
    </xf>
    <xf numFmtId="0" fontId="4" fillId="0" borderId="3" xfId="0" applyNumberFormat="1" applyFont="1" applyFill="1" applyBorder="1" applyAlignment="1" applyProtection="1">
      <alignment/>
      <protection/>
    </xf>
    <xf numFmtId="177" fontId="0" fillId="0" borderId="4" xfId="0" applyNumberFormat="1" applyBorder="1" applyProtection="1">
      <protection locked="0"/>
    </xf>
    <xf numFmtId="177" fontId="0" fillId="0" borderId="1" xfId="0" applyNumberFormat="1" applyFont="1" applyFill="1" applyBorder="1" applyAlignment="1" applyProtection="1">
      <alignment/>
      <protection/>
    </xf>
    <xf numFmtId="177" fontId="0" fillId="0" borderId="1" xfId="0" applyNumberFormat="1" applyBorder="1" applyProtection="1">
      <protection locked="0"/>
    </xf>
    <xf numFmtId="0" fontId="0" fillId="0" borderId="0" xfId="0" applyNumberFormat="1" applyFont="1" applyFill="1" applyBorder="1" applyAlignment="1" applyProtection="1">
      <alignment wrapText="1" shrinkToFit="1"/>
      <protection/>
    </xf>
    <xf numFmtId="177" fontId="4" fillId="2" borderId="0" xfId="0" applyNumberFormat="1" applyFont="1" applyFill="1" applyBorder="1" applyAlignment="1" applyProtection="1">
      <alignment/>
      <protection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worksheet" Target="worksheets/sheet15.xml" /><Relationship Id="rId16" Type="http://schemas.openxmlformats.org/officeDocument/2006/relationships/worksheet" Target="worksheets/sheet16.xml" /><Relationship Id="rId17" Type="http://schemas.openxmlformats.org/officeDocument/2006/relationships/worksheet" Target="worksheets/sheet17.xml" /><Relationship Id="rId18" Type="http://schemas.openxmlformats.org/officeDocument/2006/relationships/worksheet" Target="worksheets/sheet18.xml" /><Relationship Id="rId19" Type="http://schemas.openxmlformats.org/officeDocument/2006/relationships/worksheet" Target="worksheets/sheet19.xml" /><Relationship Id="rId20" Type="http://schemas.openxmlformats.org/officeDocument/2006/relationships/worksheet" Target="worksheets/sheet20.xml" /><Relationship Id="rId21" Type="http://schemas.openxmlformats.org/officeDocument/2006/relationships/worksheet" Target="worksheets/sheet21.xml" /><Relationship Id="rId22" Type="http://schemas.openxmlformats.org/officeDocument/2006/relationships/worksheet" Target="worksheets/sheet22.xml" /><Relationship Id="rId23" Type="http://schemas.openxmlformats.org/officeDocument/2006/relationships/worksheet" Target="worksheets/sheet23.xml" /><Relationship Id="rId24" Type="http://schemas.openxmlformats.org/officeDocument/2006/relationships/worksheet" Target="worksheets/sheet24.xml" /><Relationship Id="rId25" Type="http://schemas.openxmlformats.org/officeDocument/2006/relationships/worksheet" Target="worksheets/sheet25.xml" /><Relationship Id="rId26" Type="http://schemas.openxmlformats.org/officeDocument/2006/relationships/worksheet" Target="worksheets/sheet26.xml" /><Relationship Id="rId27" Type="http://schemas.openxmlformats.org/officeDocument/2006/relationships/worksheet" Target="worksheets/sheet27.xml" /><Relationship Id="rId28" Type="http://schemas.openxmlformats.org/officeDocument/2006/relationships/worksheet" Target="worksheets/sheet28.xml" /><Relationship Id="rId29" Type="http://schemas.openxmlformats.org/officeDocument/2006/relationships/worksheet" Target="worksheets/sheet29.xml" /><Relationship Id="rId30" Type="http://schemas.openxmlformats.org/officeDocument/2006/relationships/worksheet" Target="worksheets/sheet30.xml" /><Relationship Id="rId31" Type="http://schemas.openxmlformats.org/officeDocument/2006/relationships/worksheet" Target="worksheets/sheet31.xml" /><Relationship Id="rId32" Type="http://schemas.openxmlformats.org/officeDocument/2006/relationships/worksheet" Target="worksheets/sheet32.xml" /><Relationship Id="rId33" Type="http://schemas.openxmlformats.org/officeDocument/2006/relationships/worksheet" Target="worksheets/sheet33.xml" /><Relationship Id="rId34" Type="http://schemas.openxmlformats.org/officeDocument/2006/relationships/worksheet" Target="worksheets/sheet34.xml" /><Relationship Id="rId35" Type="http://schemas.openxmlformats.org/officeDocument/2006/relationships/worksheet" Target="worksheets/sheet35.xml" /><Relationship Id="rId36" Type="http://schemas.openxmlformats.org/officeDocument/2006/relationships/worksheet" Target="worksheets/sheet36.xml" /><Relationship Id="rId37" Type="http://schemas.openxmlformats.org/officeDocument/2006/relationships/worksheet" Target="worksheets/sheet37.xml" /><Relationship Id="rId38" Type="http://schemas.openxmlformats.org/officeDocument/2006/relationships/worksheet" Target="worksheets/sheet38.xml" /><Relationship Id="rId39" Type="http://schemas.openxmlformats.org/officeDocument/2006/relationships/worksheet" Target="worksheets/sheet39.xml" /><Relationship Id="rId40" Type="http://schemas.openxmlformats.org/officeDocument/2006/relationships/worksheet" Target="worksheets/sheet40.xml" /><Relationship Id="rId41" Type="http://schemas.openxmlformats.org/officeDocument/2006/relationships/worksheet" Target="worksheets/sheet41.xml" /><Relationship Id="rId42" Type="http://schemas.openxmlformats.org/officeDocument/2006/relationships/worksheet" Target="worksheets/sheet42.xml" /><Relationship Id="rId43" Type="http://schemas.openxmlformats.org/officeDocument/2006/relationships/worksheet" Target="worksheets/sheet43.xml" /><Relationship Id="rId44" Type="http://schemas.openxmlformats.org/officeDocument/2006/relationships/worksheet" Target="worksheets/sheet44.xml" /><Relationship Id="rId45" Type="http://schemas.openxmlformats.org/officeDocument/2006/relationships/worksheet" Target="worksheets/sheet45.xml" /><Relationship Id="rId46" Type="http://schemas.openxmlformats.org/officeDocument/2006/relationships/worksheet" Target="worksheets/sheet46.xml" /><Relationship Id="rId47" Type="http://schemas.openxmlformats.org/officeDocument/2006/relationships/worksheet" Target="worksheets/sheet47.xml" /><Relationship Id="rId48" Type="http://schemas.openxmlformats.org/officeDocument/2006/relationships/worksheet" Target="worksheets/sheet48.xml" /><Relationship Id="rId49" Type="http://schemas.openxmlformats.org/officeDocument/2006/relationships/worksheet" Target="worksheets/sheet49.xml" /><Relationship Id="rId50" Type="http://schemas.openxmlformats.org/officeDocument/2006/relationships/worksheet" Target="worksheets/sheet50.xml" /><Relationship Id="rId51" Type="http://schemas.openxmlformats.org/officeDocument/2006/relationships/worksheet" Target="worksheets/sheet51.xml" /><Relationship Id="rId52" Type="http://schemas.openxmlformats.org/officeDocument/2006/relationships/worksheet" Target="worksheets/sheet52.xml" /><Relationship Id="rId53" Type="http://schemas.openxmlformats.org/officeDocument/2006/relationships/worksheet" Target="worksheets/sheet53.xml" /><Relationship Id="rId54" Type="http://schemas.openxmlformats.org/officeDocument/2006/relationships/worksheet" Target="worksheets/sheet54.xml" /><Relationship Id="rId55" Type="http://schemas.openxmlformats.org/officeDocument/2006/relationships/worksheet" Target="worksheets/sheet55.xml" /><Relationship Id="rId56" Type="http://schemas.openxmlformats.org/officeDocument/2006/relationships/worksheet" Target="worksheets/sheet56.xml" /><Relationship Id="rId57" Type="http://schemas.openxmlformats.org/officeDocument/2006/relationships/worksheet" Target="worksheets/sheet57.xml" /><Relationship Id="rId58" Type="http://schemas.openxmlformats.org/officeDocument/2006/relationships/worksheet" Target="worksheets/sheet58.xml" /><Relationship Id="rId59" Type="http://schemas.openxmlformats.org/officeDocument/2006/relationships/worksheet" Target="worksheets/sheet59.xml" /><Relationship Id="rId60" Type="http://schemas.openxmlformats.org/officeDocument/2006/relationships/worksheet" Target="worksheets/sheet60.xml" /><Relationship Id="rId61" Type="http://schemas.openxmlformats.org/officeDocument/2006/relationships/worksheet" Target="worksheets/sheet61.xml" /><Relationship Id="rId62" Type="http://schemas.openxmlformats.org/officeDocument/2006/relationships/worksheet" Target="worksheets/sheet62.xml" /><Relationship Id="rId63" Type="http://schemas.openxmlformats.org/officeDocument/2006/relationships/worksheet" Target="worksheets/sheet63.xml" /><Relationship Id="rId64" Type="http://schemas.openxmlformats.org/officeDocument/2006/relationships/worksheet" Target="worksheets/sheet64.xml" /><Relationship Id="rId65" Type="http://schemas.openxmlformats.org/officeDocument/2006/relationships/worksheet" Target="worksheets/sheet65.xml" /><Relationship Id="rId66" Type="http://schemas.openxmlformats.org/officeDocument/2006/relationships/worksheet" Target="worksheets/sheet66.xml" /><Relationship Id="rId67" Type="http://schemas.openxmlformats.org/officeDocument/2006/relationships/worksheet" Target="worksheets/sheet67.xml" /><Relationship Id="rId68" Type="http://schemas.openxmlformats.org/officeDocument/2006/relationships/worksheet" Target="worksheets/sheet68.xml" /><Relationship Id="rId69" Type="http://schemas.openxmlformats.org/officeDocument/2006/relationships/worksheet" Target="worksheets/sheet69.xml" /><Relationship Id="rId70" Type="http://schemas.openxmlformats.org/officeDocument/2006/relationships/worksheet" Target="worksheets/sheet70.xml" /><Relationship Id="rId71" Type="http://schemas.openxmlformats.org/officeDocument/2006/relationships/worksheet" Target="worksheets/sheet71.xml" /><Relationship Id="rId72" Type="http://schemas.openxmlformats.org/officeDocument/2006/relationships/worksheet" Target="worksheets/sheet72.xml" /><Relationship Id="rId73" Type="http://schemas.openxmlformats.org/officeDocument/2006/relationships/worksheet" Target="worksheets/sheet73.xml" /><Relationship Id="rId74" Type="http://schemas.openxmlformats.org/officeDocument/2006/relationships/worksheet" Target="worksheets/sheet74.xml" /><Relationship Id="rId75" Type="http://schemas.openxmlformats.org/officeDocument/2006/relationships/worksheet" Target="worksheets/sheet75.xml" /><Relationship Id="rId76" Type="http://schemas.openxmlformats.org/officeDocument/2006/relationships/worksheet" Target="worksheets/sheet76.xml" /><Relationship Id="rId77" Type="http://schemas.openxmlformats.org/officeDocument/2006/relationships/worksheet" Target="worksheets/sheet77.xml" /><Relationship Id="rId78" Type="http://schemas.openxmlformats.org/officeDocument/2006/relationships/styles" Target="styles.xml" /><Relationship Id="rId79" Type="http://schemas.openxmlformats.org/officeDocument/2006/relationships/sharedStrings" Target="sharedStrings.xml" /><Relationship Id="rId80" Type="http://schemas.openxmlformats.org/officeDocument/2006/relationships/theme" Target="theme/theme1.xml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86"/>
  <sheetViews>
    <sheetView tabSelected="1"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20.7142857142857" customWidth="1"/>
    <col min="2" max="2" width="60.7142857142857" customWidth="1"/>
    <col min="3" max="5" width="24.7142857142857" customWidth="1"/>
  </cols>
  <sheetData>
    <row r="1" spans="1:1" ht="12.75" customHeight="1">
      <c r="A1" s="5" t="s">
        <v>13</v>
      </c>
    </row>
    <row r="3" spans="2:2" ht="12.75" customHeight="1">
      <c r="B3" s="1" t="s">
        <v>0</v>
      </c>
    </row>
    <row r="5" spans="2:2" ht="12.75" customHeight="1">
      <c r="B5" s="2" t="s">
        <v>1</v>
      </c>
    </row>
    <row r="6" spans="2:8" ht="12.75" customHeight="1">
      <c r="B6" t="s">
        <v>2</v>
      </c>
      <c r="G6" t="s">
        <v>5</v>
      </c>
      <c>
        <v>0</v>
      </c>
    </row>
    <row r="7" spans="2:8" ht="12.75" customHeight="1">
      <c r="B7" s="3" t="s">
        <v>3</v>
      </c>
      <c s="2">
        <f>SUM(C11:C86)</f>
      </c>
      <c r="G7" t="s">
        <v>6</v>
      </c>
      <c>
        <v>15</v>
      </c>
    </row>
    <row r="8" spans="2:8" ht="12.75" customHeight="1">
      <c r="B8" s="3" t="s">
        <v>4</v>
      </c>
      <c s="2">
        <f>SUM(E11:E86)</f>
      </c>
      <c r="G8" t="s">
        <v>7</v>
      </c>
      <c>
        <v>21</v>
      </c>
    </row>
    <row r="10" spans="1:5" ht="12.75" customHeight="1">
      <c r="A10" s="4" t="s">
        <v>8</v>
      </c>
      <c s="4" t="s">
        <v>9</v>
      </c>
      <c s="4" t="s">
        <v>10</v>
      </c>
      <c s="4" t="s">
        <v>11</v>
      </c>
      <c s="4" t="s">
        <v>12</v>
      </c>
    </row>
    <row r="11" spans="1:5" ht="12.75" customHeight="1">
      <c r="A11" s="7" t="s">
        <v>22</v>
      </c>
      <c s="7" t="s">
        <v>21</v>
      </c>
      <c s="13">
        <f>'000'!H30</f>
      </c>
      <c s="13">
        <f>'000'!P30</f>
      </c>
      <c s="13">
        <f>C11+D11</f>
      </c>
    </row>
    <row r="12" spans="1:5" ht="12.75" customHeight="1">
      <c r="A12" s="7" t="s">
        <v>66</v>
      </c>
      <c s="7" t="s">
        <v>67</v>
      </c>
      <c s="13">
        <f>'001'!H32</f>
      </c>
      <c s="13">
        <f>'001'!P32</f>
      </c>
      <c s="13">
        <f>C12+D12</f>
      </c>
    </row>
    <row r="13" spans="1:5" ht="12.75" customHeight="1">
      <c r="A13" s="7" t="s">
        <v>90</v>
      </c>
      <c s="7" t="s">
        <v>89</v>
      </c>
      <c s="13">
        <f>'002'!H55</f>
      </c>
      <c s="13">
        <f>'002'!P55</f>
      </c>
      <c s="13">
        <f>C13+D13</f>
      </c>
    </row>
    <row r="14" spans="1:5" ht="12.75" customHeight="1">
      <c r="A14" s="7" t="s">
        <v>147</v>
      </c>
      <c s="7" t="s">
        <v>148</v>
      </c>
      <c s="13">
        <f>'014.1'!H135</f>
      </c>
      <c s="13">
        <f>'014.1'!P135</f>
      </c>
      <c s="13">
        <f>C14+D14</f>
      </c>
    </row>
    <row r="15" spans="1:5" ht="12.75" customHeight="1">
      <c r="A15" s="7" t="s">
        <v>278</v>
      </c>
      <c s="7" t="s">
        <v>279</v>
      </c>
      <c s="13">
        <f>'014.2'!H72</f>
      </c>
      <c s="13">
        <f>'014.2'!P72</f>
      </c>
      <c s="13">
        <f>C15+D15</f>
      </c>
    </row>
    <row r="16" spans="1:5" ht="12.75" customHeight="1">
      <c r="A16" s="7" t="s">
        <v>314</v>
      </c>
      <c s="7" t="s">
        <v>315</v>
      </c>
      <c s="13">
        <f>'014.3'!H72</f>
      </c>
      <c s="13">
        <f>'014.3'!P72</f>
      </c>
      <c s="13">
        <f>C16+D16</f>
      </c>
    </row>
    <row r="17" spans="1:5" ht="12.75" customHeight="1">
      <c r="A17" s="7" t="s">
        <v>355</v>
      </c>
      <c s="7" t="s">
        <v>354</v>
      </c>
      <c s="13">
        <f>'015'!H85</f>
      </c>
      <c s="13">
        <f>'015'!P85</f>
      </c>
      <c s="13">
        <f>C17+D17</f>
      </c>
    </row>
    <row r="18" spans="1:5" ht="12.75" customHeight="1">
      <c r="A18" s="7" t="s">
        <v>443</v>
      </c>
      <c s="7" t="s">
        <v>148</v>
      </c>
      <c s="13">
        <f>'016.1'!H137</f>
      </c>
      <c s="13">
        <f>'016.1'!P137</f>
      </c>
      <c s="13">
        <f>C18+D18</f>
      </c>
    </row>
    <row r="19" spans="1:5" ht="12.75" customHeight="1">
      <c r="A19" s="7" t="s">
        <v>453</v>
      </c>
      <c s="7" t="s">
        <v>279</v>
      </c>
      <c s="13">
        <f>'016.2'!H72</f>
      </c>
      <c s="13">
        <f>'016.2'!P72</f>
      </c>
      <c s="13">
        <f>C19+D19</f>
      </c>
    </row>
    <row r="20" spans="1:5" ht="12.75" customHeight="1">
      <c r="A20" s="7" t="s">
        <v>454</v>
      </c>
      <c s="7" t="s">
        <v>315</v>
      </c>
      <c s="13">
        <f>'016.3'!H72</f>
      </c>
      <c s="13">
        <f>'016.3'!P72</f>
      </c>
      <c s="13">
        <f>C20+D20</f>
      </c>
    </row>
    <row r="21" spans="1:5" ht="12.75" customHeight="1">
      <c r="A21" s="7" t="s">
        <v>463</v>
      </c>
      <c s="7" t="s">
        <v>148</v>
      </c>
      <c s="13">
        <f>'017.1'!H141</f>
      </c>
      <c s="13">
        <f>'017.1'!P141</f>
      </c>
      <c s="13">
        <f>C21+D21</f>
      </c>
    </row>
    <row r="22" spans="1:5" ht="12.75" customHeight="1">
      <c r="A22" s="7" t="s">
        <v>482</v>
      </c>
      <c s="7" t="s">
        <v>279</v>
      </c>
      <c s="13">
        <f>'017.2'!H74</f>
      </c>
      <c s="13">
        <f>'017.2'!P74</f>
      </c>
      <c s="13">
        <f>C22+D22</f>
      </c>
    </row>
    <row r="23" spans="1:5" ht="12.75" customHeight="1">
      <c r="A23" s="7" t="s">
        <v>484</v>
      </c>
      <c s="7" t="s">
        <v>315</v>
      </c>
      <c s="13">
        <f>'017.3'!H74</f>
      </c>
      <c s="13">
        <f>'017.3'!P74</f>
      </c>
      <c s="13">
        <f>C23+D23</f>
      </c>
    </row>
    <row r="24" spans="1:5" ht="12.75" customHeight="1">
      <c r="A24" s="7" t="s">
        <v>496</v>
      </c>
      <c s="7" t="s">
        <v>148</v>
      </c>
      <c s="13">
        <f>'018.1'!H151</f>
      </c>
      <c s="13">
        <f>'018.1'!P151</f>
      </c>
      <c s="13">
        <f>C24+D24</f>
      </c>
    </row>
    <row r="25" spans="1:5" ht="12.75" customHeight="1">
      <c r="A25" s="7" t="s">
        <v>521</v>
      </c>
      <c s="7" t="s">
        <v>279</v>
      </c>
      <c s="13">
        <f>'018.2'!H80</f>
      </c>
      <c s="13">
        <f>'018.2'!P80</f>
      </c>
      <c s="13">
        <f>C25+D25</f>
      </c>
    </row>
    <row r="26" spans="1:5" ht="12.75" customHeight="1">
      <c r="A26" s="7" t="s">
        <v>527</v>
      </c>
      <c s="7" t="s">
        <v>315</v>
      </c>
      <c s="13">
        <f>'018.3'!H82</f>
      </c>
      <c s="13">
        <f>'018.3'!P82</f>
      </c>
      <c s="13">
        <f>C26+D26</f>
      </c>
    </row>
    <row r="27" spans="1:5" ht="12.75" customHeight="1">
      <c r="A27" s="7" t="s">
        <v>543</v>
      </c>
      <c s="7" t="s">
        <v>542</v>
      </c>
      <c s="13">
        <f>'104'!H105</f>
      </c>
      <c s="13">
        <f>'104'!P105</f>
      </c>
      <c s="13">
        <f>C27+D27</f>
      </c>
    </row>
    <row r="28" spans="1:5" ht="12.75" customHeight="1">
      <c r="A28" s="7" t="s">
        <v>647</v>
      </c>
      <c s="7" t="s">
        <v>646</v>
      </c>
      <c s="13">
        <f>'105'!H173</f>
      </c>
      <c s="13">
        <f>'105'!P173</f>
      </c>
      <c s="13">
        <f>C28+D28</f>
      </c>
    </row>
    <row r="29" spans="1:5" ht="12.75" customHeight="1">
      <c r="A29" s="7" t="s">
        <v>783</v>
      </c>
      <c s="7" t="s">
        <v>646</v>
      </c>
      <c s="13">
        <f>'105.1'!H119</f>
      </c>
      <c s="13">
        <f>'105.1'!P119</f>
      </c>
      <c s="13">
        <f>C29+D29</f>
      </c>
    </row>
    <row r="30" spans="1:5" ht="12.75" customHeight="1">
      <c r="A30" s="7" t="s">
        <v>819</v>
      </c>
      <c s="7" t="s">
        <v>818</v>
      </c>
      <c s="13">
        <f>'254'!H34</f>
      </c>
      <c s="13">
        <f>'254'!P34</f>
      </c>
      <c s="13">
        <f>C30+D30</f>
      </c>
    </row>
    <row r="31" spans="1:5" ht="12.75" customHeight="1">
      <c r="A31" s="7" t="s">
        <v>833</v>
      </c>
      <c s="7" t="s">
        <v>834</v>
      </c>
      <c s="13">
        <f>'255'!H48</f>
      </c>
      <c s="13">
        <f>'255'!P48</f>
      </c>
      <c s="13">
        <f>C31+D31</f>
      </c>
    </row>
    <row r="32" spans="1:5" ht="12.75" customHeight="1">
      <c r="A32" s="7" t="s">
        <v>859</v>
      </c>
      <c s="7" t="s">
        <v>858</v>
      </c>
      <c s="13">
        <f>'256'!H81</f>
      </c>
      <c s="13">
        <f>'256'!P81</f>
      </c>
      <c s="13">
        <f>C32+D32</f>
      </c>
    </row>
    <row r="33" spans="1:5" ht="12.75" customHeight="1">
      <c r="A33" s="7" t="s">
        <v>918</v>
      </c>
      <c s="7" t="s">
        <v>917</v>
      </c>
      <c s="13">
        <f>'257'!H83</f>
      </c>
      <c s="13">
        <f>'257'!P83</f>
      </c>
      <c s="13">
        <f>C33+D33</f>
      </c>
    </row>
    <row r="34" spans="1:5" ht="12.75" customHeight="1">
      <c r="A34" s="7" t="s">
        <v>948</v>
      </c>
      <c s="7" t="s">
        <v>947</v>
      </c>
      <c s="13">
        <f>'258'!H54</f>
      </c>
      <c s="13">
        <f>'258'!P54</f>
      </c>
      <c s="13">
        <f>C34+D34</f>
      </c>
    </row>
    <row r="35" spans="1:5" ht="12.75" customHeight="1">
      <c r="A35" s="7" t="s">
        <v>976</v>
      </c>
      <c s="7" t="s">
        <v>975</v>
      </c>
      <c s="13">
        <f>'259'!H85</f>
      </c>
      <c s="13">
        <f>'259'!P85</f>
      </c>
      <c s="13">
        <f>C35+D35</f>
      </c>
    </row>
    <row r="36" spans="1:5" ht="12.75" customHeight="1">
      <c r="A36" s="7" t="s">
        <v>1013</v>
      </c>
      <c s="7" t="s">
        <v>1012</v>
      </c>
      <c s="13">
        <f>'260'!H71</f>
      </c>
      <c s="13">
        <f>'260'!P71</f>
      </c>
      <c s="13">
        <f>C36+D36</f>
      </c>
    </row>
    <row r="37" spans="1:5" ht="12.75" customHeight="1">
      <c r="A37" s="7" t="s">
        <v>1050</v>
      </c>
      <c s="7" t="s">
        <v>1049</v>
      </c>
      <c s="13">
        <f>'261'!H64</f>
      </c>
      <c s="13">
        <f>'261'!P64</f>
      </c>
      <c s="13">
        <f>C37+D37</f>
      </c>
    </row>
    <row r="38" spans="1:5" ht="12.75" customHeight="1">
      <c r="A38" s="7" t="s">
        <v>1070</v>
      </c>
      <c s="7" t="s">
        <v>1069</v>
      </c>
      <c s="13">
        <f>'262'!H99</f>
      </c>
      <c s="13">
        <f>'262'!P99</f>
      </c>
      <c s="13">
        <f>C38+D38</f>
      </c>
    </row>
    <row r="39" spans="1:5" ht="12.75" customHeight="1">
      <c r="A39" s="7" t="s">
        <v>1124</v>
      </c>
      <c s="7" t="s">
        <v>1123</v>
      </c>
      <c s="13">
        <f>'263'!H89</f>
      </c>
      <c s="13">
        <f>'263'!P89</f>
      </c>
      <c s="13">
        <f>C39+D39</f>
      </c>
    </row>
    <row r="40" spans="1:5" ht="12.75" customHeight="1">
      <c r="A40" s="7" t="s">
        <v>1165</v>
      </c>
      <c s="7" t="s">
        <v>1164</v>
      </c>
      <c s="13">
        <f>'264'!H61</f>
      </c>
      <c s="13">
        <f>'264'!P61</f>
      </c>
      <c s="13">
        <f>C40+D40</f>
      </c>
    </row>
    <row r="41" spans="1:5" ht="12.75" customHeight="1">
      <c r="A41" s="7" t="s">
        <v>1188</v>
      </c>
      <c s="7" t="s">
        <v>1187</v>
      </c>
      <c s="13">
        <f>'265'!H87</f>
      </c>
      <c s="13">
        <f>'265'!P87</f>
      </c>
      <c s="13">
        <f>C41+D41</f>
      </c>
    </row>
    <row r="42" spans="1:5" ht="12.75" customHeight="1">
      <c r="A42" s="7" t="s">
        <v>1219</v>
      </c>
      <c s="7" t="s">
        <v>1218</v>
      </c>
      <c s="13">
        <f>'266'!H85</f>
      </c>
      <c s="13">
        <f>'266'!P85</f>
      </c>
      <c s="13">
        <f>C42+D42</f>
      </c>
    </row>
    <row r="43" spans="1:5" ht="12.75" customHeight="1">
      <c r="A43" s="7" t="s">
        <v>1246</v>
      </c>
      <c s="7" t="s">
        <v>1245</v>
      </c>
      <c s="13">
        <f>'266.1'!H81</f>
      </c>
      <c s="13">
        <f>'266.1'!P81</f>
      </c>
      <c s="13">
        <f>C43+D43</f>
      </c>
    </row>
    <row r="44" spans="1:5" ht="12.75" customHeight="1">
      <c r="A44" s="7" t="s">
        <v>1272</v>
      </c>
      <c s="7" t="s">
        <v>1271</v>
      </c>
      <c s="13">
        <f>'267'!H58</f>
      </c>
      <c s="13">
        <f>'267'!P58</f>
      </c>
      <c s="13">
        <f>C44+D44</f>
      </c>
    </row>
    <row r="45" spans="1:5" ht="12.75" customHeight="1">
      <c r="A45" s="7" t="s">
        <v>1292</v>
      </c>
      <c s="7" t="s">
        <v>1291</v>
      </c>
      <c s="13">
        <f>'268'!H66</f>
      </c>
      <c s="13">
        <f>'268'!P66</f>
      </c>
      <c s="13">
        <f>C45+D45</f>
      </c>
    </row>
    <row r="46" spans="1:5" ht="12.75" customHeight="1">
      <c r="A46" s="7" t="s">
        <v>1317</v>
      </c>
      <c s="7" t="s">
        <v>1316</v>
      </c>
      <c s="13">
        <f>'269'!H28</f>
      </c>
      <c s="13">
        <f>'269'!P28</f>
      </c>
      <c s="13">
        <f>C46+D46</f>
      </c>
    </row>
    <row r="47" spans="1:5" ht="12.75" customHeight="1">
      <c r="A47" s="7" t="s">
        <v>1325</v>
      </c>
      <c s="7" t="s">
        <v>1324</v>
      </c>
      <c s="13">
        <f>'270'!H53</f>
      </c>
      <c s="13">
        <f>'270'!P53</f>
      </c>
      <c s="13">
        <f>C47+D47</f>
      </c>
    </row>
    <row r="48" spans="1:5" ht="12.75" customHeight="1">
      <c r="A48" s="7" t="s">
        <v>1340</v>
      </c>
      <c s="7" t="s">
        <v>1339</v>
      </c>
      <c s="13">
        <f>'311'!H45</f>
      </c>
      <c s="13">
        <f>'311'!P45</f>
      </c>
      <c s="13">
        <f>C48+D48</f>
      </c>
    </row>
    <row r="49" spans="1:5" ht="12.75" customHeight="1">
      <c r="A49" s="7" t="s">
        <v>1363</v>
      </c>
      <c s="7" t="s">
        <v>1362</v>
      </c>
      <c s="13">
        <f>'312'!H98</f>
      </c>
      <c s="13">
        <f>'312'!P98</f>
      </c>
      <c s="13">
        <f>C49+D49</f>
      </c>
    </row>
    <row r="50" spans="1:5" ht="12.75" customHeight="1">
      <c r="A50" s="7" t="s">
        <v>1426</v>
      </c>
      <c s="7" t="s">
        <v>1425</v>
      </c>
      <c s="13">
        <f>'313'!H72</f>
      </c>
      <c s="13">
        <f>'313'!P72</f>
      </c>
      <c s="13">
        <f>C50+D50</f>
      </c>
    </row>
    <row r="51" spans="1:5" ht="12.75" customHeight="1">
      <c r="A51" s="7" t="s">
        <v>1447</v>
      </c>
      <c s="7" t="s">
        <v>1446</v>
      </c>
      <c s="13">
        <f>'346'!H68</f>
      </c>
      <c s="13">
        <f>'346'!P68</f>
      </c>
      <c s="13">
        <f>C51+D51</f>
      </c>
    </row>
    <row r="52" spans="1:5" ht="12.75" customHeight="1">
      <c r="A52" s="7" t="s">
        <v>1489</v>
      </c>
      <c s="7" t="s">
        <v>1488</v>
      </c>
      <c s="13">
        <f>'347'!H94</f>
      </c>
      <c s="13">
        <f>'347'!P94</f>
      </c>
      <c s="13">
        <f>C52+D52</f>
      </c>
    </row>
    <row r="53" spans="1:5" ht="12.75" customHeight="1">
      <c r="A53" s="7" t="s">
        <v>1541</v>
      </c>
      <c s="7" t="s">
        <v>1540</v>
      </c>
      <c s="13">
        <f>'421'!H64</f>
      </c>
      <c s="13">
        <f>'421'!P64</f>
      </c>
      <c s="13">
        <f>C53+D53</f>
      </c>
    </row>
    <row r="54" spans="1:5" ht="12.75" customHeight="1">
      <c r="A54" s="7" t="s">
        <v>1605</v>
      </c>
      <c s="7" t="s">
        <v>1604</v>
      </c>
      <c s="13">
        <f>'422'!H27</f>
      </c>
      <c s="13">
        <f>'422'!P27</f>
      </c>
      <c s="13">
        <f>C54+D54</f>
      </c>
    </row>
    <row r="55" spans="1:5" ht="12.75" customHeight="1">
      <c r="A55" s="7" t="s">
        <v>1617</v>
      </c>
      <c s="7" t="s">
        <v>1616</v>
      </c>
      <c s="13">
        <f>'432'!H108</f>
      </c>
      <c s="13">
        <f>'432'!P108</f>
      </c>
      <c s="13">
        <f>C55+D55</f>
      </c>
    </row>
    <row r="56" spans="1:5" ht="12.75" customHeight="1">
      <c r="A56" s="7" t="s">
        <v>1687</v>
      </c>
      <c s="7" t="s">
        <v>1686</v>
      </c>
      <c s="13">
        <f>'432.1'!H82</f>
      </c>
      <c s="13">
        <f>'432.1'!P82</f>
      </c>
      <c s="13">
        <f>C56+D56</f>
      </c>
    </row>
    <row r="57" spans="1:5" ht="12.75" customHeight="1">
      <c r="A57" s="7" t="s">
        <v>1710</v>
      </c>
      <c s="7" t="s">
        <v>1709</v>
      </c>
      <c s="13">
        <f>'437'!H56</f>
      </c>
      <c s="13">
        <f>'437'!P56</f>
      </c>
      <c s="13">
        <f>C57+D57</f>
      </c>
    </row>
    <row r="58" spans="1:5" ht="12.75" customHeight="1">
      <c r="A58" s="7" t="s">
        <v>1734</v>
      </c>
      <c s="7" t="s">
        <v>1733</v>
      </c>
      <c s="13">
        <f>'437.1'!H54</f>
      </c>
      <c s="13">
        <f>'437.1'!P54</f>
      </c>
      <c s="13">
        <f>C58+D58</f>
      </c>
    </row>
    <row r="59" spans="1:5" ht="12.75" customHeight="1">
      <c r="A59" s="7" t="s">
        <v>1737</v>
      </c>
      <c s="7" t="s">
        <v>1736</v>
      </c>
      <c s="13">
        <f>'442.1'!H85</f>
      </c>
      <c s="13">
        <f>'442.1'!P85</f>
      </c>
      <c s="13">
        <f>C59+D59</f>
      </c>
    </row>
    <row r="60" spans="1:5" ht="12.75" customHeight="1">
      <c r="A60" s="7" t="s">
        <v>1764</v>
      </c>
      <c s="7" t="s">
        <v>1763</v>
      </c>
      <c s="13">
        <f>'442.2'!H95</f>
      </c>
      <c s="13">
        <f>'442.2'!P95</f>
      </c>
      <c s="13">
        <f>C60+D60</f>
      </c>
    </row>
    <row r="61" spans="1:5" ht="12.75" customHeight="1">
      <c r="A61" s="7" t="s">
        <v>1798</v>
      </c>
      <c s="7" t="s">
        <v>1797</v>
      </c>
      <c s="13">
        <f>'442.3'!H87</f>
      </c>
      <c s="13">
        <f>'442.3'!P87</f>
      </c>
      <c s="13">
        <f>C61+D61</f>
      </c>
    </row>
    <row r="62" spans="1:5" ht="12.75" customHeight="1">
      <c r="A62" s="7" t="s">
        <v>1819</v>
      </c>
      <c s="7" t="s">
        <v>1818</v>
      </c>
      <c s="13">
        <f>'442.4'!H95</f>
      </c>
      <c s="13">
        <f>'442.4'!P95</f>
      </c>
      <c s="13">
        <f>C62+D62</f>
      </c>
    </row>
    <row r="63" spans="1:5" ht="12.75" customHeight="1">
      <c r="A63" s="7" t="s">
        <v>1841</v>
      </c>
      <c s="7" t="s">
        <v>1840</v>
      </c>
      <c s="13">
        <f>'442.5'!H66</f>
      </c>
      <c s="13">
        <f>'442.5'!P66</f>
      </c>
      <c s="13">
        <f>C63+D63</f>
      </c>
    </row>
    <row r="64" spans="1:5" ht="12.75" customHeight="1">
      <c r="A64" s="7" t="s">
        <v>1854</v>
      </c>
      <c s="7" t="s">
        <v>1853</v>
      </c>
      <c s="13">
        <f>'445'!H65</f>
      </c>
      <c s="13">
        <f>'445'!P65</f>
      </c>
      <c s="13">
        <f>C64+D64</f>
      </c>
    </row>
    <row r="65" spans="1:5" ht="12.75" customHeight="1">
      <c r="A65" s="7" t="s">
        <v>1899</v>
      </c>
      <c s="7" t="s">
        <v>1898</v>
      </c>
      <c s="13">
        <f>'456'!H38</f>
      </c>
      <c s="13">
        <f>'456'!P38</f>
      </c>
      <c s="13">
        <f>C65+D65</f>
      </c>
    </row>
    <row r="66" spans="1:5" ht="12.75" customHeight="1">
      <c r="A66" s="7" t="s">
        <v>1903</v>
      </c>
      <c s="7" t="s">
        <v>1902</v>
      </c>
      <c s="13">
        <f>'456.1'!H38</f>
      </c>
      <c s="13">
        <f>'456.1'!P38</f>
      </c>
      <c s="13">
        <f>C66+D66</f>
      </c>
    </row>
    <row r="67" spans="1:5" ht="12.75" customHeight="1">
      <c r="A67" s="7" t="s">
        <v>1907</v>
      </c>
      <c s="7" t="s">
        <v>1906</v>
      </c>
      <c s="13">
        <f>'481'!H82</f>
      </c>
      <c s="13">
        <f>'481'!P82</f>
      </c>
      <c s="13">
        <f>C67+D67</f>
      </c>
    </row>
    <row r="68" spans="1:5" ht="12.75" customHeight="1">
      <c r="A68" s="7" t="s">
        <v>1979</v>
      </c>
      <c s="7" t="s">
        <v>1978</v>
      </c>
      <c s="13">
        <f>'482'!H92</f>
      </c>
      <c s="13">
        <f>'482'!P92</f>
      </c>
      <c s="13">
        <f>C68+D68</f>
      </c>
    </row>
    <row r="69" spans="1:5" ht="12.75" customHeight="1">
      <c r="A69" s="7" t="s">
        <v>2009</v>
      </c>
      <c s="7" t="s">
        <v>2008</v>
      </c>
      <c s="13">
        <f>'483'!H60</f>
      </c>
      <c s="13">
        <f>'483'!P60</f>
      </c>
      <c s="13">
        <f>C69+D69</f>
      </c>
    </row>
    <row r="70" spans="1:5" ht="12.75" customHeight="1">
      <c r="A70" s="7" t="s">
        <v>2038</v>
      </c>
      <c s="7" t="s">
        <v>2037</v>
      </c>
      <c s="13">
        <f>'484'!H60</f>
      </c>
      <c s="13">
        <f>'484'!P60</f>
      </c>
      <c s="13">
        <f>C70+D70</f>
      </c>
    </row>
    <row r="71" spans="1:5" ht="12.75" customHeight="1">
      <c r="A71" s="7" t="s">
        <v>2048</v>
      </c>
      <c s="7" t="s">
        <v>2047</v>
      </c>
      <c s="13">
        <f>'485'!H80</f>
      </c>
      <c s="13">
        <f>'485'!P80</f>
      </c>
      <c s="13">
        <f>C71+D71</f>
      </c>
    </row>
    <row r="72" spans="1:5" ht="12.75" customHeight="1">
      <c r="A72" s="7" t="s">
        <v>2117</v>
      </c>
      <c s="7" t="s">
        <v>2116</v>
      </c>
      <c s="13">
        <f>'490'!H23</f>
      </c>
      <c s="13">
        <f>'490'!P23</f>
      </c>
      <c s="13">
        <f>C72+D72</f>
      </c>
    </row>
    <row r="73" spans="1:5" ht="12.75" customHeight="1">
      <c r="A73" s="7" t="s">
        <v>2124</v>
      </c>
      <c s="7" t="s">
        <v>2123</v>
      </c>
      <c s="13">
        <f>'511'!H141</f>
      </c>
      <c s="13">
        <f>'511'!P141</f>
      </c>
      <c s="13">
        <f>C73+D73</f>
      </c>
    </row>
    <row r="74" spans="1:5" ht="12.75" customHeight="1">
      <c r="A74" s="7" t="s">
        <v>2321</v>
      </c>
      <c s="7" t="s">
        <v>2320</v>
      </c>
      <c s="13">
        <f>'512'!H146</f>
      </c>
      <c s="13">
        <f>'512'!P146</f>
      </c>
      <c s="13">
        <f>C74+D74</f>
      </c>
    </row>
    <row r="75" spans="1:5" ht="12.75" customHeight="1">
      <c r="A75" s="7" t="s">
        <v>2377</v>
      </c>
      <c s="7" t="s">
        <v>2378</v>
      </c>
      <c s="13">
        <f>'602.1'!H165</f>
      </c>
      <c s="13">
        <f>'602.1'!P165</f>
      </c>
      <c s="13">
        <f>C75+D75</f>
      </c>
    </row>
    <row r="76" spans="1:5" ht="12.75" customHeight="1">
      <c r="A76" s="7" t="s">
        <v>2541</v>
      </c>
      <c s="7" t="s">
        <v>2542</v>
      </c>
      <c s="13">
        <f>'602.2'!H203</f>
      </c>
      <c s="13">
        <f>'602.2'!P203</f>
      </c>
      <c s="13">
        <f>C76+D76</f>
      </c>
    </row>
    <row r="77" spans="1:5" ht="12.75" customHeight="1">
      <c r="A77" s="7" t="s">
        <v>2699</v>
      </c>
      <c s="7" t="s">
        <v>2700</v>
      </c>
      <c s="13">
        <f>'602.3'!H122</f>
      </c>
      <c s="13">
        <f>'602.3'!P122</f>
      </c>
      <c s="13">
        <f>C77+D77</f>
      </c>
    </row>
    <row r="78" spans="1:5" ht="12.75" customHeight="1">
      <c r="A78" s="7" t="s">
        <v>2807</v>
      </c>
      <c s="7" t="s">
        <v>2806</v>
      </c>
      <c s="13">
        <f>'616'!H118</f>
      </c>
      <c s="13">
        <f>'616'!P118</f>
      </c>
      <c s="13">
        <f>C78+D78</f>
      </c>
    </row>
    <row r="79" spans="1:5" ht="12.75" customHeight="1">
      <c r="A79" s="7" t="s">
        <v>2882</v>
      </c>
      <c s="7" t="s">
        <v>2881</v>
      </c>
      <c s="13">
        <f>'618'!H57</f>
      </c>
      <c s="13">
        <f>'618'!P57</f>
      </c>
      <c s="13">
        <f>C79+D79</f>
      </c>
    </row>
    <row r="80" spans="1:5" ht="12.75" customHeight="1">
      <c r="A80" s="7" t="s">
        <v>2911</v>
      </c>
      <c s="7" t="s">
        <v>2910</v>
      </c>
      <c s="13">
        <f>'619'!H40</f>
      </c>
      <c s="13">
        <f>'619'!P40</f>
      </c>
      <c s="13">
        <f>C80+D80</f>
      </c>
    </row>
    <row r="81" spans="1:5" ht="12.75" customHeight="1">
      <c r="A81" s="7" t="s">
        <v>2932</v>
      </c>
      <c s="7" t="s">
        <v>2931</v>
      </c>
      <c s="13">
        <f>'620'!H18</f>
      </c>
      <c s="13">
        <f>'620'!P18</f>
      </c>
      <c s="13">
        <f>C81+D81</f>
      </c>
    </row>
    <row r="82" spans="1:5" ht="12.75" customHeight="1">
      <c r="A82" s="7" t="s">
        <v>2938</v>
      </c>
      <c s="7" t="s">
        <v>2937</v>
      </c>
      <c s="13">
        <f>'702.1'!H32</f>
      </c>
      <c s="13">
        <f>'702.1'!P32</f>
      </c>
      <c s="13">
        <f>C82+D82</f>
      </c>
    </row>
    <row r="83" spans="1:5" ht="12.75" customHeight="1">
      <c r="A83" s="7" t="s">
        <v>2943</v>
      </c>
      <c s="7" t="s">
        <v>2937</v>
      </c>
      <c s="13">
        <f>'702.2'!H37</f>
      </c>
      <c s="13">
        <f>'702.2'!P37</f>
      </c>
      <c s="13">
        <f>C83+D83</f>
      </c>
    </row>
    <row r="84" spans="1:5" ht="12.75" customHeight="1">
      <c r="A84" s="7" t="s">
        <v>2951</v>
      </c>
      <c s="7" t="s">
        <v>2937</v>
      </c>
      <c s="13">
        <f>'702.3'!H64</f>
      </c>
      <c s="13">
        <f>'702.3'!P64</f>
      </c>
      <c s="13">
        <f>C84+D84</f>
      </c>
    </row>
    <row r="85" spans="1:5" ht="12.75" customHeight="1">
      <c r="A85" s="7" t="s">
        <v>2981</v>
      </c>
      <c s="7" t="s">
        <v>2980</v>
      </c>
      <c s="13">
        <f>'802.1'!H40</f>
      </c>
      <c s="13">
        <f>'802.1'!P40</f>
      </c>
      <c s="13">
        <f>C85+D85</f>
      </c>
    </row>
    <row r="86" spans="1:5" ht="12.75" customHeight="1">
      <c r="A86" s="7" t="s">
        <v>3020</v>
      </c>
      <c s="7" t="s">
        <v>3019</v>
      </c>
      <c s="13">
        <f>'802.2'!H20</f>
      </c>
      <c s="13">
        <f>'802.2'!P20</f>
      </c>
      <c s="13">
        <f>C86+D86</f>
      </c>
    </row>
  </sheetData>
  <sheetProtection formatColumns="0"/>
  <hyperlinks>
    <hyperlink ref="A11" location="#'000'!A1" tooltip="Odkaz na stranku objektu [000]" display="000"/>
    <hyperlink ref="A12" location="#'001'!A1" tooltip="Odkaz na stranku objektu [001]" display="001"/>
    <hyperlink ref="A13" location="#'002'!A1" tooltip="Odkaz na stranku objektu [002]" display="002"/>
    <hyperlink ref="A14" location="#'014.1'!A1" tooltip="Odkaz na stranku objektu [014.1]" display="014.1"/>
    <hyperlink ref="A15" location="#'014.2'!A1" tooltip="Odkaz na stranku objektu [014.2]" display="014.2"/>
    <hyperlink ref="A16" location="#'014.3'!A1" tooltip="Odkaz na stranku objektu [014.3]" display="014.3"/>
    <hyperlink ref="A17" location="#'015'!A1" tooltip="Odkaz na stranku objektu [015]" display="015"/>
    <hyperlink ref="A18" location="#'016.1'!A1" tooltip="Odkaz na stranku objektu [016.1]" display="016.1"/>
    <hyperlink ref="A19" location="#'016.2'!A1" tooltip="Odkaz na stranku objektu [016.2]" display="016.2"/>
    <hyperlink ref="A20" location="#'016.3'!A1" tooltip="Odkaz na stranku objektu [016.3]" display="016.3"/>
    <hyperlink ref="A21" location="#'017.1'!A1" tooltip="Odkaz na stranku objektu [017.1]" display="017.1"/>
    <hyperlink ref="A22" location="#'017.2'!A1" tooltip="Odkaz na stranku objektu [017.2]" display="017.2"/>
    <hyperlink ref="A23" location="#'017.3'!A1" tooltip="Odkaz na stranku objektu [017.3]" display="017.3"/>
    <hyperlink ref="A24" location="#'018.1'!A1" tooltip="Odkaz na stranku objektu [018.1]" display="018.1"/>
    <hyperlink ref="A25" location="#'018.2'!A1" tooltip="Odkaz na stranku objektu [018.2]" display="018.2"/>
    <hyperlink ref="A26" location="#'018.3'!A1" tooltip="Odkaz na stranku objektu [018.3]" display="018.3"/>
    <hyperlink ref="A27" location="#'104'!A1" tooltip="Odkaz na stranku objektu [104]" display="104"/>
    <hyperlink ref="A28" location="#'105'!A1" tooltip="Odkaz na stranku objektu [105]" display="105"/>
    <hyperlink ref="A29" location="#'105.1'!A1" tooltip="Odkaz na stranku objektu [105.1]" display="105.1"/>
    <hyperlink ref="A30" location="#'254'!A1" tooltip="Odkaz na stranku objektu [254]" display="254"/>
    <hyperlink ref="A31" location="#'255'!A1" tooltip="Odkaz na stranku objektu [255]" display="255"/>
    <hyperlink ref="A32" location="#'256'!A1" tooltip="Odkaz na stranku objektu [256]" display="256"/>
    <hyperlink ref="A33" location="#'257'!A1" tooltip="Odkaz na stranku objektu [257]" display="257"/>
    <hyperlink ref="A34" location="#'258'!A1" tooltip="Odkaz na stranku objektu [258]" display="258"/>
    <hyperlink ref="A35" location="#'259'!A1" tooltip="Odkaz na stranku objektu [259]" display="259"/>
    <hyperlink ref="A36" location="#'260'!A1" tooltip="Odkaz na stranku objektu [260]" display="260"/>
    <hyperlink ref="A37" location="#'261'!A1" tooltip="Odkaz na stranku objektu [261]" display="261"/>
    <hyperlink ref="A38" location="#'262'!A1" tooltip="Odkaz na stranku objektu [262]" display="262"/>
    <hyperlink ref="A39" location="#'263'!A1" tooltip="Odkaz na stranku objektu [263]" display="263"/>
    <hyperlink ref="A40" location="#'264'!A1" tooltip="Odkaz na stranku objektu [264]" display="264"/>
    <hyperlink ref="A41" location="#'265'!A1" tooltip="Odkaz na stranku objektu [265]" display="265"/>
    <hyperlink ref="A42" location="#'266'!A1" tooltip="Odkaz na stranku objektu [266]" display="266"/>
    <hyperlink ref="A43" location="#'266.1'!A1" tooltip="Odkaz na stranku objektu [266.1]" display="266.1"/>
    <hyperlink ref="A44" location="#'267'!A1" tooltip="Odkaz na stranku objektu [267]" display="267"/>
    <hyperlink ref="A45" location="#'268'!A1" tooltip="Odkaz na stranku objektu [268]" display="268"/>
    <hyperlink ref="A46" location="#'269'!A1" tooltip="Odkaz na stranku objektu [269]" display="269"/>
    <hyperlink ref="A47" location="#'270'!A1" tooltip="Odkaz na stranku objektu [270]" display="270"/>
    <hyperlink ref="A48" location="#'311'!A1" tooltip="Odkaz na stranku objektu [311]" display="311"/>
    <hyperlink ref="A49" location="#'312'!A1" tooltip="Odkaz na stranku objektu [312]" display="312"/>
    <hyperlink ref="A50" location="#'313'!A1" tooltip="Odkaz na stranku objektu [313]" display="313"/>
    <hyperlink ref="A51" location="#'346'!A1" tooltip="Odkaz na stranku objektu [346]" display="346"/>
    <hyperlink ref="A52" location="#'347'!A1" tooltip="Odkaz na stranku objektu [347]" display="347"/>
    <hyperlink ref="A53" location="#'421'!A1" tooltip="Odkaz na stranku objektu [421]" display="421"/>
    <hyperlink ref="A54" location="#'422'!A1" tooltip="Odkaz na stranku objektu [422]" display="422"/>
    <hyperlink ref="A55" location="#'432'!A1" tooltip="Odkaz na stranku objektu [432]" display="432"/>
    <hyperlink ref="A56" location="#'432.1'!A1" tooltip="Odkaz na stranku objektu [432.1]" display="432.1"/>
    <hyperlink ref="A57" location="#'437'!A1" tooltip="Odkaz na stranku objektu [437]" display="437"/>
    <hyperlink ref="A58" location="#'437.1'!A1" tooltip="Odkaz na stranku objektu [437.1]" display="437.1"/>
    <hyperlink ref="A59" location="#'442.1'!A1" tooltip="Odkaz na stranku objektu [442.1]" display="442.1"/>
    <hyperlink ref="A60" location="#'442.2'!A1" tooltip="Odkaz na stranku objektu [442.2]" display="442.2"/>
    <hyperlink ref="A61" location="#'442.3'!A1" tooltip="Odkaz na stranku objektu [442.3]" display="442.3"/>
    <hyperlink ref="A62" location="#'442.4'!A1" tooltip="Odkaz na stranku objektu [442.4]" display="442.4"/>
    <hyperlink ref="A63" location="#'442.5'!A1" tooltip="Odkaz na stranku objektu [442.5]" display="442.5"/>
    <hyperlink ref="A64" location="#'445'!A1" tooltip="Odkaz na stranku objektu [445]" display="445"/>
    <hyperlink ref="A65" location="#'456'!A1" tooltip="Odkaz na stranku objektu [456]" display="456"/>
    <hyperlink ref="A66" location="#'456.1'!A1" tooltip="Odkaz na stranku objektu [456.1]" display="456.1"/>
    <hyperlink ref="A67" location="#'481'!A1" tooltip="Odkaz na stranku objektu [481]" display="481"/>
    <hyperlink ref="A68" location="#'482'!A1" tooltip="Odkaz na stranku objektu [482]" display="482"/>
    <hyperlink ref="A69" location="#'483'!A1" tooltip="Odkaz na stranku objektu [483]" display="483"/>
    <hyperlink ref="A70" location="#'484'!A1" tooltip="Odkaz na stranku objektu [484]" display="484"/>
    <hyperlink ref="A71" location="#'485'!A1" tooltip="Odkaz na stranku objektu [485]" display="485"/>
    <hyperlink ref="A72" location="#'490'!A1" tooltip="Odkaz na stranku objektu [490]" display="490"/>
    <hyperlink ref="A73" location="#'511'!A1" tooltip="Odkaz na stranku objektu [511]" display="511"/>
    <hyperlink ref="A74" location="#'512'!A1" tooltip="Odkaz na stranku objektu [512]" display="512"/>
    <hyperlink ref="A75" location="#'602.1'!A1" tooltip="Odkaz na stranku objektu [602.1]" display="602.1"/>
    <hyperlink ref="A76" location="#'602.2'!A1" tooltip="Odkaz na stranku objektu [602.2]" display="602.2"/>
    <hyperlink ref="A77" location="#'602.3'!A1" tooltip="Odkaz na stranku objektu [602.3]" display="602.3"/>
    <hyperlink ref="A78" location="#'616'!A1" tooltip="Odkaz na stranku objektu [616]" display="616"/>
    <hyperlink ref="A79" location="#'618'!A1" tooltip="Odkaz na stranku objektu [618]" display="618"/>
    <hyperlink ref="A80" location="#'619'!A1" tooltip="Odkaz na stranku objektu [619]" display="619"/>
    <hyperlink ref="A81" location="#'620'!A1" tooltip="Odkaz na stranku objektu [620]" display="620"/>
    <hyperlink ref="A82" location="#'702.1'!A1" tooltip="Odkaz na stranku objektu [702.1]" display="702.1"/>
    <hyperlink ref="A83" location="#'702.2'!A1" tooltip="Odkaz na stranku objektu [702.2]" display="702.2"/>
    <hyperlink ref="A84" location="#'702.3'!A1" tooltip="Odkaz na stranku objektu [702.3]" display="702.3"/>
    <hyperlink ref="A85" location="#'802.1'!A1" tooltip="Odkaz na stranku objektu [802.1]" display="802.1"/>
    <hyperlink ref="A86" location="#'802.2'!A1" tooltip="Odkaz na stranku objektu [802.2]" display="802.2"/>
  </hyperlinks>
  <printOptions/>
  <pageMargins left="0.75" right="0.75" top="1" bottom="1" header="0.5" footer="0.5"/>
  <pageSetup fitToHeight="0" horizontalDpi="300" verticalDpi="300" orientation="portrait" paperSize="9"/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72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441</v>
      </c>
      <c s="5" t="s">
        <v>442</v>
      </c>
      <c s="5"/>
    </row>
    <row r="6" spans="1:5" ht="12.75" customHeight="1">
      <c r="A6" t="s">
        <v>17</v>
      </c>
      <c r="C6" s="5" t="s">
        <v>453</v>
      </c>
      <c s="5" t="s">
        <v>279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150</v>
      </c>
      <c s="9" t="s">
        <v>280</v>
      </c>
      <c s="9"/>
      <c s="11"/>
      <c s="9"/>
      <c s="11"/>
    </row>
    <row r="12" spans="1:16" ht="12.75">
      <c r="A12" s="7">
        <v>1</v>
      </c>
      <c s="7" t="s">
        <v>150</v>
      </c>
      <c s="7" t="s">
        <v>44</v>
      </c>
      <c s="7" t="s">
        <v>281</v>
      </c>
      <c s="7" t="s">
        <v>152</v>
      </c>
      <c s="10">
        <v>1</v>
      </c>
      <c s="14"/>
      <c s="13">
        <f>ROUND((G12*F12),2)</f>
      </c>
      <c r="O12">
        <f>rekapitulace!H8</f>
      </c>
      <c>
        <f>O12/100*H12</f>
      </c>
    </row>
    <row r="13" spans="4:4" ht="25.5">
      <c r="D13" s="15" t="s">
        <v>188</v>
      </c>
    </row>
    <row r="14" spans="1:16" ht="12.75">
      <c r="A14" s="7">
        <v>2</v>
      </c>
      <c s="7" t="s">
        <v>154</v>
      </c>
      <c s="7" t="s">
        <v>44</v>
      </c>
      <c s="7" t="s">
        <v>282</v>
      </c>
      <c s="7" t="s">
        <v>152</v>
      </c>
      <c s="10">
        <v>1</v>
      </c>
      <c s="14"/>
      <c s="13">
        <f>ROUND((G14*F14),2)</f>
      </c>
      <c r="O14">
        <f>rekapitulace!H8</f>
      </c>
      <c>
        <f>O14/100*H14</f>
      </c>
    </row>
    <row r="15" spans="4:4" ht="25.5">
      <c r="D15" s="15" t="s">
        <v>188</v>
      </c>
    </row>
    <row r="16" spans="1:16" ht="12.75">
      <c r="A16" s="7">
        <v>3</v>
      </c>
      <c s="7" t="s">
        <v>156</v>
      </c>
      <c s="7" t="s">
        <v>44</v>
      </c>
      <c s="7" t="s">
        <v>283</v>
      </c>
      <c s="7" t="s">
        <v>152</v>
      </c>
      <c s="10">
        <v>6</v>
      </c>
      <c s="14"/>
      <c s="13">
        <f>ROUND((G16*F16),2)</f>
      </c>
      <c r="O16">
        <f>rekapitulace!H8</f>
      </c>
      <c>
        <f>O16/100*H16</f>
      </c>
    </row>
    <row r="17" spans="4:4" ht="25.5">
      <c r="D17" s="15" t="s">
        <v>223</v>
      </c>
    </row>
    <row r="18" spans="1:16" ht="12.75">
      <c r="A18" s="7">
        <v>4</v>
      </c>
      <c s="7" t="s">
        <v>159</v>
      </c>
      <c s="7" t="s">
        <v>44</v>
      </c>
      <c s="7" t="s">
        <v>284</v>
      </c>
      <c s="7" t="s">
        <v>152</v>
      </c>
      <c s="10">
        <v>2</v>
      </c>
      <c s="14"/>
      <c s="13">
        <f>ROUND((G18*F18),2)</f>
      </c>
      <c r="O18">
        <f>rekapitulace!H8</f>
      </c>
      <c>
        <f>O18/100*H18</f>
      </c>
    </row>
    <row r="19" spans="4:4" ht="25.5">
      <c r="D19" s="15" t="s">
        <v>161</v>
      </c>
    </row>
    <row r="20" spans="1:16" ht="12.75">
      <c r="A20" s="7">
        <v>5</v>
      </c>
      <c s="7" t="s">
        <v>162</v>
      </c>
      <c s="7" t="s">
        <v>44</v>
      </c>
      <c s="7" t="s">
        <v>285</v>
      </c>
      <c s="7" t="s">
        <v>152</v>
      </c>
      <c s="10">
        <v>4</v>
      </c>
      <c s="14"/>
      <c s="13">
        <f>ROUND((G20*F20),2)</f>
      </c>
      <c r="O20">
        <f>rekapitulace!H8</f>
      </c>
      <c>
        <f>O20/100*H20</f>
      </c>
    </row>
    <row r="21" spans="4:4" ht="25.5">
      <c r="D21" s="15" t="s">
        <v>153</v>
      </c>
    </row>
    <row r="22" spans="1:16" ht="12.75">
      <c r="A22" s="7">
        <v>6</v>
      </c>
      <c s="7" t="s">
        <v>165</v>
      </c>
      <c s="7" t="s">
        <v>44</v>
      </c>
      <c s="7" t="s">
        <v>286</v>
      </c>
      <c s="7" t="s">
        <v>152</v>
      </c>
      <c s="10">
        <v>1</v>
      </c>
      <c s="14"/>
      <c s="13">
        <f>ROUND((G22*F22),2)</f>
      </c>
      <c r="O22">
        <f>rekapitulace!H8</f>
      </c>
      <c>
        <f>O22/100*H22</f>
      </c>
    </row>
    <row r="23" spans="4:4" ht="25.5">
      <c r="D23" s="15" t="s">
        <v>188</v>
      </c>
    </row>
    <row r="24" spans="1:16" ht="12.75">
      <c r="A24" s="7">
        <v>7</v>
      </c>
      <c s="7" t="s">
        <v>168</v>
      </c>
      <c s="7" t="s">
        <v>44</v>
      </c>
      <c s="7" t="s">
        <v>287</v>
      </c>
      <c s="7" t="s">
        <v>152</v>
      </c>
      <c s="10">
        <v>4</v>
      </c>
      <c s="14"/>
      <c s="13">
        <f>ROUND((G24*F24),2)</f>
      </c>
      <c r="O24">
        <f>rekapitulace!H8</f>
      </c>
      <c>
        <f>O24/100*H24</f>
      </c>
    </row>
    <row r="25" spans="4:4" ht="25.5">
      <c r="D25" s="15" t="s">
        <v>153</v>
      </c>
    </row>
    <row r="26" spans="1:16" ht="12.75">
      <c r="A26" s="7">
        <v>8</v>
      </c>
      <c s="7" t="s">
        <v>171</v>
      </c>
      <c s="7" t="s">
        <v>44</v>
      </c>
      <c s="7" t="s">
        <v>288</v>
      </c>
      <c s="7" t="s">
        <v>152</v>
      </c>
      <c s="10">
        <v>4</v>
      </c>
      <c s="14"/>
      <c s="13">
        <f>ROUND((G26*F26),2)</f>
      </c>
      <c r="O26">
        <f>rekapitulace!H8</f>
      </c>
      <c>
        <f>O26/100*H26</f>
      </c>
    </row>
    <row r="27" spans="4:4" ht="25.5">
      <c r="D27" s="15" t="s">
        <v>153</v>
      </c>
    </row>
    <row r="28" spans="1:16" ht="12.75">
      <c r="A28" s="7">
        <v>9</v>
      </c>
      <c s="7" t="s">
        <v>174</v>
      </c>
      <c s="7" t="s">
        <v>44</v>
      </c>
      <c s="7" t="s">
        <v>289</v>
      </c>
      <c s="7" t="s">
        <v>152</v>
      </c>
      <c s="10">
        <v>10</v>
      </c>
      <c s="14"/>
      <c s="13">
        <f>ROUND((G28*F28),2)</f>
      </c>
      <c r="O28">
        <f>rekapitulace!H8</f>
      </c>
      <c>
        <f>O28/100*H28</f>
      </c>
    </row>
    <row r="29" spans="4:4" ht="25.5">
      <c r="D29" s="15" t="s">
        <v>264</v>
      </c>
    </row>
    <row r="30" spans="1:16" ht="12.75">
      <c r="A30" s="7">
        <v>10</v>
      </c>
      <c s="7" t="s">
        <v>177</v>
      </c>
      <c s="7" t="s">
        <v>44</v>
      </c>
      <c s="7" t="s">
        <v>291</v>
      </c>
      <c s="7" t="s">
        <v>152</v>
      </c>
      <c s="10">
        <v>2</v>
      </c>
      <c s="14"/>
      <c s="13">
        <f>ROUND((G30*F30),2)</f>
      </c>
      <c r="O30">
        <f>rekapitulace!H8</f>
      </c>
      <c>
        <f>O30/100*H30</f>
      </c>
    </row>
    <row r="31" spans="4:4" ht="25.5">
      <c r="D31" s="15" t="s">
        <v>161</v>
      </c>
    </row>
    <row r="32" spans="1:16" ht="12.75">
      <c r="A32" s="7">
        <v>11</v>
      </c>
      <c s="7" t="s">
        <v>179</v>
      </c>
      <c s="7" t="s">
        <v>44</v>
      </c>
      <c s="7" t="s">
        <v>292</v>
      </c>
      <c s="7" t="s">
        <v>152</v>
      </c>
      <c s="10">
        <v>2</v>
      </c>
      <c s="14"/>
      <c s="13">
        <f>ROUND((G32*F32),2)</f>
      </c>
      <c r="O32">
        <f>rekapitulace!H8</f>
      </c>
      <c>
        <f>O32/100*H32</f>
      </c>
    </row>
    <row r="33" spans="4:4" ht="25.5">
      <c r="D33" s="15" t="s">
        <v>161</v>
      </c>
    </row>
    <row r="34" spans="1:16" ht="12.75">
      <c r="A34" s="7">
        <v>12</v>
      </c>
      <c s="7" t="s">
        <v>182</v>
      </c>
      <c s="7" t="s">
        <v>44</v>
      </c>
      <c s="7" t="s">
        <v>293</v>
      </c>
      <c s="7" t="s">
        <v>152</v>
      </c>
      <c s="10">
        <v>2</v>
      </c>
      <c s="14"/>
      <c s="13">
        <f>ROUND((G34*F34),2)</f>
      </c>
      <c r="O34">
        <f>rekapitulace!H8</f>
      </c>
      <c>
        <f>O34/100*H34</f>
      </c>
    </row>
    <row r="35" spans="4:4" ht="25.5">
      <c r="D35" s="15" t="s">
        <v>161</v>
      </c>
    </row>
    <row r="36" spans="1:16" ht="12.75">
      <c r="A36" s="7">
        <v>13</v>
      </c>
      <c s="7" t="s">
        <v>186</v>
      </c>
      <c s="7" t="s">
        <v>44</v>
      </c>
      <c s="7" t="s">
        <v>294</v>
      </c>
      <c s="7" t="s">
        <v>128</v>
      </c>
      <c s="10">
        <v>162</v>
      </c>
      <c s="14"/>
      <c s="13">
        <f>ROUND((G36*F36),2)</f>
      </c>
      <c r="O36">
        <f>rekapitulace!H8</f>
      </c>
      <c>
        <f>O36/100*H36</f>
      </c>
    </row>
    <row r="37" spans="4:4" ht="38.25">
      <c r="D37" s="15" t="s">
        <v>445</v>
      </c>
    </row>
    <row r="38" spans="1:16" ht="12.75">
      <c r="A38" s="7">
        <v>14</v>
      </c>
      <c s="7" t="s">
        <v>189</v>
      </c>
      <c s="7" t="s">
        <v>44</v>
      </c>
      <c s="7" t="s">
        <v>295</v>
      </c>
      <c s="7" t="s">
        <v>128</v>
      </c>
      <c s="10">
        <v>162</v>
      </c>
      <c s="14"/>
      <c s="13">
        <f>ROUND((G38*F38),2)</f>
      </c>
      <c r="O38">
        <f>rekapitulace!H8</f>
      </c>
      <c>
        <f>O38/100*H38</f>
      </c>
    </row>
    <row r="39" spans="4:4" ht="38.25">
      <c r="D39" s="15" t="s">
        <v>445</v>
      </c>
    </row>
    <row r="40" spans="1:16" ht="12.75">
      <c r="A40" s="7">
        <v>15</v>
      </c>
      <c s="7" t="s">
        <v>191</v>
      </c>
      <c s="7" t="s">
        <v>44</v>
      </c>
      <c s="7" t="s">
        <v>296</v>
      </c>
      <c s="7" t="s">
        <v>152</v>
      </c>
      <c s="10">
        <v>28</v>
      </c>
      <c s="14"/>
      <c s="13">
        <f>ROUND((G40*F40),2)</f>
      </c>
      <c r="O40">
        <f>rekapitulace!H8</f>
      </c>
      <c>
        <f>O40/100*H40</f>
      </c>
    </row>
    <row r="41" spans="4:4" ht="25.5">
      <c r="D41" s="15" t="s">
        <v>184</v>
      </c>
    </row>
    <row r="42" spans="1:16" ht="12.75">
      <c r="A42" s="7">
        <v>16</v>
      </c>
      <c s="7" t="s">
        <v>193</v>
      </c>
      <c s="7" t="s">
        <v>44</v>
      </c>
      <c s="7" t="s">
        <v>297</v>
      </c>
      <c s="7" t="s">
        <v>152</v>
      </c>
      <c s="10">
        <v>2</v>
      </c>
      <c s="14"/>
      <c s="13">
        <f>ROUND((G42*F42),2)</f>
      </c>
      <c r="O42">
        <f>rekapitulace!H8</f>
      </c>
      <c>
        <f>O42/100*H42</f>
      </c>
    </row>
    <row r="43" spans="4:4" ht="25.5">
      <c r="D43" s="15" t="s">
        <v>161</v>
      </c>
    </row>
    <row r="44" spans="1:16" ht="12.75">
      <c r="A44" s="7">
        <v>17</v>
      </c>
      <c s="7" t="s">
        <v>195</v>
      </c>
      <c s="7" t="s">
        <v>44</v>
      </c>
      <c s="7" t="s">
        <v>298</v>
      </c>
      <c s="7" t="s">
        <v>152</v>
      </c>
      <c s="10">
        <v>6</v>
      </c>
      <c s="14"/>
      <c s="13">
        <f>ROUND((G44*F44),2)</f>
      </c>
      <c r="O44">
        <f>rekapitulace!H8</f>
      </c>
      <c>
        <f>O44/100*H44</f>
      </c>
    </row>
    <row r="45" spans="4:4" ht="25.5">
      <c r="D45" s="15" t="s">
        <v>223</v>
      </c>
    </row>
    <row r="46" spans="1:16" ht="12.75">
      <c r="A46" s="7">
        <v>18</v>
      </c>
      <c s="7" t="s">
        <v>197</v>
      </c>
      <c s="7" t="s">
        <v>44</v>
      </c>
      <c s="7" t="s">
        <v>299</v>
      </c>
      <c s="7" t="s">
        <v>300</v>
      </c>
      <c s="10">
        <v>4</v>
      </c>
      <c s="14"/>
      <c s="13">
        <f>ROUND((G46*F46),2)</f>
      </c>
      <c r="O46">
        <f>rekapitulace!H8</f>
      </c>
      <c>
        <f>O46/100*H46</f>
      </c>
    </row>
    <row r="47" spans="4:4" ht="25.5">
      <c r="D47" s="15" t="s">
        <v>301</v>
      </c>
    </row>
    <row r="48" spans="1:16" ht="12.75">
      <c r="A48" s="7">
        <v>19</v>
      </c>
      <c s="7" t="s">
        <v>199</v>
      </c>
      <c s="7" t="s">
        <v>44</v>
      </c>
      <c s="7" t="s">
        <v>302</v>
      </c>
      <c s="7" t="s">
        <v>152</v>
      </c>
      <c s="10">
        <v>1</v>
      </c>
      <c s="14"/>
      <c s="13">
        <f>ROUND((G48*F48),2)</f>
      </c>
      <c r="O48">
        <f>rekapitulace!H8</f>
      </c>
      <c>
        <f>O48/100*H48</f>
      </c>
    </row>
    <row r="49" spans="4:4" ht="25.5">
      <c r="D49" s="15" t="s">
        <v>188</v>
      </c>
    </row>
    <row r="50" spans="1:16" ht="12.75">
      <c r="A50" s="7">
        <v>20</v>
      </c>
      <c s="7" t="s">
        <v>201</v>
      </c>
      <c s="7" t="s">
        <v>44</v>
      </c>
      <c s="7" t="s">
        <v>303</v>
      </c>
      <c s="7" t="s">
        <v>152</v>
      </c>
      <c s="10">
        <v>1</v>
      </c>
      <c s="14"/>
      <c s="13">
        <f>ROUND((G50*F50),2)</f>
      </c>
      <c r="O50">
        <f>rekapitulace!H8</f>
      </c>
      <c>
        <f>O50/100*H50</f>
      </c>
    </row>
    <row r="51" spans="4:4" ht="25.5">
      <c r="D51" s="15" t="s">
        <v>188</v>
      </c>
    </row>
    <row r="52" spans="1:16" ht="12.75">
      <c r="A52" s="7">
        <v>21</v>
      </c>
      <c s="7" t="s">
        <v>204</v>
      </c>
      <c s="7" t="s">
        <v>44</v>
      </c>
      <c s="7" t="s">
        <v>304</v>
      </c>
      <c s="7" t="s">
        <v>152</v>
      </c>
      <c s="10">
        <v>1</v>
      </c>
      <c s="14"/>
      <c s="13">
        <f>ROUND((G52*F52),2)</f>
      </c>
      <c r="O52">
        <f>rekapitulace!H8</f>
      </c>
      <c>
        <f>O52/100*H52</f>
      </c>
    </row>
    <row r="53" spans="4:4" ht="25.5">
      <c r="D53" s="15" t="s">
        <v>188</v>
      </c>
    </row>
    <row r="54" spans="1:16" ht="12.75">
      <c r="A54" s="7">
        <v>22</v>
      </c>
      <c s="7" t="s">
        <v>206</v>
      </c>
      <c s="7" t="s">
        <v>44</v>
      </c>
      <c s="7" t="s">
        <v>305</v>
      </c>
      <c s="7" t="s">
        <v>152</v>
      </c>
      <c s="10">
        <v>1</v>
      </c>
      <c s="14"/>
      <c s="13">
        <f>ROUND((G54*F54),2)</f>
      </c>
      <c r="O54">
        <f>rekapitulace!H8</f>
      </c>
      <c>
        <f>O54/100*H54</f>
      </c>
    </row>
    <row r="55" spans="4:4" ht="25.5">
      <c r="D55" s="15" t="s">
        <v>188</v>
      </c>
    </row>
    <row r="56" spans="1:16" ht="12.75">
      <c r="A56" s="7">
        <v>23</v>
      </c>
      <c s="7" t="s">
        <v>208</v>
      </c>
      <c s="7" t="s">
        <v>44</v>
      </c>
      <c s="7" t="s">
        <v>306</v>
      </c>
      <c s="7" t="s">
        <v>152</v>
      </c>
      <c s="10">
        <v>1</v>
      </c>
      <c s="14"/>
      <c s="13">
        <f>ROUND((G56*F56),2)</f>
      </c>
      <c r="O56">
        <f>rekapitulace!H8</f>
      </c>
      <c>
        <f>O56/100*H56</f>
      </c>
    </row>
    <row r="57" spans="4:4" ht="25.5">
      <c r="D57" s="15" t="s">
        <v>188</v>
      </c>
    </row>
    <row r="58" spans="1:16" ht="12.75">
      <c r="A58" s="7">
        <v>24</v>
      </c>
      <c s="7" t="s">
        <v>210</v>
      </c>
      <c s="7" t="s">
        <v>44</v>
      </c>
      <c s="7" t="s">
        <v>307</v>
      </c>
      <c s="7" t="s">
        <v>152</v>
      </c>
      <c s="10">
        <v>1</v>
      </c>
      <c s="14"/>
      <c s="13">
        <f>ROUND((G58*F58),2)</f>
      </c>
      <c r="O58">
        <f>rekapitulace!H8</f>
      </c>
      <c>
        <f>O58/100*H58</f>
      </c>
    </row>
    <row r="59" spans="4:4" ht="25.5">
      <c r="D59" s="15" t="s">
        <v>188</v>
      </c>
    </row>
    <row r="60" spans="1:16" ht="12.75">
      <c r="A60" s="7">
        <v>25</v>
      </c>
      <c s="7" t="s">
        <v>214</v>
      </c>
      <c s="7" t="s">
        <v>44</v>
      </c>
      <c s="7" t="s">
        <v>308</v>
      </c>
      <c s="7" t="s">
        <v>152</v>
      </c>
      <c s="10">
        <v>1</v>
      </c>
      <c s="14"/>
      <c s="13">
        <f>ROUND((G60*F60),2)</f>
      </c>
      <c r="O60">
        <f>rekapitulace!H8</f>
      </c>
      <c>
        <f>O60/100*H60</f>
      </c>
    </row>
    <row r="61" spans="4:4" ht="25.5">
      <c r="D61" s="15" t="s">
        <v>188</v>
      </c>
    </row>
    <row r="62" spans="1:16" ht="12.75">
      <c r="A62" s="7">
        <v>26</v>
      </c>
      <c s="7" t="s">
        <v>216</v>
      </c>
      <c s="7" t="s">
        <v>44</v>
      </c>
      <c s="7" t="s">
        <v>309</v>
      </c>
      <c s="7" t="s">
        <v>152</v>
      </c>
      <c s="10">
        <v>2</v>
      </c>
      <c s="14"/>
      <c s="13">
        <f>ROUND((G62*F62),2)</f>
      </c>
      <c r="O62">
        <f>rekapitulace!H8</f>
      </c>
      <c>
        <f>O62/100*H62</f>
      </c>
    </row>
    <row r="63" spans="4:4" ht="25.5">
      <c r="D63" s="15" t="s">
        <v>161</v>
      </c>
    </row>
    <row r="64" spans="1:16" ht="12.75">
      <c r="A64" s="7">
        <v>27</v>
      </c>
      <c s="7" t="s">
        <v>218</v>
      </c>
      <c s="7" t="s">
        <v>44</v>
      </c>
      <c s="7" t="s">
        <v>310</v>
      </c>
      <c s="7" t="s">
        <v>152</v>
      </c>
      <c s="10">
        <v>4</v>
      </c>
      <c s="14"/>
      <c s="13">
        <f>ROUND((G64*F64),2)</f>
      </c>
      <c r="O64">
        <f>rekapitulace!H8</f>
      </c>
      <c>
        <f>O64/100*H64</f>
      </c>
    </row>
    <row r="65" spans="4:4" ht="25.5">
      <c r="D65" s="15" t="s">
        <v>153</v>
      </c>
    </row>
    <row r="66" spans="1:16" ht="12.75">
      <c r="A66" s="7">
        <v>28</v>
      </c>
      <c s="7" t="s">
        <v>221</v>
      </c>
      <c s="7" t="s">
        <v>44</v>
      </c>
      <c s="7" t="s">
        <v>311</v>
      </c>
      <c s="7" t="s">
        <v>152</v>
      </c>
      <c s="10">
        <v>4</v>
      </c>
      <c s="14"/>
      <c s="13">
        <f>ROUND((G66*F66),2)</f>
      </c>
      <c r="O66">
        <f>rekapitulace!H8</f>
      </c>
      <c>
        <f>O66/100*H66</f>
      </c>
    </row>
    <row r="67" spans="4:4" ht="25.5">
      <c r="D67" s="15" t="s">
        <v>153</v>
      </c>
    </row>
    <row r="68" spans="1:16" ht="12.75">
      <c r="A68" s="7">
        <v>29</v>
      </c>
      <c s="7" t="s">
        <v>224</v>
      </c>
      <c s="7" t="s">
        <v>44</v>
      </c>
      <c s="7" t="s">
        <v>312</v>
      </c>
      <c s="7" t="s">
        <v>152</v>
      </c>
      <c s="10">
        <v>8</v>
      </c>
      <c s="14"/>
      <c s="13">
        <f>ROUND((G68*F68),2)</f>
      </c>
      <c r="O68">
        <f>rekapitulace!H8</f>
      </c>
      <c>
        <f>O68/100*H68</f>
      </c>
    </row>
    <row r="69" spans="4:4" ht="25.5">
      <c r="D69" s="15" t="s">
        <v>313</v>
      </c>
    </row>
    <row r="70" spans="1:16" ht="12.75" customHeight="1">
      <c r="A70" s="16"/>
      <c s="16"/>
      <c s="16" t="s">
        <v>150</v>
      </c>
      <c s="16" t="s">
        <v>280</v>
      </c>
      <c s="16"/>
      <c s="16"/>
      <c s="16"/>
      <c s="16">
        <f>SUM(H12:H69)</f>
      </c>
      <c r="P70">
        <f>ROUND(SUM(P12:P69),2)</f>
      </c>
    </row>
    <row r="72" spans="1:16" ht="12.75" customHeight="1">
      <c r="A72" s="16"/>
      <c s="16"/>
      <c s="16"/>
      <c s="16" t="s">
        <v>65</v>
      </c>
      <c s="16"/>
      <c s="16"/>
      <c s="16"/>
      <c s="16">
        <f>+H70</f>
      </c>
      <c r="P72">
        <f>+P70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72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441</v>
      </c>
      <c s="5" t="s">
        <v>442</v>
      </c>
      <c s="5"/>
    </row>
    <row r="6" spans="1:5" ht="12.75" customHeight="1">
      <c r="A6" t="s">
        <v>17</v>
      </c>
      <c r="C6" s="5" t="s">
        <v>454</v>
      </c>
      <c s="5" t="s">
        <v>315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150</v>
      </c>
      <c s="9" t="s">
        <v>280</v>
      </c>
      <c s="9"/>
      <c s="11"/>
      <c s="9"/>
      <c s="11"/>
    </row>
    <row r="12" spans="1:16" ht="12.75">
      <c r="A12" s="7">
        <v>1</v>
      </c>
      <c s="7" t="s">
        <v>150</v>
      </c>
      <c s="7" t="s">
        <v>44</v>
      </c>
      <c s="7" t="s">
        <v>316</v>
      </c>
      <c s="7" t="s">
        <v>128</v>
      </c>
      <c s="10">
        <v>35</v>
      </c>
      <c s="14"/>
      <c s="13">
        <f>ROUND((G12*F12),2)</f>
      </c>
      <c r="O12">
        <f>rekapitulace!H8</f>
      </c>
      <c>
        <f>O12/100*H12</f>
      </c>
    </row>
    <row r="13" spans="4:4" ht="25.5">
      <c r="D13" s="15" t="s">
        <v>455</v>
      </c>
    </row>
    <row r="14" spans="1:16" ht="12.75">
      <c r="A14" s="7">
        <v>2</v>
      </c>
      <c s="7" t="s">
        <v>154</v>
      </c>
      <c s="7" t="s">
        <v>44</v>
      </c>
      <c s="7" t="s">
        <v>318</v>
      </c>
      <c s="7" t="s">
        <v>128</v>
      </c>
      <c s="10">
        <v>15</v>
      </c>
      <c s="14"/>
      <c s="13">
        <f>ROUND((G14*F14),2)</f>
      </c>
      <c r="O14">
        <f>rekapitulace!H8</f>
      </c>
      <c>
        <f>O14/100*H14</f>
      </c>
    </row>
    <row r="15" spans="4:4" ht="25.5">
      <c r="D15" s="15" t="s">
        <v>456</v>
      </c>
    </row>
    <row r="16" spans="1:16" ht="12.75">
      <c r="A16" s="7">
        <v>3</v>
      </c>
      <c s="7" t="s">
        <v>156</v>
      </c>
      <c s="7" t="s">
        <v>44</v>
      </c>
      <c s="7" t="s">
        <v>319</v>
      </c>
      <c s="7" t="s">
        <v>128</v>
      </c>
      <c s="10">
        <v>15</v>
      </c>
      <c s="14"/>
      <c s="13">
        <f>ROUND((G16*F16),2)</f>
      </c>
      <c r="O16">
        <f>rekapitulace!H8</f>
      </c>
      <c>
        <f>O16/100*H16</f>
      </c>
    </row>
    <row r="17" spans="4:4" ht="25.5">
      <c r="D17" s="15" t="s">
        <v>456</v>
      </c>
    </row>
    <row r="18" spans="1:16" ht="12.75">
      <c r="A18" s="7">
        <v>4</v>
      </c>
      <c s="7" t="s">
        <v>159</v>
      </c>
      <c s="7" t="s">
        <v>44</v>
      </c>
      <c s="7" t="s">
        <v>321</v>
      </c>
      <c s="7" t="s">
        <v>128</v>
      </c>
      <c s="10">
        <v>15</v>
      </c>
      <c s="14"/>
      <c s="13">
        <f>ROUND((G18*F18),2)</f>
      </c>
      <c r="O18">
        <f>rekapitulace!H8</f>
      </c>
      <c>
        <f>O18/100*H18</f>
      </c>
    </row>
    <row r="19" spans="4:4" ht="25.5">
      <c r="D19" s="15" t="s">
        <v>456</v>
      </c>
    </row>
    <row r="20" spans="1:16" ht="12.75">
      <c r="A20" s="7">
        <v>5</v>
      </c>
      <c s="7" t="s">
        <v>162</v>
      </c>
      <c s="7" t="s">
        <v>44</v>
      </c>
      <c s="7" t="s">
        <v>322</v>
      </c>
      <c s="7" t="s">
        <v>128</v>
      </c>
      <c s="10">
        <v>15</v>
      </c>
      <c s="14"/>
      <c s="13">
        <f>ROUND((G20*F20),2)</f>
      </c>
      <c r="O20">
        <f>rekapitulace!H8</f>
      </c>
      <c>
        <f>O20/100*H20</f>
      </c>
    </row>
    <row r="21" spans="4:4" ht="25.5">
      <c r="D21" s="15" t="s">
        <v>456</v>
      </c>
    </row>
    <row r="22" spans="1:16" ht="12.75">
      <c r="A22" s="7">
        <v>6</v>
      </c>
      <c s="7" t="s">
        <v>165</v>
      </c>
      <c s="7" t="s">
        <v>44</v>
      </c>
      <c s="7" t="s">
        <v>323</v>
      </c>
      <c s="7" t="s">
        <v>128</v>
      </c>
      <c s="10">
        <v>46</v>
      </c>
      <c s="14"/>
      <c s="13">
        <f>ROUND((G22*F22),2)</f>
      </c>
      <c r="O22">
        <f>rekapitulace!H8</f>
      </c>
      <c>
        <f>O22/100*H22</f>
      </c>
    </row>
    <row r="23" spans="4:4" ht="25.5">
      <c r="D23" s="15" t="s">
        <v>450</v>
      </c>
    </row>
    <row r="24" spans="1:16" ht="12.75">
      <c r="A24" s="7">
        <v>7</v>
      </c>
      <c s="7" t="s">
        <v>168</v>
      </c>
      <c s="7" t="s">
        <v>44</v>
      </c>
      <c s="7" t="s">
        <v>324</v>
      </c>
      <c s="7" t="s">
        <v>128</v>
      </c>
      <c s="10">
        <v>15</v>
      </c>
      <c s="14"/>
      <c s="13">
        <f>ROUND((G24*F24),2)</f>
      </c>
      <c r="O24">
        <f>rekapitulace!H8</f>
      </c>
      <c>
        <f>O24/100*H24</f>
      </c>
    </row>
    <row r="25" spans="4:4" ht="25.5">
      <c r="D25" s="15" t="s">
        <v>456</v>
      </c>
    </row>
    <row r="26" spans="1:16" ht="12.75">
      <c r="A26" s="7">
        <v>8</v>
      </c>
      <c s="7" t="s">
        <v>171</v>
      </c>
      <c s="7" t="s">
        <v>44</v>
      </c>
      <c s="7" t="s">
        <v>325</v>
      </c>
      <c s="7" t="s">
        <v>152</v>
      </c>
      <c s="10">
        <v>4</v>
      </c>
      <c s="14"/>
      <c s="13">
        <f>ROUND((G26*F26),2)</f>
      </c>
      <c r="O26">
        <f>rekapitulace!H8</f>
      </c>
      <c>
        <f>O26/100*H26</f>
      </c>
    </row>
    <row r="27" spans="4:4" ht="25.5">
      <c r="D27" s="15" t="s">
        <v>153</v>
      </c>
    </row>
    <row r="28" spans="1:16" ht="12.75">
      <c r="A28" s="7">
        <v>9</v>
      </c>
      <c s="7" t="s">
        <v>174</v>
      </c>
      <c s="7" t="s">
        <v>44</v>
      </c>
      <c s="7" t="s">
        <v>326</v>
      </c>
      <c s="7" t="s">
        <v>152</v>
      </c>
      <c s="10">
        <v>2</v>
      </c>
      <c s="14"/>
      <c s="13">
        <f>ROUND((G28*F28),2)</f>
      </c>
      <c r="O28">
        <f>rekapitulace!H8</f>
      </c>
      <c>
        <f>O28/100*H28</f>
      </c>
    </row>
    <row r="29" spans="4:4" ht="25.5">
      <c r="D29" s="15" t="s">
        <v>161</v>
      </c>
    </row>
    <row r="30" spans="1:16" ht="12.75">
      <c r="A30" s="7">
        <v>10</v>
      </c>
      <c s="7" t="s">
        <v>177</v>
      </c>
      <c s="7" t="s">
        <v>44</v>
      </c>
      <c s="7" t="s">
        <v>327</v>
      </c>
      <c s="7" t="s">
        <v>152</v>
      </c>
      <c s="10">
        <v>4</v>
      </c>
      <c s="14"/>
      <c s="13">
        <f>ROUND((G30*F30),2)</f>
      </c>
      <c r="O30">
        <f>rekapitulace!H8</f>
      </c>
      <c>
        <f>O30/100*H30</f>
      </c>
    </row>
    <row r="31" spans="4:4" ht="25.5">
      <c r="D31" s="15" t="s">
        <v>153</v>
      </c>
    </row>
    <row r="32" spans="1:16" ht="12.75">
      <c r="A32" s="7">
        <v>11</v>
      </c>
      <c s="7" t="s">
        <v>179</v>
      </c>
      <c s="7" t="s">
        <v>44</v>
      </c>
      <c s="7" t="s">
        <v>328</v>
      </c>
      <c s="7" t="s">
        <v>152</v>
      </c>
      <c s="10">
        <v>2</v>
      </c>
      <c s="14"/>
      <c s="13">
        <f>ROUND((G32*F32),2)</f>
      </c>
      <c r="O32">
        <f>rekapitulace!H8</f>
      </c>
      <c>
        <f>O32/100*H32</f>
      </c>
    </row>
    <row r="33" spans="4:4" ht="25.5">
      <c r="D33" s="15" t="s">
        <v>161</v>
      </c>
    </row>
    <row r="34" spans="1:16" ht="12.75">
      <c r="A34" s="7">
        <v>12</v>
      </c>
      <c s="7" t="s">
        <v>182</v>
      </c>
      <c s="7" t="s">
        <v>44</v>
      </c>
      <c s="7" t="s">
        <v>329</v>
      </c>
      <c s="7" t="s">
        <v>152</v>
      </c>
      <c s="10">
        <v>4</v>
      </c>
      <c s="14"/>
      <c s="13">
        <f>ROUND((G34*F34),2)</f>
      </c>
      <c r="O34">
        <f>rekapitulace!H8</f>
      </c>
      <c>
        <f>O34/100*H34</f>
      </c>
    </row>
    <row r="35" spans="4:4" ht="25.5">
      <c r="D35" s="15" t="s">
        <v>153</v>
      </c>
    </row>
    <row r="36" spans="1:16" ht="12.75">
      <c r="A36" s="7">
        <v>13</v>
      </c>
      <c s="7" t="s">
        <v>186</v>
      </c>
      <c s="7" t="s">
        <v>44</v>
      </c>
      <c s="7" t="s">
        <v>330</v>
      </c>
      <c s="7" t="s">
        <v>152</v>
      </c>
      <c s="10">
        <v>4</v>
      </c>
      <c s="14"/>
      <c s="13">
        <f>ROUND((G36*F36),2)</f>
      </c>
      <c r="O36">
        <f>rekapitulace!H8</f>
      </c>
      <c>
        <f>O36/100*H36</f>
      </c>
    </row>
    <row r="37" spans="4:4" ht="25.5">
      <c r="D37" s="15" t="s">
        <v>153</v>
      </c>
    </row>
    <row r="38" spans="1:16" ht="12.75">
      <c r="A38" s="7">
        <v>14</v>
      </c>
      <c s="7" t="s">
        <v>189</v>
      </c>
      <c s="7" t="s">
        <v>44</v>
      </c>
      <c s="7" t="s">
        <v>331</v>
      </c>
      <c s="7" t="s">
        <v>128</v>
      </c>
      <c s="10">
        <v>162</v>
      </c>
      <c s="14"/>
      <c s="13">
        <f>ROUND((G38*F38),2)</f>
      </c>
      <c r="O38">
        <f>rekapitulace!H8</f>
      </c>
      <c>
        <f>O38/100*H38</f>
      </c>
    </row>
    <row r="39" spans="4:4" ht="38.25">
      <c r="D39" s="15" t="s">
        <v>445</v>
      </c>
    </row>
    <row r="40" spans="1:16" ht="12.75">
      <c r="A40" s="7">
        <v>15</v>
      </c>
      <c s="7" t="s">
        <v>191</v>
      </c>
      <c s="7" t="s">
        <v>44</v>
      </c>
      <c s="7" t="s">
        <v>332</v>
      </c>
      <c s="7" t="s">
        <v>152</v>
      </c>
      <c s="10">
        <v>2</v>
      </c>
      <c s="14"/>
      <c s="13">
        <f>ROUND((G40*F40),2)</f>
      </c>
      <c r="O40">
        <f>rekapitulace!H8</f>
      </c>
      <c>
        <f>O40/100*H40</f>
      </c>
    </row>
    <row r="41" spans="4:4" ht="25.5">
      <c r="D41" s="15" t="s">
        <v>161</v>
      </c>
    </row>
    <row r="42" spans="1:16" ht="12.75">
      <c r="A42" s="7">
        <v>16</v>
      </c>
      <c s="7" t="s">
        <v>193</v>
      </c>
      <c s="7" t="s">
        <v>44</v>
      </c>
      <c s="7" t="s">
        <v>333</v>
      </c>
      <c s="7" t="s">
        <v>128</v>
      </c>
      <c s="10">
        <v>6</v>
      </c>
      <c s="14"/>
      <c s="13">
        <f>ROUND((G42*F42),2)</f>
      </c>
      <c r="O42">
        <f>rekapitulace!H8</f>
      </c>
      <c>
        <f>O42/100*H42</f>
      </c>
    </row>
    <row r="43" spans="4:4" ht="25.5">
      <c r="D43" s="15" t="s">
        <v>170</v>
      </c>
    </row>
    <row r="44" spans="1:16" ht="12.75">
      <c r="A44" s="7">
        <v>17</v>
      </c>
      <c s="7" t="s">
        <v>195</v>
      </c>
      <c s="7" t="s">
        <v>44</v>
      </c>
      <c s="7" t="s">
        <v>334</v>
      </c>
      <c s="7" t="s">
        <v>128</v>
      </c>
      <c s="10">
        <v>96</v>
      </c>
      <c s="14"/>
      <c s="13">
        <f>ROUND((G44*F44),2)</f>
      </c>
      <c r="O44">
        <f>rekapitulace!H8</f>
      </c>
      <c>
        <f>O44/100*H44</f>
      </c>
    </row>
    <row r="45" spans="4:4" ht="25.5">
      <c r="D45" s="15" t="s">
        <v>173</v>
      </c>
    </row>
    <row r="46" spans="1:16" ht="12.75">
      <c r="A46" s="7">
        <v>18</v>
      </c>
      <c s="7" t="s">
        <v>197</v>
      </c>
      <c s="7" t="s">
        <v>44</v>
      </c>
      <c s="7" t="s">
        <v>335</v>
      </c>
      <c s="7" t="s">
        <v>128</v>
      </c>
      <c s="10">
        <v>16</v>
      </c>
      <c s="14"/>
      <c s="13">
        <f>ROUND((G46*F46),2)</f>
      </c>
      <c r="O46">
        <f>rekapitulace!H8</f>
      </c>
      <c>
        <f>O46/100*H46</f>
      </c>
    </row>
    <row r="47" spans="4:4" ht="25.5">
      <c r="D47" s="15" t="s">
        <v>444</v>
      </c>
    </row>
    <row r="48" spans="1:16" ht="12.75">
      <c r="A48" s="7">
        <v>19</v>
      </c>
      <c s="7" t="s">
        <v>199</v>
      </c>
      <c s="7" t="s">
        <v>44</v>
      </c>
      <c s="7" t="s">
        <v>336</v>
      </c>
      <c s="7" t="s">
        <v>128</v>
      </c>
      <c s="10">
        <v>168</v>
      </c>
      <c s="14"/>
      <c s="13">
        <f>ROUND((G48*F48),2)</f>
      </c>
      <c r="O48">
        <f>rekapitulace!H8</f>
      </c>
      <c>
        <f>O48/100*H48</f>
      </c>
    </row>
    <row r="49" spans="4:4" ht="38.25">
      <c r="D49" s="15" t="s">
        <v>457</v>
      </c>
    </row>
    <row r="50" spans="1:16" ht="12.75">
      <c r="A50" s="7">
        <v>20</v>
      </c>
      <c s="7" t="s">
        <v>201</v>
      </c>
      <c s="7" t="s">
        <v>44</v>
      </c>
      <c s="7" t="s">
        <v>338</v>
      </c>
      <c s="7" t="s">
        <v>128</v>
      </c>
      <c s="10">
        <v>463</v>
      </c>
      <c s="14"/>
      <c s="13">
        <f>ROUND((G50*F50),2)</f>
      </c>
      <c r="O50">
        <f>rekapitulace!H8</f>
      </c>
      <c>
        <f>O50/100*H50</f>
      </c>
    </row>
    <row r="51" spans="4:4" ht="38.25">
      <c r="D51" s="15" t="s">
        <v>446</v>
      </c>
    </row>
    <row r="52" spans="1:16" ht="12.75">
      <c r="A52" s="7">
        <v>21</v>
      </c>
      <c s="7" t="s">
        <v>204</v>
      </c>
      <c s="7" t="s">
        <v>44</v>
      </c>
      <c s="7" t="s">
        <v>339</v>
      </c>
      <c s="7" t="s">
        <v>128</v>
      </c>
      <c s="10">
        <v>29</v>
      </c>
      <c s="14"/>
      <c s="13">
        <f>ROUND((G52*F52),2)</f>
      </c>
      <c r="O52">
        <f>rekapitulace!H8</f>
      </c>
      <c>
        <f>O52/100*H52</f>
      </c>
    </row>
    <row r="53" spans="4:4" ht="25.5">
      <c r="D53" s="15" t="s">
        <v>448</v>
      </c>
    </row>
    <row r="54" spans="1:16" ht="12.75">
      <c r="A54" s="7">
        <v>22</v>
      </c>
      <c s="7" t="s">
        <v>206</v>
      </c>
      <c s="7" t="s">
        <v>44</v>
      </c>
      <c s="7" t="s">
        <v>340</v>
      </c>
      <c s="7" t="s">
        <v>128</v>
      </c>
      <c s="10">
        <v>299</v>
      </c>
      <c s="14"/>
      <c s="13">
        <f>ROUND((G54*F54),2)</f>
      </c>
      <c r="O54">
        <f>rekapitulace!H8</f>
      </c>
      <c>
        <f>O54/100*H54</f>
      </c>
    </row>
    <row r="55" spans="4:4" ht="38.25">
      <c r="D55" s="15" t="s">
        <v>449</v>
      </c>
    </row>
    <row r="56" spans="1:16" ht="12.75">
      <c r="A56" s="7">
        <v>23</v>
      </c>
      <c s="7" t="s">
        <v>208</v>
      </c>
      <c s="7" t="s">
        <v>44</v>
      </c>
      <c s="7" t="s">
        <v>341</v>
      </c>
      <c s="7" t="s">
        <v>152</v>
      </c>
      <c s="10">
        <v>20</v>
      </c>
      <c s="14"/>
      <c s="13">
        <f>ROUND((G56*F56),2)</f>
      </c>
      <c r="O56">
        <f>rekapitulace!H8</f>
      </c>
      <c>
        <f>O56/100*H56</f>
      </c>
    </row>
    <row r="57" spans="4:4" ht="25.5">
      <c r="D57" s="15" t="s">
        <v>458</v>
      </c>
    </row>
    <row r="58" spans="1:16" ht="12.75">
      <c r="A58" s="7">
        <v>24</v>
      </c>
      <c s="7" t="s">
        <v>210</v>
      </c>
      <c s="7" t="s">
        <v>44</v>
      </c>
      <c s="7" t="s">
        <v>343</v>
      </c>
      <c s="7" t="s">
        <v>128</v>
      </c>
      <c s="10">
        <v>67</v>
      </c>
      <c s="14"/>
      <c s="13">
        <f>ROUND((G58*F58),2)</f>
      </c>
      <c r="O58">
        <f>rekapitulace!H8</f>
      </c>
      <c>
        <f>O58/100*H58</f>
      </c>
    </row>
    <row r="59" spans="4:4" ht="25.5">
      <c r="D59" s="15" t="s">
        <v>459</v>
      </c>
    </row>
    <row r="60" spans="1:16" ht="12.75">
      <c r="A60" s="7">
        <v>25</v>
      </c>
      <c s="7" t="s">
        <v>214</v>
      </c>
      <c s="7" t="s">
        <v>44</v>
      </c>
      <c s="7" t="s">
        <v>345</v>
      </c>
      <c s="7" t="s">
        <v>152</v>
      </c>
      <c s="10">
        <v>2</v>
      </c>
      <c s="14"/>
      <c s="13">
        <f>ROUND((G60*F60),2)</f>
      </c>
      <c r="O60">
        <f>rekapitulace!H8</f>
      </c>
      <c>
        <f>O60/100*H60</f>
      </c>
    </row>
    <row r="61" spans="4:4" ht="25.5">
      <c r="D61" s="15" t="s">
        <v>161</v>
      </c>
    </row>
    <row r="62" spans="1:16" ht="12.75">
      <c r="A62" s="7">
        <v>26</v>
      </c>
      <c s="7" t="s">
        <v>216</v>
      </c>
      <c s="7" t="s">
        <v>44</v>
      </c>
      <c s="7" t="s">
        <v>346</v>
      </c>
      <c s="7" t="s">
        <v>93</v>
      </c>
      <c s="10">
        <v>2.194</v>
      </c>
      <c s="14"/>
      <c s="13">
        <f>ROUND((G62*F62),2)</f>
      </c>
      <c r="O62">
        <f>rekapitulace!H8</f>
      </c>
      <c>
        <f>O62/100*H62</f>
      </c>
    </row>
    <row r="63" spans="4:4" ht="25.5">
      <c r="D63" s="15" t="s">
        <v>347</v>
      </c>
    </row>
    <row r="64" spans="1:16" ht="12.75">
      <c r="A64" s="7">
        <v>27</v>
      </c>
      <c s="7" t="s">
        <v>218</v>
      </c>
      <c s="7" t="s">
        <v>44</v>
      </c>
      <c s="7" t="s">
        <v>348</v>
      </c>
      <c s="7" t="s">
        <v>93</v>
      </c>
      <c s="10">
        <v>2.304</v>
      </c>
      <c s="14"/>
      <c s="13">
        <f>ROUND((G64*F64),2)</f>
      </c>
      <c r="O64">
        <f>rekapitulace!H8</f>
      </c>
      <c>
        <f>O64/100*H64</f>
      </c>
    </row>
    <row r="65" spans="4:4" ht="25.5">
      <c r="D65" s="15" t="s">
        <v>349</v>
      </c>
    </row>
    <row r="66" spans="1:16" ht="12.75">
      <c r="A66" s="7">
        <v>28</v>
      </c>
      <c s="7" t="s">
        <v>221</v>
      </c>
      <c s="7" t="s">
        <v>44</v>
      </c>
      <c s="7" t="s">
        <v>350</v>
      </c>
      <c s="7" t="s">
        <v>128</v>
      </c>
      <c s="10">
        <v>5</v>
      </c>
      <c s="14"/>
      <c s="13">
        <f>ROUND((G66*F66),2)</f>
      </c>
      <c r="O66">
        <f>rekapitulace!H8</f>
      </c>
      <c>
        <f>O66/100*H66</f>
      </c>
    </row>
    <row r="67" spans="4:4" ht="25.5">
      <c r="D67" s="15" t="s">
        <v>460</v>
      </c>
    </row>
    <row r="68" spans="1:16" ht="12.75">
      <c r="A68" s="7">
        <v>29</v>
      </c>
      <c s="7" t="s">
        <v>224</v>
      </c>
      <c s="7" t="s">
        <v>44</v>
      </c>
      <c s="7" t="s">
        <v>352</v>
      </c>
      <c s="7" t="s">
        <v>128</v>
      </c>
      <c s="10">
        <v>5</v>
      </c>
      <c s="14"/>
      <c s="13">
        <f>ROUND((G68*F68),2)</f>
      </c>
      <c r="O68">
        <f>rekapitulace!H8</f>
      </c>
      <c>
        <f>O68/100*H68</f>
      </c>
    </row>
    <row r="69" spans="4:4" ht="25.5">
      <c r="D69" s="15" t="s">
        <v>460</v>
      </c>
    </row>
    <row r="70" spans="1:16" ht="12.75" customHeight="1">
      <c r="A70" s="16"/>
      <c s="16"/>
      <c s="16" t="s">
        <v>150</v>
      </c>
      <c s="16" t="s">
        <v>280</v>
      </c>
      <c s="16"/>
      <c s="16"/>
      <c s="16"/>
      <c s="16">
        <f>SUM(H12:H69)</f>
      </c>
      <c r="P70">
        <f>ROUND(SUM(P12:P69),2)</f>
      </c>
    </row>
    <row r="72" spans="1:16" ht="12.75" customHeight="1">
      <c r="A72" s="16"/>
      <c s="16"/>
      <c s="16"/>
      <c s="16" t="s">
        <v>65</v>
      </c>
      <c s="16"/>
      <c s="16"/>
      <c s="16"/>
      <c s="16">
        <f>+H70</f>
      </c>
      <c r="P72">
        <f>+P70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1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141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461</v>
      </c>
      <c s="5" t="s">
        <v>462</v>
      </c>
      <c s="5"/>
    </row>
    <row r="6" spans="1:5" ht="12.75" customHeight="1">
      <c r="A6" t="s">
        <v>17</v>
      </c>
      <c r="C6" s="5" t="s">
        <v>463</v>
      </c>
      <c s="5" t="s">
        <v>148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150</v>
      </c>
      <c s="9" t="s">
        <v>149</v>
      </c>
      <c s="9"/>
      <c s="11"/>
      <c s="9"/>
      <c s="11"/>
    </row>
    <row r="12" spans="1:16" ht="12.75">
      <c r="A12" s="7">
        <v>1</v>
      </c>
      <c s="7" t="s">
        <v>150</v>
      </c>
      <c s="7" t="s">
        <v>44</v>
      </c>
      <c s="7" t="s">
        <v>464</v>
      </c>
      <c s="7" t="s">
        <v>152</v>
      </c>
      <c s="10">
        <v>4</v>
      </c>
      <c s="14"/>
      <c s="13">
        <f>ROUND((G12*F12),2)</f>
      </c>
      <c r="O12">
        <f>rekapitulace!H8</f>
      </c>
      <c>
        <f>O12/100*H12</f>
      </c>
    </row>
    <row r="13" spans="4:4" ht="25.5">
      <c r="D13" s="15" t="s">
        <v>153</v>
      </c>
    </row>
    <row r="14" spans="1:16" ht="12.75">
      <c r="A14" s="7">
        <v>2</v>
      </c>
      <c s="7" t="s">
        <v>154</v>
      </c>
      <c s="7" t="s">
        <v>44</v>
      </c>
      <c s="7" t="s">
        <v>155</v>
      </c>
      <c s="7" t="s">
        <v>152</v>
      </c>
      <c s="10">
        <v>4</v>
      </c>
      <c s="14"/>
      <c s="13">
        <f>ROUND((G14*F14),2)</f>
      </c>
      <c r="O14">
        <f>rekapitulace!H8</f>
      </c>
      <c>
        <f>O14/100*H14</f>
      </c>
    </row>
    <row r="15" spans="4:4" ht="25.5">
      <c r="D15" s="15" t="s">
        <v>153</v>
      </c>
    </row>
    <row r="16" spans="1:16" ht="12.75">
      <c r="A16" s="7">
        <v>3</v>
      </c>
      <c s="7" t="s">
        <v>156</v>
      </c>
      <c s="7" t="s">
        <v>44</v>
      </c>
      <c s="7" t="s">
        <v>157</v>
      </c>
      <c s="7" t="s">
        <v>152</v>
      </c>
      <c s="10">
        <v>4</v>
      </c>
      <c s="14"/>
      <c s="13">
        <f>ROUND((G16*F16),2)</f>
      </c>
      <c r="O16">
        <f>rekapitulace!H8</f>
      </c>
      <c>
        <f>O16/100*H16</f>
      </c>
    </row>
    <row r="17" spans="4:4" ht="25.5">
      <c r="D17" s="15" t="s">
        <v>153</v>
      </c>
    </row>
    <row r="18" spans="1:16" ht="12.75" customHeight="1">
      <c r="A18" s="16"/>
      <c s="16"/>
      <c s="16" t="s">
        <v>150</v>
      </c>
      <c s="16" t="s">
        <v>149</v>
      </c>
      <c s="16"/>
      <c s="16"/>
      <c s="16"/>
      <c s="16">
        <f>SUM(H12:H17)</f>
      </c>
      <c r="P18">
        <f>ROUND(SUM(P12:P17),2)</f>
      </c>
    </row>
    <row r="20" spans="1:8" ht="12.75" customHeight="1">
      <c r="A20" s="9"/>
      <c s="9"/>
      <c s="9" t="s">
        <v>154</v>
      </c>
      <c s="9" t="s">
        <v>158</v>
      </c>
      <c s="9"/>
      <c s="11"/>
      <c s="9"/>
      <c s="11"/>
    </row>
    <row r="21" spans="1:16" ht="12.75">
      <c r="A21" s="7">
        <v>4</v>
      </c>
      <c s="7" t="s">
        <v>159</v>
      </c>
      <c s="7" t="s">
        <v>44</v>
      </c>
      <c s="7" t="s">
        <v>160</v>
      </c>
      <c s="7" t="s">
        <v>152</v>
      </c>
      <c s="10">
        <v>2</v>
      </c>
      <c s="14"/>
      <c s="13">
        <f>ROUND((G21*F21),2)</f>
      </c>
      <c r="O21">
        <f>rekapitulace!H8</f>
      </c>
      <c>
        <f>O21/100*H21</f>
      </c>
    </row>
    <row r="22" spans="4:4" ht="25.5">
      <c r="D22" s="15" t="s">
        <v>161</v>
      </c>
    </row>
    <row r="23" spans="1:16" ht="12.75">
      <c r="A23" s="7">
        <v>5</v>
      </c>
      <c s="7" t="s">
        <v>162</v>
      </c>
      <c s="7" t="s">
        <v>44</v>
      </c>
      <c s="7" t="s">
        <v>163</v>
      </c>
      <c s="7" t="s">
        <v>152</v>
      </c>
      <c s="10">
        <v>2</v>
      </c>
      <c s="14"/>
      <c s="13">
        <f>ROUND((G23*F23),2)</f>
      </c>
      <c r="O23">
        <f>rekapitulace!H8</f>
      </c>
      <c>
        <f>O23/100*H23</f>
      </c>
    </row>
    <row r="24" spans="4:4" ht="25.5">
      <c r="D24" s="15" t="s">
        <v>161</v>
      </c>
    </row>
    <row r="25" spans="1:16" ht="12.75" customHeight="1">
      <c r="A25" s="16"/>
      <c s="16"/>
      <c s="16" t="s">
        <v>154</v>
      </c>
      <c s="16" t="s">
        <v>158</v>
      </c>
      <c s="16"/>
      <c s="16"/>
      <c s="16"/>
      <c s="16">
        <f>SUM(H21:H24)</f>
      </c>
      <c r="P25">
        <f>ROUND(SUM(P21:P24),2)</f>
      </c>
    </row>
    <row r="27" spans="1:8" ht="12.75" customHeight="1">
      <c r="A27" s="9"/>
      <c s="9"/>
      <c s="9" t="s">
        <v>156</v>
      </c>
      <c s="9" t="s">
        <v>164</v>
      </c>
      <c s="9"/>
      <c s="11"/>
      <c s="9"/>
      <c s="11"/>
    </row>
    <row r="28" spans="1:16" ht="12.75">
      <c r="A28" s="7">
        <v>6</v>
      </c>
      <c s="7" t="s">
        <v>165</v>
      </c>
      <c s="7" t="s">
        <v>44</v>
      </c>
      <c s="7" t="s">
        <v>166</v>
      </c>
      <c s="7" t="s">
        <v>128</v>
      </c>
      <c s="10">
        <v>27</v>
      </c>
      <c s="14"/>
      <c s="13">
        <f>ROUND((G28*F28),2)</f>
      </c>
      <c r="O28">
        <f>rekapitulace!H8</f>
      </c>
      <c>
        <f>O28/100*H28</f>
      </c>
    </row>
    <row r="29" spans="4:4" ht="25.5">
      <c r="D29" s="15" t="s">
        <v>465</v>
      </c>
    </row>
    <row r="30" spans="1:16" ht="12.75">
      <c r="A30" s="7">
        <v>7</v>
      </c>
      <c s="7" t="s">
        <v>168</v>
      </c>
      <c s="7" t="s">
        <v>44</v>
      </c>
      <c s="7" t="s">
        <v>172</v>
      </c>
      <c s="7" t="s">
        <v>128</v>
      </c>
      <c s="10">
        <v>156</v>
      </c>
      <c s="14"/>
      <c s="13">
        <f>ROUND((G30*F30),2)</f>
      </c>
      <c r="O30">
        <f>rekapitulace!H8</f>
      </c>
      <c>
        <f>O30/100*H30</f>
      </c>
    </row>
    <row r="31" spans="4:4" ht="38.25">
      <c r="D31" s="15" t="s">
        <v>466</v>
      </c>
    </row>
    <row r="32" spans="1:16" ht="12.75">
      <c r="A32" s="7">
        <v>8</v>
      </c>
      <c s="7" t="s">
        <v>171</v>
      </c>
      <c s="7" t="s">
        <v>44</v>
      </c>
      <c s="7" t="s">
        <v>467</v>
      </c>
      <c s="7" t="s">
        <v>128</v>
      </c>
      <c s="10">
        <v>9</v>
      </c>
      <c s="14"/>
      <c s="13">
        <f>ROUND((G32*F32),2)</f>
      </c>
      <c r="O32">
        <f>rekapitulace!H8</f>
      </c>
      <c>
        <f>O32/100*H32</f>
      </c>
    </row>
    <row r="33" spans="4:4" ht="25.5">
      <c r="D33" s="15" t="s">
        <v>468</v>
      </c>
    </row>
    <row r="34" spans="1:16" ht="12.75">
      <c r="A34" s="7">
        <v>9</v>
      </c>
      <c s="7" t="s">
        <v>174</v>
      </c>
      <c s="7" t="s">
        <v>44</v>
      </c>
      <c s="7" t="s">
        <v>469</v>
      </c>
      <c s="7" t="s">
        <v>128</v>
      </c>
      <c s="10">
        <v>15</v>
      </c>
      <c s="14"/>
      <c s="13">
        <f>ROUND((G34*F34),2)</f>
      </c>
      <c r="O34">
        <f>rekapitulace!H8</f>
      </c>
      <c>
        <f>O34/100*H34</f>
      </c>
    </row>
    <row r="35" spans="4:4" ht="25.5">
      <c r="D35" s="15" t="s">
        <v>456</v>
      </c>
    </row>
    <row r="36" spans="1:16" ht="12.75">
      <c r="A36" s="7">
        <v>10</v>
      </c>
      <c s="7" t="s">
        <v>177</v>
      </c>
      <c s="7" t="s">
        <v>44</v>
      </c>
      <c s="7" t="s">
        <v>175</v>
      </c>
      <c s="7" t="s">
        <v>128</v>
      </c>
      <c s="10">
        <v>26</v>
      </c>
      <c s="14"/>
      <c s="13">
        <f>ROUND((G36*F36),2)</f>
      </c>
      <c r="O36">
        <f>rekapitulace!H8</f>
      </c>
      <c>
        <f>O36/100*H36</f>
      </c>
    </row>
    <row r="37" spans="4:4" ht="25.5">
      <c r="D37" s="15" t="s">
        <v>176</v>
      </c>
    </row>
    <row r="38" spans="1:16" ht="12.75">
      <c r="A38" s="7">
        <v>11</v>
      </c>
      <c s="7" t="s">
        <v>179</v>
      </c>
      <c s="7" t="s">
        <v>44</v>
      </c>
      <c s="7" t="s">
        <v>178</v>
      </c>
      <c s="7" t="s">
        <v>128</v>
      </c>
      <c s="10">
        <v>9</v>
      </c>
      <c s="14"/>
      <c s="13">
        <f>ROUND((G38*F38),2)</f>
      </c>
      <c r="O38">
        <f>rekapitulace!H8</f>
      </c>
      <c>
        <f>O38/100*H38</f>
      </c>
    </row>
    <row r="39" spans="4:4" ht="25.5">
      <c r="D39" s="15" t="s">
        <v>468</v>
      </c>
    </row>
    <row r="40" spans="1:16" ht="12.75">
      <c r="A40" s="7">
        <v>12</v>
      </c>
      <c s="7" t="s">
        <v>182</v>
      </c>
      <c s="7" t="s">
        <v>44</v>
      </c>
      <c s="7" t="s">
        <v>180</v>
      </c>
      <c s="7" t="s">
        <v>128</v>
      </c>
      <c s="10">
        <v>402</v>
      </c>
      <c s="14"/>
      <c s="13">
        <f>ROUND((G40*F40),2)</f>
      </c>
      <c r="O40">
        <f>rekapitulace!H8</f>
      </c>
      <c>
        <f>O40/100*H40</f>
      </c>
    </row>
    <row r="41" spans="4:4" ht="38.25">
      <c r="D41" s="15" t="s">
        <v>470</v>
      </c>
    </row>
    <row r="42" spans="1:16" ht="12.75">
      <c r="A42" s="7">
        <v>13</v>
      </c>
      <c s="7" t="s">
        <v>186</v>
      </c>
      <c s="7" t="s">
        <v>44</v>
      </c>
      <c s="7" t="s">
        <v>183</v>
      </c>
      <c s="7" t="s">
        <v>152</v>
      </c>
      <c s="10">
        <v>22</v>
      </c>
      <c s="14"/>
      <c s="13">
        <f>ROUND((G42*F42),2)</f>
      </c>
      <c r="O42">
        <f>rekapitulace!H8</f>
      </c>
      <c>
        <f>O42/100*H42</f>
      </c>
    </row>
    <row r="43" spans="4:4" ht="25.5">
      <c r="D43" s="15" t="s">
        <v>471</v>
      </c>
    </row>
    <row r="44" spans="1:16" ht="12.75" customHeight="1">
      <c r="A44" s="16"/>
      <c s="16"/>
      <c s="16" t="s">
        <v>156</v>
      </c>
      <c s="16" t="s">
        <v>164</v>
      </c>
      <c s="16"/>
      <c s="16"/>
      <c s="16"/>
      <c s="16">
        <f>SUM(H28:H43)</f>
      </c>
      <c r="P44">
        <f>ROUND(SUM(P28:P43),2)</f>
      </c>
    </row>
    <row r="46" spans="1:8" ht="12.75" customHeight="1">
      <c r="A46" s="9"/>
      <c s="9"/>
      <c s="9" t="s">
        <v>159</v>
      </c>
      <c s="9" t="s">
        <v>185</v>
      </c>
      <c s="9"/>
      <c s="11"/>
      <c s="9"/>
      <c s="11"/>
    </row>
    <row r="47" spans="1:16" ht="12.75">
      <c r="A47" s="7">
        <v>14</v>
      </c>
      <c s="7" t="s">
        <v>189</v>
      </c>
      <c s="7" t="s">
        <v>44</v>
      </c>
      <c s="7" t="s">
        <v>187</v>
      </c>
      <c s="7" t="s">
        <v>152</v>
      </c>
      <c s="10">
        <v>1</v>
      </c>
      <c s="14"/>
      <c s="13">
        <f>ROUND((G47*F47),2)</f>
      </c>
      <c r="O47">
        <f>rekapitulace!H8</f>
      </c>
      <c>
        <f>O47/100*H47</f>
      </c>
    </row>
    <row r="48" spans="4:4" ht="25.5">
      <c r="D48" s="15" t="s">
        <v>188</v>
      </c>
    </row>
    <row r="49" spans="1:16" ht="12.75">
      <c r="A49" s="7">
        <v>15</v>
      </c>
      <c s="7" t="s">
        <v>191</v>
      </c>
      <c s="7" t="s">
        <v>44</v>
      </c>
      <c s="7" t="s">
        <v>190</v>
      </c>
      <c s="7" t="s">
        <v>152</v>
      </c>
      <c s="10">
        <v>1</v>
      </c>
      <c s="14"/>
      <c s="13">
        <f>ROUND((G49*F49),2)</f>
      </c>
      <c r="O49">
        <f>rekapitulace!H8</f>
      </c>
      <c>
        <f>O49/100*H49</f>
      </c>
    </row>
    <row r="50" spans="4:4" ht="25.5">
      <c r="D50" s="15" t="s">
        <v>188</v>
      </c>
    </row>
    <row r="51" spans="1:16" ht="12.75">
      <c r="A51" s="7">
        <v>16</v>
      </c>
      <c s="7" t="s">
        <v>193</v>
      </c>
      <c s="7" t="s">
        <v>44</v>
      </c>
      <c s="7" t="s">
        <v>192</v>
      </c>
      <c s="7" t="s">
        <v>152</v>
      </c>
      <c s="10">
        <v>4</v>
      </c>
      <c s="14"/>
      <c s="13">
        <f>ROUND((G51*F51),2)</f>
      </c>
      <c r="O51">
        <f>rekapitulace!H8</f>
      </c>
      <c>
        <f>O51/100*H51</f>
      </c>
    </row>
    <row r="52" spans="4:4" ht="25.5">
      <c r="D52" s="15" t="s">
        <v>153</v>
      </c>
    </row>
    <row r="53" spans="1:16" ht="12.75">
      <c r="A53" s="7">
        <v>17</v>
      </c>
      <c s="7" t="s">
        <v>195</v>
      </c>
      <c s="7" t="s">
        <v>44</v>
      </c>
      <c s="7" t="s">
        <v>194</v>
      </c>
      <c s="7" t="s">
        <v>152</v>
      </c>
      <c s="10">
        <v>2</v>
      </c>
      <c s="14"/>
      <c s="13">
        <f>ROUND((G53*F53),2)</f>
      </c>
      <c r="O53">
        <f>rekapitulace!H8</f>
      </c>
      <c>
        <f>O53/100*H53</f>
      </c>
    </row>
    <row r="54" spans="4:4" ht="25.5">
      <c r="D54" s="15" t="s">
        <v>161</v>
      </c>
    </row>
    <row r="55" spans="1:16" ht="12.75">
      <c r="A55" s="7">
        <v>18</v>
      </c>
      <c s="7" t="s">
        <v>197</v>
      </c>
      <c s="7" t="s">
        <v>44</v>
      </c>
      <c s="7" t="s">
        <v>196</v>
      </c>
      <c s="7" t="s">
        <v>152</v>
      </c>
      <c s="10">
        <v>1</v>
      </c>
      <c s="14"/>
      <c s="13">
        <f>ROUND((G55*F55),2)</f>
      </c>
      <c r="O55">
        <f>rekapitulace!H8</f>
      </c>
      <c>
        <f>O55/100*H55</f>
      </c>
    </row>
    <row r="56" spans="4:4" ht="25.5">
      <c r="D56" s="15" t="s">
        <v>188</v>
      </c>
    </row>
    <row r="57" spans="1:16" ht="12.75">
      <c r="A57" s="7">
        <v>19</v>
      </c>
      <c s="7" t="s">
        <v>199</v>
      </c>
      <c s="7" t="s">
        <v>44</v>
      </c>
      <c s="7" t="s">
        <v>198</v>
      </c>
      <c s="7" t="s">
        <v>152</v>
      </c>
      <c s="10">
        <v>1</v>
      </c>
      <c s="14"/>
      <c s="13">
        <f>ROUND((G57*F57),2)</f>
      </c>
      <c r="O57">
        <f>rekapitulace!H8</f>
      </c>
      <c>
        <f>O57/100*H57</f>
      </c>
    </row>
    <row r="58" spans="4:4" ht="25.5">
      <c r="D58" s="15" t="s">
        <v>188</v>
      </c>
    </row>
    <row r="59" spans="1:16" ht="12.75">
      <c r="A59" s="7">
        <v>20</v>
      </c>
      <c s="7" t="s">
        <v>201</v>
      </c>
      <c s="7" t="s">
        <v>44</v>
      </c>
      <c s="7" t="s">
        <v>200</v>
      </c>
      <c s="7" t="s">
        <v>152</v>
      </c>
      <c s="10">
        <v>1</v>
      </c>
      <c s="14"/>
      <c s="13">
        <f>ROUND((G59*F59),2)</f>
      </c>
      <c r="O59">
        <f>rekapitulace!H8</f>
      </c>
      <c>
        <f>O59/100*H59</f>
      </c>
    </row>
    <row r="60" spans="4:4" ht="25.5">
      <c r="D60" s="15" t="s">
        <v>188</v>
      </c>
    </row>
    <row r="61" spans="1:16" ht="12.75">
      <c r="A61" s="7">
        <v>21</v>
      </c>
      <c s="7" t="s">
        <v>204</v>
      </c>
      <c s="7" t="s">
        <v>44</v>
      </c>
      <c s="7" t="s">
        <v>202</v>
      </c>
      <c s="7" t="s">
        <v>46</v>
      </c>
      <c s="10">
        <v>1</v>
      </c>
      <c s="14"/>
      <c s="13">
        <f>ROUND((G61*F61),2)</f>
      </c>
      <c r="O61">
        <f>rekapitulace!H8</f>
      </c>
      <c>
        <f>O61/100*H61</f>
      </c>
    </row>
    <row r="62" spans="4:4" ht="25.5">
      <c r="D62" s="15" t="s">
        <v>47</v>
      </c>
    </row>
    <row r="63" spans="1:16" ht="12.75" customHeight="1">
      <c r="A63" s="16"/>
      <c s="16"/>
      <c s="16" t="s">
        <v>159</v>
      </c>
      <c s="16" t="s">
        <v>185</v>
      </c>
      <c s="16"/>
      <c s="16"/>
      <c s="16"/>
      <c s="16">
        <f>SUM(H47:H62)</f>
      </c>
      <c r="P63">
        <f>ROUND(SUM(P47:P62),2)</f>
      </c>
    </row>
    <row r="65" spans="1:8" ht="12.75" customHeight="1">
      <c r="A65" s="9"/>
      <c s="9"/>
      <c s="9" t="s">
        <v>162</v>
      </c>
      <c s="9" t="s">
        <v>203</v>
      </c>
      <c s="9"/>
      <c s="11"/>
      <c s="9"/>
      <c s="11"/>
    </row>
    <row r="66" spans="1:16" ht="12.75">
      <c r="A66" s="7">
        <v>22</v>
      </c>
      <c s="7" t="s">
        <v>206</v>
      </c>
      <c s="7" t="s">
        <v>44</v>
      </c>
      <c s="7" t="s">
        <v>205</v>
      </c>
      <c s="7" t="s">
        <v>152</v>
      </c>
      <c s="10">
        <v>2</v>
      </c>
      <c s="14"/>
      <c s="13">
        <f>ROUND((G66*F66),2)</f>
      </c>
      <c r="O66">
        <f>rekapitulace!H8</f>
      </c>
      <c>
        <f>O66/100*H66</f>
      </c>
    </row>
    <row r="67" spans="4:4" ht="25.5">
      <c r="D67" s="15" t="s">
        <v>161</v>
      </c>
    </row>
    <row r="68" spans="1:16" ht="12.75">
      <c r="A68" s="7">
        <v>23</v>
      </c>
      <c s="7" t="s">
        <v>208</v>
      </c>
      <c s="7" t="s">
        <v>44</v>
      </c>
      <c s="7" t="s">
        <v>207</v>
      </c>
      <c s="7" t="s">
        <v>152</v>
      </c>
      <c s="10">
        <v>2</v>
      </c>
      <c s="14"/>
      <c s="13">
        <f>ROUND((G68*F68),2)</f>
      </c>
      <c r="O68">
        <f>rekapitulace!H8</f>
      </c>
      <c>
        <f>O68/100*H68</f>
      </c>
    </row>
    <row r="69" spans="4:4" ht="25.5">
      <c r="D69" s="15" t="s">
        <v>161</v>
      </c>
    </row>
    <row r="70" spans="1:16" ht="12.75">
      <c r="A70" s="7">
        <v>24</v>
      </c>
      <c s="7" t="s">
        <v>210</v>
      </c>
      <c s="7" t="s">
        <v>44</v>
      </c>
      <c s="7" t="s">
        <v>209</v>
      </c>
      <c s="7" t="s">
        <v>152</v>
      </c>
      <c s="10">
        <v>2</v>
      </c>
      <c s="14"/>
      <c s="13">
        <f>ROUND((G70*F70),2)</f>
      </c>
      <c r="O70">
        <f>rekapitulace!H8</f>
      </c>
      <c>
        <f>O70/100*H70</f>
      </c>
    </row>
    <row r="71" spans="4:4" ht="25.5">
      <c r="D71" s="15" t="s">
        <v>161</v>
      </c>
    </row>
    <row r="72" spans="1:16" ht="12.75">
      <c r="A72" s="7">
        <v>25</v>
      </c>
      <c s="7" t="s">
        <v>214</v>
      </c>
      <c s="7" t="s">
        <v>44</v>
      </c>
      <c s="7" t="s">
        <v>211</v>
      </c>
      <c s="7" t="s">
        <v>128</v>
      </c>
      <c s="10">
        <v>76</v>
      </c>
      <c s="14"/>
      <c s="13">
        <f>ROUND((G72*F72),2)</f>
      </c>
      <c r="O72">
        <f>rekapitulace!H8</f>
      </c>
      <c>
        <f>O72/100*H72</f>
      </c>
    </row>
    <row r="73" spans="4:4" ht="25.5">
      <c r="D73" s="15" t="s">
        <v>472</v>
      </c>
    </row>
    <row r="74" spans="1:16" ht="12.75" customHeight="1">
      <c r="A74" s="16"/>
      <c s="16"/>
      <c s="16" t="s">
        <v>162</v>
      </c>
      <c s="16" t="s">
        <v>203</v>
      </c>
      <c s="16"/>
      <c s="16"/>
      <c s="16"/>
      <c s="16">
        <f>SUM(H66:H73)</f>
      </c>
      <c r="P74">
        <f>ROUND(SUM(P66:P73),2)</f>
      </c>
    </row>
    <row r="76" spans="1:8" ht="12.75" customHeight="1">
      <c r="A76" s="9"/>
      <c s="9"/>
      <c s="9" t="s">
        <v>165</v>
      </c>
      <c s="9" t="s">
        <v>213</v>
      </c>
      <c s="9"/>
      <c s="11"/>
      <c s="9"/>
      <c s="11"/>
    </row>
    <row r="77" spans="1:16" ht="12.75">
      <c r="A77" s="7">
        <v>26</v>
      </c>
      <c s="7" t="s">
        <v>216</v>
      </c>
      <c s="7" t="s">
        <v>44</v>
      </c>
      <c s="7" t="s">
        <v>215</v>
      </c>
      <c s="7" t="s">
        <v>152</v>
      </c>
      <c s="10">
        <v>2</v>
      </c>
      <c s="14"/>
      <c s="13">
        <f>ROUND((G77*F77),2)</f>
      </c>
      <c r="O77">
        <f>rekapitulace!H8</f>
      </c>
      <c>
        <f>O77/100*H77</f>
      </c>
    </row>
    <row r="78" spans="4:4" ht="25.5">
      <c r="D78" s="15" t="s">
        <v>161</v>
      </c>
    </row>
    <row r="79" spans="1:16" ht="12.75">
      <c r="A79" s="7">
        <v>27</v>
      </c>
      <c s="7" t="s">
        <v>218</v>
      </c>
      <c s="7" t="s">
        <v>44</v>
      </c>
      <c s="7" t="s">
        <v>217</v>
      </c>
      <c s="7" t="s">
        <v>152</v>
      </c>
      <c s="10">
        <v>2</v>
      </c>
      <c s="14"/>
      <c s="13">
        <f>ROUND((G79*F79),2)</f>
      </c>
      <c r="O79">
        <f>rekapitulace!H8</f>
      </c>
      <c>
        <f>O79/100*H79</f>
      </c>
    </row>
    <row r="80" spans="4:4" ht="25.5">
      <c r="D80" s="15" t="s">
        <v>161</v>
      </c>
    </row>
    <row r="81" spans="1:16" ht="12.75">
      <c r="A81" s="7">
        <v>28</v>
      </c>
      <c s="7" t="s">
        <v>221</v>
      </c>
      <c s="7" t="s">
        <v>44</v>
      </c>
      <c s="7" t="s">
        <v>219</v>
      </c>
      <c s="7" t="s">
        <v>152</v>
      </c>
      <c s="10">
        <v>2</v>
      </c>
      <c s="14"/>
      <c s="13">
        <f>ROUND((G81*F81),2)</f>
      </c>
      <c r="O81">
        <f>rekapitulace!H8</f>
      </c>
      <c>
        <f>O81/100*H81</f>
      </c>
    </row>
    <row r="82" spans="4:4" ht="25.5">
      <c r="D82" s="15" t="s">
        <v>161</v>
      </c>
    </row>
    <row r="83" spans="1:16" ht="12.75" customHeight="1">
      <c r="A83" s="16"/>
      <c s="16"/>
      <c s="16" t="s">
        <v>165</v>
      </c>
      <c s="16" t="s">
        <v>213</v>
      </c>
      <c s="16"/>
      <c s="16"/>
      <c s="16"/>
      <c s="16">
        <f>SUM(H77:H82)</f>
      </c>
      <c r="P83">
        <f>ROUND(SUM(P77:P82),2)</f>
      </c>
    </row>
    <row r="85" spans="1:8" ht="12.75" customHeight="1">
      <c r="A85" s="9"/>
      <c s="9"/>
      <c s="9" t="s">
        <v>168</v>
      </c>
      <c s="9" t="s">
        <v>220</v>
      </c>
      <c s="9"/>
      <c s="11"/>
      <c s="9"/>
      <c s="11"/>
    </row>
    <row r="86" spans="1:16" ht="12.75">
      <c r="A86" s="7">
        <v>29</v>
      </c>
      <c s="7" t="s">
        <v>224</v>
      </c>
      <c s="7" t="s">
        <v>44</v>
      </c>
      <c s="7" t="s">
        <v>222</v>
      </c>
      <c s="7" t="s">
        <v>152</v>
      </c>
      <c s="10">
        <v>6</v>
      </c>
      <c s="14"/>
      <c s="13">
        <f>ROUND((G86*F86),2)</f>
      </c>
      <c r="O86">
        <f>rekapitulace!H8</f>
      </c>
      <c>
        <f>O86/100*H86</f>
      </c>
    </row>
    <row r="87" spans="4:4" ht="25.5">
      <c r="D87" s="15" t="s">
        <v>223</v>
      </c>
    </row>
    <row r="88" spans="1:16" ht="12.75">
      <c r="A88" s="7">
        <v>30</v>
      </c>
      <c s="7" t="s">
        <v>226</v>
      </c>
      <c s="7" t="s">
        <v>44</v>
      </c>
      <c s="7" t="s">
        <v>225</v>
      </c>
      <c s="7" t="s">
        <v>152</v>
      </c>
      <c s="10">
        <v>6</v>
      </c>
      <c s="14"/>
      <c s="13">
        <f>ROUND((G88*F88),2)</f>
      </c>
      <c r="O88">
        <f>rekapitulace!H8</f>
      </c>
      <c>
        <f>O88/100*H88</f>
      </c>
    </row>
    <row r="89" spans="4:4" ht="25.5">
      <c r="D89" s="15" t="s">
        <v>223</v>
      </c>
    </row>
    <row r="90" spans="1:16" ht="12.75">
      <c r="A90" s="7">
        <v>31</v>
      </c>
      <c s="7" t="s">
        <v>229</v>
      </c>
      <c s="7" t="s">
        <v>44</v>
      </c>
      <c s="7" t="s">
        <v>227</v>
      </c>
      <c s="7" t="s">
        <v>128</v>
      </c>
      <c s="10">
        <v>2.5</v>
      </c>
      <c s="14"/>
      <c s="13">
        <f>ROUND((G90*F90),2)</f>
      </c>
      <c r="O90">
        <f>rekapitulace!H8</f>
      </c>
      <c>
        <f>O90/100*H90</f>
      </c>
    </row>
    <row r="91" spans="4:4" ht="25.5">
      <c r="D91" s="15" t="s">
        <v>228</v>
      </c>
    </row>
    <row r="92" spans="1:16" ht="12.75">
      <c r="A92" s="7">
        <v>32</v>
      </c>
      <c s="7" t="s">
        <v>232</v>
      </c>
      <c s="7" t="s">
        <v>44</v>
      </c>
      <c s="7" t="s">
        <v>230</v>
      </c>
      <c s="7" t="s">
        <v>152</v>
      </c>
      <c s="10">
        <v>5</v>
      </c>
      <c s="14"/>
      <c s="13">
        <f>ROUND((G92*F92),2)</f>
      </c>
      <c r="O92">
        <f>rekapitulace!H8</f>
      </c>
      <c>
        <f>O92/100*H92</f>
      </c>
    </row>
    <row r="93" spans="4:4" ht="25.5">
      <c r="D93" s="15" t="s">
        <v>231</v>
      </c>
    </row>
    <row r="94" spans="1:16" ht="12.75">
      <c r="A94" s="7">
        <v>33</v>
      </c>
      <c s="7" t="s">
        <v>235</v>
      </c>
      <c s="7" t="s">
        <v>44</v>
      </c>
      <c s="7" t="s">
        <v>233</v>
      </c>
      <c s="7" t="s">
        <v>128</v>
      </c>
      <c s="10">
        <v>46</v>
      </c>
      <c s="14"/>
      <c s="13">
        <f>ROUND((G94*F94),2)</f>
      </c>
      <c r="O94">
        <f>rekapitulace!H8</f>
      </c>
      <c>
        <f>O94/100*H94</f>
      </c>
    </row>
    <row r="95" spans="4:4" ht="25.5">
      <c r="D95" s="15" t="s">
        <v>450</v>
      </c>
    </row>
    <row r="96" spans="1:16" ht="12.75">
      <c r="A96" s="7">
        <v>34</v>
      </c>
      <c s="7" t="s">
        <v>239</v>
      </c>
      <c s="7" t="s">
        <v>44</v>
      </c>
      <c s="7" t="s">
        <v>236</v>
      </c>
      <c s="7" t="s">
        <v>237</v>
      </c>
      <c s="10">
        <v>21</v>
      </c>
      <c s="14"/>
      <c s="13">
        <f>ROUND((G96*F96),2)</f>
      </c>
      <c r="O96">
        <f>rekapitulace!H8</f>
      </c>
      <c>
        <f>O96/100*H96</f>
      </c>
    </row>
    <row r="97" spans="4:4" ht="25.5">
      <c r="D97" s="15" t="s">
        <v>473</v>
      </c>
    </row>
    <row r="98" spans="1:16" ht="12.75">
      <c r="A98" s="7">
        <v>35</v>
      </c>
      <c s="7" t="s">
        <v>241</v>
      </c>
      <c s="7" t="s">
        <v>44</v>
      </c>
      <c s="7" t="s">
        <v>240</v>
      </c>
      <c s="7" t="s">
        <v>152</v>
      </c>
      <c s="10">
        <v>2</v>
      </c>
      <c s="14"/>
      <c s="13">
        <f>ROUND((G98*F98),2)</f>
      </c>
      <c r="O98">
        <f>rekapitulace!H8</f>
      </c>
      <c>
        <f>O98/100*H98</f>
      </c>
    </row>
    <row r="99" spans="4:4" ht="25.5">
      <c r="D99" s="15" t="s">
        <v>161</v>
      </c>
    </row>
    <row r="100" spans="1:16" ht="12.75">
      <c r="A100" s="7">
        <v>36</v>
      </c>
      <c s="7" t="s">
        <v>244</v>
      </c>
      <c s="7" t="s">
        <v>44</v>
      </c>
      <c s="7" t="s">
        <v>242</v>
      </c>
      <c s="7" t="s">
        <v>128</v>
      </c>
      <c s="10">
        <v>45</v>
      </c>
      <c s="14"/>
      <c s="13">
        <f>ROUND((G100*F100),2)</f>
      </c>
      <c r="O100">
        <f>rekapitulace!H8</f>
      </c>
      <c>
        <f>O100/100*H100</f>
      </c>
    </row>
    <row r="101" spans="4:4" ht="25.5">
      <c r="D101" s="15" t="s">
        <v>474</v>
      </c>
    </row>
    <row r="102" spans="1:16" ht="12.75">
      <c r="A102" s="7">
        <v>37</v>
      </c>
      <c s="7" t="s">
        <v>247</v>
      </c>
      <c s="7" t="s">
        <v>44</v>
      </c>
      <c s="7" t="s">
        <v>245</v>
      </c>
      <c s="7" t="s">
        <v>128</v>
      </c>
      <c s="10">
        <v>32</v>
      </c>
      <c s="14"/>
      <c s="13">
        <f>ROUND((G102*F102),2)</f>
      </c>
      <c r="O102">
        <f>rekapitulace!H8</f>
      </c>
      <c>
        <f>O102/100*H102</f>
      </c>
    </row>
    <row r="103" spans="4:4" ht="25.5">
      <c r="D103" s="15" t="s">
        <v>475</v>
      </c>
    </row>
    <row r="104" spans="1:16" ht="12.75">
      <c r="A104" s="7">
        <v>38</v>
      </c>
      <c s="7" t="s">
        <v>250</v>
      </c>
      <c s="7" t="s">
        <v>44</v>
      </c>
      <c s="7" t="s">
        <v>248</v>
      </c>
      <c s="7" t="s">
        <v>128</v>
      </c>
      <c s="10">
        <v>53</v>
      </c>
      <c s="14"/>
      <c s="13">
        <f>ROUND((G104*F104),2)</f>
      </c>
      <c r="O104">
        <f>rekapitulace!H8</f>
      </c>
      <c>
        <f>O104/100*H104</f>
      </c>
    </row>
    <row r="105" spans="4:4" ht="25.5">
      <c r="D105" s="15" t="s">
        <v>476</v>
      </c>
    </row>
    <row r="106" spans="1:16" ht="12.75">
      <c r="A106" s="7">
        <v>39</v>
      </c>
      <c s="7" t="s">
        <v>252</v>
      </c>
      <c s="7" t="s">
        <v>44</v>
      </c>
      <c s="7" t="s">
        <v>251</v>
      </c>
      <c s="7" t="s">
        <v>128</v>
      </c>
      <c s="10">
        <v>402</v>
      </c>
      <c s="14"/>
      <c s="13">
        <f>ROUND((G106*F106),2)</f>
      </c>
      <c r="O106">
        <f>rekapitulace!H8</f>
      </c>
      <c>
        <f>O106/100*H106</f>
      </c>
    </row>
    <row r="107" spans="4:4" ht="38.25">
      <c r="D107" s="15" t="s">
        <v>470</v>
      </c>
    </row>
    <row r="108" spans="1:16" ht="12.75">
      <c r="A108" s="7">
        <v>40</v>
      </c>
      <c s="7" t="s">
        <v>254</v>
      </c>
      <c s="7" t="s">
        <v>44</v>
      </c>
      <c s="7" t="s">
        <v>253</v>
      </c>
      <c s="7" t="s">
        <v>152</v>
      </c>
      <c s="10">
        <v>1</v>
      </c>
      <c s="14"/>
      <c s="13">
        <f>ROUND((G108*F108),2)</f>
      </c>
      <c r="O108">
        <f>rekapitulace!H8</f>
      </c>
      <c>
        <f>O108/100*H108</f>
      </c>
    </row>
    <row r="109" spans="4:4" ht="25.5">
      <c r="D109" s="15" t="s">
        <v>188</v>
      </c>
    </row>
    <row r="110" spans="1:16" ht="12.75">
      <c r="A110" s="7">
        <v>41</v>
      </c>
      <c s="7" t="s">
        <v>256</v>
      </c>
      <c s="7" t="s">
        <v>44</v>
      </c>
      <c s="7" t="s">
        <v>255</v>
      </c>
      <c s="7" t="s">
        <v>152</v>
      </c>
      <c s="10">
        <v>1</v>
      </c>
      <c s="14"/>
      <c s="13">
        <f>ROUND((G110*F110),2)</f>
      </c>
      <c r="O110">
        <f>rekapitulace!H8</f>
      </c>
      <c>
        <f>O110/100*H110</f>
      </c>
    </row>
    <row r="111" spans="4:4" ht="25.5">
      <c r="D111" s="15" t="s">
        <v>188</v>
      </c>
    </row>
    <row r="112" spans="1:16" ht="12.75">
      <c r="A112" s="7">
        <v>42</v>
      </c>
      <c s="7" t="s">
        <v>258</v>
      </c>
      <c s="7" t="s">
        <v>44</v>
      </c>
      <c s="7" t="s">
        <v>257</v>
      </c>
      <c s="7" t="s">
        <v>152</v>
      </c>
      <c s="10">
        <v>4</v>
      </c>
      <c s="14"/>
      <c s="13">
        <f>ROUND((G112*F112),2)</f>
      </c>
      <c r="O112">
        <f>rekapitulace!H8</f>
      </c>
      <c>
        <f>O112/100*H112</f>
      </c>
    </row>
    <row r="113" spans="4:4" ht="25.5">
      <c r="D113" s="15" t="s">
        <v>153</v>
      </c>
    </row>
    <row r="114" spans="1:16" ht="12.75">
      <c r="A114" s="7">
        <v>43</v>
      </c>
      <c s="7" t="s">
        <v>260</v>
      </c>
      <c s="7" t="s">
        <v>44</v>
      </c>
      <c s="7" t="s">
        <v>259</v>
      </c>
      <c s="7" t="s">
        <v>152</v>
      </c>
      <c s="10">
        <v>5</v>
      </c>
      <c s="14"/>
      <c s="13">
        <f>ROUND((G114*F114),2)</f>
      </c>
      <c r="O114">
        <f>rekapitulace!H8</f>
      </c>
      <c>
        <f>O114/100*H114</f>
      </c>
    </row>
    <row r="115" spans="4:4" ht="25.5">
      <c r="D115" s="15" t="s">
        <v>231</v>
      </c>
    </row>
    <row r="116" spans="1:16" ht="12.75">
      <c r="A116" s="7">
        <v>44</v>
      </c>
      <c s="7" t="s">
        <v>262</v>
      </c>
      <c s="7" t="s">
        <v>44</v>
      </c>
      <c s="7" t="s">
        <v>261</v>
      </c>
      <c s="7" t="s">
        <v>152</v>
      </c>
      <c s="10">
        <v>1</v>
      </c>
      <c s="14"/>
      <c s="13">
        <f>ROUND((G116*F116),2)</f>
      </c>
      <c r="O116">
        <f>rekapitulace!H8</f>
      </c>
      <c>
        <f>O116/100*H116</f>
      </c>
    </row>
    <row r="117" spans="4:4" ht="25.5">
      <c r="D117" s="15" t="s">
        <v>188</v>
      </c>
    </row>
    <row r="118" spans="1:16" ht="12.75">
      <c r="A118" s="7">
        <v>45</v>
      </c>
      <c s="7" t="s">
        <v>265</v>
      </c>
      <c s="7" t="s">
        <v>44</v>
      </c>
      <c s="7" t="s">
        <v>263</v>
      </c>
      <c s="7" t="s">
        <v>152</v>
      </c>
      <c s="10">
        <v>13</v>
      </c>
      <c s="14"/>
      <c s="13">
        <f>ROUND((G118*F118),2)</f>
      </c>
      <c r="O118">
        <f>rekapitulace!H8</f>
      </c>
      <c>
        <f>O118/100*H118</f>
      </c>
    </row>
    <row r="119" spans="4:4" ht="25.5">
      <c r="D119" s="15" t="s">
        <v>477</v>
      </c>
    </row>
    <row r="120" spans="1:16" ht="12.75">
      <c r="A120" s="7">
        <v>46</v>
      </c>
      <c s="7" t="s">
        <v>268</v>
      </c>
      <c s="7" t="s">
        <v>44</v>
      </c>
      <c s="7" t="s">
        <v>266</v>
      </c>
      <c s="7" t="s">
        <v>152</v>
      </c>
      <c s="10">
        <v>1</v>
      </c>
      <c s="14"/>
      <c s="13">
        <f>ROUND((G120*F120),2)</f>
      </c>
      <c r="O120">
        <f>rekapitulace!H8</f>
      </c>
      <c>
        <f>O120/100*H120</f>
      </c>
    </row>
    <row r="121" spans="4:4" ht="25.5">
      <c r="D121" s="15" t="s">
        <v>188</v>
      </c>
    </row>
    <row r="122" spans="1:16" ht="12.75" customHeight="1">
      <c r="A122" s="16"/>
      <c s="16"/>
      <c s="16" t="s">
        <v>168</v>
      </c>
      <c s="16" t="s">
        <v>220</v>
      </c>
      <c s="16"/>
      <c s="16"/>
      <c s="16"/>
      <c s="16">
        <f>SUM(H86:H121)</f>
      </c>
      <c r="P122">
        <f>ROUND(SUM(P86:P121),2)</f>
      </c>
    </row>
    <row r="124" spans="1:8" ht="12.75" customHeight="1">
      <c r="A124" s="9"/>
      <c s="9"/>
      <c s="9" t="s">
        <v>171</v>
      </c>
      <c s="9" t="s">
        <v>267</v>
      </c>
      <c s="9"/>
      <c s="11"/>
      <c s="9"/>
      <c s="11"/>
    </row>
    <row r="125" spans="1:16" ht="12.75">
      <c r="A125" s="7">
        <v>47</v>
      </c>
      <c s="7" t="s">
        <v>270</v>
      </c>
      <c s="7" t="s">
        <v>44</v>
      </c>
      <c s="7" t="s">
        <v>269</v>
      </c>
      <c s="7" t="s">
        <v>152</v>
      </c>
      <c s="10">
        <v>1</v>
      </c>
      <c s="14"/>
      <c s="13">
        <f>ROUND((G125*F125),2)</f>
      </c>
      <c r="O125">
        <f>rekapitulace!H8</f>
      </c>
      <c>
        <f>O125/100*H125</f>
      </c>
    </row>
    <row r="126" spans="4:4" ht="25.5">
      <c r="D126" s="15" t="s">
        <v>188</v>
      </c>
    </row>
    <row r="127" spans="1:16" ht="12.75">
      <c r="A127" s="7">
        <v>48</v>
      </c>
      <c s="7" t="s">
        <v>272</v>
      </c>
      <c s="7" t="s">
        <v>44</v>
      </c>
      <c s="7" t="s">
        <v>271</v>
      </c>
      <c s="7" t="s">
        <v>152</v>
      </c>
      <c s="10">
        <v>1</v>
      </c>
      <c s="14"/>
      <c s="13">
        <f>ROUND((G127*F127),2)</f>
      </c>
      <c r="O127">
        <f>rekapitulace!H8</f>
      </c>
      <c>
        <f>O127/100*H127</f>
      </c>
    </row>
    <row r="128" spans="4:4" ht="25.5">
      <c r="D128" s="15" t="s">
        <v>188</v>
      </c>
    </row>
    <row r="129" spans="1:16" ht="12.75">
      <c r="A129" s="7">
        <v>49</v>
      </c>
      <c s="7" t="s">
        <v>274</v>
      </c>
      <c s="7" t="s">
        <v>44</v>
      </c>
      <c s="7" t="s">
        <v>273</v>
      </c>
      <c s="7" t="s">
        <v>46</v>
      </c>
      <c s="10">
        <v>1</v>
      </c>
      <c s="14"/>
      <c s="13">
        <f>ROUND((G129*F129),2)</f>
      </c>
      <c r="O129">
        <f>rekapitulace!H8</f>
      </c>
      <c>
        <f>O129/100*H129</f>
      </c>
    </row>
    <row r="130" spans="4:4" ht="25.5">
      <c r="D130" s="15" t="s">
        <v>47</v>
      </c>
    </row>
    <row r="131" spans="1:16" ht="12.75">
      <c r="A131" s="7">
        <v>50</v>
      </c>
      <c s="7" t="s">
        <v>276</v>
      </c>
      <c s="7" t="s">
        <v>44</v>
      </c>
      <c s="7" t="s">
        <v>275</v>
      </c>
      <c s="7" t="s">
        <v>152</v>
      </c>
      <c s="10">
        <v>1</v>
      </c>
      <c s="14"/>
      <c s="13">
        <f>ROUND((G131*F131),2)</f>
      </c>
      <c r="O131">
        <f>rekapitulace!H8</f>
      </c>
      <c>
        <f>O131/100*H131</f>
      </c>
    </row>
    <row r="132" spans="4:4" ht="25.5">
      <c r="D132" s="15" t="s">
        <v>188</v>
      </c>
    </row>
    <row r="133" spans="1:16" ht="12.75">
      <c r="A133" s="7">
        <v>51</v>
      </c>
      <c s="7" t="s">
        <v>452</v>
      </c>
      <c s="7" t="s">
        <v>44</v>
      </c>
      <c s="7" t="s">
        <v>277</v>
      </c>
      <c s="7" t="s">
        <v>152</v>
      </c>
      <c s="10">
        <v>1</v>
      </c>
      <c s="14"/>
      <c s="13">
        <f>ROUND((G133*F133),2)</f>
      </c>
      <c r="O133">
        <f>rekapitulace!H8</f>
      </c>
      <c>
        <f>O133/100*H133</f>
      </c>
    </row>
    <row r="134" spans="4:4" ht="25.5">
      <c r="D134" s="15" t="s">
        <v>188</v>
      </c>
    </row>
    <row r="135" spans="1:16" ht="12.75">
      <c r="A135" s="7">
        <v>52</v>
      </c>
      <c s="7" t="s">
        <v>478</v>
      </c>
      <c s="7" t="s">
        <v>44</v>
      </c>
      <c s="7" t="s">
        <v>479</v>
      </c>
      <c s="7" t="s">
        <v>152</v>
      </c>
      <c s="10">
        <v>2</v>
      </c>
      <c s="14"/>
      <c s="13">
        <f>ROUND((G135*F135),2)</f>
      </c>
      <c r="O135">
        <f>rekapitulace!H8</f>
      </c>
      <c>
        <f>O135/100*H135</f>
      </c>
    </row>
    <row r="136" spans="4:4" ht="25.5">
      <c r="D136" s="15" t="s">
        <v>161</v>
      </c>
    </row>
    <row r="137" spans="1:16" ht="12.75">
      <c r="A137" s="7">
        <v>53</v>
      </c>
      <c s="7" t="s">
        <v>480</v>
      </c>
      <c s="7" t="s">
        <v>44</v>
      </c>
      <c s="7" t="s">
        <v>481</v>
      </c>
      <c s="7" t="s">
        <v>152</v>
      </c>
      <c s="10">
        <v>2</v>
      </c>
      <c s="14"/>
      <c s="13">
        <f>ROUND((G137*F137),2)</f>
      </c>
      <c r="O137">
        <f>rekapitulace!H8</f>
      </c>
      <c>
        <f>O137/100*H137</f>
      </c>
    </row>
    <row r="138" spans="4:4" ht="25.5">
      <c r="D138" s="15" t="s">
        <v>161</v>
      </c>
    </row>
    <row r="139" spans="1:16" ht="12.75" customHeight="1">
      <c r="A139" s="16"/>
      <c s="16"/>
      <c s="16" t="s">
        <v>171</v>
      </c>
      <c s="16" t="s">
        <v>267</v>
      </c>
      <c s="16"/>
      <c s="16"/>
      <c s="16"/>
      <c s="16">
        <f>SUM(H125:H138)</f>
      </c>
      <c r="P139">
        <f>ROUND(SUM(P125:P138),2)</f>
      </c>
    </row>
    <row r="141" spans="1:16" ht="12.75" customHeight="1">
      <c r="A141" s="16"/>
      <c s="16"/>
      <c s="16"/>
      <c s="16" t="s">
        <v>65</v>
      </c>
      <c s="16"/>
      <c s="16"/>
      <c s="16"/>
      <c s="16">
        <f>+H18+H25+H44+H63+H74+H83+H122+H139</f>
      </c>
      <c r="P141">
        <f>+P18+P25+P44+P63+P74+P83+P122+P139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1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74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461</v>
      </c>
      <c s="5" t="s">
        <v>462</v>
      </c>
      <c s="5"/>
    </row>
    <row r="6" spans="1:5" ht="12.75" customHeight="1">
      <c r="A6" t="s">
        <v>17</v>
      </c>
      <c r="C6" s="5" t="s">
        <v>482</v>
      </c>
      <c s="5" t="s">
        <v>279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150</v>
      </c>
      <c s="9" t="s">
        <v>280</v>
      </c>
      <c s="9"/>
      <c s="11"/>
      <c s="9"/>
      <c s="11"/>
    </row>
    <row r="12" spans="1:16" ht="12.75">
      <c r="A12" s="7">
        <v>1</v>
      </c>
      <c s="7" t="s">
        <v>150</v>
      </c>
      <c s="7" t="s">
        <v>44</v>
      </c>
      <c s="7" t="s">
        <v>281</v>
      </c>
      <c s="7" t="s">
        <v>152</v>
      </c>
      <c s="10">
        <v>1</v>
      </c>
      <c s="14"/>
      <c s="13">
        <f>ROUND((G12*F12),2)</f>
      </c>
      <c r="O12">
        <f>rekapitulace!H8</f>
      </c>
      <c>
        <f>O12/100*H12</f>
      </c>
    </row>
    <row r="13" spans="4:4" ht="25.5">
      <c r="D13" s="15" t="s">
        <v>188</v>
      </c>
    </row>
    <row r="14" spans="1:16" ht="12.75">
      <c r="A14" s="7">
        <v>2</v>
      </c>
      <c s="7" t="s">
        <v>154</v>
      </c>
      <c s="7" t="s">
        <v>44</v>
      </c>
      <c s="7" t="s">
        <v>282</v>
      </c>
      <c s="7" t="s">
        <v>152</v>
      </c>
      <c s="10">
        <v>1</v>
      </c>
      <c s="14"/>
      <c s="13">
        <f>ROUND((G14*F14),2)</f>
      </c>
      <c r="O14">
        <f>rekapitulace!H8</f>
      </c>
      <c>
        <f>O14/100*H14</f>
      </c>
    </row>
    <row r="15" spans="4:4" ht="25.5">
      <c r="D15" s="15" t="s">
        <v>188</v>
      </c>
    </row>
    <row r="16" spans="1:16" ht="12.75">
      <c r="A16" s="7">
        <v>3</v>
      </c>
      <c s="7" t="s">
        <v>156</v>
      </c>
      <c s="7" t="s">
        <v>44</v>
      </c>
      <c s="7" t="s">
        <v>283</v>
      </c>
      <c s="7" t="s">
        <v>152</v>
      </c>
      <c s="10">
        <v>6</v>
      </c>
      <c s="14"/>
      <c s="13">
        <f>ROUND((G16*F16),2)</f>
      </c>
      <c r="O16">
        <f>rekapitulace!H8</f>
      </c>
      <c>
        <f>O16/100*H16</f>
      </c>
    </row>
    <row r="17" spans="4:4" ht="25.5">
      <c r="D17" s="15" t="s">
        <v>223</v>
      </c>
    </row>
    <row r="18" spans="1:16" ht="12.75">
      <c r="A18" s="7">
        <v>4</v>
      </c>
      <c s="7" t="s">
        <v>159</v>
      </c>
      <c s="7" t="s">
        <v>44</v>
      </c>
      <c s="7" t="s">
        <v>284</v>
      </c>
      <c s="7" t="s">
        <v>152</v>
      </c>
      <c s="10">
        <v>2</v>
      </c>
      <c s="14"/>
      <c s="13">
        <f>ROUND((G18*F18),2)</f>
      </c>
      <c r="O18">
        <f>rekapitulace!H8</f>
      </c>
      <c>
        <f>O18/100*H18</f>
      </c>
    </row>
    <row r="19" spans="4:4" ht="25.5">
      <c r="D19" s="15" t="s">
        <v>161</v>
      </c>
    </row>
    <row r="20" spans="1:16" ht="12.75">
      <c r="A20" s="7">
        <v>5</v>
      </c>
      <c s="7" t="s">
        <v>162</v>
      </c>
      <c s="7" t="s">
        <v>44</v>
      </c>
      <c s="7" t="s">
        <v>285</v>
      </c>
      <c s="7" t="s">
        <v>152</v>
      </c>
      <c s="10">
        <v>2</v>
      </c>
      <c s="14"/>
      <c s="13">
        <f>ROUND((G20*F20),2)</f>
      </c>
      <c r="O20">
        <f>rekapitulace!H8</f>
      </c>
      <c>
        <f>O20/100*H20</f>
      </c>
    </row>
    <row r="21" spans="4:4" ht="25.5">
      <c r="D21" s="15" t="s">
        <v>161</v>
      </c>
    </row>
    <row r="22" spans="1:16" ht="12.75">
      <c r="A22" s="7">
        <v>6</v>
      </c>
      <c s="7" t="s">
        <v>165</v>
      </c>
      <c s="7" t="s">
        <v>44</v>
      </c>
      <c s="7" t="s">
        <v>286</v>
      </c>
      <c s="7" t="s">
        <v>152</v>
      </c>
      <c s="10">
        <v>2</v>
      </c>
      <c s="14"/>
      <c s="13">
        <f>ROUND((G22*F22),2)</f>
      </c>
      <c r="O22">
        <f>rekapitulace!H8</f>
      </c>
      <c>
        <f>O22/100*H22</f>
      </c>
    </row>
    <row r="23" spans="4:4" ht="25.5">
      <c r="D23" s="15" t="s">
        <v>161</v>
      </c>
    </row>
    <row r="24" spans="1:16" ht="12.75">
      <c r="A24" s="7">
        <v>7</v>
      </c>
      <c s="7" t="s">
        <v>168</v>
      </c>
      <c s="7" t="s">
        <v>44</v>
      </c>
      <c s="7" t="s">
        <v>287</v>
      </c>
      <c s="7" t="s">
        <v>152</v>
      </c>
      <c s="10">
        <v>4</v>
      </c>
      <c s="14"/>
      <c s="13">
        <f>ROUND((G24*F24),2)</f>
      </c>
      <c r="O24">
        <f>rekapitulace!H8</f>
      </c>
      <c>
        <f>O24/100*H24</f>
      </c>
    </row>
    <row r="25" spans="4:4" ht="25.5">
      <c r="D25" s="15" t="s">
        <v>153</v>
      </c>
    </row>
    <row r="26" spans="1:16" ht="12.75">
      <c r="A26" s="7">
        <v>8</v>
      </c>
      <c s="7" t="s">
        <v>171</v>
      </c>
      <c s="7" t="s">
        <v>44</v>
      </c>
      <c s="7" t="s">
        <v>288</v>
      </c>
      <c s="7" t="s">
        <v>152</v>
      </c>
      <c s="10">
        <v>4</v>
      </c>
      <c s="14"/>
      <c s="13">
        <f>ROUND((G26*F26),2)</f>
      </c>
      <c r="O26">
        <f>rekapitulace!H8</f>
      </c>
      <c>
        <f>O26/100*H26</f>
      </c>
    </row>
    <row r="27" spans="4:4" ht="25.5">
      <c r="D27" s="15" t="s">
        <v>153</v>
      </c>
    </row>
    <row r="28" spans="1:16" ht="12.75">
      <c r="A28" s="7">
        <v>9</v>
      </c>
      <c s="7" t="s">
        <v>174</v>
      </c>
      <c s="7" t="s">
        <v>44</v>
      </c>
      <c s="7" t="s">
        <v>289</v>
      </c>
      <c s="7" t="s">
        <v>152</v>
      </c>
      <c s="10">
        <v>10</v>
      </c>
      <c s="14"/>
      <c s="13">
        <f>ROUND((G28*F28),2)</f>
      </c>
      <c r="O28">
        <f>rekapitulace!H8</f>
      </c>
      <c>
        <f>O28/100*H28</f>
      </c>
    </row>
    <row r="29" spans="4:4" ht="25.5">
      <c r="D29" s="15" t="s">
        <v>264</v>
      </c>
    </row>
    <row r="30" spans="1:16" ht="12.75">
      <c r="A30" s="7">
        <v>10</v>
      </c>
      <c s="7" t="s">
        <v>177</v>
      </c>
      <c s="7" t="s">
        <v>44</v>
      </c>
      <c s="7" t="s">
        <v>291</v>
      </c>
      <c s="7" t="s">
        <v>152</v>
      </c>
      <c s="10">
        <v>2</v>
      </c>
      <c s="14"/>
      <c s="13">
        <f>ROUND((G30*F30),2)</f>
      </c>
      <c r="O30">
        <f>rekapitulace!H8</f>
      </c>
      <c>
        <f>O30/100*H30</f>
      </c>
    </row>
    <row r="31" spans="4:4" ht="25.5">
      <c r="D31" s="15" t="s">
        <v>161</v>
      </c>
    </row>
    <row r="32" spans="1:16" ht="12.75">
      <c r="A32" s="7">
        <v>11</v>
      </c>
      <c s="7" t="s">
        <v>179</v>
      </c>
      <c s="7" t="s">
        <v>44</v>
      </c>
      <c s="7" t="s">
        <v>292</v>
      </c>
      <c s="7" t="s">
        <v>152</v>
      </c>
      <c s="10">
        <v>2</v>
      </c>
      <c s="14"/>
      <c s="13">
        <f>ROUND((G32*F32),2)</f>
      </c>
      <c r="O32">
        <f>rekapitulace!H8</f>
      </c>
      <c>
        <f>O32/100*H32</f>
      </c>
    </row>
    <row r="33" spans="4:4" ht="25.5">
      <c r="D33" s="15" t="s">
        <v>161</v>
      </c>
    </row>
    <row r="34" spans="1:16" ht="12.75">
      <c r="A34" s="7">
        <v>12</v>
      </c>
      <c s="7" t="s">
        <v>182</v>
      </c>
      <c s="7" t="s">
        <v>44</v>
      </c>
      <c s="7" t="s">
        <v>293</v>
      </c>
      <c s="7" t="s">
        <v>152</v>
      </c>
      <c s="10">
        <v>4</v>
      </c>
      <c s="14"/>
      <c s="13">
        <f>ROUND((G34*F34),2)</f>
      </c>
      <c r="O34">
        <f>rekapitulace!H8</f>
      </c>
      <c>
        <f>O34/100*H34</f>
      </c>
    </row>
    <row r="35" spans="4:4" ht="25.5">
      <c r="D35" s="15" t="s">
        <v>153</v>
      </c>
    </row>
    <row r="36" spans="1:16" ht="12.75">
      <c r="A36" s="7">
        <v>13</v>
      </c>
      <c s="7" t="s">
        <v>186</v>
      </c>
      <c s="7" t="s">
        <v>44</v>
      </c>
      <c s="7" t="s">
        <v>294</v>
      </c>
      <c s="7" t="s">
        <v>128</v>
      </c>
      <c s="10">
        <v>402</v>
      </c>
      <c s="14"/>
      <c s="13">
        <f>ROUND((G36*F36),2)</f>
      </c>
      <c r="O36">
        <f>rekapitulace!H8</f>
      </c>
      <c>
        <f>O36/100*H36</f>
      </c>
    </row>
    <row r="37" spans="4:4" ht="38.25">
      <c r="D37" s="15" t="s">
        <v>470</v>
      </c>
    </row>
    <row r="38" spans="1:16" ht="12.75">
      <c r="A38" s="7">
        <v>14</v>
      </c>
      <c s="7" t="s">
        <v>189</v>
      </c>
      <c s="7" t="s">
        <v>44</v>
      </c>
      <c s="7" t="s">
        <v>295</v>
      </c>
      <c s="7" t="s">
        <v>128</v>
      </c>
      <c s="10">
        <v>402</v>
      </c>
      <c s="14"/>
      <c s="13">
        <f>ROUND((G38*F38),2)</f>
      </c>
      <c r="O38">
        <f>rekapitulace!H8</f>
      </c>
      <c>
        <f>O38/100*H38</f>
      </c>
    </row>
    <row r="39" spans="4:4" ht="38.25">
      <c r="D39" s="15" t="s">
        <v>470</v>
      </c>
    </row>
    <row r="40" spans="1:16" ht="12.75">
      <c r="A40" s="7">
        <v>15</v>
      </c>
      <c s="7" t="s">
        <v>191</v>
      </c>
      <c s="7" t="s">
        <v>44</v>
      </c>
      <c s="7" t="s">
        <v>296</v>
      </c>
      <c s="7" t="s">
        <v>152</v>
      </c>
      <c s="10">
        <v>22</v>
      </c>
      <c s="14"/>
      <c s="13">
        <f>ROUND((G40*F40),2)</f>
      </c>
      <c r="O40">
        <f>rekapitulace!H8</f>
      </c>
      <c>
        <f>O40/100*H40</f>
      </c>
    </row>
    <row r="41" spans="4:4" ht="25.5">
      <c r="D41" s="15" t="s">
        <v>471</v>
      </c>
    </row>
    <row r="42" spans="1:16" ht="12.75">
      <c r="A42" s="7">
        <v>16</v>
      </c>
      <c s="7" t="s">
        <v>193</v>
      </c>
      <c s="7" t="s">
        <v>44</v>
      </c>
      <c s="7" t="s">
        <v>297</v>
      </c>
      <c s="7" t="s">
        <v>152</v>
      </c>
      <c s="10">
        <v>2</v>
      </c>
      <c s="14"/>
      <c s="13">
        <f>ROUND((G42*F42),2)</f>
      </c>
      <c r="O42">
        <f>rekapitulace!H8</f>
      </c>
      <c>
        <f>O42/100*H42</f>
      </c>
    </row>
    <row r="43" spans="4:4" ht="25.5">
      <c r="D43" s="15" t="s">
        <v>161</v>
      </c>
    </row>
    <row r="44" spans="1:16" ht="12.75">
      <c r="A44" s="7">
        <v>17</v>
      </c>
      <c s="7" t="s">
        <v>195</v>
      </c>
      <c s="7" t="s">
        <v>44</v>
      </c>
      <c s="7" t="s">
        <v>298</v>
      </c>
      <c s="7" t="s">
        <v>152</v>
      </c>
      <c s="10">
        <v>6</v>
      </c>
      <c s="14"/>
      <c s="13">
        <f>ROUND((G44*F44),2)</f>
      </c>
      <c r="O44">
        <f>rekapitulace!H8</f>
      </c>
      <c>
        <f>O44/100*H44</f>
      </c>
    </row>
    <row r="45" spans="4:4" ht="25.5">
      <c r="D45" s="15" t="s">
        <v>223</v>
      </c>
    </row>
    <row r="46" spans="1:16" ht="12.75">
      <c r="A46" s="7">
        <v>18</v>
      </c>
      <c s="7" t="s">
        <v>197</v>
      </c>
      <c s="7" t="s">
        <v>44</v>
      </c>
      <c s="7" t="s">
        <v>483</v>
      </c>
      <c s="7" t="s">
        <v>300</v>
      </c>
      <c s="10">
        <v>1</v>
      </c>
      <c s="14"/>
      <c s="13">
        <f>ROUND((G46*F46),2)</f>
      </c>
      <c r="O46">
        <f>rekapitulace!H8</f>
      </c>
      <c>
        <f>O46/100*H46</f>
      </c>
    </row>
    <row r="47" spans="4:4" ht="25.5">
      <c r="D47" s="15" t="s">
        <v>53</v>
      </c>
    </row>
    <row r="48" spans="1:16" ht="12.75">
      <c r="A48" s="7">
        <v>19</v>
      </c>
      <c s="7" t="s">
        <v>199</v>
      </c>
      <c s="7" t="s">
        <v>44</v>
      </c>
      <c s="7" t="s">
        <v>299</v>
      </c>
      <c s="7" t="s">
        <v>300</v>
      </c>
      <c s="10">
        <v>4</v>
      </c>
      <c s="14"/>
      <c s="13">
        <f>ROUND((G48*F48),2)</f>
      </c>
      <c r="O48">
        <f>rekapitulace!H8</f>
      </c>
      <c>
        <f>O48/100*H48</f>
      </c>
    </row>
    <row r="49" spans="4:4" ht="25.5">
      <c r="D49" s="15" t="s">
        <v>301</v>
      </c>
    </row>
    <row r="50" spans="1:16" ht="12.75">
      <c r="A50" s="7">
        <v>20</v>
      </c>
      <c s="7" t="s">
        <v>201</v>
      </c>
      <c s="7" t="s">
        <v>44</v>
      </c>
      <c s="7" t="s">
        <v>302</v>
      </c>
      <c s="7" t="s">
        <v>152</v>
      </c>
      <c s="10">
        <v>1</v>
      </c>
      <c s="14"/>
      <c s="13">
        <f>ROUND((G50*F50),2)</f>
      </c>
      <c r="O50">
        <f>rekapitulace!H8</f>
      </c>
      <c>
        <f>O50/100*H50</f>
      </c>
    </row>
    <row r="51" spans="4:4" ht="25.5">
      <c r="D51" s="15" t="s">
        <v>188</v>
      </c>
    </row>
    <row r="52" spans="1:16" ht="12.75">
      <c r="A52" s="7">
        <v>21</v>
      </c>
      <c s="7" t="s">
        <v>204</v>
      </c>
      <c s="7" t="s">
        <v>44</v>
      </c>
      <c s="7" t="s">
        <v>303</v>
      </c>
      <c s="7" t="s">
        <v>152</v>
      </c>
      <c s="10">
        <v>1</v>
      </c>
      <c s="14"/>
      <c s="13">
        <f>ROUND((G52*F52),2)</f>
      </c>
      <c r="O52">
        <f>rekapitulace!H8</f>
      </c>
      <c>
        <f>O52/100*H52</f>
      </c>
    </row>
    <row r="53" spans="4:4" ht="25.5">
      <c r="D53" s="15" t="s">
        <v>188</v>
      </c>
    </row>
    <row r="54" spans="1:16" ht="12.75">
      <c r="A54" s="7">
        <v>22</v>
      </c>
      <c s="7" t="s">
        <v>206</v>
      </c>
      <c s="7" t="s">
        <v>44</v>
      </c>
      <c s="7" t="s">
        <v>304</v>
      </c>
      <c s="7" t="s">
        <v>152</v>
      </c>
      <c s="10">
        <v>1</v>
      </c>
      <c s="14"/>
      <c s="13">
        <f>ROUND((G54*F54),2)</f>
      </c>
      <c r="O54">
        <f>rekapitulace!H8</f>
      </c>
      <c>
        <f>O54/100*H54</f>
      </c>
    </row>
    <row r="55" spans="4:4" ht="25.5">
      <c r="D55" s="15" t="s">
        <v>188</v>
      </c>
    </row>
    <row r="56" spans="1:16" ht="12.75">
      <c r="A56" s="7">
        <v>23</v>
      </c>
      <c s="7" t="s">
        <v>208</v>
      </c>
      <c s="7" t="s">
        <v>44</v>
      </c>
      <c s="7" t="s">
        <v>305</v>
      </c>
      <c s="7" t="s">
        <v>152</v>
      </c>
      <c s="10">
        <v>1</v>
      </c>
      <c s="14"/>
      <c s="13">
        <f>ROUND((G56*F56),2)</f>
      </c>
      <c r="O56">
        <f>rekapitulace!H8</f>
      </c>
      <c>
        <f>O56/100*H56</f>
      </c>
    </row>
    <row r="57" spans="4:4" ht="25.5">
      <c r="D57" s="15" t="s">
        <v>188</v>
      </c>
    </row>
    <row r="58" spans="1:16" ht="12.75">
      <c r="A58" s="7">
        <v>24</v>
      </c>
      <c s="7" t="s">
        <v>210</v>
      </c>
      <c s="7" t="s">
        <v>44</v>
      </c>
      <c s="7" t="s">
        <v>306</v>
      </c>
      <c s="7" t="s">
        <v>152</v>
      </c>
      <c s="10">
        <v>1</v>
      </c>
      <c s="14"/>
      <c s="13">
        <f>ROUND((G58*F58),2)</f>
      </c>
      <c r="O58">
        <f>rekapitulace!H8</f>
      </c>
      <c>
        <f>O58/100*H58</f>
      </c>
    </row>
    <row r="59" spans="4:4" ht="25.5">
      <c r="D59" s="15" t="s">
        <v>188</v>
      </c>
    </row>
    <row r="60" spans="1:16" ht="12.75">
      <c r="A60" s="7">
        <v>25</v>
      </c>
      <c s="7" t="s">
        <v>214</v>
      </c>
      <c s="7" t="s">
        <v>44</v>
      </c>
      <c s="7" t="s">
        <v>307</v>
      </c>
      <c s="7" t="s">
        <v>152</v>
      </c>
      <c s="10">
        <v>1</v>
      </c>
      <c s="14"/>
      <c s="13">
        <f>ROUND((G60*F60),2)</f>
      </c>
      <c r="O60">
        <f>rekapitulace!H8</f>
      </c>
      <c>
        <f>O60/100*H60</f>
      </c>
    </row>
    <row r="61" spans="4:4" ht="25.5">
      <c r="D61" s="15" t="s">
        <v>188</v>
      </c>
    </row>
    <row r="62" spans="1:16" ht="12.75">
      <c r="A62" s="7">
        <v>26</v>
      </c>
      <c s="7" t="s">
        <v>216</v>
      </c>
      <c s="7" t="s">
        <v>44</v>
      </c>
      <c s="7" t="s">
        <v>308</v>
      </c>
      <c s="7" t="s">
        <v>152</v>
      </c>
      <c s="10">
        <v>1</v>
      </c>
      <c s="14"/>
      <c s="13">
        <f>ROUND((G62*F62),2)</f>
      </c>
      <c r="O62">
        <f>rekapitulace!H8</f>
      </c>
      <c>
        <f>O62/100*H62</f>
      </c>
    </row>
    <row r="63" spans="4:4" ht="25.5">
      <c r="D63" s="15" t="s">
        <v>188</v>
      </c>
    </row>
    <row r="64" spans="1:16" ht="12.75">
      <c r="A64" s="7">
        <v>27</v>
      </c>
      <c s="7" t="s">
        <v>218</v>
      </c>
      <c s="7" t="s">
        <v>44</v>
      </c>
      <c s="7" t="s">
        <v>309</v>
      </c>
      <c s="7" t="s">
        <v>152</v>
      </c>
      <c s="10">
        <v>2</v>
      </c>
      <c s="14"/>
      <c s="13">
        <f>ROUND((G64*F64),2)</f>
      </c>
      <c r="O64">
        <f>rekapitulace!H8</f>
      </c>
      <c>
        <f>O64/100*H64</f>
      </c>
    </row>
    <row r="65" spans="4:4" ht="25.5">
      <c r="D65" s="15" t="s">
        <v>161</v>
      </c>
    </row>
    <row r="66" spans="1:16" ht="12.75">
      <c r="A66" s="7">
        <v>28</v>
      </c>
      <c s="7" t="s">
        <v>221</v>
      </c>
      <c s="7" t="s">
        <v>44</v>
      </c>
      <c s="7" t="s">
        <v>310</v>
      </c>
      <c s="7" t="s">
        <v>152</v>
      </c>
      <c s="10">
        <v>6</v>
      </c>
      <c s="14"/>
      <c s="13">
        <f>ROUND((G66*F66),2)</f>
      </c>
      <c r="O66">
        <f>rekapitulace!H8</f>
      </c>
      <c>
        <f>O66/100*H66</f>
      </c>
    </row>
    <row r="67" spans="4:4" ht="25.5">
      <c r="D67" s="15" t="s">
        <v>223</v>
      </c>
    </row>
    <row r="68" spans="1:16" ht="12.75">
      <c r="A68" s="7">
        <v>29</v>
      </c>
      <c s="7" t="s">
        <v>224</v>
      </c>
      <c s="7" t="s">
        <v>44</v>
      </c>
      <c s="7" t="s">
        <v>311</v>
      </c>
      <c s="7" t="s">
        <v>152</v>
      </c>
      <c s="10">
        <v>4</v>
      </c>
      <c s="14"/>
      <c s="13">
        <f>ROUND((G68*F68),2)</f>
      </c>
      <c r="O68">
        <f>rekapitulace!H8</f>
      </c>
      <c>
        <f>O68/100*H68</f>
      </c>
    </row>
    <row r="69" spans="4:4" ht="25.5">
      <c r="D69" s="15" t="s">
        <v>153</v>
      </c>
    </row>
    <row r="70" spans="1:16" ht="12.75">
      <c r="A70" s="7">
        <v>30</v>
      </c>
      <c s="7" t="s">
        <v>226</v>
      </c>
      <c s="7" t="s">
        <v>44</v>
      </c>
      <c s="7" t="s">
        <v>312</v>
      </c>
      <c s="7" t="s">
        <v>152</v>
      </c>
      <c s="10">
        <v>4</v>
      </c>
      <c s="14"/>
      <c s="13">
        <f>ROUND((G70*F70),2)</f>
      </c>
      <c r="O70">
        <f>rekapitulace!H8</f>
      </c>
      <c>
        <f>O70/100*H70</f>
      </c>
    </row>
    <row r="71" spans="4:4" ht="25.5">
      <c r="D71" s="15" t="s">
        <v>153</v>
      </c>
    </row>
    <row r="72" spans="1:16" ht="12.75" customHeight="1">
      <c r="A72" s="16"/>
      <c s="16"/>
      <c s="16" t="s">
        <v>150</v>
      </c>
      <c s="16" t="s">
        <v>280</v>
      </c>
      <c s="16"/>
      <c s="16"/>
      <c s="16"/>
      <c s="16">
        <f>SUM(H12:H71)</f>
      </c>
      <c r="P72">
        <f>ROUND(SUM(P12:P71),2)</f>
      </c>
    </row>
    <row r="74" spans="1:16" ht="12.75" customHeight="1">
      <c r="A74" s="16"/>
      <c s="16"/>
      <c s="16"/>
      <c s="16" t="s">
        <v>65</v>
      </c>
      <c s="16"/>
      <c s="16"/>
      <c s="16"/>
      <c s="16">
        <f>+H72</f>
      </c>
      <c r="P74">
        <f>+P72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1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74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461</v>
      </c>
      <c s="5" t="s">
        <v>462</v>
      </c>
      <c s="5"/>
    </row>
    <row r="6" spans="1:5" ht="12.75" customHeight="1">
      <c r="A6" t="s">
        <v>17</v>
      </c>
      <c r="C6" s="5" t="s">
        <v>484</v>
      </c>
      <c s="5" t="s">
        <v>315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150</v>
      </c>
      <c s="9" t="s">
        <v>280</v>
      </c>
      <c s="9"/>
      <c s="11"/>
      <c s="9"/>
      <c s="11"/>
    </row>
    <row r="12" spans="1:16" ht="12.75">
      <c r="A12" s="7">
        <v>1</v>
      </c>
      <c s="7" t="s">
        <v>150</v>
      </c>
      <c s="7" t="s">
        <v>44</v>
      </c>
      <c s="7" t="s">
        <v>316</v>
      </c>
      <c s="7" t="s">
        <v>128</v>
      </c>
      <c s="10">
        <v>25</v>
      </c>
      <c s="14"/>
      <c s="13">
        <f>ROUND((G12*F12),2)</f>
      </c>
      <c r="O12">
        <f>rekapitulace!H8</f>
      </c>
      <c>
        <f>O12/100*H12</f>
      </c>
    </row>
    <row r="13" spans="4:4" ht="25.5">
      <c r="D13" s="15" t="s">
        <v>485</v>
      </c>
    </row>
    <row r="14" spans="1:16" ht="12.75">
      <c r="A14" s="7">
        <v>2</v>
      </c>
      <c s="7" t="s">
        <v>154</v>
      </c>
      <c s="7" t="s">
        <v>44</v>
      </c>
      <c s="7" t="s">
        <v>318</v>
      </c>
      <c s="7" t="s">
        <v>128</v>
      </c>
      <c s="10">
        <v>1</v>
      </c>
      <c s="14"/>
      <c s="13">
        <f>ROUND((G14*F14),2)</f>
      </c>
      <c r="O14">
        <f>rekapitulace!H8</f>
      </c>
      <c>
        <f>O14/100*H14</f>
      </c>
    </row>
    <row r="15" spans="4:4" ht="25.5">
      <c r="D15" s="15" t="s">
        <v>486</v>
      </c>
    </row>
    <row r="16" spans="1:16" ht="12.75">
      <c r="A16" s="7">
        <v>3</v>
      </c>
      <c s="7" t="s">
        <v>156</v>
      </c>
      <c s="7" t="s">
        <v>44</v>
      </c>
      <c s="7" t="s">
        <v>319</v>
      </c>
      <c s="7" t="s">
        <v>128</v>
      </c>
      <c s="10">
        <v>15</v>
      </c>
      <c s="14"/>
      <c s="13">
        <f>ROUND((G16*F16),2)</f>
      </c>
      <c r="O16">
        <f>rekapitulace!H8</f>
      </c>
      <c>
        <f>O16/100*H16</f>
      </c>
    </row>
    <row r="17" spans="4:4" ht="25.5">
      <c r="D17" s="15" t="s">
        <v>456</v>
      </c>
    </row>
    <row r="18" spans="1:16" ht="12.75">
      <c r="A18" s="7">
        <v>4</v>
      </c>
      <c s="7" t="s">
        <v>159</v>
      </c>
      <c s="7" t="s">
        <v>44</v>
      </c>
      <c s="7" t="s">
        <v>321</v>
      </c>
      <c s="7" t="s">
        <v>128</v>
      </c>
      <c s="10">
        <v>1</v>
      </c>
      <c s="14"/>
      <c s="13">
        <f>ROUND((G18*F18),2)</f>
      </c>
      <c r="O18">
        <f>rekapitulace!H8</f>
      </c>
      <c>
        <f>O18/100*H18</f>
      </c>
    </row>
    <row r="19" spans="4:4" ht="25.5">
      <c r="D19" s="15" t="s">
        <v>486</v>
      </c>
    </row>
    <row r="20" spans="1:16" ht="12.75">
      <c r="A20" s="7">
        <v>5</v>
      </c>
      <c s="7" t="s">
        <v>162</v>
      </c>
      <c s="7" t="s">
        <v>44</v>
      </c>
      <c s="7" t="s">
        <v>322</v>
      </c>
      <c s="7" t="s">
        <v>128</v>
      </c>
      <c s="10">
        <v>15</v>
      </c>
      <c s="14"/>
      <c s="13">
        <f>ROUND((G20*F20),2)</f>
      </c>
      <c r="O20">
        <f>rekapitulace!H8</f>
      </c>
      <c>
        <f>O20/100*H20</f>
      </c>
    </row>
    <row r="21" spans="4:4" ht="25.5">
      <c r="D21" s="15" t="s">
        <v>456</v>
      </c>
    </row>
    <row r="22" spans="1:16" ht="12.75">
      <c r="A22" s="7">
        <v>6</v>
      </c>
      <c s="7" t="s">
        <v>165</v>
      </c>
      <c s="7" t="s">
        <v>44</v>
      </c>
      <c s="7" t="s">
        <v>323</v>
      </c>
      <c s="7" t="s">
        <v>128</v>
      </c>
      <c s="10">
        <v>53</v>
      </c>
      <c s="14"/>
      <c s="13">
        <f>ROUND((G22*F22),2)</f>
      </c>
      <c r="O22">
        <f>rekapitulace!H8</f>
      </c>
      <c>
        <f>O22/100*H22</f>
      </c>
    </row>
    <row r="23" spans="4:4" ht="25.5">
      <c r="D23" s="15" t="s">
        <v>476</v>
      </c>
    </row>
    <row r="24" spans="1:16" ht="12.75">
      <c r="A24" s="7">
        <v>7</v>
      </c>
      <c s="7" t="s">
        <v>168</v>
      </c>
      <c s="7" t="s">
        <v>44</v>
      </c>
      <c s="7" t="s">
        <v>324</v>
      </c>
      <c s="7" t="s">
        <v>128</v>
      </c>
      <c s="10">
        <v>15</v>
      </c>
      <c s="14"/>
      <c s="13">
        <f>ROUND((G24*F24),2)</f>
      </c>
      <c r="O24">
        <f>rekapitulace!H8</f>
      </c>
      <c>
        <f>O24/100*H24</f>
      </c>
    </row>
    <row r="25" spans="4:4" ht="25.5">
      <c r="D25" s="15" t="s">
        <v>456</v>
      </c>
    </row>
    <row r="26" spans="1:16" ht="12.75">
      <c r="A26" s="7">
        <v>8</v>
      </c>
      <c s="7" t="s">
        <v>171</v>
      </c>
      <c s="7" t="s">
        <v>44</v>
      </c>
      <c s="7" t="s">
        <v>325</v>
      </c>
      <c s="7" t="s">
        <v>152</v>
      </c>
      <c s="10">
        <v>4</v>
      </c>
      <c s="14"/>
      <c s="13">
        <f>ROUND((G26*F26),2)</f>
      </c>
      <c r="O26">
        <f>rekapitulace!H8</f>
      </c>
      <c>
        <f>O26/100*H26</f>
      </c>
    </row>
    <row r="27" spans="4:4" ht="25.5">
      <c r="D27" s="15" t="s">
        <v>153</v>
      </c>
    </row>
    <row r="28" spans="1:16" ht="12.75">
      <c r="A28" s="7">
        <v>9</v>
      </c>
      <c s="7" t="s">
        <v>174</v>
      </c>
      <c s="7" t="s">
        <v>44</v>
      </c>
      <c s="7" t="s">
        <v>326</v>
      </c>
      <c s="7" t="s">
        <v>152</v>
      </c>
      <c s="10">
        <v>2</v>
      </c>
      <c s="14"/>
      <c s="13">
        <f>ROUND((G28*F28),2)</f>
      </c>
      <c r="O28">
        <f>rekapitulace!H8</f>
      </c>
      <c>
        <f>O28/100*H28</f>
      </c>
    </row>
    <row r="29" spans="4:4" ht="25.5">
      <c r="D29" s="15" t="s">
        <v>161</v>
      </c>
    </row>
    <row r="30" spans="1:16" ht="12.75">
      <c r="A30" s="7">
        <v>10</v>
      </c>
      <c s="7" t="s">
        <v>177</v>
      </c>
      <c s="7" t="s">
        <v>44</v>
      </c>
      <c s="7" t="s">
        <v>327</v>
      </c>
      <c s="7" t="s">
        <v>152</v>
      </c>
      <c s="10">
        <v>4</v>
      </c>
      <c s="14"/>
      <c s="13">
        <f>ROUND((G30*F30),2)</f>
      </c>
      <c r="O30">
        <f>rekapitulace!H8</f>
      </c>
      <c>
        <f>O30/100*H30</f>
      </c>
    </row>
    <row r="31" spans="4:4" ht="25.5">
      <c r="D31" s="15" t="s">
        <v>153</v>
      </c>
    </row>
    <row r="32" spans="1:16" ht="12.75">
      <c r="A32" s="7">
        <v>11</v>
      </c>
      <c s="7" t="s">
        <v>179</v>
      </c>
      <c s="7" t="s">
        <v>44</v>
      </c>
      <c s="7" t="s">
        <v>328</v>
      </c>
      <c s="7" t="s">
        <v>152</v>
      </c>
      <c s="10">
        <v>2</v>
      </c>
      <c s="14"/>
      <c s="13">
        <f>ROUND((G32*F32),2)</f>
      </c>
      <c r="O32">
        <f>rekapitulace!H8</f>
      </c>
      <c>
        <f>O32/100*H32</f>
      </c>
    </row>
    <row r="33" spans="4:4" ht="25.5">
      <c r="D33" s="15" t="s">
        <v>161</v>
      </c>
    </row>
    <row r="34" spans="1:16" ht="12.75">
      <c r="A34" s="7">
        <v>12</v>
      </c>
      <c s="7" t="s">
        <v>182</v>
      </c>
      <c s="7" t="s">
        <v>44</v>
      </c>
      <c s="7" t="s">
        <v>329</v>
      </c>
      <c s="7" t="s">
        <v>152</v>
      </c>
      <c s="10">
        <v>2</v>
      </c>
      <c s="14"/>
      <c s="13">
        <f>ROUND((G34*F34),2)</f>
      </c>
      <c r="O34">
        <f>rekapitulace!H8</f>
      </c>
      <c>
        <f>O34/100*H34</f>
      </c>
    </row>
    <row r="35" spans="4:4" ht="25.5">
      <c r="D35" s="15" t="s">
        <v>161</v>
      </c>
    </row>
    <row r="36" spans="1:16" ht="12.75">
      <c r="A36" s="7">
        <v>13</v>
      </c>
      <c s="7" t="s">
        <v>186</v>
      </c>
      <c s="7" t="s">
        <v>44</v>
      </c>
      <c s="7" t="s">
        <v>330</v>
      </c>
      <c s="7" t="s">
        <v>152</v>
      </c>
      <c s="10">
        <v>2</v>
      </c>
      <c s="14"/>
      <c s="13">
        <f>ROUND((G36*F36),2)</f>
      </c>
      <c r="O36">
        <f>rekapitulace!H8</f>
      </c>
      <c>
        <f>O36/100*H36</f>
      </c>
    </row>
    <row r="37" spans="4:4" ht="25.5">
      <c r="D37" s="15" t="s">
        <v>161</v>
      </c>
    </row>
    <row r="38" spans="1:16" ht="12.75">
      <c r="A38" s="7">
        <v>14</v>
      </c>
      <c s="7" t="s">
        <v>189</v>
      </c>
      <c s="7" t="s">
        <v>44</v>
      </c>
      <c s="7" t="s">
        <v>487</v>
      </c>
      <c s="7" t="s">
        <v>128</v>
      </c>
      <c s="10">
        <v>99</v>
      </c>
      <c s="14"/>
      <c s="13">
        <f>ROUND((G38*F38),2)</f>
      </c>
      <c r="O38">
        <f>rekapitulace!H8</f>
      </c>
      <c>
        <f>O38/100*H38</f>
      </c>
    </row>
    <row r="39" spans="4:4" ht="25.5">
      <c r="D39" s="15" t="s">
        <v>488</v>
      </c>
    </row>
    <row r="40" spans="1:16" ht="12.75">
      <c r="A40" s="7">
        <v>15</v>
      </c>
      <c s="7" t="s">
        <v>191</v>
      </c>
      <c s="7" t="s">
        <v>44</v>
      </c>
      <c s="7" t="s">
        <v>331</v>
      </c>
      <c s="7" t="s">
        <v>128</v>
      </c>
      <c s="10">
        <v>402</v>
      </c>
      <c s="14"/>
      <c s="13">
        <f>ROUND((G40*F40),2)</f>
      </c>
      <c r="O40">
        <f>rekapitulace!H8</f>
      </c>
      <c>
        <f>O40/100*H40</f>
      </c>
    </row>
    <row r="41" spans="4:4" ht="38.25">
      <c r="D41" s="15" t="s">
        <v>470</v>
      </c>
    </row>
    <row r="42" spans="1:16" ht="12.75">
      <c r="A42" s="7">
        <v>16</v>
      </c>
      <c s="7" t="s">
        <v>193</v>
      </c>
      <c s="7" t="s">
        <v>44</v>
      </c>
      <c s="7" t="s">
        <v>332</v>
      </c>
      <c s="7" t="s">
        <v>152</v>
      </c>
      <c s="10">
        <v>2</v>
      </c>
      <c s="14"/>
      <c s="13">
        <f>ROUND((G42*F42),2)</f>
      </c>
      <c r="O42">
        <f>rekapitulace!H8</f>
      </c>
      <c>
        <f>O42/100*H42</f>
      </c>
    </row>
    <row r="43" spans="4:4" ht="25.5">
      <c r="D43" s="15" t="s">
        <v>161</v>
      </c>
    </row>
    <row r="44" spans="1:16" ht="12.75">
      <c r="A44" s="7">
        <v>17</v>
      </c>
      <c s="7" t="s">
        <v>195</v>
      </c>
      <c s="7" t="s">
        <v>44</v>
      </c>
      <c s="7" t="s">
        <v>334</v>
      </c>
      <c s="7" t="s">
        <v>128</v>
      </c>
      <c s="10">
        <v>156</v>
      </c>
      <c s="14"/>
      <c s="13">
        <f>ROUND((G44*F44),2)</f>
      </c>
      <c r="O44">
        <f>rekapitulace!H8</f>
      </c>
      <c>
        <f>O44/100*H44</f>
      </c>
    </row>
    <row r="45" spans="4:4" ht="38.25">
      <c r="D45" s="15" t="s">
        <v>466</v>
      </c>
    </row>
    <row r="46" spans="1:16" ht="12.75">
      <c r="A46" s="7">
        <v>18</v>
      </c>
      <c s="7" t="s">
        <v>197</v>
      </c>
      <c s="7" t="s">
        <v>44</v>
      </c>
      <c s="7" t="s">
        <v>489</v>
      </c>
      <c s="7" t="s">
        <v>128</v>
      </c>
      <c s="10">
        <v>9</v>
      </c>
      <c s="14"/>
      <c s="13">
        <f>ROUND((G46*F46),2)</f>
      </c>
      <c r="O46">
        <f>rekapitulace!H8</f>
      </c>
      <c>
        <f>O46/100*H46</f>
      </c>
    </row>
    <row r="47" spans="4:4" ht="25.5">
      <c r="D47" s="15" t="s">
        <v>468</v>
      </c>
    </row>
    <row r="48" spans="1:16" ht="12.75">
      <c r="A48" s="7">
        <v>19</v>
      </c>
      <c s="7" t="s">
        <v>199</v>
      </c>
      <c s="7" t="s">
        <v>44</v>
      </c>
      <c s="7" t="s">
        <v>335</v>
      </c>
      <c s="7" t="s">
        <v>128</v>
      </c>
      <c s="10">
        <v>27</v>
      </c>
      <c s="14"/>
      <c s="13">
        <f>ROUND((G48*F48),2)</f>
      </c>
      <c r="O48">
        <f>rekapitulace!H8</f>
      </c>
      <c>
        <f>O48/100*H48</f>
      </c>
    </row>
    <row r="49" spans="4:4" ht="25.5">
      <c r="D49" s="15" t="s">
        <v>465</v>
      </c>
    </row>
    <row r="50" spans="1:16" ht="12.75">
      <c r="A50" s="7">
        <v>20</v>
      </c>
      <c s="7" t="s">
        <v>201</v>
      </c>
      <c s="7" t="s">
        <v>44</v>
      </c>
      <c s="7" t="s">
        <v>336</v>
      </c>
      <c s="7" t="s">
        <v>128</v>
      </c>
      <c s="10">
        <v>411</v>
      </c>
      <c s="14"/>
      <c s="13">
        <f>ROUND((G50*F50),2)</f>
      </c>
      <c r="O50">
        <f>rekapitulace!H8</f>
      </c>
      <c>
        <f>O50/100*H50</f>
      </c>
    </row>
    <row r="51" spans="4:4" ht="38.25">
      <c r="D51" s="15" t="s">
        <v>490</v>
      </c>
    </row>
    <row r="52" spans="1:16" ht="12.75">
      <c r="A52" s="7">
        <v>21</v>
      </c>
      <c s="7" t="s">
        <v>204</v>
      </c>
      <c s="7" t="s">
        <v>44</v>
      </c>
      <c s="7" t="s">
        <v>338</v>
      </c>
      <c s="7" t="s">
        <v>128</v>
      </c>
      <c s="10">
        <v>76</v>
      </c>
      <c s="14"/>
      <c s="13">
        <f>ROUND((G52*F52),2)</f>
      </c>
      <c r="O52">
        <f>rekapitulace!H8</f>
      </c>
      <c>
        <f>O52/100*H52</f>
      </c>
    </row>
    <row r="53" spans="4:4" ht="25.5">
      <c r="D53" s="15" t="s">
        <v>472</v>
      </c>
    </row>
    <row r="54" spans="1:16" ht="12.75">
      <c r="A54" s="7">
        <v>22</v>
      </c>
      <c s="7" t="s">
        <v>206</v>
      </c>
      <c s="7" t="s">
        <v>44</v>
      </c>
      <c s="7" t="s">
        <v>339</v>
      </c>
      <c s="7" t="s">
        <v>128</v>
      </c>
      <c s="10">
        <v>45</v>
      </c>
      <c s="14"/>
      <c s="13">
        <f>ROUND((G54*F54),2)</f>
      </c>
      <c r="O54">
        <f>rekapitulace!H8</f>
      </c>
      <c>
        <f>O54/100*H54</f>
      </c>
    </row>
    <row r="55" spans="4:4" ht="25.5">
      <c r="D55" s="15" t="s">
        <v>474</v>
      </c>
    </row>
    <row r="56" spans="1:16" ht="12.75">
      <c r="A56" s="7">
        <v>23</v>
      </c>
      <c s="7" t="s">
        <v>208</v>
      </c>
      <c s="7" t="s">
        <v>44</v>
      </c>
      <c s="7" t="s">
        <v>340</v>
      </c>
      <c s="7" t="s">
        <v>128</v>
      </c>
      <c s="10">
        <v>32</v>
      </c>
      <c s="14"/>
      <c s="13">
        <f>ROUND((G56*F56),2)</f>
      </c>
      <c r="O56">
        <f>rekapitulace!H8</f>
      </c>
      <c>
        <f>O56/100*H56</f>
      </c>
    </row>
    <row r="57" spans="4:4" ht="25.5">
      <c r="D57" s="15" t="s">
        <v>475</v>
      </c>
    </row>
    <row r="58" spans="1:16" ht="12.75">
      <c r="A58" s="7">
        <v>24</v>
      </c>
      <c s="7" t="s">
        <v>210</v>
      </c>
      <c s="7" t="s">
        <v>44</v>
      </c>
      <c s="7" t="s">
        <v>341</v>
      </c>
      <c s="7" t="s">
        <v>152</v>
      </c>
      <c s="10">
        <v>24</v>
      </c>
      <c s="14"/>
      <c s="13">
        <f>ROUND((G58*F58),2)</f>
      </c>
      <c r="O58">
        <f>rekapitulace!H8</f>
      </c>
      <c>
        <f>O58/100*H58</f>
      </c>
    </row>
    <row r="59" spans="4:4" ht="25.5">
      <c r="D59" s="15" t="s">
        <v>491</v>
      </c>
    </row>
    <row r="60" spans="1:16" ht="12.75">
      <c r="A60" s="7">
        <v>25</v>
      </c>
      <c s="7" t="s">
        <v>214</v>
      </c>
      <c s="7" t="s">
        <v>44</v>
      </c>
      <c s="7" t="s">
        <v>343</v>
      </c>
      <c s="7" t="s">
        <v>128</v>
      </c>
      <c s="10">
        <v>67</v>
      </c>
      <c s="14"/>
      <c s="13">
        <f>ROUND((G60*F60),2)</f>
      </c>
      <c r="O60">
        <f>rekapitulace!H8</f>
      </c>
      <c>
        <f>O60/100*H60</f>
      </c>
    </row>
    <row r="61" spans="4:4" ht="25.5">
      <c r="D61" s="15" t="s">
        <v>459</v>
      </c>
    </row>
    <row r="62" spans="1:16" ht="12.75">
      <c r="A62" s="7">
        <v>26</v>
      </c>
      <c s="7" t="s">
        <v>216</v>
      </c>
      <c s="7" t="s">
        <v>44</v>
      </c>
      <c s="7" t="s">
        <v>345</v>
      </c>
      <c s="7" t="s">
        <v>152</v>
      </c>
      <c s="10">
        <v>2</v>
      </c>
      <c s="14"/>
      <c s="13">
        <f>ROUND((G62*F62),2)</f>
      </c>
      <c r="O62">
        <f>rekapitulace!H8</f>
      </c>
      <c>
        <f>O62/100*H62</f>
      </c>
    </row>
    <row r="63" spans="4:4" ht="25.5">
      <c r="D63" s="15" t="s">
        <v>161</v>
      </c>
    </row>
    <row r="64" spans="1:16" ht="12.75">
      <c r="A64" s="7">
        <v>27</v>
      </c>
      <c s="7" t="s">
        <v>218</v>
      </c>
      <c s="7" t="s">
        <v>44</v>
      </c>
      <c s="7" t="s">
        <v>346</v>
      </c>
      <c s="7" t="s">
        <v>93</v>
      </c>
      <c s="10">
        <v>1.694</v>
      </c>
      <c s="14"/>
      <c s="13">
        <f>ROUND((G64*F64),2)</f>
      </c>
      <c r="O64">
        <f>rekapitulace!H8</f>
      </c>
      <c>
        <f>O64/100*H64</f>
      </c>
    </row>
    <row r="65" spans="4:4" ht="25.5">
      <c r="D65" s="15" t="s">
        <v>492</v>
      </c>
    </row>
    <row r="66" spans="1:16" ht="12.75">
      <c r="A66" s="7">
        <v>28</v>
      </c>
      <c s="7" t="s">
        <v>221</v>
      </c>
      <c s="7" t="s">
        <v>44</v>
      </c>
      <c s="7" t="s">
        <v>348</v>
      </c>
      <c s="7" t="s">
        <v>93</v>
      </c>
      <c s="10">
        <v>1.779</v>
      </c>
      <c s="14"/>
      <c s="13">
        <f>ROUND((G66*F66),2)</f>
      </c>
      <c r="O66">
        <f>rekapitulace!H8</f>
      </c>
      <c>
        <f>O66/100*H66</f>
      </c>
    </row>
    <row r="67" spans="4:4" ht="25.5">
      <c r="D67" s="15" t="s">
        <v>493</v>
      </c>
    </row>
    <row r="68" spans="1:16" ht="12.75">
      <c r="A68" s="7">
        <v>29</v>
      </c>
      <c s="7" t="s">
        <v>224</v>
      </c>
      <c s="7" t="s">
        <v>44</v>
      </c>
      <c s="7" t="s">
        <v>350</v>
      </c>
      <c s="7" t="s">
        <v>128</v>
      </c>
      <c s="10">
        <v>9</v>
      </c>
      <c s="14"/>
      <c s="13">
        <f>ROUND((G68*F68),2)</f>
      </c>
      <c r="O68">
        <f>rekapitulace!H8</f>
      </c>
      <c>
        <f>O68/100*H68</f>
      </c>
    </row>
    <row r="69" spans="4:4" ht="25.5">
      <c r="D69" s="15" t="s">
        <v>468</v>
      </c>
    </row>
    <row r="70" spans="1:16" ht="12.75">
      <c r="A70" s="7">
        <v>30</v>
      </c>
      <c s="7" t="s">
        <v>226</v>
      </c>
      <c s="7" t="s">
        <v>44</v>
      </c>
      <c s="7" t="s">
        <v>352</v>
      </c>
      <c s="7" t="s">
        <v>128</v>
      </c>
      <c s="10">
        <v>9</v>
      </c>
      <c s="14"/>
      <c s="13">
        <f>ROUND((G70*F70),2)</f>
      </c>
      <c r="O70">
        <f>rekapitulace!H8</f>
      </c>
      <c>
        <f>O70/100*H70</f>
      </c>
    </row>
    <row r="71" spans="4:4" ht="25.5">
      <c r="D71" s="15" t="s">
        <v>468</v>
      </c>
    </row>
    <row r="72" spans="1:16" ht="12.75" customHeight="1">
      <c r="A72" s="16"/>
      <c s="16"/>
      <c s="16" t="s">
        <v>150</v>
      </c>
      <c s="16" t="s">
        <v>280</v>
      </c>
      <c s="16"/>
      <c s="16"/>
      <c s="16"/>
      <c s="16">
        <f>SUM(H12:H71)</f>
      </c>
      <c r="P72">
        <f>ROUND(SUM(P12:P71),2)</f>
      </c>
    </row>
    <row r="74" spans="1:16" ht="12.75" customHeight="1">
      <c r="A74" s="16"/>
      <c s="16"/>
      <c s="16"/>
      <c s="16" t="s">
        <v>65</v>
      </c>
      <c s="16"/>
      <c s="16"/>
      <c s="16"/>
      <c s="16">
        <f>+H72</f>
      </c>
      <c r="P74">
        <f>+P72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1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151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494</v>
      </c>
      <c s="5" t="s">
        <v>495</v>
      </c>
      <c s="5"/>
    </row>
    <row r="6" spans="1:5" ht="12.75" customHeight="1">
      <c r="A6" t="s">
        <v>17</v>
      </c>
      <c r="C6" s="5" t="s">
        <v>496</v>
      </c>
      <c s="5" t="s">
        <v>148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150</v>
      </c>
      <c s="9" t="s">
        <v>149</v>
      </c>
      <c s="9"/>
      <c s="11"/>
      <c s="9"/>
      <c s="11"/>
    </row>
    <row r="12" spans="1:16" ht="12.75">
      <c r="A12" s="7">
        <v>1</v>
      </c>
      <c s="7" t="s">
        <v>150</v>
      </c>
      <c s="7" t="s">
        <v>44</v>
      </c>
      <c s="7" t="s">
        <v>497</v>
      </c>
      <c s="7" t="s">
        <v>152</v>
      </c>
      <c s="10">
        <v>1</v>
      </c>
      <c s="14"/>
      <c s="13">
        <f>ROUND((G12*F12),2)</f>
      </c>
      <c r="O12">
        <f>rekapitulace!H8</f>
      </c>
      <c>
        <f>O12/100*H12</f>
      </c>
    </row>
    <row r="13" spans="4:4" ht="25.5">
      <c r="D13" s="15" t="s">
        <v>188</v>
      </c>
    </row>
    <row r="14" spans="1:16" ht="12.75">
      <c r="A14" s="7">
        <v>2</v>
      </c>
      <c s="7" t="s">
        <v>154</v>
      </c>
      <c s="7" t="s">
        <v>44</v>
      </c>
      <c s="7" t="s">
        <v>464</v>
      </c>
      <c s="7" t="s">
        <v>152</v>
      </c>
      <c s="10">
        <v>5</v>
      </c>
      <c s="14"/>
      <c s="13">
        <f>ROUND((G14*F14),2)</f>
      </c>
      <c r="O14">
        <f>rekapitulace!H8</f>
      </c>
      <c>
        <f>O14/100*H14</f>
      </c>
    </row>
    <row r="15" spans="4:4" ht="25.5">
      <c r="D15" s="15" t="s">
        <v>231</v>
      </c>
    </row>
    <row r="16" spans="1:16" ht="12.75">
      <c r="A16" s="7">
        <v>3</v>
      </c>
      <c s="7" t="s">
        <v>156</v>
      </c>
      <c s="7" t="s">
        <v>44</v>
      </c>
      <c s="7" t="s">
        <v>498</v>
      </c>
      <c s="7" t="s">
        <v>152</v>
      </c>
      <c s="10">
        <v>1</v>
      </c>
      <c s="14"/>
      <c s="13">
        <f>ROUND((G16*F16),2)</f>
      </c>
      <c r="O16">
        <f>rekapitulace!H8</f>
      </c>
      <c>
        <f>O16/100*H16</f>
      </c>
    </row>
    <row r="17" spans="4:4" ht="25.5">
      <c r="D17" s="15" t="s">
        <v>188</v>
      </c>
    </row>
    <row r="18" spans="1:16" ht="12.75">
      <c r="A18" s="7">
        <v>4</v>
      </c>
      <c s="7" t="s">
        <v>159</v>
      </c>
      <c s="7" t="s">
        <v>44</v>
      </c>
      <c s="7" t="s">
        <v>155</v>
      </c>
      <c s="7" t="s">
        <v>152</v>
      </c>
      <c s="10">
        <v>5</v>
      </c>
      <c s="14"/>
      <c s="13">
        <f>ROUND((G18*F18),2)</f>
      </c>
      <c r="O18">
        <f>rekapitulace!H8</f>
      </c>
      <c>
        <f>O18/100*H18</f>
      </c>
    </row>
    <row r="19" spans="4:4" ht="25.5">
      <c r="D19" s="15" t="s">
        <v>231</v>
      </c>
    </row>
    <row r="20" spans="1:16" ht="12.75">
      <c r="A20" s="7">
        <v>5</v>
      </c>
      <c s="7" t="s">
        <v>162</v>
      </c>
      <c s="7" t="s">
        <v>44</v>
      </c>
      <c s="7" t="s">
        <v>499</v>
      </c>
      <c s="7" t="s">
        <v>152</v>
      </c>
      <c s="10">
        <v>1</v>
      </c>
      <c s="14"/>
      <c s="13">
        <f>ROUND((G20*F20),2)</f>
      </c>
      <c r="O20">
        <f>rekapitulace!H8</f>
      </c>
      <c>
        <f>O20/100*H20</f>
      </c>
    </row>
    <row r="21" spans="4:4" ht="25.5">
      <c r="D21" s="15" t="s">
        <v>188</v>
      </c>
    </row>
    <row r="22" spans="1:16" ht="12.75">
      <c r="A22" s="7">
        <v>6</v>
      </c>
      <c s="7" t="s">
        <v>165</v>
      </c>
      <c s="7" t="s">
        <v>44</v>
      </c>
      <c s="7" t="s">
        <v>157</v>
      </c>
      <c s="7" t="s">
        <v>152</v>
      </c>
      <c s="10">
        <v>5</v>
      </c>
      <c s="14"/>
      <c s="13">
        <f>ROUND((G22*F22),2)</f>
      </c>
      <c r="O22">
        <f>rekapitulace!H8</f>
      </c>
      <c>
        <f>O22/100*H22</f>
      </c>
    </row>
    <row r="23" spans="4:4" ht="25.5">
      <c r="D23" s="15" t="s">
        <v>231</v>
      </c>
    </row>
    <row r="24" spans="1:16" ht="12.75" customHeight="1">
      <c r="A24" s="16"/>
      <c s="16"/>
      <c s="16" t="s">
        <v>150</v>
      </c>
      <c s="16" t="s">
        <v>149</v>
      </c>
      <c s="16"/>
      <c s="16"/>
      <c s="16"/>
      <c s="16">
        <f>SUM(H12:H23)</f>
      </c>
      <c r="P24">
        <f>ROUND(SUM(P12:P23),2)</f>
      </c>
    </row>
    <row r="26" spans="1:8" ht="12.75" customHeight="1">
      <c r="A26" s="9"/>
      <c s="9"/>
      <c s="9" t="s">
        <v>154</v>
      </c>
      <c s="9" t="s">
        <v>158</v>
      </c>
      <c s="9"/>
      <c s="11"/>
      <c s="9"/>
      <c s="11"/>
    </row>
    <row r="27" spans="1:16" ht="12.75">
      <c r="A27" s="7">
        <v>7</v>
      </c>
      <c s="7" t="s">
        <v>168</v>
      </c>
      <c s="7" t="s">
        <v>44</v>
      </c>
      <c s="7" t="s">
        <v>160</v>
      </c>
      <c s="7" t="s">
        <v>152</v>
      </c>
      <c s="10">
        <v>6</v>
      </c>
      <c s="14"/>
      <c s="13">
        <f>ROUND((G27*F27),2)</f>
      </c>
      <c r="O27">
        <f>rekapitulace!H8</f>
      </c>
      <c>
        <f>O27/100*H27</f>
      </c>
    </row>
    <row r="28" spans="4:4" ht="25.5">
      <c r="D28" s="15" t="s">
        <v>223</v>
      </c>
    </row>
    <row r="29" spans="1:16" ht="12.75">
      <c r="A29" s="7">
        <v>8</v>
      </c>
      <c s="7" t="s">
        <v>171</v>
      </c>
      <c s="7" t="s">
        <v>44</v>
      </c>
      <c s="7" t="s">
        <v>500</v>
      </c>
      <c s="7" t="s">
        <v>152</v>
      </c>
      <c s="10">
        <v>1</v>
      </c>
      <c s="14"/>
      <c s="13">
        <f>ROUND((G29*F29),2)</f>
      </c>
      <c r="O29">
        <f>rekapitulace!H8</f>
      </c>
      <c>
        <f>O29/100*H29</f>
      </c>
    </row>
    <row r="30" spans="4:4" ht="25.5">
      <c r="D30" s="15" t="s">
        <v>188</v>
      </c>
    </row>
    <row r="31" spans="1:16" ht="12.75">
      <c r="A31" s="7">
        <v>9</v>
      </c>
      <c s="7" t="s">
        <v>174</v>
      </c>
      <c s="7" t="s">
        <v>44</v>
      </c>
      <c s="7" t="s">
        <v>163</v>
      </c>
      <c s="7" t="s">
        <v>152</v>
      </c>
      <c s="10">
        <v>5</v>
      </c>
      <c s="14"/>
      <c s="13">
        <f>ROUND((G31*F31),2)</f>
      </c>
      <c r="O31">
        <f>rekapitulace!H8</f>
      </c>
      <c>
        <f>O31/100*H31</f>
      </c>
    </row>
    <row r="32" spans="4:4" ht="25.5">
      <c r="D32" s="15" t="s">
        <v>231</v>
      </c>
    </row>
    <row r="33" spans="1:16" ht="12.75" customHeight="1">
      <c r="A33" s="16"/>
      <c s="16"/>
      <c s="16" t="s">
        <v>154</v>
      </c>
      <c s="16" t="s">
        <v>158</v>
      </c>
      <c s="16"/>
      <c s="16"/>
      <c s="16"/>
      <c s="16">
        <f>SUM(H27:H32)</f>
      </c>
      <c r="P33">
        <f>ROUND(SUM(P27:P32),2)</f>
      </c>
    </row>
    <row r="35" spans="1:8" ht="12.75" customHeight="1">
      <c r="A35" s="9"/>
      <c s="9"/>
      <c s="9" t="s">
        <v>156</v>
      </c>
      <c s="9" t="s">
        <v>164</v>
      </c>
      <c s="9"/>
      <c s="11"/>
      <c s="9"/>
      <c s="11"/>
    </row>
    <row r="36" spans="1:16" ht="12.75">
      <c r="A36" s="7">
        <v>10</v>
      </c>
      <c s="7" t="s">
        <v>177</v>
      </c>
      <c s="7" t="s">
        <v>44</v>
      </c>
      <c s="7" t="s">
        <v>166</v>
      </c>
      <c s="7" t="s">
        <v>128</v>
      </c>
      <c s="10">
        <v>15</v>
      </c>
      <c s="14"/>
      <c s="13">
        <f>ROUND((G36*F36),2)</f>
      </c>
      <c r="O36">
        <f>rekapitulace!H8</f>
      </c>
      <c>
        <f>O36/100*H36</f>
      </c>
    </row>
    <row r="37" spans="4:4" ht="25.5">
      <c r="D37" s="15" t="s">
        <v>456</v>
      </c>
    </row>
    <row r="38" spans="1:16" ht="12.75">
      <c r="A38" s="7">
        <v>11</v>
      </c>
      <c s="7" t="s">
        <v>179</v>
      </c>
      <c s="7" t="s">
        <v>44</v>
      </c>
      <c s="7" t="s">
        <v>172</v>
      </c>
      <c s="7" t="s">
        <v>128</v>
      </c>
      <c s="10">
        <v>212</v>
      </c>
      <c s="14"/>
      <c s="13">
        <f>ROUND((G38*F38),2)</f>
      </c>
      <c r="O38">
        <f>rekapitulace!H8</f>
      </c>
      <c>
        <f>O38/100*H38</f>
      </c>
    </row>
    <row r="39" spans="4:4" ht="38.25">
      <c r="D39" s="15" t="s">
        <v>501</v>
      </c>
    </row>
    <row r="40" spans="1:16" ht="12.75">
      <c r="A40" s="7">
        <v>12</v>
      </c>
      <c s="7" t="s">
        <v>182</v>
      </c>
      <c s="7" t="s">
        <v>44</v>
      </c>
      <c s="7" t="s">
        <v>467</v>
      </c>
      <c s="7" t="s">
        <v>128</v>
      </c>
      <c s="10">
        <v>143</v>
      </c>
      <c s="14"/>
      <c s="13">
        <f>ROUND((G40*F40),2)</f>
      </c>
      <c r="O40">
        <f>rekapitulace!H8</f>
      </c>
      <c>
        <f>O40/100*H40</f>
      </c>
    </row>
    <row r="41" spans="4:4" ht="38.25">
      <c r="D41" s="15" t="s">
        <v>502</v>
      </c>
    </row>
    <row r="42" spans="1:16" ht="12.75">
      <c r="A42" s="7">
        <v>13</v>
      </c>
      <c s="7" t="s">
        <v>186</v>
      </c>
      <c s="7" t="s">
        <v>44</v>
      </c>
      <c s="7" t="s">
        <v>469</v>
      </c>
      <c s="7" t="s">
        <v>128</v>
      </c>
      <c s="10">
        <v>35</v>
      </c>
      <c s="14"/>
      <c s="13">
        <f>ROUND((G42*F42),2)</f>
      </c>
      <c r="O42">
        <f>rekapitulace!H8</f>
      </c>
      <c>
        <f>O42/100*H42</f>
      </c>
    </row>
    <row r="43" spans="4:4" ht="25.5">
      <c r="D43" s="15" t="s">
        <v>455</v>
      </c>
    </row>
    <row r="44" spans="1:16" ht="12.75">
      <c r="A44" s="7">
        <v>14</v>
      </c>
      <c s="7" t="s">
        <v>189</v>
      </c>
      <c s="7" t="s">
        <v>44</v>
      </c>
      <c s="7" t="s">
        <v>175</v>
      </c>
      <c s="7" t="s">
        <v>128</v>
      </c>
      <c s="10">
        <v>26</v>
      </c>
      <c s="14"/>
      <c s="13">
        <f>ROUND((G44*F44),2)</f>
      </c>
      <c r="O44">
        <f>rekapitulace!H8</f>
      </c>
      <c>
        <f>O44/100*H44</f>
      </c>
    </row>
    <row r="45" spans="4:4" ht="25.5">
      <c r="D45" s="15" t="s">
        <v>176</v>
      </c>
    </row>
    <row r="46" spans="1:16" ht="12.75">
      <c r="A46" s="7">
        <v>15</v>
      </c>
      <c s="7" t="s">
        <v>191</v>
      </c>
      <c s="7" t="s">
        <v>44</v>
      </c>
      <c s="7" t="s">
        <v>178</v>
      </c>
      <c s="7" t="s">
        <v>128</v>
      </c>
      <c s="10">
        <v>6</v>
      </c>
      <c s="14"/>
      <c s="13">
        <f>ROUND((G46*F46),2)</f>
      </c>
      <c r="O46">
        <f>rekapitulace!H8</f>
      </c>
      <c>
        <f>O46/100*H46</f>
      </c>
    </row>
    <row r="47" spans="4:4" ht="25.5">
      <c r="D47" s="15" t="s">
        <v>170</v>
      </c>
    </row>
    <row r="48" spans="1:16" ht="12.75">
      <c r="A48" s="7">
        <v>16</v>
      </c>
      <c s="7" t="s">
        <v>193</v>
      </c>
      <c s="7" t="s">
        <v>44</v>
      </c>
      <c s="7" t="s">
        <v>180</v>
      </c>
      <c s="7" t="s">
        <v>128</v>
      </c>
      <c s="10">
        <v>471</v>
      </c>
      <c s="14"/>
      <c s="13">
        <f>ROUND((G48*F48),2)</f>
      </c>
      <c r="O48">
        <f>rekapitulace!H8</f>
      </c>
      <c>
        <f>O48/100*H48</f>
      </c>
    </row>
    <row r="49" spans="4:4" ht="38.25">
      <c r="D49" s="15" t="s">
        <v>503</v>
      </c>
    </row>
    <row r="50" spans="1:16" ht="12.75">
      <c r="A50" s="7">
        <v>17</v>
      </c>
      <c s="7" t="s">
        <v>195</v>
      </c>
      <c s="7" t="s">
        <v>44</v>
      </c>
      <c s="7" t="s">
        <v>183</v>
      </c>
      <c s="7" t="s">
        <v>152</v>
      </c>
      <c s="10">
        <v>28</v>
      </c>
      <c s="14"/>
      <c s="13">
        <f>ROUND((G50*F50),2)</f>
      </c>
      <c r="O50">
        <f>rekapitulace!H8</f>
      </c>
      <c>
        <f>O50/100*H50</f>
      </c>
    </row>
    <row r="51" spans="4:4" ht="25.5">
      <c r="D51" s="15" t="s">
        <v>184</v>
      </c>
    </row>
    <row r="52" spans="1:16" ht="12.75" customHeight="1">
      <c r="A52" s="16"/>
      <c s="16"/>
      <c s="16" t="s">
        <v>156</v>
      </c>
      <c s="16" t="s">
        <v>164</v>
      </c>
      <c s="16"/>
      <c s="16"/>
      <c s="16"/>
      <c s="16">
        <f>SUM(H36:H51)</f>
      </c>
      <c r="P52">
        <f>ROUND(SUM(P36:P51),2)</f>
      </c>
    </row>
    <row r="54" spans="1:8" ht="12.75" customHeight="1">
      <c r="A54" s="9"/>
      <c s="9"/>
      <c s="9" t="s">
        <v>159</v>
      </c>
      <c s="9" t="s">
        <v>185</v>
      </c>
      <c s="9"/>
      <c s="11"/>
      <c s="9"/>
      <c s="11"/>
    </row>
    <row r="55" spans="1:16" ht="12.75">
      <c r="A55" s="7">
        <v>18</v>
      </c>
      <c s="7" t="s">
        <v>197</v>
      </c>
      <c s="7" t="s">
        <v>44</v>
      </c>
      <c s="7" t="s">
        <v>187</v>
      </c>
      <c s="7" t="s">
        <v>152</v>
      </c>
      <c s="10">
        <v>1</v>
      </c>
      <c s="14"/>
      <c s="13">
        <f>ROUND((G55*F55),2)</f>
      </c>
      <c r="O55">
        <f>rekapitulace!H8</f>
      </c>
      <c>
        <f>O55/100*H55</f>
      </c>
    </row>
    <row r="56" spans="4:4" ht="25.5">
      <c r="D56" s="15" t="s">
        <v>188</v>
      </c>
    </row>
    <row r="57" spans="1:16" ht="12.75">
      <c r="A57" s="7">
        <v>19</v>
      </c>
      <c s="7" t="s">
        <v>199</v>
      </c>
      <c s="7" t="s">
        <v>44</v>
      </c>
      <c s="7" t="s">
        <v>190</v>
      </c>
      <c s="7" t="s">
        <v>152</v>
      </c>
      <c s="10">
        <v>1</v>
      </c>
      <c s="14"/>
      <c s="13">
        <f>ROUND((G57*F57),2)</f>
      </c>
      <c r="O57">
        <f>rekapitulace!H8</f>
      </c>
      <c>
        <f>O57/100*H57</f>
      </c>
    </row>
    <row r="58" spans="4:4" ht="25.5">
      <c r="D58" s="15" t="s">
        <v>188</v>
      </c>
    </row>
    <row r="59" spans="1:16" ht="12.75">
      <c r="A59" s="7">
        <v>20</v>
      </c>
      <c s="7" t="s">
        <v>201</v>
      </c>
      <c s="7" t="s">
        <v>44</v>
      </c>
      <c s="7" t="s">
        <v>192</v>
      </c>
      <c s="7" t="s">
        <v>152</v>
      </c>
      <c s="10">
        <v>7</v>
      </c>
      <c s="14"/>
      <c s="13">
        <f>ROUND((G59*F59),2)</f>
      </c>
      <c r="O59">
        <f>rekapitulace!H8</f>
      </c>
      <c>
        <f>O59/100*H59</f>
      </c>
    </row>
    <row r="60" spans="4:4" ht="25.5">
      <c r="D60" s="15" t="s">
        <v>504</v>
      </c>
    </row>
    <row r="61" spans="1:16" ht="12.75">
      <c r="A61" s="7">
        <v>21</v>
      </c>
      <c s="7" t="s">
        <v>204</v>
      </c>
      <c s="7" t="s">
        <v>44</v>
      </c>
      <c s="7" t="s">
        <v>194</v>
      </c>
      <c s="7" t="s">
        <v>152</v>
      </c>
      <c s="10">
        <v>4</v>
      </c>
      <c s="14"/>
      <c s="13">
        <f>ROUND((G61*F61),2)</f>
      </c>
      <c r="O61">
        <f>rekapitulace!H8</f>
      </c>
      <c>
        <f>O61/100*H61</f>
      </c>
    </row>
    <row r="62" spans="4:4" ht="25.5">
      <c r="D62" s="15" t="s">
        <v>153</v>
      </c>
    </row>
    <row r="63" spans="1:16" ht="12.75">
      <c r="A63" s="7">
        <v>22</v>
      </c>
      <c s="7" t="s">
        <v>206</v>
      </c>
      <c s="7" t="s">
        <v>44</v>
      </c>
      <c s="7" t="s">
        <v>196</v>
      </c>
      <c s="7" t="s">
        <v>152</v>
      </c>
      <c s="10">
        <v>1</v>
      </c>
      <c s="14"/>
      <c s="13">
        <f>ROUND((G63*F63),2)</f>
      </c>
      <c r="O63">
        <f>rekapitulace!H8</f>
      </c>
      <c>
        <f>O63/100*H63</f>
      </c>
    </row>
    <row r="64" spans="4:4" ht="25.5">
      <c r="D64" s="15" t="s">
        <v>188</v>
      </c>
    </row>
    <row r="65" spans="1:16" ht="12.75">
      <c r="A65" s="7">
        <v>23</v>
      </c>
      <c s="7" t="s">
        <v>208</v>
      </c>
      <c s="7" t="s">
        <v>44</v>
      </c>
      <c s="7" t="s">
        <v>198</v>
      </c>
      <c s="7" t="s">
        <v>152</v>
      </c>
      <c s="10">
        <v>2</v>
      </c>
      <c s="14"/>
      <c s="13">
        <f>ROUND((G65*F65),2)</f>
      </c>
      <c r="O65">
        <f>rekapitulace!H8</f>
      </c>
      <c>
        <f>O65/100*H65</f>
      </c>
    </row>
    <row r="66" spans="4:4" ht="25.5">
      <c r="D66" s="15" t="s">
        <v>161</v>
      </c>
    </row>
    <row r="67" spans="1:16" ht="12.75">
      <c r="A67" s="7">
        <v>24</v>
      </c>
      <c s="7" t="s">
        <v>210</v>
      </c>
      <c s="7" t="s">
        <v>44</v>
      </c>
      <c s="7" t="s">
        <v>200</v>
      </c>
      <c s="7" t="s">
        <v>152</v>
      </c>
      <c s="10">
        <v>1</v>
      </c>
      <c s="14"/>
      <c s="13">
        <f>ROUND((G67*F67),2)</f>
      </c>
      <c r="O67">
        <f>rekapitulace!H8</f>
      </c>
      <c>
        <f>O67/100*H67</f>
      </c>
    </row>
    <row r="68" spans="4:4" ht="25.5">
      <c r="D68" s="15" t="s">
        <v>188</v>
      </c>
    </row>
    <row r="69" spans="1:16" ht="12.75">
      <c r="A69" s="7">
        <v>25</v>
      </c>
      <c s="7" t="s">
        <v>214</v>
      </c>
      <c s="7" t="s">
        <v>44</v>
      </c>
      <c s="7" t="s">
        <v>202</v>
      </c>
      <c s="7" t="s">
        <v>46</v>
      </c>
      <c s="10">
        <v>1</v>
      </c>
      <c s="14"/>
      <c s="13">
        <f>ROUND((G69*F69),2)</f>
      </c>
      <c r="O69">
        <f>rekapitulace!H8</f>
      </c>
      <c>
        <f>O69/100*H69</f>
      </c>
    </row>
    <row r="70" spans="4:4" ht="25.5">
      <c r="D70" s="15" t="s">
        <v>47</v>
      </c>
    </row>
    <row r="71" spans="1:16" ht="12.75" customHeight="1">
      <c r="A71" s="16"/>
      <c s="16"/>
      <c s="16" t="s">
        <v>159</v>
      </c>
      <c s="16" t="s">
        <v>185</v>
      </c>
      <c s="16"/>
      <c s="16"/>
      <c s="16"/>
      <c s="16">
        <f>SUM(H55:H70)</f>
      </c>
      <c r="P71">
        <f>ROUND(SUM(P55:P70),2)</f>
      </c>
    </row>
    <row r="73" spans="1:8" ht="12.75" customHeight="1">
      <c r="A73" s="9"/>
      <c s="9"/>
      <c s="9" t="s">
        <v>162</v>
      </c>
      <c s="9" t="s">
        <v>203</v>
      </c>
      <c s="9"/>
      <c s="11"/>
      <c s="9"/>
      <c s="11"/>
    </row>
    <row r="74" spans="1:16" ht="12.75">
      <c r="A74" s="7">
        <v>26</v>
      </c>
      <c s="7" t="s">
        <v>216</v>
      </c>
      <c s="7" t="s">
        <v>44</v>
      </c>
      <c s="7" t="s">
        <v>205</v>
      </c>
      <c s="7" t="s">
        <v>152</v>
      </c>
      <c s="10">
        <v>2</v>
      </c>
      <c s="14"/>
      <c s="13">
        <f>ROUND((G74*F74),2)</f>
      </c>
      <c r="O74">
        <f>rekapitulace!H8</f>
      </c>
      <c>
        <f>O74/100*H74</f>
      </c>
    </row>
    <row r="75" spans="4:4" ht="25.5">
      <c r="D75" s="15" t="s">
        <v>161</v>
      </c>
    </row>
    <row r="76" spans="1:16" ht="12.75">
      <c r="A76" s="7">
        <v>27</v>
      </c>
      <c s="7" t="s">
        <v>218</v>
      </c>
      <c s="7" t="s">
        <v>44</v>
      </c>
      <c s="7" t="s">
        <v>207</v>
      </c>
      <c s="7" t="s">
        <v>152</v>
      </c>
      <c s="10">
        <v>2</v>
      </c>
      <c s="14"/>
      <c s="13">
        <f>ROUND((G76*F76),2)</f>
      </c>
      <c r="O76">
        <f>rekapitulace!H8</f>
      </c>
      <c>
        <f>O76/100*H76</f>
      </c>
    </row>
    <row r="77" spans="4:4" ht="25.5">
      <c r="D77" s="15" t="s">
        <v>161</v>
      </c>
    </row>
    <row r="78" spans="1:16" ht="12.75">
      <c r="A78" s="7">
        <v>28</v>
      </c>
      <c s="7" t="s">
        <v>221</v>
      </c>
      <c s="7" t="s">
        <v>44</v>
      </c>
      <c s="7" t="s">
        <v>209</v>
      </c>
      <c s="7" t="s">
        <v>152</v>
      </c>
      <c s="10">
        <v>2</v>
      </c>
      <c s="14"/>
      <c s="13">
        <f>ROUND((G78*F78),2)</f>
      </c>
      <c r="O78">
        <f>rekapitulace!H8</f>
      </c>
      <c>
        <f>O78/100*H78</f>
      </c>
    </row>
    <row r="79" spans="4:4" ht="25.5">
      <c r="D79" s="15" t="s">
        <v>161</v>
      </c>
    </row>
    <row r="80" spans="1:16" ht="12.75">
      <c r="A80" s="7">
        <v>29</v>
      </c>
      <c s="7" t="s">
        <v>224</v>
      </c>
      <c s="7" t="s">
        <v>44</v>
      </c>
      <c s="7" t="s">
        <v>211</v>
      </c>
      <c s="7" t="s">
        <v>128</v>
      </c>
      <c s="10">
        <v>193</v>
      </c>
      <c s="14"/>
      <c s="13">
        <f>ROUND((G80*F80),2)</f>
      </c>
      <c r="O80">
        <f>rekapitulace!H8</f>
      </c>
      <c>
        <f>O80/100*H80</f>
      </c>
    </row>
    <row r="81" spans="4:4" ht="38.25">
      <c r="D81" s="15" t="s">
        <v>505</v>
      </c>
    </row>
    <row r="82" spans="1:16" ht="12.75" customHeight="1">
      <c r="A82" s="16"/>
      <c s="16"/>
      <c s="16" t="s">
        <v>162</v>
      </c>
      <c s="16" t="s">
        <v>203</v>
      </c>
      <c s="16"/>
      <c s="16"/>
      <c s="16"/>
      <c s="16">
        <f>SUM(H74:H81)</f>
      </c>
      <c r="P82">
        <f>ROUND(SUM(P74:P81),2)</f>
      </c>
    </row>
    <row r="84" spans="1:8" ht="12.75" customHeight="1">
      <c r="A84" s="9"/>
      <c s="9"/>
      <c s="9" t="s">
        <v>165</v>
      </c>
      <c s="9" t="s">
        <v>213</v>
      </c>
      <c s="9"/>
      <c s="11"/>
      <c s="9"/>
      <c s="11"/>
    </row>
    <row r="85" spans="1:16" ht="12.75">
      <c r="A85" s="7">
        <v>30</v>
      </c>
      <c s="7" t="s">
        <v>226</v>
      </c>
      <c s="7" t="s">
        <v>44</v>
      </c>
      <c s="7" t="s">
        <v>215</v>
      </c>
      <c s="7" t="s">
        <v>152</v>
      </c>
      <c s="10">
        <v>5</v>
      </c>
      <c s="14"/>
      <c s="13">
        <f>ROUND((G85*F85),2)</f>
      </c>
      <c r="O85">
        <f>rekapitulace!H8</f>
      </c>
      <c>
        <f>O85/100*H85</f>
      </c>
    </row>
    <row r="86" spans="4:4" ht="25.5">
      <c r="D86" s="15" t="s">
        <v>231</v>
      </c>
    </row>
    <row r="87" spans="1:16" ht="12.75">
      <c r="A87" s="7">
        <v>31</v>
      </c>
      <c s="7" t="s">
        <v>229</v>
      </c>
      <c s="7" t="s">
        <v>44</v>
      </c>
      <c s="7" t="s">
        <v>217</v>
      </c>
      <c s="7" t="s">
        <v>152</v>
      </c>
      <c s="10">
        <v>2</v>
      </c>
      <c s="14"/>
      <c s="13">
        <f>ROUND((G87*F87),2)</f>
      </c>
      <c r="O87">
        <f>rekapitulace!H8</f>
      </c>
      <c>
        <f>O87/100*H87</f>
      </c>
    </row>
    <row r="88" spans="4:4" ht="25.5">
      <c r="D88" s="15" t="s">
        <v>161</v>
      </c>
    </row>
    <row r="89" spans="1:16" ht="12.75">
      <c r="A89" s="7">
        <v>32</v>
      </c>
      <c s="7" t="s">
        <v>232</v>
      </c>
      <c s="7" t="s">
        <v>44</v>
      </c>
      <c s="7" t="s">
        <v>219</v>
      </c>
      <c s="7" t="s">
        <v>152</v>
      </c>
      <c s="10">
        <v>2</v>
      </c>
      <c s="14"/>
      <c s="13">
        <f>ROUND((G89*F89),2)</f>
      </c>
      <c r="O89">
        <f>rekapitulace!H8</f>
      </c>
      <c>
        <f>O89/100*H89</f>
      </c>
    </row>
    <row r="90" spans="4:4" ht="25.5">
      <c r="D90" s="15" t="s">
        <v>161</v>
      </c>
    </row>
    <row r="91" spans="1:16" ht="12.75" customHeight="1">
      <c r="A91" s="16"/>
      <c s="16"/>
      <c s="16" t="s">
        <v>165</v>
      </c>
      <c s="16" t="s">
        <v>213</v>
      </c>
      <c s="16"/>
      <c s="16"/>
      <c s="16"/>
      <c s="16">
        <f>SUM(H85:H90)</f>
      </c>
      <c r="P91">
        <f>ROUND(SUM(P85:P90),2)</f>
      </c>
    </row>
    <row r="93" spans="1:8" ht="12.75" customHeight="1">
      <c r="A93" s="9"/>
      <c s="9"/>
      <c s="9" t="s">
        <v>168</v>
      </c>
      <c s="9" t="s">
        <v>220</v>
      </c>
      <c s="9"/>
      <c s="11"/>
      <c s="9"/>
      <c s="11"/>
    </row>
    <row r="94" spans="1:16" ht="12.75">
      <c r="A94" s="7">
        <v>33</v>
      </c>
      <c s="7" t="s">
        <v>235</v>
      </c>
      <c s="7" t="s">
        <v>44</v>
      </c>
      <c s="7" t="s">
        <v>222</v>
      </c>
      <c s="7" t="s">
        <v>152</v>
      </c>
      <c s="10">
        <v>9</v>
      </c>
      <c s="14"/>
      <c s="13">
        <f>ROUND((G94*F94),2)</f>
      </c>
      <c r="O94">
        <f>rekapitulace!H8</f>
      </c>
      <c>
        <f>O94/100*H94</f>
      </c>
    </row>
    <row r="95" spans="4:4" ht="25.5">
      <c r="D95" s="15" t="s">
        <v>506</v>
      </c>
    </row>
    <row r="96" spans="1:16" ht="12.75">
      <c r="A96" s="7">
        <v>34</v>
      </c>
      <c s="7" t="s">
        <v>239</v>
      </c>
      <c s="7" t="s">
        <v>44</v>
      </c>
      <c s="7" t="s">
        <v>225</v>
      </c>
      <c s="7" t="s">
        <v>152</v>
      </c>
      <c s="10">
        <v>8</v>
      </c>
      <c s="14"/>
      <c s="13">
        <f>ROUND((G96*F96),2)</f>
      </c>
      <c r="O96">
        <f>rekapitulace!H8</f>
      </c>
      <c>
        <f>O96/100*H96</f>
      </c>
    </row>
    <row r="97" spans="4:4" ht="25.5">
      <c r="D97" s="15" t="s">
        <v>313</v>
      </c>
    </row>
    <row r="98" spans="1:16" ht="12.75">
      <c r="A98" s="7">
        <v>35</v>
      </c>
      <c s="7" t="s">
        <v>241</v>
      </c>
      <c s="7" t="s">
        <v>44</v>
      </c>
      <c s="7" t="s">
        <v>227</v>
      </c>
      <c s="7" t="s">
        <v>128</v>
      </c>
      <c s="10">
        <v>6.5</v>
      </c>
      <c s="14"/>
      <c s="13">
        <f>ROUND((G98*F98),2)</f>
      </c>
      <c r="O98">
        <f>rekapitulace!H8</f>
      </c>
      <c>
        <f>O98/100*H98</f>
      </c>
    </row>
    <row r="99" spans="4:4" ht="25.5">
      <c r="D99" s="15" t="s">
        <v>507</v>
      </c>
    </row>
    <row r="100" spans="1:16" ht="12.75">
      <c r="A100" s="7">
        <v>36</v>
      </c>
      <c s="7" t="s">
        <v>244</v>
      </c>
      <c s="7" t="s">
        <v>44</v>
      </c>
      <c s="7" t="s">
        <v>230</v>
      </c>
      <c s="7" t="s">
        <v>152</v>
      </c>
      <c s="10">
        <v>13</v>
      </c>
      <c s="14"/>
      <c s="13">
        <f>ROUND((G100*F100),2)</f>
      </c>
      <c r="O100">
        <f>rekapitulace!H8</f>
      </c>
      <c>
        <f>O100/100*H100</f>
      </c>
    </row>
    <row r="101" spans="4:4" ht="25.5">
      <c r="D101" s="15" t="s">
        <v>477</v>
      </c>
    </row>
    <row r="102" spans="1:16" ht="12.75">
      <c r="A102" s="7">
        <v>37</v>
      </c>
      <c s="7" t="s">
        <v>247</v>
      </c>
      <c s="7" t="s">
        <v>44</v>
      </c>
      <c s="7" t="s">
        <v>233</v>
      </c>
      <c s="7" t="s">
        <v>128</v>
      </c>
      <c s="10">
        <v>153</v>
      </c>
      <c s="14"/>
      <c s="13">
        <f>ROUND((G102*F102),2)</f>
      </c>
      <c r="O102">
        <f>rekapitulace!H8</f>
      </c>
      <c>
        <f>O102/100*H102</f>
      </c>
    </row>
    <row r="103" spans="4:4" ht="38.25">
      <c r="D103" s="15" t="s">
        <v>508</v>
      </c>
    </row>
    <row r="104" spans="1:16" ht="12.75">
      <c r="A104" s="7">
        <v>38</v>
      </c>
      <c s="7" t="s">
        <v>250</v>
      </c>
      <c s="7" t="s">
        <v>44</v>
      </c>
      <c s="7" t="s">
        <v>236</v>
      </c>
      <c s="7" t="s">
        <v>237</v>
      </c>
      <c s="10">
        <v>41</v>
      </c>
      <c s="14"/>
      <c s="13">
        <f>ROUND((G104*F104),2)</f>
      </c>
      <c r="O104">
        <f>rekapitulace!H8</f>
      </c>
      <c>
        <f>O104/100*H104</f>
      </c>
    </row>
    <row r="105" spans="4:4" ht="25.5">
      <c r="D105" s="15" t="s">
        <v>509</v>
      </c>
    </row>
    <row r="106" spans="1:16" ht="12.75">
      <c r="A106" s="7">
        <v>39</v>
      </c>
      <c s="7" t="s">
        <v>252</v>
      </c>
      <c s="7" t="s">
        <v>44</v>
      </c>
      <c s="7" t="s">
        <v>240</v>
      </c>
      <c s="7" t="s">
        <v>152</v>
      </c>
      <c s="10">
        <v>2</v>
      </c>
      <c s="14"/>
      <c s="13">
        <f>ROUND((G106*F106),2)</f>
      </c>
      <c r="O106">
        <f>rekapitulace!H8</f>
      </c>
      <c>
        <f>O106/100*H106</f>
      </c>
    </row>
    <row r="107" spans="4:4" ht="25.5">
      <c r="D107" s="15" t="s">
        <v>161</v>
      </c>
    </row>
    <row r="108" spans="1:16" ht="12.75">
      <c r="A108" s="7">
        <v>40</v>
      </c>
      <c s="7" t="s">
        <v>254</v>
      </c>
      <c s="7" t="s">
        <v>44</v>
      </c>
      <c s="7" t="s">
        <v>242</v>
      </c>
      <c s="7" t="s">
        <v>128</v>
      </c>
      <c s="10">
        <v>155</v>
      </c>
      <c s="14"/>
      <c s="13">
        <f>ROUND((G108*F108),2)</f>
      </c>
      <c r="O108">
        <f>rekapitulace!H8</f>
      </c>
      <c>
        <f>O108/100*H108</f>
      </c>
    </row>
    <row r="109" spans="4:4" ht="38.25">
      <c r="D109" s="15" t="s">
        <v>510</v>
      </c>
    </row>
    <row r="110" spans="1:16" ht="12.75">
      <c r="A110" s="7">
        <v>41</v>
      </c>
      <c s="7" t="s">
        <v>256</v>
      </c>
      <c s="7" t="s">
        <v>44</v>
      </c>
      <c s="7" t="s">
        <v>245</v>
      </c>
      <c s="7" t="s">
        <v>128</v>
      </c>
      <c s="10">
        <v>341</v>
      </c>
      <c s="14"/>
      <c s="13">
        <f>ROUND((G110*F110),2)</f>
      </c>
      <c r="O110">
        <f>rekapitulace!H8</f>
      </c>
      <c>
        <f>O110/100*H110</f>
      </c>
    </row>
    <row r="111" spans="4:4" ht="38.25">
      <c r="D111" s="15" t="s">
        <v>511</v>
      </c>
    </row>
    <row r="112" spans="1:16" ht="12.75">
      <c r="A112" s="7">
        <v>42</v>
      </c>
      <c s="7" t="s">
        <v>258</v>
      </c>
      <c s="7" t="s">
        <v>44</v>
      </c>
      <c s="7" t="s">
        <v>248</v>
      </c>
      <c s="7" t="s">
        <v>128</v>
      </c>
      <c s="10">
        <v>113</v>
      </c>
      <c s="14"/>
      <c s="13">
        <f>ROUND((G112*F112),2)</f>
      </c>
      <c r="O112">
        <f>rekapitulace!H8</f>
      </c>
      <c>
        <f>O112/100*H112</f>
      </c>
    </row>
    <row r="113" spans="4:4" ht="38.25">
      <c r="D113" s="15" t="s">
        <v>512</v>
      </c>
    </row>
    <row r="114" spans="1:16" ht="12.75">
      <c r="A114" s="7">
        <v>43</v>
      </c>
      <c s="7" t="s">
        <v>260</v>
      </c>
      <c s="7" t="s">
        <v>44</v>
      </c>
      <c s="7" t="s">
        <v>251</v>
      </c>
      <c s="7" t="s">
        <v>128</v>
      </c>
      <c s="10">
        <v>471</v>
      </c>
      <c s="14"/>
      <c s="13">
        <f>ROUND((G114*F114),2)</f>
      </c>
      <c r="O114">
        <f>rekapitulace!H8</f>
      </c>
      <c>
        <f>O114/100*H114</f>
      </c>
    </row>
    <row r="115" spans="4:4" ht="38.25">
      <c r="D115" s="15" t="s">
        <v>503</v>
      </c>
    </row>
    <row r="116" spans="1:16" ht="12.75">
      <c r="A116" s="7">
        <v>44</v>
      </c>
      <c s="7" t="s">
        <v>262</v>
      </c>
      <c s="7" t="s">
        <v>44</v>
      </c>
      <c s="7" t="s">
        <v>253</v>
      </c>
      <c s="7" t="s">
        <v>152</v>
      </c>
      <c s="10">
        <v>1</v>
      </c>
      <c s="14"/>
      <c s="13">
        <f>ROUND((G116*F116),2)</f>
      </c>
      <c r="O116">
        <f>rekapitulace!H8</f>
      </c>
      <c>
        <f>O116/100*H116</f>
      </c>
    </row>
    <row r="117" spans="4:4" ht="25.5">
      <c r="D117" s="15" t="s">
        <v>188</v>
      </c>
    </row>
    <row r="118" spans="1:16" ht="12.75">
      <c r="A118" s="7">
        <v>45</v>
      </c>
      <c s="7" t="s">
        <v>265</v>
      </c>
      <c s="7" t="s">
        <v>44</v>
      </c>
      <c s="7" t="s">
        <v>255</v>
      </c>
      <c s="7" t="s">
        <v>152</v>
      </c>
      <c s="10">
        <v>1</v>
      </c>
      <c s="14"/>
      <c s="13">
        <f>ROUND((G118*F118),2)</f>
      </c>
      <c r="O118">
        <f>rekapitulace!H8</f>
      </c>
      <c>
        <f>O118/100*H118</f>
      </c>
    </row>
    <row r="119" spans="4:4" ht="25.5">
      <c r="D119" s="15" t="s">
        <v>188</v>
      </c>
    </row>
    <row r="120" spans="1:16" ht="12.75">
      <c r="A120" s="7">
        <v>46</v>
      </c>
      <c s="7" t="s">
        <v>268</v>
      </c>
      <c s="7" t="s">
        <v>44</v>
      </c>
      <c s="7" t="s">
        <v>257</v>
      </c>
      <c s="7" t="s">
        <v>152</v>
      </c>
      <c s="10">
        <v>5</v>
      </c>
      <c s="14"/>
      <c s="13">
        <f>ROUND((G120*F120),2)</f>
      </c>
      <c r="O120">
        <f>rekapitulace!H8</f>
      </c>
      <c>
        <f>O120/100*H120</f>
      </c>
    </row>
    <row r="121" spans="4:4" ht="25.5">
      <c r="D121" s="15" t="s">
        <v>231</v>
      </c>
    </row>
    <row r="122" spans="1:16" ht="12.75">
      <c r="A122" s="7">
        <v>47</v>
      </c>
      <c s="7" t="s">
        <v>270</v>
      </c>
      <c s="7" t="s">
        <v>44</v>
      </c>
      <c s="7" t="s">
        <v>259</v>
      </c>
      <c s="7" t="s">
        <v>152</v>
      </c>
      <c s="10">
        <v>4</v>
      </c>
      <c s="14"/>
      <c s="13">
        <f>ROUND((G122*F122),2)</f>
      </c>
      <c r="O122">
        <f>rekapitulace!H8</f>
      </c>
      <c>
        <f>O122/100*H122</f>
      </c>
    </row>
    <row r="123" spans="4:4" ht="25.5">
      <c r="D123" s="15" t="s">
        <v>153</v>
      </c>
    </row>
    <row r="124" spans="1:16" ht="12.75">
      <c r="A124" s="7">
        <v>48</v>
      </c>
      <c s="7" t="s">
        <v>272</v>
      </c>
      <c s="7" t="s">
        <v>44</v>
      </c>
      <c s="7" t="s">
        <v>263</v>
      </c>
      <c s="7" t="s">
        <v>152</v>
      </c>
      <c s="10">
        <v>14</v>
      </c>
      <c s="14"/>
      <c s="13">
        <f>ROUND((G124*F124),2)</f>
      </c>
      <c r="O124">
        <f>rekapitulace!H8</f>
      </c>
      <c>
        <f>O124/100*H124</f>
      </c>
    </row>
    <row r="125" spans="4:4" ht="25.5">
      <c r="D125" s="15" t="s">
        <v>513</v>
      </c>
    </row>
    <row r="126" spans="1:16" ht="12.75">
      <c r="A126" s="7">
        <v>49</v>
      </c>
      <c s="7" t="s">
        <v>274</v>
      </c>
      <c s="7" t="s">
        <v>44</v>
      </c>
      <c s="7" t="s">
        <v>266</v>
      </c>
      <c s="7" t="s">
        <v>152</v>
      </c>
      <c s="10">
        <v>4</v>
      </c>
      <c s="14"/>
      <c s="13">
        <f>ROUND((G126*F126),2)</f>
      </c>
      <c r="O126">
        <f>rekapitulace!H8</f>
      </c>
      <c>
        <f>O126/100*H126</f>
      </c>
    </row>
    <row r="127" spans="4:4" ht="25.5">
      <c r="D127" s="15" t="s">
        <v>153</v>
      </c>
    </row>
    <row r="128" spans="1:16" ht="12.75" customHeight="1">
      <c r="A128" s="16"/>
      <c s="16"/>
      <c s="16" t="s">
        <v>168</v>
      </c>
      <c s="16" t="s">
        <v>220</v>
      </c>
      <c s="16"/>
      <c s="16"/>
      <c s="16"/>
      <c s="16">
        <f>SUM(H94:H127)</f>
      </c>
      <c r="P128">
        <f>ROUND(SUM(P94:P127),2)</f>
      </c>
    </row>
    <row r="130" spans="1:8" ht="12.75" customHeight="1">
      <c r="A130" s="9"/>
      <c s="9"/>
      <c s="9" t="s">
        <v>171</v>
      </c>
      <c s="9" t="s">
        <v>267</v>
      </c>
      <c s="9"/>
      <c s="11"/>
      <c s="9"/>
      <c s="11"/>
    </row>
    <row r="131" spans="1:16" ht="12.75">
      <c r="A131" s="7">
        <v>50</v>
      </c>
      <c s="7" t="s">
        <v>276</v>
      </c>
      <c s="7" t="s">
        <v>44</v>
      </c>
      <c s="7" t="s">
        <v>269</v>
      </c>
      <c s="7" t="s">
        <v>152</v>
      </c>
      <c s="10">
        <v>1</v>
      </c>
      <c s="14"/>
      <c s="13">
        <f>ROUND((G131*F131),2)</f>
      </c>
      <c r="O131">
        <f>rekapitulace!H8</f>
      </c>
      <c>
        <f>O131/100*H131</f>
      </c>
    </row>
    <row r="132" spans="4:4" ht="25.5">
      <c r="D132" s="15" t="s">
        <v>188</v>
      </c>
    </row>
    <row r="133" spans="1:16" ht="12.75">
      <c r="A133" s="7">
        <v>51</v>
      </c>
      <c s="7" t="s">
        <v>452</v>
      </c>
      <c s="7" t="s">
        <v>44</v>
      </c>
      <c s="7" t="s">
        <v>271</v>
      </c>
      <c s="7" t="s">
        <v>152</v>
      </c>
      <c s="10">
        <v>1</v>
      </c>
      <c s="14"/>
      <c s="13">
        <f>ROUND((G133*F133),2)</f>
      </c>
      <c r="O133">
        <f>rekapitulace!H8</f>
      </c>
      <c>
        <f>O133/100*H133</f>
      </c>
    </row>
    <row r="134" spans="4:4" ht="25.5">
      <c r="D134" s="15" t="s">
        <v>188</v>
      </c>
    </row>
    <row r="135" spans="1:16" ht="12.75">
      <c r="A135" s="7">
        <v>52</v>
      </c>
      <c s="7" t="s">
        <v>478</v>
      </c>
      <c s="7" t="s">
        <v>44</v>
      </c>
      <c s="7" t="s">
        <v>273</v>
      </c>
      <c s="7" t="s">
        <v>46</v>
      </c>
      <c s="10">
        <v>1</v>
      </c>
      <c s="14"/>
      <c s="13">
        <f>ROUND((G135*F135),2)</f>
      </c>
      <c r="O135">
        <f>rekapitulace!H8</f>
      </c>
      <c>
        <f>O135/100*H135</f>
      </c>
    </row>
    <row r="136" spans="4:4" ht="25.5">
      <c r="D136" s="15" t="s">
        <v>47</v>
      </c>
    </row>
    <row r="137" spans="1:16" ht="12.75">
      <c r="A137" s="7">
        <v>53</v>
      </c>
      <c s="7" t="s">
        <v>480</v>
      </c>
      <c s="7" t="s">
        <v>44</v>
      </c>
      <c s="7" t="s">
        <v>275</v>
      </c>
      <c s="7" t="s">
        <v>152</v>
      </c>
      <c s="10">
        <v>1</v>
      </c>
      <c s="14"/>
      <c s="13">
        <f>ROUND((G137*F137),2)</f>
      </c>
      <c r="O137">
        <f>rekapitulace!H8</f>
      </c>
      <c>
        <f>O137/100*H137</f>
      </c>
    </row>
    <row r="138" spans="4:4" ht="25.5">
      <c r="D138" s="15" t="s">
        <v>188</v>
      </c>
    </row>
    <row r="139" spans="1:16" ht="12.75">
      <c r="A139" s="7">
        <v>54</v>
      </c>
      <c s="7" t="s">
        <v>514</v>
      </c>
      <c s="7" t="s">
        <v>44</v>
      </c>
      <c s="7" t="s">
        <v>277</v>
      </c>
      <c s="7" t="s">
        <v>152</v>
      </c>
      <c s="10">
        <v>1</v>
      </c>
      <c s="14"/>
      <c s="13">
        <f>ROUND((G139*F139),2)</f>
      </c>
      <c r="O139">
        <f>rekapitulace!H8</f>
      </c>
      <c>
        <f>O139/100*H139</f>
      </c>
    </row>
    <row r="140" spans="4:4" ht="25.5">
      <c r="D140" s="15" t="s">
        <v>188</v>
      </c>
    </row>
    <row r="141" spans="1:16" ht="12.75">
      <c r="A141" s="7">
        <v>55</v>
      </c>
      <c s="7" t="s">
        <v>515</v>
      </c>
      <c s="7" t="s">
        <v>44</v>
      </c>
      <c s="7" t="s">
        <v>479</v>
      </c>
      <c s="7" t="s">
        <v>152</v>
      </c>
      <c s="10">
        <v>4</v>
      </c>
      <c s="14"/>
      <c s="13">
        <f>ROUND((G141*F141),2)</f>
      </c>
      <c r="O141">
        <f>rekapitulace!H8</f>
      </c>
      <c>
        <f>O141/100*H141</f>
      </c>
    </row>
    <row r="142" spans="4:4" ht="25.5">
      <c r="D142" s="15" t="s">
        <v>153</v>
      </c>
    </row>
    <row r="143" spans="1:16" ht="12.75">
      <c r="A143" s="7">
        <v>56</v>
      </c>
      <c s="7" t="s">
        <v>516</v>
      </c>
      <c s="7" t="s">
        <v>44</v>
      </c>
      <c s="7" t="s">
        <v>517</v>
      </c>
      <c s="7" t="s">
        <v>152</v>
      </c>
      <c s="10">
        <v>1</v>
      </c>
      <c s="14"/>
      <c s="13">
        <f>ROUND((G143*F143),2)</f>
      </c>
      <c r="O143">
        <f>rekapitulace!H8</f>
      </c>
      <c>
        <f>O143/100*H143</f>
      </c>
    </row>
    <row r="144" spans="4:4" ht="25.5">
      <c r="D144" s="15" t="s">
        <v>188</v>
      </c>
    </row>
    <row r="145" spans="1:16" ht="12.75">
      <c r="A145" s="7">
        <v>57</v>
      </c>
      <c s="7" t="s">
        <v>518</v>
      </c>
      <c s="7" t="s">
        <v>44</v>
      </c>
      <c s="7" t="s">
        <v>519</v>
      </c>
      <c s="7" t="s">
        <v>152</v>
      </c>
      <c s="10">
        <v>1</v>
      </c>
      <c s="14"/>
      <c s="13">
        <f>ROUND((G145*F145),2)</f>
      </c>
      <c r="O145">
        <f>rekapitulace!H8</f>
      </c>
      <c>
        <f>O145/100*H145</f>
      </c>
    </row>
    <row r="146" spans="4:4" ht="25.5">
      <c r="D146" s="15" t="s">
        <v>188</v>
      </c>
    </row>
    <row r="147" spans="1:16" ht="12.75">
      <c r="A147" s="7">
        <v>58</v>
      </c>
      <c s="7" t="s">
        <v>520</v>
      </c>
      <c s="7" t="s">
        <v>44</v>
      </c>
      <c s="7" t="s">
        <v>481</v>
      </c>
      <c s="7" t="s">
        <v>152</v>
      </c>
      <c s="10">
        <v>4</v>
      </c>
      <c s="14"/>
      <c s="13">
        <f>ROUND((G147*F147),2)</f>
      </c>
      <c r="O147">
        <f>rekapitulace!H8</f>
      </c>
      <c>
        <f>O147/100*H147</f>
      </c>
    </row>
    <row r="148" spans="4:4" ht="25.5">
      <c r="D148" s="15" t="s">
        <v>153</v>
      </c>
    </row>
    <row r="149" spans="1:16" ht="12.75" customHeight="1">
      <c r="A149" s="16"/>
      <c s="16"/>
      <c s="16" t="s">
        <v>171</v>
      </c>
      <c s="16" t="s">
        <v>267</v>
      </c>
      <c s="16"/>
      <c s="16"/>
      <c s="16"/>
      <c s="16">
        <f>SUM(H131:H148)</f>
      </c>
      <c r="P149">
        <f>ROUND(SUM(P131:P148),2)</f>
      </c>
    </row>
    <row r="151" spans="1:16" ht="12.75" customHeight="1">
      <c r="A151" s="16"/>
      <c s="16"/>
      <c s="16"/>
      <c s="16" t="s">
        <v>65</v>
      </c>
      <c s="16"/>
      <c s="16"/>
      <c s="16"/>
      <c s="16">
        <f>+H24+H33+H52+H71+H82+H91+H128+H149</f>
      </c>
      <c r="P151">
        <f>+P24+P33+P52+P71+P82+P91+P128+P149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1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80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494</v>
      </c>
      <c s="5" t="s">
        <v>495</v>
      </c>
      <c s="5"/>
    </row>
    <row r="6" spans="1:5" ht="12.75" customHeight="1">
      <c r="A6" t="s">
        <v>17</v>
      </c>
      <c r="C6" s="5" t="s">
        <v>521</v>
      </c>
      <c s="5" t="s">
        <v>279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150</v>
      </c>
      <c s="9" t="s">
        <v>280</v>
      </c>
      <c s="9"/>
      <c s="11"/>
      <c s="9"/>
      <c s="11"/>
    </row>
    <row r="12" spans="1:16" ht="12.75">
      <c r="A12" s="7">
        <v>1</v>
      </c>
      <c s="7" t="s">
        <v>150</v>
      </c>
      <c s="7" t="s">
        <v>44</v>
      </c>
      <c s="7" t="s">
        <v>281</v>
      </c>
      <c s="7" t="s">
        <v>152</v>
      </c>
      <c s="10">
        <v>1</v>
      </c>
      <c s="14"/>
      <c s="13">
        <f>ROUND((G12*F12),2)</f>
      </c>
      <c r="O12">
        <f>rekapitulace!H8</f>
      </c>
      <c>
        <f>O12/100*H12</f>
      </c>
    </row>
    <row r="13" spans="4:4" ht="25.5">
      <c r="D13" s="15" t="s">
        <v>188</v>
      </c>
    </row>
    <row r="14" spans="1:16" ht="12.75">
      <c r="A14" s="7">
        <v>2</v>
      </c>
      <c s="7" t="s">
        <v>154</v>
      </c>
      <c s="7" t="s">
        <v>44</v>
      </c>
      <c s="7" t="s">
        <v>282</v>
      </c>
      <c s="7" t="s">
        <v>152</v>
      </c>
      <c s="10">
        <v>1</v>
      </c>
      <c s="14"/>
      <c s="13">
        <f>ROUND((G14*F14),2)</f>
      </c>
      <c r="O14">
        <f>rekapitulace!H8</f>
      </c>
      <c>
        <f>O14/100*H14</f>
      </c>
    </row>
    <row r="15" spans="4:4" ht="25.5">
      <c r="D15" s="15" t="s">
        <v>188</v>
      </c>
    </row>
    <row r="16" spans="1:16" ht="12.75">
      <c r="A16" s="7">
        <v>3</v>
      </c>
      <c s="7" t="s">
        <v>156</v>
      </c>
      <c s="7" t="s">
        <v>44</v>
      </c>
      <c s="7" t="s">
        <v>522</v>
      </c>
      <c s="7" t="s">
        <v>152</v>
      </c>
      <c s="10">
        <v>1</v>
      </c>
      <c s="14"/>
      <c s="13">
        <f>ROUND((G16*F16),2)</f>
      </c>
      <c r="O16">
        <f>rekapitulace!H8</f>
      </c>
      <c>
        <f>O16/100*H16</f>
      </c>
    </row>
    <row r="17" spans="4:4" ht="25.5">
      <c r="D17" s="15" t="s">
        <v>188</v>
      </c>
    </row>
    <row r="18" spans="1:16" ht="12.75">
      <c r="A18" s="7">
        <v>4</v>
      </c>
      <c s="7" t="s">
        <v>159</v>
      </c>
      <c s="7" t="s">
        <v>44</v>
      </c>
      <c s="7" t="s">
        <v>283</v>
      </c>
      <c s="7" t="s">
        <v>152</v>
      </c>
      <c s="10">
        <v>8</v>
      </c>
      <c s="14"/>
      <c s="13">
        <f>ROUND((G18*F18),2)</f>
      </c>
      <c r="O18">
        <f>rekapitulace!H8</f>
      </c>
      <c>
        <f>O18/100*H18</f>
      </c>
    </row>
    <row r="19" spans="4:4" ht="25.5">
      <c r="D19" s="15" t="s">
        <v>313</v>
      </c>
    </row>
    <row r="20" spans="1:16" ht="12.75">
      <c r="A20" s="7">
        <v>5</v>
      </c>
      <c s="7" t="s">
        <v>162</v>
      </c>
      <c s="7" t="s">
        <v>44</v>
      </c>
      <c s="7" t="s">
        <v>523</v>
      </c>
      <c s="7" t="s">
        <v>152</v>
      </c>
      <c s="10">
        <v>1</v>
      </c>
      <c s="14"/>
      <c s="13">
        <f>ROUND((G20*F20),2)</f>
      </c>
      <c r="O20">
        <f>rekapitulace!H8</f>
      </c>
      <c>
        <f>O20/100*H20</f>
      </c>
    </row>
    <row r="21" spans="4:4" ht="25.5">
      <c r="D21" s="15" t="s">
        <v>188</v>
      </c>
    </row>
    <row r="22" spans="1:16" ht="12.75">
      <c r="A22" s="7">
        <v>6</v>
      </c>
      <c s="7" t="s">
        <v>165</v>
      </c>
      <c s="7" t="s">
        <v>44</v>
      </c>
      <c s="7" t="s">
        <v>524</v>
      </c>
      <c s="7" t="s">
        <v>152</v>
      </c>
      <c s="10">
        <v>1</v>
      </c>
      <c s="14"/>
      <c s="13">
        <f>ROUND((G22*F22),2)</f>
      </c>
      <c r="O22">
        <f>rekapitulace!H8</f>
      </c>
      <c>
        <f>O22/100*H22</f>
      </c>
    </row>
    <row r="23" spans="4:4" ht="25.5">
      <c r="D23" s="15" t="s">
        <v>188</v>
      </c>
    </row>
    <row r="24" spans="1:16" ht="12.75">
      <c r="A24" s="7">
        <v>7</v>
      </c>
      <c s="7" t="s">
        <v>168</v>
      </c>
      <c s="7" t="s">
        <v>44</v>
      </c>
      <c s="7" t="s">
        <v>284</v>
      </c>
      <c s="7" t="s">
        <v>152</v>
      </c>
      <c s="10">
        <v>4</v>
      </c>
      <c s="14"/>
      <c s="13">
        <f>ROUND((G24*F24),2)</f>
      </c>
      <c r="O24">
        <f>rekapitulace!H8</f>
      </c>
      <c>
        <f>O24/100*H24</f>
      </c>
    </row>
    <row r="25" spans="4:4" ht="25.5">
      <c r="D25" s="15" t="s">
        <v>153</v>
      </c>
    </row>
    <row r="26" spans="1:16" ht="12.75">
      <c r="A26" s="7">
        <v>8</v>
      </c>
      <c s="7" t="s">
        <v>171</v>
      </c>
      <c s="7" t="s">
        <v>44</v>
      </c>
      <c s="7" t="s">
        <v>285</v>
      </c>
      <c s="7" t="s">
        <v>152</v>
      </c>
      <c s="10">
        <v>2</v>
      </c>
      <c s="14"/>
      <c s="13">
        <f>ROUND((G26*F26),2)</f>
      </c>
      <c r="O26">
        <f>rekapitulace!H8</f>
      </c>
      <c>
        <f>O26/100*H26</f>
      </c>
    </row>
    <row r="27" spans="4:4" ht="25.5">
      <c r="D27" s="15" t="s">
        <v>161</v>
      </c>
    </row>
    <row r="28" spans="1:16" ht="12.75">
      <c r="A28" s="7">
        <v>9</v>
      </c>
      <c s="7" t="s">
        <v>174</v>
      </c>
      <c s="7" t="s">
        <v>44</v>
      </c>
      <c s="7" t="s">
        <v>286</v>
      </c>
      <c s="7" t="s">
        <v>152</v>
      </c>
      <c s="10">
        <v>2</v>
      </c>
      <c s="14"/>
      <c s="13">
        <f>ROUND((G28*F28),2)</f>
      </c>
      <c r="O28">
        <f>rekapitulace!H8</f>
      </c>
      <c>
        <f>O28/100*H28</f>
      </c>
    </row>
    <row r="29" spans="4:4" ht="25.5">
      <c r="D29" s="15" t="s">
        <v>161</v>
      </c>
    </row>
    <row r="30" spans="1:16" ht="12.75">
      <c r="A30" s="7">
        <v>10</v>
      </c>
      <c s="7" t="s">
        <v>177</v>
      </c>
      <c s="7" t="s">
        <v>44</v>
      </c>
      <c s="7" t="s">
        <v>287</v>
      </c>
      <c s="7" t="s">
        <v>152</v>
      </c>
      <c s="10">
        <v>7</v>
      </c>
      <c s="14"/>
      <c s="13">
        <f>ROUND((G30*F30),2)</f>
      </c>
      <c r="O30">
        <f>rekapitulace!H8</f>
      </c>
      <c>
        <f>O30/100*H30</f>
      </c>
    </row>
    <row r="31" spans="4:4" ht="25.5">
      <c r="D31" s="15" t="s">
        <v>504</v>
      </c>
    </row>
    <row r="32" spans="1:16" ht="12.75">
      <c r="A32" s="7">
        <v>11</v>
      </c>
      <c s="7" t="s">
        <v>179</v>
      </c>
      <c s="7" t="s">
        <v>44</v>
      </c>
      <c s="7" t="s">
        <v>288</v>
      </c>
      <c s="7" t="s">
        <v>152</v>
      </c>
      <c s="10">
        <v>6</v>
      </c>
      <c s="14"/>
      <c s="13">
        <f>ROUND((G32*F32),2)</f>
      </c>
      <c r="O32">
        <f>rekapitulace!H8</f>
      </c>
      <c>
        <f>O32/100*H32</f>
      </c>
    </row>
    <row r="33" spans="4:4" ht="25.5">
      <c r="D33" s="15" t="s">
        <v>223</v>
      </c>
    </row>
    <row r="34" spans="1:16" ht="12.75">
      <c r="A34" s="7">
        <v>12</v>
      </c>
      <c s="7" t="s">
        <v>182</v>
      </c>
      <c s="7" t="s">
        <v>44</v>
      </c>
      <c s="7" t="s">
        <v>289</v>
      </c>
      <c s="7" t="s">
        <v>152</v>
      </c>
      <c s="10">
        <v>16</v>
      </c>
      <c s="14"/>
      <c s="13">
        <f>ROUND((G34*F34),2)</f>
      </c>
      <c r="O34">
        <f>rekapitulace!H8</f>
      </c>
      <c>
        <f>O34/100*H34</f>
      </c>
    </row>
    <row r="35" spans="4:4" ht="25.5">
      <c r="D35" s="15" t="s">
        <v>525</v>
      </c>
    </row>
    <row r="36" spans="1:16" ht="12.75">
      <c r="A36" s="7">
        <v>13</v>
      </c>
      <c s="7" t="s">
        <v>186</v>
      </c>
      <c s="7" t="s">
        <v>44</v>
      </c>
      <c s="7" t="s">
        <v>291</v>
      </c>
      <c s="7" t="s">
        <v>152</v>
      </c>
      <c s="10">
        <v>2</v>
      </c>
      <c s="14"/>
      <c s="13">
        <f>ROUND((G36*F36),2)</f>
      </c>
      <c r="O36">
        <f>rekapitulace!H8</f>
      </c>
      <c>
        <f>O36/100*H36</f>
      </c>
    </row>
    <row r="37" spans="4:4" ht="25.5">
      <c r="D37" s="15" t="s">
        <v>161</v>
      </c>
    </row>
    <row r="38" spans="1:16" ht="12.75">
      <c r="A38" s="7">
        <v>14</v>
      </c>
      <c s="7" t="s">
        <v>189</v>
      </c>
      <c s="7" t="s">
        <v>44</v>
      </c>
      <c s="7" t="s">
        <v>292</v>
      </c>
      <c s="7" t="s">
        <v>152</v>
      </c>
      <c s="10">
        <v>2</v>
      </c>
      <c s="14"/>
      <c s="13">
        <f>ROUND((G38*F38),2)</f>
      </c>
      <c r="O38">
        <f>rekapitulace!H8</f>
      </c>
      <c>
        <f>O38/100*H38</f>
      </c>
    </row>
    <row r="39" spans="4:4" ht="25.5">
      <c r="D39" s="15" t="s">
        <v>161</v>
      </c>
    </row>
    <row r="40" spans="1:16" ht="12.75">
      <c r="A40" s="7">
        <v>15</v>
      </c>
      <c s="7" t="s">
        <v>191</v>
      </c>
      <c s="7" t="s">
        <v>44</v>
      </c>
      <c s="7" t="s">
        <v>293</v>
      </c>
      <c s="7" t="s">
        <v>152</v>
      </c>
      <c s="10">
        <v>4</v>
      </c>
      <c s="14"/>
      <c s="13">
        <f>ROUND((G40*F40),2)</f>
      </c>
      <c r="O40">
        <f>rekapitulace!H8</f>
      </c>
      <c>
        <f>O40/100*H40</f>
      </c>
    </row>
    <row r="41" spans="4:4" ht="25.5">
      <c r="D41" s="15" t="s">
        <v>153</v>
      </c>
    </row>
    <row r="42" spans="1:16" ht="12.75">
      <c r="A42" s="7">
        <v>16</v>
      </c>
      <c s="7" t="s">
        <v>193</v>
      </c>
      <c s="7" t="s">
        <v>44</v>
      </c>
      <c s="7" t="s">
        <v>294</v>
      </c>
      <c s="7" t="s">
        <v>128</v>
      </c>
      <c s="10">
        <v>471</v>
      </c>
      <c s="14"/>
      <c s="13">
        <f>ROUND((G42*F42),2)</f>
      </c>
      <c r="O42">
        <f>rekapitulace!H8</f>
      </c>
      <c>
        <f>O42/100*H42</f>
      </c>
    </row>
    <row r="43" spans="4:4" ht="38.25">
      <c r="D43" s="15" t="s">
        <v>503</v>
      </c>
    </row>
    <row r="44" spans="1:16" ht="12.75">
      <c r="A44" s="7">
        <v>17</v>
      </c>
      <c s="7" t="s">
        <v>195</v>
      </c>
      <c s="7" t="s">
        <v>44</v>
      </c>
      <c s="7" t="s">
        <v>295</v>
      </c>
      <c s="7" t="s">
        <v>128</v>
      </c>
      <c s="10">
        <v>471</v>
      </c>
      <c s="14"/>
      <c s="13">
        <f>ROUND((G44*F44),2)</f>
      </c>
      <c r="O44">
        <f>rekapitulace!H8</f>
      </c>
      <c>
        <f>O44/100*H44</f>
      </c>
    </row>
    <row r="45" spans="4:4" ht="38.25">
      <c r="D45" s="15" t="s">
        <v>503</v>
      </c>
    </row>
    <row r="46" spans="1:16" ht="12.75">
      <c r="A46" s="7">
        <v>18</v>
      </c>
      <c s="7" t="s">
        <v>197</v>
      </c>
      <c s="7" t="s">
        <v>44</v>
      </c>
      <c s="7" t="s">
        <v>296</v>
      </c>
      <c s="7" t="s">
        <v>152</v>
      </c>
      <c s="10">
        <v>28</v>
      </c>
      <c s="14"/>
      <c s="13">
        <f>ROUND((G46*F46),2)</f>
      </c>
      <c r="O46">
        <f>rekapitulace!H8</f>
      </c>
      <c>
        <f>O46/100*H46</f>
      </c>
    </row>
    <row r="47" spans="4:4" ht="25.5">
      <c r="D47" s="15" t="s">
        <v>184</v>
      </c>
    </row>
    <row r="48" spans="1:16" ht="12.75">
      <c r="A48" s="7">
        <v>19</v>
      </c>
      <c s="7" t="s">
        <v>199</v>
      </c>
      <c s="7" t="s">
        <v>44</v>
      </c>
      <c s="7" t="s">
        <v>297</v>
      </c>
      <c s="7" t="s">
        <v>152</v>
      </c>
      <c s="10">
        <v>4</v>
      </c>
      <c s="14"/>
      <c s="13">
        <f>ROUND((G48*F48),2)</f>
      </c>
      <c r="O48">
        <f>rekapitulace!H8</f>
      </c>
      <c>
        <f>O48/100*H48</f>
      </c>
    </row>
    <row r="49" spans="4:4" ht="25.5">
      <c r="D49" s="15" t="s">
        <v>153</v>
      </c>
    </row>
    <row r="50" spans="1:16" ht="12.75">
      <c r="A50" s="7">
        <v>20</v>
      </c>
      <c s="7" t="s">
        <v>201</v>
      </c>
      <c s="7" t="s">
        <v>44</v>
      </c>
      <c s="7" t="s">
        <v>298</v>
      </c>
      <c s="7" t="s">
        <v>152</v>
      </c>
      <c s="10">
        <v>9</v>
      </c>
      <c s="14"/>
      <c s="13">
        <f>ROUND((G50*F50),2)</f>
      </c>
      <c r="O50">
        <f>rekapitulace!H8</f>
      </c>
      <c>
        <f>O50/100*H50</f>
      </c>
    </row>
    <row r="51" spans="4:4" ht="25.5">
      <c r="D51" s="15" t="s">
        <v>506</v>
      </c>
    </row>
    <row r="52" spans="1:16" ht="12.75">
      <c r="A52" s="7">
        <v>21</v>
      </c>
      <c s="7" t="s">
        <v>204</v>
      </c>
      <c s="7" t="s">
        <v>44</v>
      </c>
      <c s="7" t="s">
        <v>483</v>
      </c>
      <c s="7" t="s">
        <v>300</v>
      </c>
      <c s="10">
        <v>1</v>
      </c>
      <c s="14"/>
      <c s="13">
        <f>ROUND((G52*F52),2)</f>
      </c>
      <c r="O52">
        <f>rekapitulace!H8</f>
      </c>
      <c>
        <f>O52/100*H52</f>
      </c>
    </row>
    <row r="53" spans="4:4" ht="25.5">
      <c r="D53" s="15" t="s">
        <v>53</v>
      </c>
    </row>
    <row r="54" spans="1:16" ht="12.75">
      <c r="A54" s="7">
        <v>22</v>
      </c>
      <c s="7" t="s">
        <v>206</v>
      </c>
      <c s="7" t="s">
        <v>44</v>
      </c>
      <c s="7" t="s">
        <v>299</v>
      </c>
      <c s="7" t="s">
        <v>300</v>
      </c>
      <c s="10">
        <v>3</v>
      </c>
      <c s="14"/>
      <c s="13">
        <f>ROUND((G54*F54),2)</f>
      </c>
      <c r="O54">
        <f>rekapitulace!H8</f>
      </c>
      <c>
        <f>O54/100*H54</f>
      </c>
    </row>
    <row r="55" spans="4:4" ht="25.5">
      <c r="D55" s="15" t="s">
        <v>526</v>
      </c>
    </row>
    <row r="56" spans="1:16" ht="12.75">
      <c r="A56" s="7">
        <v>23</v>
      </c>
      <c s="7" t="s">
        <v>208</v>
      </c>
      <c s="7" t="s">
        <v>44</v>
      </c>
      <c s="7" t="s">
        <v>302</v>
      </c>
      <c s="7" t="s">
        <v>152</v>
      </c>
      <c s="10">
        <v>1</v>
      </c>
      <c s="14"/>
      <c s="13">
        <f>ROUND((G56*F56),2)</f>
      </c>
      <c r="O56">
        <f>rekapitulace!H8</f>
      </c>
      <c>
        <f>O56/100*H56</f>
      </c>
    </row>
    <row r="57" spans="4:4" ht="25.5">
      <c r="D57" s="15" t="s">
        <v>188</v>
      </c>
    </row>
    <row r="58" spans="1:16" ht="12.75">
      <c r="A58" s="7">
        <v>24</v>
      </c>
      <c s="7" t="s">
        <v>210</v>
      </c>
      <c s="7" t="s">
        <v>44</v>
      </c>
      <c s="7" t="s">
        <v>303</v>
      </c>
      <c s="7" t="s">
        <v>152</v>
      </c>
      <c s="10">
        <v>1</v>
      </c>
      <c s="14"/>
      <c s="13">
        <f>ROUND((G58*F58),2)</f>
      </c>
      <c r="O58">
        <f>rekapitulace!H8</f>
      </c>
      <c>
        <f>O58/100*H58</f>
      </c>
    </row>
    <row r="59" spans="4:4" ht="25.5">
      <c r="D59" s="15" t="s">
        <v>188</v>
      </c>
    </row>
    <row r="60" spans="1:16" ht="12.75">
      <c r="A60" s="7">
        <v>25</v>
      </c>
      <c s="7" t="s">
        <v>214</v>
      </c>
      <c s="7" t="s">
        <v>44</v>
      </c>
      <c s="7" t="s">
        <v>304</v>
      </c>
      <c s="7" t="s">
        <v>152</v>
      </c>
      <c s="10">
        <v>1</v>
      </c>
      <c s="14"/>
      <c s="13">
        <f>ROUND((G60*F60),2)</f>
      </c>
      <c r="O60">
        <f>rekapitulace!H8</f>
      </c>
      <c>
        <f>O60/100*H60</f>
      </c>
    </row>
    <row r="61" spans="4:4" ht="25.5">
      <c r="D61" s="15" t="s">
        <v>188</v>
      </c>
    </row>
    <row r="62" spans="1:16" ht="12.75">
      <c r="A62" s="7">
        <v>26</v>
      </c>
      <c s="7" t="s">
        <v>216</v>
      </c>
      <c s="7" t="s">
        <v>44</v>
      </c>
      <c s="7" t="s">
        <v>305</v>
      </c>
      <c s="7" t="s">
        <v>152</v>
      </c>
      <c s="10">
        <v>1</v>
      </c>
      <c s="14"/>
      <c s="13">
        <f>ROUND((G62*F62),2)</f>
      </c>
      <c r="O62">
        <f>rekapitulace!H8</f>
      </c>
      <c>
        <f>O62/100*H62</f>
      </c>
    </row>
    <row r="63" spans="4:4" ht="25.5">
      <c r="D63" s="15" t="s">
        <v>188</v>
      </c>
    </row>
    <row r="64" spans="1:16" ht="12.75">
      <c r="A64" s="7">
        <v>27</v>
      </c>
      <c s="7" t="s">
        <v>218</v>
      </c>
      <c s="7" t="s">
        <v>44</v>
      </c>
      <c s="7" t="s">
        <v>306</v>
      </c>
      <c s="7" t="s">
        <v>152</v>
      </c>
      <c s="10">
        <v>1</v>
      </c>
      <c s="14"/>
      <c s="13">
        <f>ROUND((G64*F64),2)</f>
      </c>
      <c r="O64">
        <f>rekapitulace!H8</f>
      </c>
      <c>
        <f>O64/100*H64</f>
      </c>
    </row>
    <row r="65" spans="4:4" ht="25.5">
      <c r="D65" s="15" t="s">
        <v>188</v>
      </c>
    </row>
    <row r="66" spans="1:16" ht="12.75">
      <c r="A66" s="7">
        <v>28</v>
      </c>
      <c s="7" t="s">
        <v>221</v>
      </c>
      <c s="7" t="s">
        <v>44</v>
      </c>
      <c s="7" t="s">
        <v>307</v>
      </c>
      <c s="7" t="s">
        <v>152</v>
      </c>
      <c s="10">
        <v>1</v>
      </c>
      <c s="14"/>
      <c s="13">
        <f>ROUND((G66*F66),2)</f>
      </c>
      <c r="O66">
        <f>rekapitulace!H8</f>
      </c>
      <c>
        <f>O66/100*H66</f>
      </c>
    </row>
    <row r="67" spans="4:4" ht="25.5">
      <c r="D67" s="15" t="s">
        <v>188</v>
      </c>
    </row>
    <row r="68" spans="1:16" ht="12.75">
      <c r="A68" s="7">
        <v>29</v>
      </c>
      <c s="7" t="s">
        <v>224</v>
      </c>
      <c s="7" t="s">
        <v>44</v>
      </c>
      <c s="7" t="s">
        <v>308</v>
      </c>
      <c s="7" t="s">
        <v>152</v>
      </c>
      <c s="10">
        <v>1</v>
      </c>
      <c s="14"/>
      <c s="13">
        <f>ROUND((G68*F68),2)</f>
      </c>
      <c r="O68">
        <f>rekapitulace!H8</f>
      </c>
      <c>
        <f>O68/100*H68</f>
      </c>
    </row>
    <row r="69" spans="4:4" ht="25.5">
      <c r="D69" s="15" t="s">
        <v>188</v>
      </c>
    </row>
    <row r="70" spans="1:16" ht="12.75">
      <c r="A70" s="7">
        <v>30</v>
      </c>
      <c s="7" t="s">
        <v>226</v>
      </c>
      <c s="7" t="s">
        <v>44</v>
      </c>
      <c s="7" t="s">
        <v>309</v>
      </c>
      <c s="7" t="s">
        <v>152</v>
      </c>
      <c s="10">
        <v>6</v>
      </c>
      <c s="14"/>
      <c s="13">
        <f>ROUND((G70*F70),2)</f>
      </c>
      <c r="O70">
        <f>rekapitulace!H8</f>
      </c>
      <c>
        <f>O70/100*H70</f>
      </c>
    </row>
    <row r="71" spans="4:4" ht="25.5">
      <c r="D71" s="15" t="s">
        <v>223</v>
      </c>
    </row>
    <row r="72" spans="1:16" ht="12.75">
      <c r="A72" s="7">
        <v>31</v>
      </c>
      <c s="7" t="s">
        <v>229</v>
      </c>
      <c s="7" t="s">
        <v>44</v>
      </c>
      <c s="7" t="s">
        <v>310</v>
      </c>
      <c s="7" t="s">
        <v>152</v>
      </c>
      <c s="10">
        <v>9</v>
      </c>
      <c s="14"/>
      <c s="13">
        <f>ROUND((G72*F72),2)</f>
      </c>
      <c r="O72">
        <f>rekapitulace!H8</f>
      </c>
      <c>
        <f>O72/100*H72</f>
      </c>
    </row>
    <row r="73" spans="4:4" ht="25.5">
      <c r="D73" s="15" t="s">
        <v>506</v>
      </c>
    </row>
    <row r="74" spans="1:16" ht="12.75">
      <c r="A74" s="7">
        <v>32</v>
      </c>
      <c s="7" t="s">
        <v>232</v>
      </c>
      <c s="7" t="s">
        <v>44</v>
      </c>
      <c s="7" t="s">
        <v>311</v>
      </c>
      <c s="7" t="s">
        <v>152</v>
      </c>
      <c s="10">
        <v>7</v>
      </c>
      <c s="14"/>
      <c s="13">
        <f>ROUND((G74*F74),2)</f>
      </c>
      <c r="O74">
        <f>rekapitulace!H8</f>
      </c>
      <c>
        <f>O74/100*H74</f>
      </c>
    </row>
    <row r="75" spans="4:4" ht="25.5">
      <c r="D75" s="15" t="s">
        <v>504</v>
      </c>
    </row>
    <row r="76" spans="1:16" ht="12.75">
      <c r="A76" s="7">
        <v>33</v>
      </c>
      <c s="7" t="s">
        <v>235</v>
      </c>
      <c s="7" t="s">
        <v>44</v>
      </c>
      <c s="7" t="s">
        <v>312</v>
      </c>
      <c s="7" t="s">
        <v>152</v>
      </c>
      <c s="10">
        <v>4</v>
      </c>
      <c s="14"/>
      <c s="13">
        <f>ROUND((G76*F76),2)</f>
      </c>
      <c r="O76">
        <f>rekapitulace!H8</f>
      </c>
      <c>
        <f>O76/100*H76</f>
      </c>
    </row>
    <row r="77" spans="4:4" ht="25.5">
      <c r="D77" s="15" t="s">
        <v>153</v>
      </c>
    </row>
    <row r="78" spans="1:16" ht="12.75" customHeight="1">
      <c r="A78" s="16"/>
      <c s="16"/>
      <c s="16" t="s">
        <v>150</v>
      </c>
      <c s="16" t="s">
        <v>280</v>
      </c>
      <c s="16"/>
      <c s="16"/>
      <c s="16"/>
      <c s="16">
        <f>SUM(H12:H77)</f>
      </c>
      <c r="P78">
        <f>ROUND(SUM(P12:P77),2)</f>
      </c>
    </row>
    <row r="80" spans="1:16" ht="12.75" customHeight="1">
      <c r="A80" s="16"/>
      <c s="16"/>
      <c s="16"/>
      <c s="16" t="s">
        <v>65</v>
      </c>
      <c s="16"/>
      <c s="16"/>
      <c s="16"/>
      <c s="16">
        <f>+H78</f>
      </c>
      <c r="P80">
        <f>+P78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1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82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494</v>
      </c>
      <c s="5" t="s">
        <v>495</v>
      </c>
      <c s="5"/>
    </row>
    <row r="6" spans="1:5" ht="12.75" customHeight="1">
      <c r="A6" t="s">
        <v>17</v>
      </c>
      <c r="C6" s="5" t="s">
        <v>527</v>
      </c>
      <c s="5" t="s">
        <v>315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150</v>
      </c>
      <c s="9" t="s">
        <v>280</v>
      </c>
      <c s="9"/>
      <c s="11"/>
      <c s="9"/>
      <c s="11"/>
    </row>
    <row r="12" spans="1:16" ht="12.75">
      <c r="A12" s="7">
        <v>1</v>
      </c>
      <c s="7" t="s">
        <v>150</v>
      </c>
      <c s="7" t="s">
        <v>44</v>
      </c>
      <c s="7" t="s">
        <v>316</v>
      </c>
      <c s="7" t="s">
        <v>128</v>
      </c>
      <c s="10">
        <v>60</v>
      </c>
      <c s="14"/>
      <c s="13">
        <f>ROUND((G12*F12),2)</f>
      </c>
      <c r="O12">
        <f>rekapitulace!H8</f>
      </c>
      <c>
        <f>O12/100*H12</f>
      </c>
    </row>
    <row r="13" spans="4:4" ht="25.5">
      <c r="D13" s="15" t="s">
        <v>528</v>
      </c>
    </row>
    <row r="14" spans="1:16" ht="12.75">
      <c r="A14" s="7">
        <v>2</v>
      </c>
      <c s="7" t="s">
        <v>154</v>
      </c>
      <c s="7" t="s">
        <v>44</v>
      </c>
      <c s="7" t="s">
        <v>318</v>
      </c>
      <c s="7" t="s">
        <v>128</v>
      </c>
      <c s="10">
        <v>4</v>
      </c>
      <c s="14"/>
      <c s="13">
        <f>ROUND((G14*F14),2)</f>
      </c>
      <c r="O14">
        <f>rekapitulace!H8</f>
      </c>
      <c>
        <f>O14/100*H14</f>
      </c>
    </row>
    <row r="15" spans="4:4" ht="25.5">
      <c r="D15" s="15" t="s">
        <v>529</v>
      </c>
    </row>
    <row r="16" spans="1:16" ht="12.75">
      <c r="A16" s="7">
        <v>3</v>
      </c>
      <c s="7" t="s">
        <v>156</v>
      </c>
      <c s="7" t="s">
        <v>44</v>
      </c>
      <c s="7" t="s">
        <v>530</v>
      </c>
      <c s="7" t="s">
        <v>128</v>
      </c>
      <c s="10">
        <v>5</v>
      </c>
      <c s="14"/>
      <c s="13">
        <f>ROUND((G16*F16),2)</f>
      </c>
      <c r="O16">
        <f>rekapitulace!H8</f>
      </c>
      <c>
        <f>O16/100*H16</f>
      </c>
    </row>
    <row r="17" spans="4:4" ht="25.5">
      <c r="D17" s="15" t="s">
        <v>460</v>
      </c>
    </row>
    <row r="18" spans="1:16" ht="12.75">
      <c r="A18" s="7">
        <v>4</v>
      </c>
      <c s="7" t="s">
        <v>159</v>
      </c>
      <c s="7" t="s">
        <v>44</v>
      </c>
      <c s="7" t="s">
        <v>319</v>
      </c>
      <c s="7" t="s">
        <v>128</v>
      </c>
      <c s="10">
        <v>22</v>
      </c>
      <c s="14"/>
      <c s="13">
        <f>ROUND((G18*F18),2)</f>
      </c>
      <c r="O18">
        <f>rekapitulace!H8</f>
      </c>
      <c>
        <f>O18/100*H18</f>
      </c>
    </row>
    <row r="19" spans="4:4" ht="25.5">
      <c r="D19" s="15" t="s">
        <v>531</v>
      </c>
    </row>
    <row r="20" spans="1:16" ht="12.75">
      <c r="A20" s="7">
        <v>5</v>
      </c>
      <c s="7" t="s">
        <v>162</v>
      </c>
      <c s="7" t="s">
        <v>44</v>
      </c>
      <c s="7" t="s">
        <v>321</v>
      </c>
      <c s="7" t="s">
        <v>128</v>
      </c>
      <c s="10">
        <v>4</v>
      </c>
      <c s="14"/>
      <c s="13">
        <f>ROUND((G20*F20),2)</f>
      </c>
      <c r="O20">
        <f>rekapitulace!H8</f>
      </c>
      <c>
        <f>O20/100*H20</f>
      </c>
    </row>
    <row r="21" spans="4:4" ht="25.5">
      <c r="D21" s="15" t="s">
        <v>529</v>
      </c>
    </row>
    <row r="22" spans="1:16" ht="12.75">
      <c r="A22" s="7">
        <v>6</v>
      </c>
      <c s="7" t="s">
        <v>165</v>
      </c>
      <c s="7" t="s">
        <v>44</v>
      </c>
      <c s="7" t="s">
        <v>532</v>
      </c>
      <c s="7" t="s">
        <v>128</v>
      </c>
      <c s="10">
        <v>5</v>
      </c>
      <c s="14"/>
      <c s="13">
        <f>ROUND((G22*F22),2)</f>
      </c>
      <c r="O22">
        <f>rekapitulace!H8</f>
      </c>
      <c>
        <f>O22/100*H22</f>
      </c>
    </row>
    <row r="23" spans="4:4" ht="25.5">
      <c r="D23" s="15" t="s">
        <v>460</v>
      </c>
    </row>
    <row r="24" spans="1:16" ht="12.75">
      <c r="A24" s="7">
        <v>7</v>
      </c>
      <c s="7" t="s">
        <v>168</v>
      </c>
      <c s="7" t="s">
        <v>44</v>
      </c>
      <c s="7" t="s">
        <v>322</v>
      </c>
      <c s="7" t="s">
        <v>128</v>
      </c>
      <c s="10">
        <v>22</v>
      </c>
      <c s="14"/>
      <c s="13">
        <f>ROUND((G24*F24),2)</f>
      </c>
      <c r="O24">
        <f>rekapitulace!H8</f>
      </c>
      <c>
        <f>O24/100*H24</f>
      </c>
    </row>
    <row r="25" spans="4:4" ht="25.5">
      <c r="D25" s="15" t="s">
        <v>531</v>
      </c>
    </row>
    <row r="26" spans="1:16" ht="12.75">
      <c r="A26" s="7">
        <v>8</v>
      </c>
      <c s="7" t="s">
        <v>171</v>
      </c>
      <c s="7" t="s">
        <v>44</v>
      </c>
      <c s="7" t="s">
        <v>323</v>
      </c>
      <c s="7" t="s">
        <v>128</v>
      </c>
      <c s="10">
        <v>113</v>
      </c>
      <c s="14"/>
      <c s="13">
        <f>ROUND((G26*F26),2)</f>
      </c>
      <c r="O26">
        <f>rekapitulace!H8</f>
      </c>
      <c>
        <f>O26/100*H26</f>
      </c>
    </row>
    <row r="27" spans="4:4" ht="38.25">
      <c r="D27" s="15" t="s">
        <v>512</v>
      </c>
    </row>
    <row r="28" spans="1:16" ht="12.75">
      <c r="A28" s="7">
        <v>9</v>
      </c>
      <c s="7" t="s">
        <v>174</v>
      </c>
      <c s="7" t="s">
        <v>44</v>
      </c>
      <c s="7" t="s">
        <v>324</v>
      </c>
      <c s="7" t="s">
        <v>128</v>
      </c>
      <c s="10">
        <v>27</v>
      </c>
      <c s="14"/>
      <c s="13">
        <f>ROUND((G28*F28),2)</f>
      </c>
      <c r="O28">
        <f>rekapitulace!H8</f>
      </c>
      <c>
        <f>O28/100*H28</f>
      </c>
    </row>
    <row r="29" spans="4:4" ht="25.5">
      <c r="D29" s="15" t="s">
        <v>465</v>
      </c>
    </row>
    <row r="30" spans="1:16" ht="12.75">
      <c r="A30" s="7">
        <v>10</v>
      </c>
      <c s="7" t="s">
        <v>177</v>
      </c>
      <c s="7" t="s">
        <v>44</v>
      </c>
      <c s="7" t="s">
        <v>533</v>
      </c>
      <c s="7" t="s">
        <v>152</v>
      </c>
      <c s="10">
        <v>1</v>
      </c>
      <c s="14"/>
      <c s="13">
        <f>ROUND((G30*F30),2)</f>
      </c>
      <c r="O30">
        <f>rekapitulace!H8</f>
      </c>
      <c>
        <f>O30/100*H30</f>
      </c>
    </row>
    <row r="31" spans="4:4" ht="25.5">
      <c r="D31" s="15" t="s">
        <v>188</v>
      </c>
    </row>
    <row r="32" spans="1:16" ht="12.75">
      <c r="A32" s="7">
        <v>11</v>
      </c>
      <c s="7" t="s">
        <v>179</v>
      </c>
      <c s="7" t="s">
        <v>44</v>
      </c>
      <c s="7" t="s">
        <v>325</v>
      </c>
      <c s="7" t="s">
        <v>152</v>
      </c>
      <c s="10">
        <v>5</v>
      </c>
      <c s="14"/>
      <c s="13">
        <f>ROUND((G32*F32),2)</f>
      </c>
      <c r="O32">
        <f>rekapitulace!H8</f>
      </c>
      <c>
        <f>O32/100*H32</f>
      </c>
    </row>
    <row r="33" spans="4:4" ht="25.5">
      <c r="D33" s="15" t="s">
        <v>231</v>
      </c>
    </row>
    <row r="34" spans="1:16" ht="12.75">
      <c r="A34" s="7">
        <v>12</v>
      </c>
      <c s="7" t="s">
        <v>182</v>
      </c>
      <c s="7" t="s">
        <v>44</v>
      </c>
      <c s="7" t="s">
        <v>326</v>
      </c>
      <c s="7" t="s">
        <v>152</v>
      </c>
      <c s="10">
        <v>2</v>
      </c>
      <c s="14"/>
      <c s="13">
        <f>ROUND((G34*F34),2)</f>
      </c>
      <c r="O34">
        <f>rekapitulace!H8</f>
      </c>
      <c>
        <f>O34/100*H34</f>
      </c>
    </row>
    <row r="35" spans="4:4" ht="25.5">
      <c r="D35" s="15" t="s">
        <v>161</v>
      </c>
    </row>
    <row r="36" spans="1:16" ht="12.75">
      <c r="A36" s="7">
        <v>13</v>
      </c>
      <c s="7" t="s">
        <v>186</v>
      </c>
      <c s="7" t="s">
        <v>44</v>
      </c>
      <c s="7" t="s">
        <v>534</v>
      </c>
      <c s="7" t="s">
        <v>152</v>
      </c>
      <c s="10">
        <v>1</v>
      </c>
      <c s="14"/>
      <c s="13">
        <f>ROUND((G36*F36),2)</f>
      </c>
      <c r="O36">
        <f>rekapitulace!H8</f>
      </c>
      <c>
        <f>O36/100*H36</f>
      </c>
    </row>
    <row r="37" spans="4:4" ht="25.5">
      <c r="D37" s="15" t="s">
        <v>188</v>
      </c>
    </row>
    <row r="38" spans="1:16" ht="12.75">
      <c r="A38" s="7">
        <v>14</v>
      </c>
      <c s="7" t="s">
        <v>189</v>
      </c>
      <c s="7" t="s">
        <v>44</v>
      </c>
      <c s="7" t="s">
        <v>327</v>
      </c>
      <c s="7" t="s">
        <v>152</v>
      </c>
      <c s="10">
        <v>5</v>
      </c>
      <c s="14"/>
      <c s="13">
        <f>ROUND((G38*F38),2)</f>
      </c>
      <c r="O38">
        <f>rekapitulace!H8</f>
      </c>
      <c>
        <f>O38/100*H38</f>
      </c>
    </row>
    <row r="39" spans="4:4" ht="25.5">
      <c r="D39" s="15" t="s">
        <v>231</v>
      </c>
    </row>
    <row r="40" spans="1:16" ht="12.75">
      <c r="A40" s="7">
        <v>15</v>
      </c>
      <c s="7" t="s">
        <v>191</v>
      </c>
      <c s="7" t="s">
        <v>44</v>
      </c>
      <c s="7" t="s">
        <v>328</v>
      </c>
      <c s="7" t="s">
        <v>152</v>
      </c>
      <c s="10">
        <v>2</v>
      </c>
      <c s="14"/>
      <c s="13">
        <f>ROUND((G40*F40),2)</f>
      </c>
      <c r="O40">
        <f>rekapitulace!H8</f>
      </c>
      <c>
        <f>O40/100*H40</f>
      </c>
    </row>
    <row r="41" spans="4:4" ht="25.5">
      <c r="D41" s="15" t="s">
        <v>161</v>
      </c>
    </row>
    <row r="42" spans="1:16" ht="12.75">
      <c r="A42" s="7">
        <v>16</v>
      </c>
      <c s="7" t="s">
        <v>193</v>
      </c>
      <c s="7" t="s">
        <v>44</v>
      </c>
      <c s="7" t="s">
        <v>329</v>
      </c>
      <c s="7" t="s">
        <v>152</v>
      </c>
      <c s="10">
        <v>2</v>
      </c>
      <c s="14"/>
      <c s="13">
        <f>ROUND((G42*F42),2)</f>
      </c>
      <c r="O42">
        <f>rekapitulace!H8</f>
      </c>
      <c>
        <f>O42/100*H42</f>
      </c>
    </row>
    <row r="43" spans="4:4" ht="25.5">
      <c r="D43" s="15" t="s">
        <v>161</v>
      </c>
    </row>
    <row r="44" spans="1:16" ht="12.75">
      <c r="A44" s="7">
        <v>17</v>
      </c>
      <c s="7" t="s">
        <v>195</v>
      </c>
      <c s="7" t="s">
        <v>44</v>
      </c>
      <c s="7" t="s">
        <v>330</v>
      </c>
      <c s="7" t="s">
        <v>152</v>
      </c>
      <c s="10">
        <v>2</v>
      </c>
      <c s="14"/>
      <c s="13">
        <f>ROUND((G44*F44),2)</f>
      </c>
      <c r="O44">
        <f>rekapitulace!H8</f>
      </c>
      <c>
        <f>O44/100*H44</f>
      </c>
    </row>
    <row r="45" spans="4:4" ht="25.5">
      <c r="D45" s="15" t="s">
        <v>161</v>
      </c>
    </row>
    <row r="46" spans="1:16" ht="12.75">
      <c r="A46" s="7">
        <v>18</v>
      </c>
      <c s="7" t="s">
        <v>197</v>
      </c>
      <c s="7" t="s">
        <v>44</v>
      </c>
      <c s="7" t="s">
        <v>487</v>
      </c>
      <c s="7" t="s">
        <v>128</v>
      </c>
      <c s="10">
        <v>219</v>
      </c>
      <c s="14"/>
      <c s="13">
        <f>ROUND((G46*F46),2)</f>
      </c>
      <c r="O46">
        <f>rekapitulace!H8</f>
      </c>
      <c>
        <f>O46/100*H46</f>
      </c>
    </row>
    <row r="47" spans="4:4" ht="38.25">
      <c r="D47" s="15" t="s">
        <v>535</v>
      </c>
    </row>
    <row r="48" spans="1:16" ht="12.75">
      <c r="A48" s="7">
        <v>19</v>
      </c>
      <c s="7" t="s">
        <v>199</v>
      </c>
      <c s="7" t="s">
        <v>44</v>
      </c>
      <c s="7" t="s">
        <v>331</v>
      </c>
      <c s="7" t="s">
        <v>128</v>
      </c>
      <c s="10">
        <v>471</v>
      </c>
      <c s="14"/>
      <c s="13">
        <f>ROUND((G48*F48),2)</f>
      </c>
      <c r="O48">
        <f>rekapitulace!H8</f>
      </c>
      <c>
        <f>O48/100*H48</f>
      </c>
    </row>
    <row r="49" spans="4:4" ht="38.25">
      <c r="D49" s="15" t="s">
        <v>503</v>
      </c>
    </row>
    <row r="50" spans="1:16" ht="12.75">
      <c r="A50" s="7">
        <v>20</v>
      </c>
      <c s="7" t="s">
        <v>201</v>
      </c>
      <c s="7" t="s">
        <v>44</v>
      </c>
      <c s="7" t="s">
        <v>332</v>
      </c>
      <c s="7" t="s">
        <v>152</v>
      </c>
      <c s="10">
        <v>2</v>
      </c>
      <c s="14"/>
      <c s="13">
        <f>ROUND((G50*F50),2)</f>
      </c>
      <c r="O50">
        <f>rekapitulace!H8</f>
      </c>
      <c>
        <f>O50/100*H50</f>
      </c>
    </row>
    <row r="51" spans="4:4" ht="25.5">
      <c r="D51" s="15" t="s">
        <v>161</v>
      </c>
    </row>
    <row r="52" spans="1:16" ht="12.75">
      <c r="A52" s="7">
        <v>21</v>
      </c>
      <c s="7" t="s">
        <v>204</v>
      </c>
      <c s="7" t="s">
        <v>44</v>
      </c>
      <c s="7" t="s">
        <v>334</v>
      </c>
      <c s="7" t="s">
        <v>128</v>
      </c>
      <c s="10">
        <v>212</v>
      </c>
      <c s="14"/>
      <c s="13">
        <f>ROUND((G52*F52),2)</f>
      </c>
      <c r="O52">
        <f>rekapitulace!H8</f>
      </c>
      <c>
        <f>O52/100*H52</f>
      </c>
    </row>
    <row r="53" spans="4:4" ht="38.25">
      <c r="D53" s="15" t="s">
        <v>501</v>
      </c>
    </row>
    <row r="54" spans="1:16" ht="12.75">
      <c r="A54" s="7">
        <v>22</v>
      </c>
      <c s="7" t="s">
        <v>206</v>
      </c>
      <c s="7" t="s">
        <v>44</v>
      </c>
      <c s="7" t="s">
        <v>489</v>
      </c>
      <c s="7" t="s">
        <v>128</v>
      </c>
      <c s="10">
        <v>143</v>
      </c>
      <c s="14"/>
      <c s="13">
        <f>ROUND((G54*F54),2)</f>
      </c>
      <c r="O54">
        <f>rekapitulace!H8</f>
      </c>
      <c>
        <f>O54/100*H54</f>
      </c>
    </row>
    <row r="55" spans="4:4" ht="38.25">
      <c r="D55" s="15" t="s">
        <v>502</v>
      </c>
    </row>
    <row r="56" spans="1:16" ht="12.75">
      <c r="A56" s="7">
        <v>23</v>
      </c>
      <c s="7" t="s">
        <v>208</v>
      </c>
      <c s="7" t="s">
        <v>44</v>
      </c>
      <c s="7" t="s">
        <v>335</v>
      </c>
      <c s="7" t="s">
        <v>128</v>
      </c>
      <c s="10">
        <v>15</v>
      </c>
      <c s="14"/>
      <c s="13">
        <f>ROUND((G56*F56),2)</f>
      </c>
      <c r="O56">
        <f>rekapitulace!H8</f>
      </c>
      <c>
        <f>O56/100*H56</f>
      </c>
    </row>
    <row r="57" spans="4:4" ht="25.5">
      <c r="D57" s="15" t="s">
        <v>456</v>
      </c>
    </row>
    <row r="58" spans="1:16" ht="12.75">
      <c r="A58" s="7">
        <v>24</v>
      </c>
      <c s="7" t="s">
        <v>210</v>
      </c>
      <c s="7" t="s">
        <v>44</v>
      </c>
      <c s="7" t="s">
        <v>336</v>
      </c>
      <c s="7" t="s">
        <v>128</v>
      </c>
      <c s="10">
        <v>477</v>
      </c>
      <c s="14"/>
      <c s="13">
        <f>ROUND((G58*F58),2)</f>
      </c>
      <c r="O58">
        <f>rekapitulace!H8</f>
      </c>
      <c>
        <f>O58/100*H58</f>
      </c>
    </row>
    <row r="59" spans="4:4" ht="38.25">
      <c r="D59" s="15" t="s">
        <v>536</v>
      </c>
    </row>
    <row r="60" spans="1:16" ht="12.75">
      <c r="A60" s="7">
        <v>25</v>
      </c>
      <c s="7" t="s">
        <v>214</v>
      </c>
      <c s="7" t="s">
        <v>44</v>
      </c>
      <c s="7" t="s">
        <v>338</v>
      </c>
      <c s="7" t="s">
        <v>128</v>
      </c>
      <c s="10">
        <v>193</v>
      </c>
      <c s="14"/>
      <c s="13">
        <f>ROUND((G60*F60),2)</f>
      </c>
      <c r="O60">
        <f>rekapitulace!H8</f>
      </c>
      <c>
        <f>O60/100*H60</f>
      </c>
    </row>
    <row r="61" spans="4:4" ht="38.25">
      <c r="D61" s="15" t="s">
        <v>505</v>
      </c>
    </row>
    <row r="62" spans="1:16" ht="12.75">
      <c r="A62" s="7">
        <v>26</v>
      </c>
      <c s="7" t="s">
        <v>216</v>
      </c>
      <c s="7" t="s">
        <v>44</v>
      </c>
      <c s="7" t="s">
        <v>339</v>
      </c>
      <c s="7" t="s">
        <v>128</v>
      </c>
      <c s="10">
        <v>155</v>
      </c>
      <c s="14"/>
      <c s="13">
        <f>ROUND((G62*F62),2)</f>
      </c>
      <c r="O62">
        <f>rekapitulace!H8</f>
      </c>
      <c>
        <f>O62/100*H62</f>
      </c>
    </row>
    <row r="63" spans="4:4" ht="38.25">
      <c r="D63" s="15" t="s">
        <v>510</v>
      </c>
    </row>
    <row r="64" spans="1:16" ht="12.75">
      <c r="A64" s="7">
        <v>27</v>
      </c>
      <c s="7" t="s">
        <v>218</v>
      </c>
      <c s="7" t="s">
        <v>44</v>
      </c>
      <c s="7" t="s">
        <v>340</v>
      </c>
      <c s="7" t="s">
        <v>128</v>
      </c>
      <c s="10">
        <v>341</v>
      </c>
      <c s="14"/>
      <c s="13">
        <f>ROUND((G64*F64),2)</f>
      </c>
      <c r="O64">
        <f>rekapitulace!H8</f>
      </c>
      <c>
        <f>O64/100*H64</f>
      </c>
    </row>
    <row r="65" spans="4:4" ht="38.25">
      <c r="D65" s="15" t="s">
        <v>511</v>
      </c>
    </row>
    <row r="66" spans="1:16" ht="12.75">
      <c r="A66" s="7">
        <v>28</v>
      </c>
      <c s="7" t="s">
        <v>221</v>
      </c>
      <c s="7" t="s">
        <v>44</v>
      </c>
      <c s="7" t="s">
        <v>341</v>
      </c>
      <c s="7" t="s">
        <v>152</v>
      </c>
      <c s="10">
        <v>27</v>
      </c>
      <c s="14"/>
      <c s="13">
        <f>ROUND((G66*F66),2)</f>
      </c>
      <c r="O66">
        <f>rekapitulace!H8</f>
      </c>
      <c>
        <f>O66/100*H66</f>
      </c>
    </row>
    <row r="67" spans="4:4" ht="25.5">
      <c r="D67" s="15" t="s">
        <v>537</v>
      </c>
    </row>
    <row r="68" spans="1:16" ht="12.75">
      <c r="A68" s="7">
        <v>29</v>
      </c>
      <c s="7" t="s">
        <v>224</v>
      </c>
      <c s="7" t="s">
        <v>44</v>
      </c>
      <c s="7" t="s">
        <v>343</v>
      </c>
      <c s="7" t="s">
        <v>128</v>
      </c>
      <c s="10">
        <v>194</v>
      </c>
      <c s="14"/>
      <c s="13">
        <f>ROUND((G68*F68),2)</f>
      </c>
      <c r="O68">
        <f>rekapitulace!H8</f>
      </c>
      <c>
        <f>O68/100*H68</f>
      </c>
    </row>
    <row r="69" spans="4:4" ht="38.25">
      <c r="D69" s="15" t="s">
        <v>538</v>
      </c>
    </row>
    <row r="70" spans="1:16" ht="12.75">
      <c r="A70" s="7">
        <v>30</v>
      </c>
      <c s="7" t="s">
        <v>226</v>
      </c>
      <c s="7" t="s">
        <v>44</v>
      </c>
      <c s="7" t="s">
        <v>345</v>
      </c>
      <c s="7" t="s">
        <v>152</v>
      </c>
      <c s="10">
        <v>2</v>
      </c>
      <c s="14"/>
      <c s="13">
        <f>ROUND((G70*F70),2)</f>
      </c>
      <c r="O70">
        <f>rekapitulace!H8</f>
      </c>
      <c>
        <f>O70/100*H70</f>
      </c>
    </row>
    <row r="71" spans="4:4" ht="25.5">
      <c r="D71" s="15" t="s">
        <v>161</v>
      </c>
    </row>
    <row r="72" spans="1:16" ht="12.75">
      <c r="A72" s="7">
        <v>31</v>
      </c>
      <c s="7" t="s">
        <v>229</v>
      </c>
      <c s="7" t="s">
        <v>44</v>
      </c>
      <c s="7" t="s">
        <v>346</v>
      </c>
      <c s="7" t="s">
        <v>93</v>
      </c>
      <c s="10">
        <v>2.486</v>
      </c>
      <c s="14"/>
      <c s="13">
        <f>ROUND((G72*F72),2)</f>
      </c>
      <c r="O72">
        <f>rekapitulace!H8</f>
      </c>
      <c>
        <f>O72/100*H72</f>
      </c>
    </row>
    <row r="73" spans="4:4" ht="25.5">
      <c r="D73" s="15" t="s">
        <v>539</v>
      </c>
    </row>
    <row r="74" spans="1:16" ht="12.75">
      <c r="A74" s="7">
        <v>32</v>
      </c>
      <c s="7" t="s">
        <v>232</v>
      </c>
      <c s="7" t="s">
        <v>44</v>
      </c>
      <c s="7" t="s">
        <v>348</v>
      </c>
      <c s="7" t="s">
        <v>93</v>
      </c>
      <c s="10">
        <v>2.611</v>
      </c>
      <c s="14"/>
      <c s="13">
        <f>ROUND((G74*F74),2)</f>
      </c>
      <c r="O74">
        <f>rekapitulace!H8</f>
      </c>
      <c>
        <f>O74/100*H74</f>
      </c>
    </row>
    <row r="75" spans="4:4" ht="25.5">
      <c r="D75" s="15" t="s">
        <v>540</v>
      </c>
    </row>
    <row r="76" spans="1:16" ht="12.75">
      <c r="A76" s="7">
        <v>33</v>
      </c>
      <c s="7" t="s">
        <v>235</v>
      </c>
      <c s="7" t="s">
        <v>44</v>
      </c>
      <c s="7" t="s">
        <v>350</v>
      </c>
      <c s="7" t="s">
        <v>128</v>
      </c>
      <c s="10">
        <v>29</v>
      </c>
      <c s="14"/>
      <c s="13">
        <f>ROUND((G76*F76),2)</f>
      </c>
      <c r="O76">
        <f>rekapitulace!H8</f>
      </c>
      <c>
        <f>O76/100*H76</f>
      </c>
    </row>
    <row r="77" spans="4:4" ht="25.5">
      <c r="D77" s="15" t="s">
        <v>448</v>
      </c>
    </row>
    <row r="78" spans="1:16" ht="12.75">
      <c r="A78" s="7">
        <v>34</v>
      </c>
      <c s="7" t="s">
        <v>239</v>
      </c>
      <c s="7" t="s">
        <v>44</v>
      </c>
      <c s="7" t="s">
        <v>352</v>
      </c>
      <c s="7" t="s">
        <v>128</v>
      </c>
      <c s="10">
        <v>29</v>
      </c>
      <c s="14"/>
      <c s="13">
        <f>ROUND((G78*F78),2)</f>
      </c>
      <c r="O78">
        <f>rekapitulace!H8</f>
      </c>
      <c>
        <f>O78/100*H78</f>
      </c>
    </row>
    <row r="79" spans="4:4" ht="25.5">
      <c r="D79" s="15" t="s">
        <v>448</v>
      </c>
    </row>
    <row r="80" spans="1:16" ht="12.75" customHeight="1">
      <c r="A80" s="16"/>
      <c s="16"/>
      <c s="16" t="s">
        <v>150</v>
      </c>
      <c s="16" t="s">
        <v>280</v>
      </c>
      <c s="16"/>
      <c s="16"/>
      <c s="16"/>
      <c s="16">
        <f>SUM(H12:H79)</f>
      </c>
      <c r="P80">
        <f>ROUND(SUM(P12:P79),2)</f>
      </c>
    </row>
    <row r="82" spans="1:16" ht="12.75" customHeight="1">
      <c r="A82" s="16"/>
      <c s="16"/>
      <c s="16"/>
      <c s="16" t="s">
        <v>65</v>
      </c>
      <c s="16"/>
      <c s="16"/>
      <c s="16"/>
      <c s="16">
        <f>+H80</f>
      </c>
      <c r="P82">
        <f>+P80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1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105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541</v>
      </c>
      <c s="5" t="s">
        <v>542</v>
      </c>
      <c s="5"/>
    </row>
    <row r="6" spans="1:5" ht="12.75" customHeight="1">
      <c r="A6" t="s">
        <v>17</v>
      </c>
      <c r="C6" s="5" t="s">
        <v>543</v>
      </c>
      <c s="5" t="s">
        <v>542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42</v>
      </c>
      <c s="9" t="s">
        <v>41</v>
      </c>
      <c s="9"/>
      <c s="11"/>
      <c s="9"/>
      <c s="11"/>
    </row>
    <row r="12" spans="1:16" ht="12.75">
      <c r="A12" s="7">
        <v>1</v>
      </c>
      <c s="7" t="s">
        <v>91</v>
      </c>
      <c s="7" t="s">
        <v>44</v>
      </c>
      <c s="7" t="s">
        <v>544</v>
      </c>
      <c s="7" t="s">
        <v>93</v>
      </c>
      <c s="10">
        <v>552</v>
      </c>
      <c s="14"/>
      <c s="13">
        <f>ROUND((G12*F12),2)</f>
      </c>
      <c r="O12">
        <f>rekapitulace!H8</f>
      </c>
      <c>
        <f>O12/100*H12</f>
      </c>
    </row>
    <row r="13" spans="4:4" ht="76.5">
      <c r="D13" s="15" t="s">
        <v>545</v>
      </c>
    </row>
    <row r="14" spans="1:16" ht="12.75">
      <c r="A14" s="7">
        <v>2</v>
      </c>
      <c s="7" t="s">
        <v>546</v>
      </c>
      <c s="7" t="s">
        <v>44</v>
      </c>
      <c s="7" t="s">
        <v>547</v>
      </c>
      <c s="7" t="s">
        <v>93</v>
      </c>
      <c s="10">
        <v>552</v>
      </c>
      <c s="14"/>
      <c s="13">
        <f>ROUND((G14*F14),2)</f>
      </c>
      <c r="O14">
        <f>rekapitulace!H8</f>
      </c>
      <c>
        <f>O14/100*H14</f>
      </c>
    </row>
    <row r="15" spans="4:4" ht="76.5">
      <c r="D15" s="15" t="s">
        <v>548</v>
      </c>
    </row>
    <row r="16" spans="1:16" ht="12.75" customHeight="1">
      <c r="A16" s="16"/>
      <c s="16"/>
      <c s="16" t="s">
        <v>42</v>
      </c>
      <c s="16" t="s">
        <v>41</v>
      </c>
      <c s="16"/>
      <c s="16"/>
      <c s="16"/>
      <c s="16">
        <f>SUM(H12:H15)</f>
      </c>
      <c r="P16">
        <f>ROUND(SUM(P12:P15),2)</f>
      </c>
    </row>
    <row r="18" spans="1:8" ht="12.75" customHeight="1">
      <c r="A18" s="9"/>
      <c s="9"/>
      <c s="9" t="s">
        <v>24</v>
      </c>
      <c s="9" t="s">
        <v>102</v>
      </c>
      <c s="9"/>
      <c s="11"/>
      <c s="9"/>
      <c s="11"/>
    </row>
    <row r="19" spans="1:16" ht="12.75">
      <c r="A19" s="7">
        <v>3</v>
      </c>
      <c s="7" t="s">
        <v>549</v>
      </c>
      <c s="7" t="s">
        <v>44</v>
      </c>
      <c s="7" t="s">
        <v>550</v>
      </c>
      <c s="7" t="s">
        <v>93</v>
      </c>
      <c s="10">
        <v>552</v>
      </c>
      <c s="14"/>
      <c s="13">
        <f>ROUND((G19*F19),2)</f>
      </c>
      <c r="O19">
        <f>rekapitulace!H8</f>
      </c>
      <c>
        <f>O19/100*H19</f>
      </c>
    </row>
    <row r="20" spans="4:4" ht="204">
      <c r="D20" s="15" t="s">
        <v>551</v>
      </c>
    </row>
    <row r="21" spans="1:16" ht="12.75">
      <c r="A21" s="7">
        <v>4</v>
      </c>
      <c s="7" t="s">
        <v>552</v>
      </c>
      <c s="7" t="s">
        <v>61</v>
      </c>
      <c s="7" t="s">
        <v>553</v>
      </c>
      <c s="7" t="s">
        <v>93</v>
      </c>
      <c s="10">
        <v>552</v>
      </c>
      <c s="14"/>
      <c s="13">
        <f>ROUND((G21*F21),2)</f>
      </c>
      <c r="O21">
        <f>rekapitulace!H8</f>
      </c>
      <c>
        <f>O21/100*H21</f>
      </c>
    </row>
    <row r="22" spans="4:4" ht="102">
      <c r="D22" s="15" t="s">
        <v>554</v>
      </c>
    </row>
    <row r="23" spans="1:16" ht="12.75">
      <c r="A23" s="7">
        <v>5</v>
      </c>
      <c s="7" t="s">
        <v>552</v>
      </c>
      <c s="7" t="s">
        <v>63</v>
      </c>
      <c s="7" t="s">
        <v>555</v>
      </c>
      <c s="7" t="s">
        <v>93</v>
      </c>
      <c s="10">
        <v>59.4</v>
      </c>
      <c s="14"/>
      <c s="13">
        <f>ROUND((G23*F23),2)</f>
      </c>
      <c r="O23">
        <f>rekapitulace!H8</f>
      </c>
      <c>
        <f>O23/100*H23</f>
      </c>
    </row>
    <row r="24" spans="4:4" ht="114.75">
      <c r="D24" s="15" t="s">
        <v>556</v>
      </c>
    </row>
    <row r="25" spans="1:16" ht="12.75">
      <c r="A25" s="7">
        <v>6</v>
      </c>
      <c s="7" t="s">
        <v>109</v>
      </c>
      <c s="7" t="s">
        <v>44</v>
      </c>
      <c s="7" t="s">
        <v>110</v>
      </c>
      <c s="7" t="s">
        <v>93</v>
      </c>
      <c s="10">
        <v>552</v>
      </c>
      <c s="14"/>
      <c s="13">
        <f>ROUND((G25*F25),2)</f>
      </c>
      <c r="O25">
        <f>rekapitulace!H8</f>
      </c>
      <c>
        <f>O25/100*H25</f>
      </c>
    </row>
    <row r="26" spans="4:4" ht="102">
      <c r="D26" s="15" t="s">
        <v>557</v>
      </c>
    </row>
    <row r="27" spans="1:16" ht="12.75">
      <c r="A27" s="7">
        <v>7</v>
      </c>
      <c s="7" t="s">
        <v>558</v>
      </c>
      <c s="7" t="s">
        <v>44</v>
      </c>
      <c s="7" t="s">
        <v>559</v>
      </c>
      <c s="7" t="s">
        <v>93</v>
      </c>
      <c s="10">
        <v>552</v>
      </c>
      <c s="14"/>
      <c s="13">
        <f>ROUND((G27*F27),2)</f>
      </c>
      <c r="O27">
        <f>rekapitulace!H8</f>
      </c>
      <c>
        <f>O27/100*H27</f>
      </c>
    </row>
    <row r="28" spans="4:4" ht="178.5">
      <c r="D28" s="15" t="s">
        <v>560</v>
      </c>
    </row>
    <row r="29" spans="1:16" ht="12.75">
      <c r="A29" s="7">
        <v>8</v>
      </c>
      <c s="7" t="s">
        <v>561</v>
      </c>
      <c s="7" t="s">
        <v>44</v>
      </c>
      <c s="7" t="s">
        <v>562</v>
      </c>
      <c s="7" t="s">
        <v>117</v>
      </c>
      <c s="10">
        <v>1104</v>
      </c>
      <c s="14"/>
      <c s="13">
        <f>ROUND((G29*F29),2)</f>
      </c>
      <c r="O29">
        <f>rekapitulace!H8</f>
      </c>
      <c>
        <f>O29/100*H29</f>
      </c>
    </row>
    <row r="30" spans="4:4" ht="191.25">
      <c r="D30" s="15" t="s">
        <v>563</v>
      </c>
    </row>
    <row r="31" spans="1:16" ht="12.75">
      <c r="A31" s="7">
        <v>9</v>
      </c>
      <c s="7" t="s">
        <v>564</v>
      </c>
      <c s="7" t="s">
        <v>44</v>
      </c>
      <c s="7" t="s">
        <v>565</v>
      </c>
      <c s="7" t="s">
        <v>93</v>
      </c>
      <c s="10">
        <v>30.6</v>
      </c>
      <c s="14"/>
      <c s="13">
        <f>ROUND((G31*F31),2)</f>
      </c>
      <c r="O31">
        <f>rekapitulace!H8</f>
      </c>
      <c>
        <f>O31/100*H31</f>
      </c>
    </row>
    <row r="32" spans="4:4" ht="38.25">
      <c r="D32" s="15" t="s">
        <v>566</v>
      </c>
    </row>
    <row r="33" spans="1:16" ht="12.75">
      <c r="A33" s="7">
        <v>10</v>
      </c>
      <c s="7" t="s">
        <v>567</v>
      </c>
      <c s="7" t="s">
        <v>44</v>
      </c>
      <c s="7" t="s">
        <v>568</v>
      </c>
      <c s="7" t="s">
        <v>93</v>
      </c>
      <c s="10">
        <v>28.8</v>
      </c>
      <c s="14"/>
      <c s="13">
        <f>ROUND((G33*F33),2)</f>
      </c>
      <c r="O33">
        <f>rekapitulace!H8</f>
      </c>
      <c>
        <f>O33/100*H33</f>
      </c>
    </row>
    <row r="34" spans="4:4" ht="38.25">
      <c r="D34" s="15" t="s">
        <v>569</v>
      </c>
    </row>
    <row r="35" spans="1:16" ht="12.75" customHeight="1">
      <c r="A35" s="16"/>
      <c s="16"/>
      <c s="16" t="s">
        <v>24</v>
      </c>
      <c s="16" t="s">
        <v>102</v>
      </c>
      <c s="16"/>
      <c s="16"/>
      <c s="16"/>
      <c s="16">
        <f>SUM(H19:H34)</f>
      </c>
      <c r="P35">
        <f>ROUND(SUM(P19:P34),2)</f>
      </c>
    </row>
    <row r="37" spans="1:8" ht="12.75" customHeight="1">
      <c r="A37" s="9"/>
      <c s="9"/>
      <c s="9" t="s">
        <v>34</v>
      </c>
      <c s="9" t="s">
        <v>570</v>
      </c>
      <c s="9"/>
      <c s="11"/>
      <c s="9"/>
      <c s="11"/>
    </row>
    <row r="38" spans="1:16" ht="12.75">
      <c r="A38" s="7">
        <v>11</v>
      </c>
      <c s="7" t="s">
        <v>571</v>
      </c>
      <c s="7" t="s">
        <v>61</v>
      </c>
      <c s="7" t="s">
        <v>572</v>
      </c>
      <c s="7" t="s">
        <v>128</v>
      </c>
      <c s="10">
        <v>70</v>
      </c>
      <c s="14"/>
      <c s="13">
        <f>ROUND((G38*F38),2)</f>
      </c>
      <c r="O38">
        <f>rekapitulace!H8</f>
      </c>
      <c>
        <f>O38/100*H38</f>
      </c>
    </row>
    <row r="39" spans="4:4" ht="25.5">
      <c r="D39" s="15" t="s">
        <v>573</v>
      </c>
    </row>
    <row r="40" spans="1:16" ht="12.75">
      <c r="A40" s="7">
        <v>12</v>
      </c>
      <c s="7" t="s">
        <v>571</v>
      </c>
      <c s="7" t="s">
        <v>63</v>
      </c>
      <c s="7" t="s">
        <v>574</v>
      </c>
      <c s="7" t="s">
        <v>128</v>
      </c>
      <c s="10">
        <v>10</v>
      </c>
      <c s="14"/>
      <c s="13">
        <f>ROUND((G40*F40),2)</f>
      </c>
      <c r="O40">
        <f>rekapitulace!H8</f>
      </c>
      <c>
        <f>O40/100*H40</f>
      </c>
    </row>
    <row r="41" spans="4:4" ht="25.5">
      <c r="D41" s="15" t="s">
        <v>575</v>
      </c>
    </row>
    <row r="42" spans="1:16" ht="12.75" customHeight="1">
      <c r="A42" s="16"/>
      <c s="16"/>
      <c s="16" t="s">
        <v>34</v>
      </c>
      <c s="16" t="s">
        <v>570</v>
      </c>
      <c s="16"/>
      <c s="16"/>
      <c s="16"/>
      <c s="16">
        <f>SUM(H38:H41)</f>
      </c>
      <c r="P42">
        <f>ROUND(SUM(P38:P41),2)</f>
      </c>
    </row>
    <row r="44" spans="1:8" ht="12.75" customHeight="1">
      <c r="A44" s="9"/>
      <c s="9"/>
      <c s="9" t="s">
        <v>37</v>
      </c>
      <c s="9" t="s">
        <v>576</v>
      </c>
      <c s="9"/>
      <c s="11"/>
      <c s="9"/>
      <c s="11"/>
    </row>
    <row r="45" spans="1:16" ht="12.75">
      <c r="A45" s="7">
        <v>13</v>
      </c>
      <c s="7" t="s">
        <v>577</v>
      </c>
      <c s="7" t="s">
        <v>44</v>
      </c>
      <c s="7" t="s">
        <v>578</v>
      </c>
      <c s="7" t="s">
        <v>117</v>
      </c>
      <c s="10">
        <v>133</v>
      </c>
      <c s="14"/>
      <c s="13">
        <f>ROUND((G45*F45),2)</f>
      </c>
      <c r="O45">
        <f>rekapitulace!H8</f>
      </c>
      <c>
        <f>O45/100*H45</f>
      </c>
    </row>
    <row r="46" spans="4:4" ht="178.5">
      <c r="D46" s="15" t="s">
        <v>579</v>
      </c>
    </row>
    <row r="47" spans="1:16" ht="12.75">
      <c r="A47" s="7">
        <v>14</v>
      </c>
      <c s="7" t="s">
        <v>580</v>
      </c>
      <c s="7" t="s">
        <v>44</v>
      </c>
      <c s="7" t="s">
        <v>581</v>
      </c>
      <c s="7" t="s">
        <v>117</v>
      </c>
      <c s="10">
        <v>984</v>
      </c>
      <c s="14"/>
      <c s="13">
        <f>ROUND((G47*F47),2)</f>
      </c>
      <c r="O47">
        <f>rekapitulace!H8</f>
      </c>
      <c>
        <f>O47/100*H47</f>
      </c>
    </row>
    <row r="48" spans="4:4" ht="63.75">
      <c r="D48" s="15" t="s">
        <v>582</v>
      </c>
    </row>
    <row r="49" spans="1:16" ht="12.75">
      <c r="A49" s="7">
        <v>15</v>
      </c>
      <c s="7" t="s">
        <v>583</v>
      </c>
      <c s="7" t="s">
        <v>44</v>
      </c>
      <c s="7" t="s">
        <v>584</v>
      </c>
      <c s="7" t="s">
        <v>93</v>
      </c>
      <c s="10">
        <v>298.08</v>
      </c>
      <c s="14"/>
      <c s="13">
        <f>ROUND((G49*F49),2)</f>
      </c>
      <c r="O49">
        <f>rekapitulace!H8</f>
      </c>
      <c>
        <f>O49/100*H49</f>
      </c>
    </row>
    <row r="50" spans="4:4" ht="178.5">
      <c r="D50" s="15" t="s">
        <v>585</v>
      </c>
    </row>
    <row r="51" spans="1:16" ht="12.75">
      <c r="A51" s="7">
        <v>16</v>
      </c>
      <c s="7" t="s">
        <v>586</v>
      </c>
      <c s="7" t="s">
        <v>44</v>
      </c>
      <c s="7" t="s">
        <v>587</v>
      </c>
      <c s="7" t="s">
        <v>117</v>
      </c>
      <c s="10">
        <v>997</v>
      </c>
      <c s="14"/>
      <c s="13">
        <f>ROUND((G51*F51),2)</f>
      </c>
      <c r="O51">
        <f>rekapitulace!H8</f>
      </c>
      <c>
        <f>O51/100*H51</f>
      </c>
    </row>
    <row r="52" spans="4:4" ht="165.75">
      <c r="D52" s="15" t="s">
        <v>588</v>
      </c>
    </row>
    <row r="53" spans="1:16" ht="12.75">
      <c r="A53" s="7">
        <v>17</v>
      </c>
      <c s="7" t="s">
        <v>589</v>
      </c>
      <c s="7" t="s">
        <v>44</v>
      </c>
      <c s="7" t="s">
        <v>590</v>
      </c>
      <c s="7" t="s">
        <v>117</v>
      </c>
      <c s="10">
        <v>1994</v>
      </c>
      <c s="14"/>
      <c s="13">
        <f>ROUND((G53*F53),2)</f>
      </c>
      <c r="O53">
        <f>rekapitulace!H8</f>
      </c>
      <c>
        <f>O53/100*H53</f>
      </c>
    </row>
    <row r="54" spans="4:4" ht="204">
      <c r="D54" s="15" t="s">
        <v>591</v>
      </c>
    </row>
    <row r="55" spans="1:16" ht="12.75">
      <c r="A55" s="7">
        <v>18</v>
      </c>
      <c s="7" t="s">
        <v>592</v>
      </c>
      <c s="7" t="s">
        <v>44</v>
      </c>
      <c s="7" t="s">
        <v>593</v>
      </c>
      <c s="7" t="s">
        <v>117</v>
      </c>
      <c s="10">
        <v>997</v>
      </c>
      <c s="14"/>
      <c s="13">
        <f>ROUND((G55*F55),2)</f>
      </c>
      <c r="O55">
        <f>rekapitulace!H8</f>
      </c>
      <c>
        <f>O55/100*H55</f>
      </c>
    </row>
    <row r="56" spans="4:4" ht="165.75">
      <c r="D56" s="15" t="s">
        <v>588</v>
      </c>
    </row>
    <row r="57" spans="1:16" ht="12.75">
      <c r="A57" s="7">
        <v>19</v>
      </c>
      <c s="7" t="s">
        <v>594</v>
      </c>
      <c s="7" t="s">
        <v>44</v>
      </c>
      <c s="7" t="s">
        <v>595</v>
      </c>
      <c s="7" t="s">
        <v>117</v>
      </c>
      <c s="10">
        <v>997</v>
      </c>
      <c s="14"/>
      <c s="13">
        <f>ROUND((G57*F57),2)</f>
      </c>
      <c r="O57">
        <f>rekapitulace!H8</f>
      </c>
      <c>
        <f>O57/100*H57</f>
      </c>
    </row>
    <row r="58" spans="4:4" ht="165.75">
      <c r="D58" s="15" t="s">
        <v>588</v>
      </c>
    </row>
    <row r="59" spans="1:16" ht="12.75">
      <c r="A59" s="7">
        <v>20</v>
      </c>
      <c s="7" t="s">
        <v>596</v>
      </c>
      <c s="7" t="s">
        <v>44</v>
      </c>
      <c s="7" t="s">
        <v>597</v>
      </c>
      <c s="7" t="s">
        <v>117</v>
      </c>
      <c s="10">
        <v>997</v>
      </c>
      <c s="14"/>
      <c s="13">
        <f>ROUND((G59*F59),2)</f>
      </c>
      <c r="O59">
        <f>rekapitulace!H8</f>
      </c>
      <c>
        <f>O59/100*H59</f>
      </c>
    </row>
    <row r="60" spans="4:4" ht="165.75">
      <c r="D60" s="15" t="s">
        <v>588</v>
      </c>
    </row>
    <row r="61" spans="1:16" ht="12.75">
      <c r="A61" s="7">
        <v>21</v>
      </c>
      <c s="7" t="s">
        <v>598</v>
      </c>
      <c s="7" t="s">
        <v>44</v>
      </c>
      <c s="7" t="s">
        <v>599</v>
      </c>
      <c s="7" t="s">
        <v>117</v>
      </c>
      <c s="10">
        <v>997</v>
      </c>
      <c s="14"/>
      <c s="13">
        <f>ROUND((G61*F61),2)</f>
      </c>
      <c r="O61">
        <f>rekapitulace!H8</f>
      </c>
      <c>
        <f>O61/100*H61</f>
      </c>
    </row>
    <row r="62" spans="4:4" ht="76.5">
      <c r="D62" s="15" t="s">
        <v>600</v>
      </c>
    </row>
    <row r="63" spans="1:16" ht="12.75">
      <c r="A63" s="7">
        <v>22</v>
      </c>
      <c s="7" t="s">
        <v>601</v>
      </c>
      <c s="7" t="s">
        <v>44</v>
      </c>
      <c s="7" t="s">
        <v>602</v>
      </c>
      <c s="7" t="s">
        <v>117</v>
      </c>
      <c s="10">
        <v>120</v>
      </c>
      <c s="14"/>
      <c s="13">
        <f>ROUND((G63*F63),2)</f>
      </c>
      <c r="O63">
        <f>rekapitulace!H8</f>
      </c>
      <c>
        <f>O63/100*H63</f>
      </c>
    </row>
    <row r="64" spans="4:4" ht="76.5">
      <c r="D64" s="15" t="s">
        <v>603</v>
      </c>
    </row>
    <row r="65" spans="1:16" ht="12.75">
      <c r="A65" s="7">
        <v>23</v>
      </c>
      <c s="7" t="s">
        <v>604</v>
      </c>
      <c s="7" t="s">
        <v>44</v>
      </c>
      <c s="7" t="s">
        <v>605</v>
      </c>
      <c s="7" t="s">
        <v>128</v>
      </c>
      <c s="10">
        <v>30</v>
      </c>
      <c s="14"/>
      <c s="13">
        <f>ROUND((G65*F65),2)</f>
      </c>
      <c r="O65">
        <f>rekapitulace!H8</f>
      </c>
      <c>
        <f>O65/100*H65</f>
      </c>
    </row>
    <row r="66" spans="4:4" ht="63.75">
      <c r="D66" s="15" t="s">
        <v>606</v>
      </c>
    </row>
    <row r="67" spans="1:16" ht="12.75" customHeight="1">
      <c r="A67" s="16"/>
      <c s="16"/>
      <c s="16" t="s">
        <v>37</v>
      </c>
      <c s="16" t="s">
        <v>576</v>
      </c>
      <c s="16"/>
      <c s="16"/>
      <c s="16"/>
      <c s="16">
        <f>SUM(H45:H66)</f>
      </c>
      <c r="P67">
        <f>ROUND(SUM(P45:P66),2)</f>
      </c>
    </row>
    <row r="69" spans="1:8" ht="12.75" customHeight="1">
      <c r="A69" s="9"/>
      <c s="9"/>
      <c s="9" t="s">
        <v>40</v>
      </c>
      <c s="9" t="s">
        <v>77</v>
      </c>
      <c s="9"/>
      <c s="11"/>
      <c s="9"/>
      <c s="11"/>
    </row>
    <row r="70" spans="1:16" ht="12.75">
      <c r="A70" s="7">
        <v>24</v>
      </c>
      <c s="7" t="s">
        <v>607</v>
      </c>
      <c s="7" t="s">
        <v>44</v>
      </c>
      <c s="7" t="s">
        <v>608</v>
      </c>
      <c s="7" t="s">
        <v>70</v>
      </c>
      <c s="10">
        <v>3</v>
      </c>
      <c s="14"/>
      <c s="13">
        <f>ROUND((G70*F70),2)</f>
      </c>
      <c r="O70">
        <f>rekapitulace!H8</f>
      </c>
      <c>
        <f>O70/100*H70</f>
      </c>
    </row>
    <row r="71" spans="4:4" ht="25.5">
      <c r="D71" s="15" t="s">
        <v>74</v>
      </c>
    </row>
    <row r="72" spans="1:16" ht="12.75">
      <c r="A72" s="7">
        <v>25</v>
      </c>
      <c s="7" t="s">
        <v>609</v>
      </c>
      <c s="7" t="s">
        <v>44</v>
      </c>
      <c s="7" t="s">
        <v>610</v>
      </c>
      <c s="7" t="s">
        <v>70</v>
      </c>
      <c s="10">
        <v>2</v>
      </c>
      <c s="14"/>
      <c s="13">
        <f>ROUND((G72*F72),2)</f>
      </c>
      <c r="O72">
        <f>rekapitulace!H8</f>
      </c>
      <c>
        <f>O72/100*H72</f>
      </c>
    </row>
    <row r="73" spans="4:4" ht="51">
      <c r="D73" s="15" t="s">
        <v>611</v>
      </c>
    </row>
    <row r="74" spans="1:16" ht="12.75">
      <c r="A74" s="7">
        <v>26</v>
      </c>
      <c s="7" t="s">
        <v>612</v>
      </c>
      <c s="7" t="s">
        <v>44</v>
      </c>
      <c s="7" t="s">
        <v>613</v>
      </c>
      <c s="7" t="s">
        <v>70</v>
      </c>
      <c s="10">
        <v>2</v>
      </c>
      <c s="14"/>
      <c s="13">
        <f>ROUND((G74*F74),2)</f>
      </c>
      <c r="O74">
        <f>rekapitulace!H8</f>
      </c>
      <c>
        <f>O74/100*H74</f>
      </c>
    </row>
    <row r="75" spans="4:4" ht="25.5">
      <c r="D75" s="15" t="s">
        <v>161</v>
      </c>
    </row>
    <row r="76" spans="1:16" ht="12.75">
      <c r="A76" s="7">
        <v>27</v>
      </c>
      <c s="7" t="s">
        <v>614</v>
      </c>
      <c s="7" t="s">
        <v>44</v>
      </c>
      <c s="7" t="s">
        <v>615</v>
      </c>
      <c s="7" t="s">
        <v>70</v>
      </c>
      <c s="10">
        <v>2</v>
      </c>
      <c s="14"/>
      <c s="13">
        <f>ROUND((G76*F76),2)</f>
      </c>
      <c r="O76">
        <f>rekapitulace!H8</f>
      </c>
      <c>
        <f>O76/100*H76</f>
      </c>
    </row>
    <row r="77" spans="4:4" ht="25.5">
      <c r="D77" s="15" t="s">
        <v>161</v>
      </c>
    </row>
    <row r="78" spans="1:16" ht="12.75">
      <c r="A78" s="7">
        <v>28</v>
      </c>
      <c s="7" t="s">
        <v>616</v>
      </c>
      <c s="7" t="s">
        <v>44</v>
      </c>
      <c s="7" t="s">
        <v>617</v>
      </c>
      <c s="7" t="s">
        <v>70</v>
      </c>
      <c s="10">
        <v>2</v>
      </c>
      <c s="14"/>
      <c s="13">
        <f>ROUND((G78*F78),2)</f>
      </c>
      <c r="O78">
        <f>rekapitulace!H8</f>
      </c>
      <c>
        <f>O78/100*H78</f>
      </c>
    </row>
    <row r="79" spans="4:4" ht="25.5">
      <c r="D79" s="15" t="s">
        <v>161</v>
      </c>
    </row>
    <row r="80" spans="1:16" ht="12.75" customHeight="1">
      <c r="A80" s="16"/>
      <c s="16"/>
      <c s="16" t="s">
        <v>40</v>
      </c>
      <c s="16" t="s">
        <v>77</v>
      </c>
      <c s="16"/>
      <c s="16"/>
      <c s="16"/>
      <c s="16">
        <f>SUM(H70:H79)</f>
      </c>
      <c r="P80">
        <f>ROUND(SUM(P70:P79),2)</f>
      </c>
    </row>
    <row r="82" spans="1:8" ht="12.75" customHeight="1">
      <c r="A82" s="9"/>
      <c s="9"/>
      <c s="9" t="s">
        <v>85</v>
      </c>
      <c s="9" t="s">
        <v>84</v>
      </c>
      <c s="9"/>
      <c s="11"/>
      <c s="9"/>
      <c s="11"/>
    </row>
    <row r="83" spans="1:16" ht="12.75">
      <c r="A83" s="7">
        <v>29</v>
      </c>
      <c s="7" t="s">
        <v>618</v>
      </c>
      <c s="7" t="s">
        <v>44</v>
      </c>
      <c s="7" t="s">
        <v>619</v>
      </c>
      <c s="7" t="s">
        <v>70</v>
      </c>
      <c s="10">
        <v>1</v>
      </c>
      <c s="14"/>
      <c s="13">
        <f>ROUND((G83*F83),2)</f>
      </c>
      <c r="O83">
        <f>rekapitulace!H8</f>
      </c>
      <c>
        <f>O83/100*H83</f>
      </c>
    </row>
    <row r="84" spans="4:4" ht="25.5">
      <c r="D84" s="15" t="s">
        <v>188</v>
      </c>
    </row>
    <row r="85" spans="1:16" ht="12.75">
      <c r="A85" s="7">
        <v>30</v>
      </c>
      <c s="7" t="s">
        <v>620</v>
      </c>
      <c s="7" t="s">
        <v>44</v>
      </c>
      <c s="7" t="s">
        <v>621</v>
      </c>
      <c s="7" t="s">
        <v>70</v>
      </c>
      <c s="10">
        <v>26</v>
      </c>
      <c s="14"/>
      <c s="13">
        <f>ROUND((G85*F85),2)</f>
      </c>
      <c r="O85">
        <f>rekapitulace!H8</f>
      </c>
      <c>
        <f>O85/100*H85</f>
      </c>
    </row>
    <row r="86" spans="4:4" ht="25.5">
      <c r="D86" s="15" t="s">
        <v>622</v>
      </c>
    </row>
    <row r="87" spans="1:16" ht="12.75">
      <c r="A87" s="7">
        <v>31</v>
      </c>
      <c s="7" t="s">
        <v>623</v>
      </c>
      <c s="7" t="s">
        <v>44</v>
      </c>
      <c s="7" t="s">
        <v>624</v>
      </c>
      <c s="7" t="s">
        <v>70</v>
      </c>
      <c s="10">
        <v>2</v>
      </c>
      <c s="14"/>
      <c s="13">
        <f>ROUND((G87*F87),2)</f>
      </c>
      <c r="O87">
        <f>rekapitulace!H8</f>
      </c>
      <c>
        <f>O87/100*H87</f>
      </c>
    </row>
    <row r="88" spans="4:4" ht="89.25">
      <c r="D88" s="15" t="s">
        <v>625</v>
      </c>
    </row>
    <row r="89" spans="1:16" ht="12.75">
      <c r="A89" s="7">
        <v>32</v>
      </c>
      <c s="7" t="s">
        <v>626</v>
      </c>
      <c s="7" t="s">
        <v>44</v>
      </c>
      <c s="7" t="s">
        <v>627</v>
      </c>
      <c s="7" t="s">
        <v>70</v>
      </c>
      <c s="10">
        <v>8</v>
      </c>
      <c s="14"/>
      <c s="13">
        <f>ROUND((G89*F89),2)</f>
      </c>
      <c r="O89">
        <f>rekapitulace!H8</f>
      </c>
      <c>
        <f>O89/100*H89</f>
      </c>
    </row>
    <row r="90" spans="4:4" ht="25.5">
      <c r="D90" s="15" t="s">
        <v>313</v>
      </c>
    </row>
    <row r="91" spans="1:16" ht="12.75">
      <c r="A91" s="7">
        <v>33</v>
      </c>
      <c s="7" t="s">
        <v>628</v>
      </c>
      <c s="7" t="s">
        <v>44</v>
      </c>
      <c s="7" t="s">
        <v>629</v>
      </c>
      <c s="7" t="s">
        <v>117</v>
      </c>
      <c s="10">
        <v>21</v>
      </c>
      <c s="14"/>
      <c s="13">
        <f>ROUND((G91*F91),2)</f>
      </c>
      <c r="O91">
        <f>rekapitulace!H8</f>
      </c>
      <c>
        <f>O91/100*H91</f>
      </c>
    </row>
    <row r="92" spans="4:4" ht="127.5">
      <c r="D92" s="15" t="s">
        <v>630</v>
      </c>
    </row>
    <row r="93" spans="1:16" ht="12.75">
      <c r="A93" s="7">
        <v>34</v>
      </c>
      <c s="7" t="s">
        <v>631</v>
      </c>
      <c s="7" t="s">
        <v>44</v>
      </c>
      <c s="7" t="s">
        <v>632</v>
      </c>
      <c s="7" t="s">
        <v>117</v>
      </c>
      <c s="10">
        <v>21</v>
      </c>
      <c s="14"/>
      <c s="13">
        <f>ROUND((G93*F93),2)</f>
      </c>
      <c r="O93">
        <f>rekapitulace!H8</f>
      </c>
      <c>
        <f>O93/100*H93</f>
      </c>
    </row>
    <row r="94" spans="4:4" ht="63.75">
      <c r="D94" s="15" t="s">
        <v>633</v>
      </c>
    </row>
    <row r="95" spans="1:16" ht="12.75">
      <c r="A95" s="7">
        <v>35</v>
      </c>
      <c s="7" t="s">
        <v>634</v>
      </c>
      <c s="7" t="s">
        <v>44</v>
      </c>
      <c s="7" t="s">
        <v>635</v>
      </c>
      <c s="7" t="s">
        <v>117</v>
      </c>
      <c s="10">
        <v>4.5</v>
      </c>
      <c s="14"/>
      <c s="13">
        <f>ROUND((G95*F95),2)</f>
      </c>
      <c r="O95">
        <f>rekapitulace!H8</f>
      </c>
      <c>
        <f>O95/100*H95</f>
      </c>
    </row>
    <row r="96" spans="4:4" ht="25.5">
      <c r="D96" s="15" t="s">
        <v>636</v>
      </c>
    </row>
    <row r="97" spans="1:16" ht="12.75">
      <c r="A97" s="7">
        <v>36</v>
      </c>
      <c s="7" t="s">
        <v>637</v>
      </c>
      <c s="7" t="s">
        <v>44</v>
      </c>
      <c s="7" t="s">
        <v>638</v>
      </c>
      <c s="7" t="s">
        <v>128</v>
      </c>
      <c s="10">
        <v>10</v>
      </c>
      <c s="14"/>
      <c s="13">
        <f>ROUND((G97*F97),2)</f>
      </c>
      <c r="O97">
        <f>rekapitulace!H8</f>
      </c>
      <c>
        <f>O97/100*H97</f>
      </c>
    </row>
    <row r="98" spans="4:4" ht="25.5">
      <c r="D98" s="15" t="s">
        <v>167</v>
      </c>
    </row>
    <row r="99" spans="1:16" ht="12.75">
      <c r="A99" s="7">
        <v>37</v>
      </c>
      <c s="7" t="s">
        <v>639</v>
      </c>
      <c s="7" t="s">
        <v>44</v>
      </c>
      <c s="7" t="s">
        <v>640</v>
      </c>
      <c s="7" t="s">
        <v>128</v>
      </c>
      <c s="10">
        <v>309</v>
      </c>
      <c s="14"/>
      <c s="13">
        <f>ROUND((G99*F99),2)</f>
      </c>
      <c r="O99">
        <f>rekapitulace!H8</f>
      </c>
      <c>
        <f>O99/100*H99</f>
      </c>
    </row>
    <row r="100" spans="4:4" ht="38.25">
      <c r="D100" s="15" t="s">
        <v>641</v>
      </c>
    </row>
    <row r="101" spans="1:16" ht="12.75">
      <c r="A101" s="7">
        <v>38</v>
      </c>
      <c s="7" t="s">
        <v>642</v>
      </c>
      <c s="7" t="s">
        <v>44</v>
      </c>
      <c s="7" t="s">
        <v>643</v>
      </c>
      <c s="7" t="s">
        <v>128</v>
      </c>
      <c s="10">
        <v>30</v>
      </c>
      <c s="14"/>
      <c s="13">
        <f>ROUND((G101*F101),2)</f>
      </c>
      <c r="O101">
        <f>rekapitulace!H8</f>
      </c>
      <c>
        <f>O101/100*H101</f>
      </c>
    </row>
    <row r="102" spans="4:4" ht="76.5">
      <c r="D102" s="15" t="s">
        <v>644</v>
      </c>
    </row>
    <row r="103" spans="1:16" ht="12.75" customHeight="1">
      <c r="A103" s="16"/>
      <c s="16"/>
      <c s="16" t="s">
        <v>85</v>
      </c>
      <c s="16" t="s">
        <v>84</v>
      </c>
      <c s="16"/>
      <c s="16"/>
      <c s="16"/>
      <c s="16">
        <f>SUM(H83:H102)</f>
      </c>
      <c r="P103">
        <f>ROUND(SUM(P83:P102),2)</f>
      </c>
    </row>
    <row r="105" spans="1:16" ht="12.75" customHeight="1">
      <c r="A105" s="16"/>
      <c s="16"/>
      <c s="16"/>
      <c s="16" t="s">
        <v>65</v>
      </c>
      <c s="16"/>
      <c s="16"/>
      <c s="16"/>
      <c s="16">
        <f>+H16+H35+H42+H67+H80+H103</f>
      </c>
      <c r="P105">
        <f>+P16+P35+P42+P67+P80+P103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1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173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645</v>
      </c>
      <c s="5" t="s">
        <v>646</v>
      </c>
      <c s="5"/>
    </row>
    <row r="6" spans="1:5" ht="12.75" customHeight="1">
      <c r="A6" t="s">
        <v>17</v>
      </c>
      <c r="C6" s="5" t="s">
        <v>647</v>
      </c>
      <c s="5" t="s">
        <v>646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42</v>
      </c>
      <c s="9" t="s">
        <v>41</v>
      </c>
      <c s="9"/>
      <c s="11"/>
      <c s="9"/>
      <c s="11"/>
    </row>
    <row r="12" spans="1:16" ht="12.75">
      <c r="A12" s="7">
        <v>1</v>
      </c>
      <c s="7" t="s">
        <v>91</v>
      </c>
      <c s="7" t="s">
        <v>44</v>
      </c>
      <c s="7" t="s">
        <v>544</v>
      </c>
      <c s="7" t="s">
        <v>93</v>
      </c>
      <c s="10">
        <v>2090.5</v>
      </c>
      <c s="14"/>
      <c s="13">
        <f>ROUND((G12*F12),2)</f>
      </c>
      <c r="O12">
        <f>rekapitulace!H8</f>
      </c>
      <c>
        <f>O12/100*H12</f>
      </c>
    </row>
    <row r="13" spans="4:4" ht="89.25">
      <c r="D13" s="15" t="s">
        <v>648</v>
      </c>
    </row>
    <row r="14" spans="1:16" ht="12.75">
      <c r="A14" s="7">
        <v>2</v>
      </c>
      <c s="7" t="s">
        <v>546</v>
      </c>
      <c s="7" t="s">
        <v>44</v>
      </c>
      <c s="7" t="s">
        <v>547</v>
      </c>
      <c s="7" t="s">
        <v>93</v>
      </c>
      <c s="10">
        <v>2153.5</v>
      </c>
      <c s="14"/>
      <c s="13">
        <f>ROUND((G14*F14),2)</f>
      </c>
      <c r="O14">
        <f>rekapitulace!H8</f>
      </c>
      <c>
        <f>O14/100*H14</f>
      </c>
    </row>
    <row r="15" spans="4:4" ht="89.25">
      <c r="D15" s="15" t="s">
        <v>649</v>
      </c>
    </row>
    <row r="16" spans="1:16" ht="12.75" customHeight="1">
      <c r="A16" s="16"/>
      <c s="16"/>
      <c s="16" t="s">
        <v>42</v>
      </c>
      <c s="16" t="s">
        <v>41</v>
      </c>
      <c s="16"/>
      <c s="16"/>
      <c s="16"/>
      <c s="16">
        <f>SUM(H12:H15)</f>
      </c>
      <c r="P16">
        <f>ROUND(SUM(P12:P15),2)</f>
      </c>
    </row>
    <row r="18" spans="1:8" ht="12.75" customHeight="1">
      <c r="A18" s="9"/>
      <c s="9"/>
      <c s="9" t="s">
        <v>24</v>
      </c>
      <c s="9" t="s">
        <v>102</v>
      </c>
      <c s="9"/>
      <c s="11"/>
      <c s="9"/>
      <c s="11"/>
    </row>
    <row r="19" spans="1:16" ht="12.75">
      <c r="A19" s="7">
        <v>3</v>
      </c>
      <c s="7" t="s">
        <v>549</v>
      </c>
      <c s="7" t="s">
        <v>44</v>
      </c>
      <c s="7" t="s">
        <v>550</v>
      </c>
      <c s="7" t="s">
        <v>93</v>
      </c>
      <c s="10">
        <v>2090.5</v>
      </c>
      <c s="14"/>
      <c s="13">
        <f>ROUND((G19*F19),2)</f>
      </c>
      <c r="O19">
        <f>rekapitulace!H8</f>
      </c>
      <c>
        <f>O19/100*H19</f>
      </c>
    </row>
    <row r="20" spans="4:4" ht="216.75">
      <c r="D20" s="15" t="s">
        <v>650</v>
      </c>
    </row>
    <row r="21" spans="1:16" ht="12.75">
      <c r="A21" s="7">
        <v>4</v>
      </c>
      <c s="7" t="s">
        <v>552</v>
      </c>
      <c s="7" t="s">
        <v>61</v>
      </c>
      <c s="7" t="s">
        <v>553</v>
      </c>
      <c s="7" t="s">
        <v>93</v>
      </c>
      <c s="10">
        <v>2153.5</v>
      </c>
      <c s="14"/>
      <c s="13">
        <f>ROUND((G21*F21),2)</f>
      </c>
      <c r="O21">
        <f>rekapitulace!H8</f>
      </c>
      <c>
        <f>O21/100*H21</f>
      </c>
    </row>
    <row r="22" spans="4:4" ht="127.5">
      <c r="D22" s="15" t="s">
        <v>651</v>
      </c>
    </row>
    <row r="23" spans="1:16" ht="12.75">
      <c r="A23" s="7">
        <v>5</v>
      </c>
      <c s="7" t="s">
        <v>552</v>
      </c>
      <c s="7" t="s">
        <v>63</v>
      </c>
      <c s="7" t="s">
        <v>555</v>
      </c>
      <c s="7" t="s">
        <v>93</v>
      </c>
      <c s="10">
        <v>133</v>
      </c>
      <c s="14"/>
      <c s="13">
        <f>ROUND((G23*F23),2)</f>
      </c>
      <c r="O23">
        <f>rekapitulace!H8</f>
      </c>
      <c>
        <f>O23/100*H23</f>
      </c>
    </row>
    <row r="24" spans="4:4" ht="102">
      <c r="D24" s="15" t="s">
        <v>652</v>
      </c>
    </row>
    <row r="25" spans="1:16" ht="12.75">
      <c r="A25" s="7">
        <v>6</v>
      </c>
      <c s="7" t="s">
        <v>653</v>
      </c>
      <c s="7" t="s">
        <v>44</v>
      </c>
      <c s="7" t="s">
        <v>654</v>
      </c>
      <c s="7" t="s">
        <v>128</v>
      </c>
      <c s="10">
        <v>15</v>
      </c>
      <c s="14"/>
      <c s="13">
        <f>ROUND((G25*F25),2)</f>
      </c>
      <c r="O25">
        <f>rekapitulace!H8</f>
      </c>
      <c>
        <f>O25/100*H25</f>
      </c>
    </row>
    <row r="26" spans="4:4" ht="51">
      <c r="D26" s="15" t="s">
        <v>655</v>
      </c>
    </row>
    <row r="27" spans="1:16" ht="12.75">
      <c r="A27" s="7">
        <v>7</v>
      </c>
      <c s="7" t="s">
        <v>109</v>
      </c>
      <c s="7" t="s">
        <v>44</v>
      </c>
      <c s="7" t="s">
        <v>110</v>
      </c>
      <c s="7" t="s">
        <v>93</v>
      </c>
      <c s="10">
        <v>2090.5</v>
      </c>
      <c s="14"/>
      <c s="13">
        <f>ROUND((G27*F27),2)</f>
      </c>
      <c r="O27">
        <f>rekapitulace!H8</f>
      </c>
      <c>
        <f>O27/100*H27</f>
      </c>
    </row>
    <row r="28" spans="4:4" ht="114.75">
      <c r="D28" s="15" t="s">
        <v>656</v>
      </c>
    </row>
    <row r="29" spans="1:16" ht="12.75">
      <c r="A29" s="7">
        <v>8</v>
      </c>
      <c s="7" t="s">
        <v>558</v>
      </c>
      <c s="7" t="s">
        <v>44</v>
      </c>
      <c s="7" t="s">
        <v>559</v>
      </c>
      <c s="7" t="s">
        <v>93</v>
      </c>
      <c s="10">
        <v>2090.5</v>
      </c>
      <c s="14"/>
      <c s="13">
        <f>ROUND((G29*F29),2)</f>
      </c>
      <c r="O29">
        <f>rekapitulace!H8</f>
      </c>
      <c>
        <f>O29/100*H29</f>
      </c>
    </row>
    <row r="30" spans="4:4" ht="204">
      <c r="D30" s="15" t="s">
        <v>657</v>
      </c>
    </row>
    <row r="31" spans="1:16" ht="12.75">
      <c r="A31" s="7">
        <v>9</v>
      </c>
      <c s="7" t="s">
        <v>658</v>
      </c>
      <c s="7" t="s">
        <v>44</v>
      </c>
      <c s="7" t="s">
        <v>659</v>
      </c>
      <c s="7" t="s">
        <v>93</v>
      </c>
      <c s="10">
        <v>63</v>
      </c>
      <c s="14"/>
      <c s="13">
        <f>ROUND((G31*F31),2)</f>
      </c>
      <c r="O31">
        <f>rekapitulace!H8</f>
      </c>
      <c>
        <f>O31/100*H31</f>
      </c>
    </row>
    <row r="32" spans="4:4" ht="51">
      <c r="D32" s="15" t="s">
        <v>660</v>
      </c>
    </row>
    <row r="33" spans="1:16" ht="12.75">
      <c r="A33" s="7">
        <v>10</v>
      </c>
      <c s="7" t="s">
        <v>561</v>
      </c>
      <c s="7" t="s">
        <v>44</v>
      </c>
      <c s="7" t="s">
        <v>562</v>
      </c>
      <c s="7" t="s">
        <v>117</v>
      </c>
      <c s="10">
        <v>5540.5</v>
      </c>
      <c s="14"/>
      <c s="13">
        <f>ROUND((G33*F33),2)</f>
      </c>
      <c r="O33">
        <f>rekapitulace!H8</f>
      </c>
      <c>
        <f>O33/100*H33</f>
      </c>
    </row>
    <row r="34" spans="4:4" ht="357">
      <c r="D34" s="15" t="s">
        <v>661</v>
      </c>
    </row>
    <row r="35" spans="1:16" ht="12.75">
      <c r="A35" s="7">
        <v>11</v>
      </c>
      <c s="7" t="s">
        <v>567</v>
      </c>
      <c s="7" t="s">
        <v>44</v>
      </c>
      <c s="7" t="s">
        <v>568</v>
      </c>
      <c s="7" t="s">
        <v>93</v>
      </c>
      <c s="10">
        <v>133</v>
      </c>
      <c s="14"/>
      <c s="13">
        <f>ROUND((G35*F35),2)</f>
      </c>
      <c r="O35">
        <f>rekapitulace!H8</f>
      </c>
      <c>
        <f>O35/100*H35</f>
      </c>
    </row>
    <row r="36" spans="4:4" ht="38.25">
      <c r="D36" s="15" t="s">
        <v>662</v>
      </c>
    </row>
    <row r="37" spans="1:16" ht="12.75" customHeight="1">
      <c r="A37" s="16"/>
      <c s="16"/>
      <c s="16" t="s">
        <v>24</v>
      </c>
      <c s="16" t="s">
        <v>102</v>
      </c>
      <c s="16"/>
      <c s="16"/>
      <c s="16"/>
      <c s="16">
        <f>SUM(H19:H36)</f>
      </c>
      <c r="P37">
        <f>ROUND(SUM(P19:P36),2)</f>
      </c>
    </row>
    <row r="39" spans="1:8" ht="12.75" customHeight="1">
      <c r="A39" s="9"/>
      <c s="9"/>
      <c s="9" t="s">
        <v>34</v>
      </c>
      <c s="9" t="s">
        <v>570</v>
      </c>
      <c s="9"/>
      <c s="11"/>
      <c s="9"/>
      <c s="11"/>
    </row>
    <row r="40" spans="1:16" ht="12.75">
      <c r="A40" s="7">
        <v>12</v>
      </c>
      <c s="7" t="s">
        <v>571</v>
      </c>
      <c s="7" t="s">
        <v>44</v>
      </c>
      <c s="7" t="s">
        <v>574</v>
      </c>
      <c s="7" t="s">
        <v>128</v>
      </c>
      <c s="10">
        <v>681</v>
      </c>
      <c s="14"/>
      <c s="13">
        <f>ROUND((G40*F40),2)</f>
      </c>
      <c r="O40">
        <f>rekapitulace!H8</f>
      </c>
      <c>
        <f>O40/100*H40</f>
      </c>
    </row>
    <row r="41" spans="4:4" ht="63.75">
      <c r="D41" s="15" t="s">
        <v>663</v>
      </c>
    </row>
    <row r="42" spans="1:16" ht="12.75" customHeight="1">
      <c r="A42" s="16"/>
      <c s="16"/>
      <c s="16" t="s">
        <v>34</v>
      </c>
      <c s="16" t="s">
        <v>570</v>
      </c>
      <c s="16"/>
      <c s="16"/>
      <c s="16"/>
      <c s="16">
        <f>SUM(H40:H41)</f>
      </c>
      <c r="P42">
        <f>ROUND(SUM(P40:P41),2)</f>
      </c>
    </row>
    <row r="44" spans="1:8" ht="12.75" customHeight="1">
      <c r="A44" s="9"/>
      <c s="9"/>
      <c s="9" t="s">
        <v>36</v>
      </c>
      <c s="9" t="s">
        <v>119</v>
      </c>
      <c s="9"/>
      <c s="11"/>
      <c s="9"/>
      <c s="11"/>
    </row>
    <row r="45" spans="1:16" ht="12.75">
      <c r="A45" s="7">
        <v>13</v>
      </c>
      <c s="7" t="s">
        <v>664</v>
      </c>
      <c s="7" t="s">
        <v>44</v>
      </c>
      <c s="7" t="s">
        <v>665</v>
      </c>
      <c s="7" t="s">
        <v>93</v>
      </c>
      <c s="10">
        <v>11.55</v>
      </c>
      <c s="14"/>
      <c s="13">
        <f>ROUND((G45*F45),2)</f>
      </c>
      <c r="O45">
        <f>rekapitulace!H8</f>
      </c>
      <c>
        <f>O45/100*H45</f>
      </c>
    </row>
    <row r="46" spans="4:4" ht="76.5">
      <c r="D46" s="15" t="s">
        <v>666</v>
      </c>
    </row>
    <row r="47" spans="1:16" ht="12.75">
      <c r="A47" s="7">
        <v>14</v>
      </c>
      <c s="7" t="s">
        <v>667</v>
      </c>
      <c s="7" t="s">
        <v>44</v>
      </c>
      <c s="7" t="s">
        <v>668</v>
      </c>
      <c s="7" t="s">
        <v>93</v>
      </c>
      <c s="10">
        <v>6.3</v>
      </c>
      <c s="14"/>
      <c s="13">
        <f>ROUND((G47*F47),2)</f>
      </c>
      <c r="O47">
        <f>rekapitulace!H8</f>
      </c>
      <c>
        <f>O47/100*H47</f>
      </c>
    </row>
    <row r="48" spans="4:4" ht="38.25">
      <c r="D48" s="15" t="s">
        <v>669</v>
      </c>
    </row>
    <row r="49" spans="1:16" ht="12.75">
      <c r="A49" s="7">
        <v>15</v>
      </c>
      <c s="7" t="s">
        <v>670</v>
      </c>
      <c s="7" t="s">
        <v>44</v>
      </c>
      <c s="7" t="s">
        <v>671</v>
      </c>
      <c s="7" t="s">
        <v>93</v>
      </c>
      <c s="10">
        <v>18.18</v>
      </c>
      <c s="14"/>
      <c s="13">
        <f>ROUND((G49*F49),2)</f>
      </c>
      <c r="O49">
        <f>rekapitulace!H8</f>
      </c>
      <c>
        <f>O49/100*H49</f>
      </c>
    </row>
    <row r="50" spans="4:4" ht="242.25">
      <c r="D50" s="15" t="s">
        <v>672</v>
      </c>
    </row>
    <row r="51" spans="1:16" ht="12.75" customHeight="1">
      <c r="A51" s="16"/>
      <c s="16"/>
      <c s="16" t="s">
        <v>36</v>
      </c>
      <c s="16" t="s">
        <v>119</v>
      </c>
      <c s="16"/>
      <c s="16"/>
      <c s="16"/>
      <c s="16">
        <f>SUM(H45:H50)</f>
      </c>
      <c r="P51">
        <f>ROUND(SUM(P45:P50),2)</f>
      </c>
    </row>
    <row r="53" spans="1:8" ht="12.75" customHeight="1">
      <c r="A53" s="9"/>
      <c s="9"/>
      <c s="9" t="s">
        <v>37</v>
      </c>
      <c s="9" t="s">
        <v>576</v>
      </c>
      <c s="9"/>
      <c s="11"/>
      <c s="9"/>
      <c s="11"/>
    </row>
    <row r="54" spans="1:16" ht="12.75">
      <c r="A54" s="7">
        <v>16</v>
      </c>
      <c s="7" t="s">
        <v>673</v>
      </c>
      <c s="7" t="s">
        <v>44</v>
      </c>
      <c s="7" t="s">
        <v>674</v>
      </c>
      <c s="7" t="s">
        <v>93</v>
      </c>
      <c s="10">
        <v>15.15</v>
      </c>
      <c s="14"/>
      <c s="13">
        <f>ROUND((G54*F54),2)</f>
      </c>
      <c r="O54">
        <f>rekapitulace!H8</f>
      </c>
      <c>
        <f>O54/100*H54</f>
      </c>
    </row>
    <row r="55" spans="4:4" ht="76.5">
      <c r="D55" s="15" t="s">
        <v>675</v>
      </c>
    </row>
    <row r="56" spans="1:16" ht="12.75">
      <c r="A56" s="7">
        <v>17</v>
      </c>
      <c s="7" t="s">
        <v>580</v>
      </c>
      <c s="7" t="s">
        <v>44</v>
      </c>
      <c s="7" t="s">
        <v>581</v>
      </c>
      <c s="7" t="s">
        <v>117</v>
      </c>
      <c s="10">
        <v>3737</v>
      </c>
      <c s="14"/>
      <c s="13">
        <f>ROUND((G56*F56),2)</f>
      </c>
      <c r="O56">
        <f>rekapitulace!H8</f>
      </c>
      <c>
        <f>O56/100*H56</f>
      </c>
    </row>
    <row r="57" spans="4:4" ht="204">
      <c r="D57" s="15" t="s">
        <v>676</v>
      </c>
    </row>
    <row r="58" spans="1:16" ht="12.75">
      <c r="A58" s="7">
        <v>18</v>
      </c>
      <c s="7" t="s">
        <v>583</v>
      </c>
      <c s="7" t="s">
        <v>44</v>
      </c>
      <c s="7" t="s">
        <v>584</v>
      </c>
      <c s="7" t="s">
        <v>93</v>
      </c>
      <c s="10">
        <v>1508.43</v>
      </c>
      <c s="14"/>
      <c s="13">
        <f>ROUND((G58*F58),2)</f>
      </c>
      <c r="O58">
        <f>rekapitulace!H8</f>
      </c>
      <c>
        <f>O58/100*H58</f>
      </c>
    </row>
    <row r="59" spans="4:4" ht="409.5">
      <c r="D59" s="15" t="s">
        <v>677</v>
      </c>
    </row>
    <row r="60" spans="1:16" ht="12.75">
      <c r="A60" s="7">
        <v>19</v>
      </c>
      <c s="7" t="s">
        <v>678</v>
      </c>
      <c s="7" t="s">
        <v>44</v>
      </c>
      <c s="7" t="s">
        <v>679</v>
      </c>
      <c s="7" t="s">
        <v>117</v>
      </c>
      <c s="10">
        <v>180</v>
      </c>
      <c s="14"/>
      <c s="13">
        <f>ROUND((G60*F60),2)</f>
      </c>
      <c r="O60">
        <f>rekapitulace!H8</f>
      </c>
      <c>
        <f>O60/100*H60</f>
      </c>
    </row>
    <row r="61" spans="4:4" ht="38.25">
      <c r="D61" s="15" t="s">
        <v>680</v>
      </c>
    </row>
    <row r="62" spans="1:16" ht="12.75">
      <c r="A62" s="7">
        <v>20</v>
      </c>
      <c s="7" t="s">
        <v>586</v>
      </c>
      <c s="7" t="s">
        <v>44</v>
      </c>
      <c s="7" t="s">
        <v>587</v>
      </c>
      <c s="7" t="s">
        <v>117</v>
      </c>
      <c s="10">
        <v>3759</v>
      </c>
      <c s="14"/>
      <c s="13">
        <f>ROUND((G62*F62),2)</f>
      </c>
      <c r="O62">
        <f>rekapitulace!H8</f>
      </c>
      <c>
        <f>O62/100*H62</f>
      </c>
    </row>
    <row r="63" spans="4:4" ht="255">
      <c r="D63" s="15" t="s">
        <v>681</v>
      </c>
    </row>
    <row r="64" spans="1:16" ht="12.75">
      <c r="A64" s="7">
        <v>21</v>
      </c>
      <c s="7" t="s">
        <v>589</v>
      </c>
      <c s="7" t="s">
        <v>44</v>
      </c>
      <c s="7" t="s">
        <v>590</v>
      </c>
      <c s="7" t="s">
        <v>117</v>
      </c>
      <c s="10">
        <v>7431</v>
      </c>
      <c s="14"/>
      <c s="13">
        <f>ROUND((G64*F64),2)</f>
      </c>
      <c r="O64">
        <f>rekapitulace!H8</f>
      </c>
      <c>
        <f>O64/100*H64</f>
      </c>
    </row>
    <row r="65" spans="4:4" ht="267.75">
      <c r="D65" s="15" t="s">
        <v>682</v>
      </c>
    </row>
    <row r="66" spans="1:16" ht="12.75">
      <c r="A66" s="7">
        <v>22</v>
      </c>
      <c s="7" t="s">
        <v>683</v>
      </c>
      <c s="7" t="s">
        <v>44</v>
      </c>
      <c s="7" t="s">
        <v>684</v>
      </c>
      <c s="7" t="s">
        <v>117</v>
      </c>
      <c s="10">
        <v>87</v>
      </c>
      <c s="14"/>
      <c s="13">
        <f>ROUND((G66*F66),2)</f>
      </c>
      <c r="O66">
        <f>rekapitulace!H8</f>
      </c>
      <c>
        <f>O66/100*H66</f>
      </c>
    </row>
    <row r="67" spans="4:4" ht="51">
      <c r="D67" s="15" t="s">
        <v>685</v>
      </c>
    </row>
    <row r="68" spans="1:16" ht="12.75">
      <c r="A68" s="7">
        <v>23</v>
      </c>
      <c s="7" t="s">
        <v>592</v>
      </c>
      <c s="7" t="s">
        <v>44</v>
      </c>
      <c s="7" t="s">
        <v>593</v>
      </c>
      <c s="7" t="s">
        <v>117</v>
      </c>
      <c s="10">
        <v>3672</v>
      </c>
      <c s="14"/>
      <c s="13">
        <f>ROUND((G68*F68),2)</f>
      </c>
      <c r="O68">
        <f>rekapitulace!H8</f>
      </c>
      <c>
        <f>O68/100*H68</f>
      </c>
    </row>
    <row r="69" spans="4:4" ht="204">
      <c r="D69" s="15" t="s">
        <v>686</v>
      </c>
    </row>
    <row r="70" spans="1:16" ht="12.75">
      <c r="A70" s="7">
        <v>24</v>
      </c>
      <c s="7" t="s">
        <v>687</v>
      </c>
      <c s="7" t="s">
        <v>44</v>
      </c>
      <c s="7" t="s">
        <v>688</v>
      </c>
      <c s="7" t="s">
        <v>117</v>
      </c>
      <c s="10">
        <v>87</v>
      </c>
      <c s="14"/>
      <c s="13">
        <f>ROUND((G70*F70),2)</f>
      </c>
      <c r="O70">
        <f>rekapitulace!H8</f>
      </c>
      <c>
        <f>O70/100*H70</f>
      </c>
    </row>
    <row r="71" spans="4:4" ht="51">
      <c r="D71" s="15" t="s">
        <v>685</v>
      </c>
    </row>
    <row r="72" spans="1:16" ht="12.75">
      <c r="A72" s="7">
        <v>25</v>
      </c>
      <c s="7" t="s">
        <v>594</v>
      </c>
      <c s="7" t="s">
        <v>44</v>
      </c>
      <c s="7" t="s">
        <v>595</v>
      </c>
      <c s="7" t="s">
        <v>117</v>
      </c>
      <c s="10">
        <v>3672</v>
      </c>
      <c s="14"/>
      <c s="13">
        <f>ROUND((G72*F72),2)</f>
      </c>
      <c r="O72">
        <f>rekapitulace!H8</f>
      </c>
      <c>
        <f>O72/100*H72</f>
      </c>
    </row>
    <row r="73" spans="4:4" ht="204">
      <c r="D73" s="15" t="s">
        <v>686</v>
      </c>
    </row>
    <row r="74" spans="1:16" ht="12.75">
      <c r="A74" s="7">
        <v>26</v>
      </c>
      <c s="7" t="s">
        <v>596</v>
      </c>
      <c s="7" t="s">
        <v>44</v>
      </c>
      <c s="7" t="s">
        <v>597</v>
      </c>
      <c s="7" t="s">
        <v>117</v>
      </c>
      <c s="10">
        <v>3672</v>
      </c>
      <c s="14"/>
      <c s="13">
        <f>ROUND((G74*F74),2)</f>
      </c>
      <c r="O74">
        <f>rekapitulace!H8</f>
      </c>
      <c>
        <f>O74/100*H74</f>
      </c>
    </row>
    <row r="75" spans="4:4" ht="204">
      <c r="D75" s="15" t="s">
        <v>686</v>
      </c>
    </row>
    <row r="76" spans="1:16" ht="12.75">
      <c r="A76" s="7">
        <v>27</v>
      </c>
      <c s="7" t="s">
        <v>598</v>
      </c>
      <c s="7" t="s">
        <v>44</v>
      </c>
      <c s="7" t="s">
        <v>599</v>
      </c>
      <c s="7" t="s">
        <v>117</v>
      </c>
      <c s="10">
        <v>3759</v>
      </c>
      <c s="14"/>
      <c s="13">
        <f>ROUND((G76*F76),2)</f>
      </c>
      <c r="O76">
        <f>rekapitulace!H8</f>
      </c>
      <c>
        <f>O76/100*H76</f>
      </c>
    </row>
    <row r="77" spans="4:4" ht="89.25">
      <c r="D77" s="15" t="s">
        <v>689</v>
      </c>
    </row>
    <row r="78" spans="1:16" ht="12.75">
      <c r="A78" s="7">
        <v>28</v>
      </c>
      <c s="7" t="s">
        <v>690</v>
      </c>
      <c s="7" t="s">
        <v>44</v>
      </c>
      <c s="7" t="s">
        <v>691</v>
      </c>
      <c s="7" t="s">
        <v>117</v>
      </c>
      <c s="10">
        <v>173.5</v>
      </c>
      <c s="14"/>
      <c s="13">
        <f>ROUND((G78*F78),2)</f>
      </c>
      <c r="O78">
        <f>rekapitulace!H8</f>
      </c>
      <c>
        <f>O78/100*H78</f>
      </c>
    </row>
    <row r="79" spans="4:4" ht="63.75">
      <c r="D79" s="15" t="s">
        <v>692</v>
      </c>
    </row>
    <row r="80" spans="1:16" ht="12.75">
      <c r="A80" s="7">
        <v>29</v>
      </c>
      <c s="7" t="s">
        <v>690</v>
      </c>
      <c s="7" t="s">
        <v>61</v>
      </c>
      <c s="7" t="s">
        <v>693</v>
      </c>
      <c s="7" t="s">
        <v>117</v>
      </c>
      <c s="10">
        <v>194</v>
      </c>
      <c s="14"/>
      <c s="13">
        <f>ROUND((G80*F80),2)</f>
      </c>
      <c r="O80">
        <f>rekapitulace!H8</f>
      </c>
      <c>
        <f>O80/100*H80</f>
      </c>
    </row>
    <row r="81" spans="4:4" ht="63.75">
      <c r="D81" s="15" t="s">
        <v>694</v>
      </c>
    </row>
    <row r="82" spans="1:16" ht="12.75">
      <c r="A82" s="7">
        <v>30</v>
      </c>
      <c s="7" t="s">
        <v>601</v>
      </c>
      <c s="7" t="s">
        <v>44</v>
      </c>
      <c s="7" t="s">
        <v>695</v>
      </c>
      <c s="7" t="s">
        <v>117</v>
      </c>
      <c s="10">
        <v>101</v>
      </c>
      <c s="14"/>
      <c s="13">
        <f>ROUND((G82*F82),2)</f>
      </c>
      <c r="O82">
        <f>rekapitulace!H8</f>
      </c>
      <c>
        <f>O82/100*H82</f>
      </c>
    </row>
    <row r="83" spans="4:4" ht="51">
      <c r="D83" s="15" t="s">
        <v>696</v>
      </c>
    </row>
    <row r="84" spans="1:16" ht="12.75">
      <c r="A84" s="7">
        <v>31</v>
      </c>
      <c s="7" t="s">
        <v>697</v>
      </c>
      <c s="7" t="s">
        <v>44</v>
      </c>
      <c s="7" t="s">
        <v>698</v>
      </c>
      <c s="7" t="s">
        <v>117</v>
      </c>
      <c s="10">
        <v>878</v>
      </c>
      <c s="14"/>
      <c s="13">
        <f>ROUND((G84*F84),2)</f>
      </c>
      <c r="O84">
        <f>rekapitulace!H8</f>
      </c>
      <c>
        <f>O84/100*H84</f>
      </c>
    </row>
    <row r="85" spans="4:4" ht="51">
      <c r="D85" s="15" t="s">
        <v>699</v>
      </c>
    </row>
    <row r="86" spans="1:16" ht="12.75">
      <c r="A86" s="7">
        <v>32</v>
      </c>
      <c s="7" t="s">
        <v>700</v>
      </c>
      <c s="7" t="s">
        <v>44</v>
      </c>
      <c s="7" t="s">
        <v>701</v>
      </c>
      <c s="7" t="s">
        <v>117</v>
      </c>
      <c s="10">
        <v>11</v>
      </c>
      <c s="14"/>
      <c s="13">
        <f>ROUND((G86*F86),2)</f>
      </c>
      <c r="O86">
        <f>rekapitulace!H8</f>
      </c>
      <c>
        <f>O86/100*H86</f>
      </c>
    </row>
    <row r="87" spans="4:4" ht="38.25">
      <c r="D87" s="15" t="s">
        <v>702</v>
      </c>
    </row>
    <row r="88" spans="1:16" ht="12.75">
      <c r="A88" s="7">
        <v>33</v>
      </c>
      <c s="7" t="s">
        <v>703</v>
      </c>
      <c s="7" t="s">
        <v>44</v>
      </c>
      <c s="7" t="s">
        <v>704</v>
      </c>
      <c s="7" t="s">
        <v>117</v>
      </c>
      <c s="10">
        <v>52</v>
      </c>
      <c s="14"/>
      <c s="13">
        <f>ROUND((G88*F88),2)</f>
      </c>
      <c r="O88">
        <f>rekapitulace!H8</f>
      </c>
      <c>
        <f>O88/100*H88</f>
      </c>
    </row>
    <row r="89" spans="4:4" ht="63.75">
      <c r="D89" s="15" t="s">
        <v>705</v>
      </c>
    </row>
    <row r="90" spans="1:16" ht="12.75">
      <c r="A90" s="7">
        <v>34</v>
      </c>
      <c s="7" t="s">
        <v>706</v>
      </c>
      <c s="7" t="s">
        <v>44</v>
      </c>
      <c s="7" t="s">
        <v>707</v>
      </c>
      <c s="7" t="s">
        <v>117</v>
      </c>
      <c s="10">
        <v>49</v>
      </c>
      <c s="14"/>
      <c s="13">
        <f>ROUND((G90*F90),2)</f>
      </c>
      <c r="O90">
        <f>rekapitulace!H8</f>
      </c>
      <c>
        <f>O90/100*H90</f>
      </c>
    </row>
    <row r="91" spans="4:4" ht="38.25">
      <c r="D91" s="15" t="s">
        <v>708</v>
      </c>
    </row>
    <row r="92" spans="1:16" ht="12.75">
      <c r="A92" s="7">
        <v>35</v>
      </c>
      <c s="7" t="s">
        <v>709</v>
      </c>
      <c s="7" t="s">
        <v>44</v>
      </c>
      <c s="7" t="s">
        <v>710</v>
      </c>
      <c s="7" t="s">
        <v>117</v>
      </c>
      <c s="10">
        <v>8</v>
      </c>
      <c s="14"/>
      <c s="13">
        <f>ROUND((G92*F92),2)</f>
      </c>
      <c r="O92">
        <f>rekapitulace!H8</f>
      </c>
      <c>
        <f>O92/100*H92</f>
      </c>
    </row>
    <row r="93" spans="4:4" ht="38.25">
      <c r="D93" s="15" t="s">
        <v>711</v>
      </c>
    </row>
    <row r="94" spans="1:16" ht="12.75">
      <c r="A94" s="7">
        <v>36</v>
      </c>
      <c s="7" t="s">
        <v>604</v>
      </c>
      <c s="7" t="s">
        <v>44</v>
      </c>
      <c s="7" t="s">
        <v>605</v>
      </c>
      <c s="7" t="s">
        <v>128</v>
      </c>
      <c s="10">
        <v>272</v>
      </c>
      <c s="14"/>
      <c s="13">
        <f>ROUND((G94*F94),2)</f>
      </c>
      <c r="O94">
        <f>rekapitulace!H8</f>
      </c>
      <c>
        <f>O94/100*H94</f>
      </c>
    </row>
    <row r="95" spans="4:4" ht="76.5">
      <c r="D95" s="15" t="s">
        <v>712</v>
      </c>
    </row>
    <row r="96" spans="1:16" ht="12.75" customHeight="1">
      <c r="A96" s="16"/>
      <c s="16"/>
      <c s="16" t="s">
        <v>37</v>
      </c>
      <c s="16" t="s">
        <v>576</v>
      </c>
      <c s="16"/>
      <c s="16"/>
      <c s="16"/>
      <c s="16">
        <f>SUM(H54:H95)</f>
      </c>
      <c r="P96">
        <f>ROUND(SUM(P54:P95),2)</f>
      </c>
    </row>
    <row r="98" spans="1:8" ht="12.75" customHeight="1">
      <c r="A98" s="9"/>
      <c s="9"/>
      <c s="9" t="s">
        <v>39</v>
      </c>
      <c s="9" t="s">
        <v>366</v>
      </c>
      <c s="9"/>
      <c s="11"/>
      <c s="9"/>
      <c s="11"/>
    </row>
    <row r="99" spans="1:16" ht="12.75">
      <c r="A99" s="7">
        <v>37</v>
      </c>
      <c s="7" t="s">
        <v>713</v>
      </c>
      <c s="7" t="s">
        <v>44</v>
      </c>
      <c s="7" t="s">
        <v>714</v>
      </c>
      <c s="7" t="s">
        <v>117</v>
      </c>
      <c s="10">
        <v>45</v>
      </c>
      <c s="14"/>
      <c s="13">
        <f>ROUND((G99*F99),2)</f>
      </c>
      <c r="O99">
        <f>rekapitulace!H8</f>
      </c>
      <c>
        <f>O99/100*H99</f>
      </c>
    </row>
    <row r="100" spans="4:4" ht="38.25">
      <c r="D100" s="15" t="s">
        <v>715</v>
      </c>
    </row>
    <row r="101" spans="1:16" ht="12.75" customHeight="1">
      <c r="A101" s="16"/>
      <c s="16"/>
      <c s="16" t="s">
        <v>39</v>
      </c>
      <c s="16" t="s">
        <v>366</v>
      </c>
      <c s="16"/>
      <c s="16"/>
      <c s="16"/>
      <c s="16">
        <f>SUM(H99:H100)</f>
      </c>
      <c r="P101">
        <f>ROUND(SUM(P99:P100),2)</f>
      </c>
    </row>
    <row r="103" spans="1:8" ht="12.75" customHeight="1">
      <c r="A103" s="9"/>
      <c s="9"/>
      <c s="9" t="s">
        <v>40</v>
      </c>
      <c s="9" t="s">
        <v>77</v>
      </c>
      <c s="9"/>
      <c s="11"/>
      <c s="9"/>
      <c s="11"/>
    </row>
    <row r="104" spans="1:16" ht="12.75">
      <c r="A104" s="7">
        <v>38</v>
      </c>
      <c s="7" t="s">
        <v>716</v>
      </c>
      <c s="7" t="s">
        <v>44</v>
      </c>
      <c s="7" t="s">
        <v>717</v>
      </c>
      <c s="7" t="s">
        <v>70</v>
      </c>
      <c s="10">
        <v>1</v>
      </c>
      <c s="14"/>
      <c s="13">
        <f>ROUND((G104*F104),2)</f>
      </c>
      <c r="O104">
        <f>rekapitulace!H8</f>
      </c>
      <c>
        <f>O104/100*H104</f>
      </c>
    </row>
    <row r="105" spans="4:4" ht="25.5">
      <c r="D105" s="15" t="s">
        <v>188</v>
      </c>
    </row>
    <row r="106" spans="1:16" ht="12.75">
      <c r="A106" s="7">
        <v>39</v>
      </c>
      <c s="7" t="s">
        <v>718</v>
      </c>
      <c s="7" t="s">
        <v>44</v>
      </c>
      <c s="7" t="s">
        <v>719</v>
      </c>
      <c s="7" t="s">
        <v>70</v>
      </c>
      <c s="10">
        <v>5</v>
      </c>
      <c s="14"/>
      <c s="13">
        <f>ROUND((G106*F106),2)</f>
      </c>
      <c r="O106">
        <f>rekapitulace!H8</f>
      </c>
      <c>
        <f>O106/100*H106</f>
      </c>
    </row>
    <row r="107" spans="4:4" ht="25.5">
      <c r="D107" s="15" t="s">
        <v>231</v>
      </c>
    </row>
    <row r="108" spans="1:16" ht="12.75">
      <c r="A108" s="7">
        <v>40</v>
      </c>
      <c s="7" t="s">
        <v>720</v>
      </c>
      <c s="7" t="s">
        <v>44</v>
      </c>
      <c s="7" t="s">
        <v>721</v>
      </c>
      <c s="7" t="s">
        <v>70</v>
      </c>
      <c s="10">
        <v>2</v>
      </c>
      <c s="14"/>
      <c s="13">
        <f>ROUND((G108*F108),2)</f>
      </c>
      <c r="O108">
        <f>rekapitulace!H8</f>
      </c>
      <c>
        <f>O108/100*H108</f>
      </c>
    </row>
    <row r="109" spans="4:4" ht="25.5">
      <c r="D109" s="15" t="s">
        <v>722</v>
      </c>
    </row>
    <row r="110" spans="1:16" ht="12.75">
      <c r="A110" s="7">
        <v>41</v>
      </c>
      <c s="7" t="s">
        <v>723</v>
      </c>
      <c s="7" t="s">
        <v>44</v>
      </c>
      <c s="7" t="s">
        <v>724</v>
      </c>
      <c s="7" t="s">
        <v>70</v>
      </c>
      <c s="10">
        <v>2</v>
      </c>
      <c s="14"/>
      <c s="13">
        <f>ROUND((G110*F110),2)</f>
      </c>
      <c r="O110">
        <f>rekapitulace!H8</f>
      </c>
      <c>
        <f>O110/100*H110</f>
      </c>
    </row>
    <row r="111" spans="4:4" ht="25.5">
      <c r="D111" s="15" t="s">
        <v>725</v>
      </c>
    </row>
    <row r="112" spans="1:16" ht="12.75">
      <c r="A112" s="7">
        <v>42</v>
      </c>
      <c s="7" t="s">
        <v>612</v>
      </c>
      <c s="7" t="s">
        <v>44</v>
      </c>
      <c s="7" t="s">
        <v>613</v>
      </c>
      <c s="7" t="s">
        <v>70</v>
      </c>
      <c s="10">
        <v>2</v>
      </c>
      <c s="14"/>
      <c s="13">
        <f>ROUND((G112*F112),2)</f>
      </c>
      <c r="O112">
        <f>rekapitulace!H8</f>
      </c>
      <c>
        <f>O112/100*H112</f>
      </c>
    </row>
    <row r="113" spans="4:4" ht="25.5">
      <c r="D113" s="15" t="s">
        <v>161</v>
      </c>
    </row>
    <row r="114" spans="1:16" ht="12.75">
      <c r="A114" s="7">
        <v>43</v>
      </c>
      <c s="7" t="s">
        <v>616</v>
      </c>
      <c s="7" t="s">
        <v>44</v>
      </c>
      <c s="7" t="s">
        <v>617</v>
      </c>
      <c s="7" t="s">
        <v>70</v>
      </c>
      <c s="10">
        <v>2</v>
      </c>
      <c s="14"/>
      <c s="13">
        <f>ROUND((G114*F114),2)</f>
      </c>
      <c r="O114">
        <f>rekapitulace!H8</f>
      </c>
      <c>
        <f>O114/100*H114</f>
      </c>
    </row>
    <row r="115" spans="4:4" ht="25.5">
      <c r="D115" s="15" t="s">
        <v>161</v>
      </c>
    </row>
    <row r="116" spans="1:16" ht="12.75" customHeight="1">
      <c r="A116" s="16"/>
      <c s="16"/>
      <c s="16" t="s">
        <v>40</v>
      </c>
      <c s="16" t="s">
        <v>77</v>
      </c>
      <c s="16"/>
      <c s="16"/>
      <c s="16"/>
      <c s="16">
        <f>SUM(H104:H115)</f>
      </c>
      <c r="P116">
        <f>ROUND(SUM(P104:P115),2)</f>
      </c>
    </row>
    <row r="118" spans="1:8" ht="12.75" customHeight="1">
      <c r="A118" s="9"/>
      <c s="9"/>
      <c s="9" t="s">
        <v>85</v>
      </c>
      <c s="9" t="s">
        <v>84</v>
      </c>
      <c s="9"/>
      <c s="11"/>
      <c s="9"/>
      <c s="11"/>
    </row>
    <row r="119" spans="1:16" ht="12.75">
      <c r="A119" s="7">
        <v>44</v>
      </c>
      <c s="7" t="s">
        <v>726</v>
      </c>
      <c s="7" t="s">
        <v>44</v>
      </c>
      <c s="7" t="s">
        <v>727</v>
      </c>
      <c s="7" t="s">
        <v>128</v>
      </c>
      <c s="10">
        <v>140</v>
      </c>
      <c s="14"/>
      <c s="13">
        <f>ROUND((G119*F119),2)</f>
      </c>
      <c r="O119">
        <f>rekapitulace!H8</f>
      </c>
      <c>
        <f>O119/100*H119</f>
      </c>
    </row>
    <row r="120" spans="4:4" ht="89.25">
      <c r="D120" s="15" t="s">
        <v>728</v>
      </c>
    </row>
    <row r="121" spans="1:16" ht="12.75">
      <c r="A121" s="7">
        <v>45</v>
      </c>
      <c s="7" t="s">
        <v>729</v>
      </c>
      <c s="7" t="s">
        <v>44</v>
      </c>
      <c s="7" t="s">
        <v>730</v>
      </c>
      <c s="7" t="s">
        <v>128</v>
      </c>
      <c s="10">
        <v>5</v>
      </c>
      <c s="14"/>
      <c s="13">
        <f>ROUND((G121*F121),2)</f>
      </c>
      <c r="O121">
        <f>rekapitulace!H8</f>
      </c>
      <c>
        <f>O121/100*H121</f>
      </c>
    </row>
    <row r="122" spans="4:4" ht="51">
      <c r="D122" s="15" t="s">
        <v>731</v>
      </c>
    </row>
    <row r="123" spans="1:16" ht="12.75">
      <c r="A123" s="7">
        <v>46</v>
      </c>
      <c s="7" t="s">
        <v>732</v>
      </c>
      <c s="7" t="s">
        <v>44</v>
      </c>
      <c s="7" t="s">
        <v>733</v>
      </c>
      <c s="7" t="s">
        <v>128</v>
      </c>
      <c s="10">
        <v>5</v>
      </c>
      <c s="14"/>
      <c s="13">
        <f>ROUND((G123*F123),2)</f>
      </c>
      <c r="O123">
        <f>rekapitulace!H8</f>
      </c>
      <c>
        <f>O123/100*H123</f>
      </c>
    </row>
    <row r="124" spans="4:4" ht="63.75">
      <c r="D124" s="15" t="s">
        <v>734</v>
      </c>
    </row>
    <row r="125" spans="1:16" ht="12.75">
      <c r="A125" s="7">
        <v>47</v>
      </c>
      <c s="7" t="s">
        <v>735</v>
      </c>
      <c s="7" t="s">
        <v>44</v>
      </c>
      <c s="7" t="s">
        <v>736</v>
      </c>
      <c s="7" t="s">
        <v>70</v>
      </c>
      <c s="10">
        <v>2</v>
      </c>
      <c s="14"/>
      <c s="13">
        <f>ROUND((G125*F125),2)</f>
      </c>
      <c r="O125">
        <f>rekapitulace!H8</f>
      </c>
      <c>
        <f>O125/100*H125</f>
      </c>
    </row>
    <row r="126" spans="4:4" ht="38.25">
      <c r="D126" s="15" t="s">
        <v>737</v>
      </c>
    </row>
    <row r="127" spans="1:16" ht="12.75">
      <c r="A127" s="7">
        <v>48</v>
      </c>
      <c s="7" t="s">
        <v>620</v>
      </c>
      <c s="7" t="s">
        <v>44</v>
      </c>
      <c s="7" t="s">
        <v>621</v>
      </c>
      <c s="7" t="s">
        <v>70</v>
      </c>
      <c s="10">
        <v>14</v>
      </c>
      <c s="14"/>
      <c s="13">
        <f>ROUND((G127*F127),2)</f>
      </c>
      <c r="O127">
        <f>rekapitulace!H8</f>
      </c>
      <c>
        <f>O127/100*H127</f>
      </c>
    </row>
    <row r="128" spans="4:4" ht="25.5">
      <c r="D128" s="15" t="s">
        <v>513</v>
      </c>
    </row>
    <row r="129" spans="1:16" ht="12.75">
      <c r="A129" s="7">
        <v>49</v>
      </c>
      <c s="7" t="s">
        <v>623</v>
      </c>
      <c s="7" t="s">
        <v>44</v>
      </c>
      <c s="7" t="s">
        <v>624</v>
      </c>
      <c s="7" t="s">
        <v>70</v>
      </c>
      <c s="10">
        <v>1</v>
      </c>
      <c s="14"/>
      <c s="13">
        <f>ROUND((G129*F129),2)</f>
      </c>
      <c r="O129">
        <f>rekapitulace!H8</f>
      </c>
      <c>
        <f>O129/100*H129</f>
      </c>
    </row>
    <row r="130" spans="4:4" ht="63.75">
      <c r="D130" s="15" t="s">
        <v>738</v>
      </c>
    </row>
    <row r="131" spans="1:16" ht="12.75">
      <c r="A131" s="7">
        <v>50</v>
      </c>
      <c s="7" t="s">
        <v>739</v>
      </c>
      <c s="7" t="s">
        <v>61</v>
      </c>
      <c s="7" t="s">
        <v>740</v>
      </c>
      <c s="7" t="s">
        <v>70</v>
      </c>
      <c s="10">
        <v>1</v>
      </c>
      <c s="14"/>
      <c s="13">
        <f>ROUND((G131*F131),2)</f>
      </c>
      <c r="O131">
        <f>rekapitulace!H8</f>
      </c>
      <c>
        <f>O131/100*H131</f>
      </c>
    </row>
    <row r="132" spans="4:4" ht="25.5">
      <c r="D132" s="15" t="s">
        <v>188</v>
      </c>
    </row>
    <row r="133" spans="1:16" ht="12.75">
      <c r="A133" s="7">
        <v>51</v>
      </c>
      <c s="7" t="s">
        <v>739</v>
      </c>
      <c s="7" t="s">
        <v>63</v>
      </c>
      <c s="7" t="s">
        <v>741</v>
      </c>
      <c s="7" t="s">
        <v>70</v>
      </c>
      <c s="10">
        <v>3</v>
      </c>
      <c s="14"/>
      <c s="13">
        <f>ROUND((G133*F133),2)</f>
      </c>
      <c r="O133">
        <f>rekapitulace!H8</f>
      </c>
      <c>
        <f>O133/100*H133</f>
      </c>
    </row>
    <row r="134" spans="4:4" ht="25.5">
      <c r="D134" s="15" t="s">
        <v>74</v>
      </c>
    </row>
    <row r="135" spans="1:16" ht="12.75">
      <c r="A135" s="7">
        <v>52</v>
      </c>
      <c s="7" t="s">
        <v>742</v>
      </c>
      <c s="7" t="s">
        <v>44</v>
      </c>
      <c s="7" t="s">
        <v>743</v>
      </c>
      <c s="7" t="s">
        <v>70</v>
      </c>
      <c s="10">
        <v>3</v>
      </c>
      <c s="14"/>
      <c s="13">
        <f>ROUND((G135*F135),2)</f>
      </c>
      <c r="O135">
        <f>rekapitulace!H8</f>
      </c>
      <c>
        <f>O135/100*H135</f>
      </c>
    </row>
    <row r="136" spans="4:4" ht="25.5">
      <c r="D136" s="15" t="s">
        <v>74</v>
      </c>
    </row>
    <row r="137" spans="1:16" ht="12.75">
      <c r="A137" s="7">
        <v>53</v>
      </c>
      <c s="7" t="s">
        <v>626</v>
      </c>
      <c s="7" t="s">
        <v>44</v>
      </c>
      <c s="7" t="s">
        <v>627</v>
      </c>
      <c s="7" t="s">
        <v>70</v>
      </c>
      <c s="10">
        <v>2</v>
      </c>
      <c s="14"/>
      <c s="13">
        <f>ROUND((G137*F137),2)</f>
      </c>
      <c r="O137">
        <f>rekapitulace!H8</f>
      </c>
      <c>
        <f>O137/100*H137</f>
      </c>
    </row>
    <row r="138" spans="4:4" ht="25.5">
      <c r="D138" s="15" t="s">
        <v>161</v>
      </c>
    </row>
    <row r="139" spans="1:16" ht="12.75">
      <c r="A139" s="7">
        <v>54</v>
      </c>
      <c s="7" t="s">
        <v>744</v>
      </c>
      <c s="7" t="s">
        <v>44</v>
      </c>
      <c s="7" t="s">
        <v>745</v>
      </c>
      <c s="7" t="s">
        <v>70</v>
      </c>
      <c s="10">
        <v>1</v>
      </c>
      <c s="14"/>
      <c s="13">
        <f>ROUND((G139*F139),2)</f>
      </c>
      <c r="O139">
        <f>rekapitulace!H8</f>
      </c>
      <c>
        <f>O139/100*H139</f>
      </c>
    </row>
    <row r="140" spans="4:4" ht="25.5">
      <c r="D140" s="15" t="s">
        <v>188</v>
      </c>
    </row>
    <row r="141" spans="1:16" ht="12.75">
      <c r="A141" s="7">
        <v>55</v>
      </c>
      <c s="7" t="s">
        <v>634</v>
      </c>
      <c s="7" t="s">
        <v>44</v>
      </c>
      <c s="7" t="s">
        <v>635</v>
      </c>
      <c s="7" t="s">
        <v>117</v>
      </c>
      <c s="10">
        <v>8.5</v>
      </c>
      <c s="14"/>
      <c s="13">
        <f>ROUND((G141*F141),2)</f>
      </c>
      <c r="O141">
        <f>rekapitulace!H8</f>
      </c>
      <c>
        <f>O141/100*H141</f>
      </c>
    </row>
    <row r="142" spans="4:4" ht="25.5">
      <c r="D142" s="15" t="s">
        <v>746</v>
      </c>
    </row>
    <row r="143" spans="1:16" ht="12.75">
      <c r="A143" s="7">
        <v>56</v>
      </c>
      <c s="7" t="s">
        <v>747</v>
      </c>
      <c s="7" t="s">
        <v>44</v>
      </c>
      <c s="7" t="s">
        <v>748</v>
      </c>
      <c s="7" t="s">
        <v>70</v>
      </c>
      <c s="10">
        <v>2</v>
      </c>
      <c s="14"/>
      <c s="13">
        <f>ROUND((G143*F143),2)</f>
      </c>
      <c r="O143">
        <f>rekapitulace!H8</f>
      </c>
      <c>
        <f>O143/100*H143</f>
      </c>
    </row>
    <row r="144" spans="4:4" ht="76.5">
      <c r="D144" s="15" t="s">
        <v>749</v>
      </c>
    </row>
    <row r="145" spans="1:16" ht="12.75">
      <c r="A145" s="7">
        <v>57</v>
      </c>
      <c s="7" t="s">
        <v>750</v>
      </c>
      <c s="7" t="s">
        <v>44</v>
      </c>
      <c s="7" t="s">
        <v>751</v>
      </c>
      <c s="7" t="s">
        <v>128</v>
      </c>
      <c s="10">
        <v>104</v>
      </c>
      <c s="14"/>
      <c s="13">
        <f>ROUND((G145*F145),2)</f>
      </c>
      <c r="O145">
        <f>rekapitulace!H8</f>
      </c>
      <c>
        <f>O145/100*H145</f>
      </c>
    </row>
    <row r="146" spans="4:4" ht="38.25">
      <c r="D146" s="15" t="s">
        <v>752</v>
      </c>
    </row>
    <row r="147" spans="1:16" ht="12.75">
      <c r="A147" s="7">
        <v>58</v>
      </c>
      <c s="7" t="s">
        <v>753</v>
      </c>
      <c s="7" t="s">
        <v>44</v>
      </c>
      <c s="7" t="s">
        <v>754</v>
      </c>
      <c s="7" t="s">
        <v>128</v>
      </c>
      <c s="10">
        <v>270</v>
      </c>
      <c s="14"/>
      <c s="13">
        <f>ROUND((G147*F147),2)</f>
      </c>
      <c r="O147">
        <f>rekapitulace!H8</f>
      </c>
      <c>
        <f>O147/100*H147</f>
      </c>
    </row>
    <row r="148" spans="4:4" ht="76.5">
      <c r="D148" s="15" t="s">
        <v>755</v>
      </c>
    </row>
    <row r="149" spans="1:16" ht="12.75">
      <c r="A149" s="7">
        <v>59</v>
      </c>
      <c s="7" t="s">
        <v>756</v>
      </c>
      <c s="7" t="s">
        <v>44</v>
      </c>
      <c s="7" t="s">
        <v>757</v>
      </c>
      <c s="7" t="s">
        <v>128</v>
      </c>
      <c s="10">
        <v>54</v>
      </c>
      <c s="14"/>
      <c s="13">
        <f>ROUND((G149*F149),2)</f>
      </c>
      <c r="O149">
        <f>rekapitulace!H8</f>
      </c>
      <c>
        <f>O149/100*H149</f>
      </c>
    </row>
    <row r="150" spans="4:4" ht="89.25">
      <c r="D150" s="15" t="s">
        <v>758</v>
      </c>
    </row>
    <row r="151" spans="1:16" ht="12.75">
      <c r="A151" s="7">
        <v>60</v>
      </c>
      <c s="7" t="s">
        <v>639</v>
      </c>
      <c s="7" t="s">
        <v>44</v>
      </c>
      <c s="7" t="s">
        <v>640</v>
      </c>
      <c s="7" t="s">
        <v>128</v>
      </c>
      <c s="10">
        <v>1244</v>
      </c>
      <c s="14"/>
      <c s="13">
        <f>ROUND((G151*F151),2)</f>
      </c>
      <c r="O151">
        <f>rekapitulace!H8</f>
      </c>
      <c>
        <f>O151/100*H151</f>
      </c>
    </row>
    <row r="152" spans="4:4" ht="38.25">
      <c r="D152" s="15" t="s">
        <v>759</v>
      </c>
    </row>
    <row r="153" spans="1:16" ht="12.75">
      <c r="A153" s="7">
        <v>61</v>
      </c>
      <c s="7" t="s">
        <v>760</v>
      </c>
      <c s="7" t="s">
        <v>44</v>
      </c>
      <c s="7" t="s">
        <v>761</v>
      </c>
      <c s="7" t="s">
        <v>128</v>
      </c>
      <c s="10">
        <v>44</v>
      </c>
      <c s="14"/>
      <c s="13">
        <f>ROUND((G153*F153),2)</f>
      </c>
      <c r="O153">
        <f>rekapitulace!H8</f>
      </c>
      <c>
        <f>O153/100*H153</f>
      </c>
    </row>
    <row r="154" spans="4:4" ht="51">
      <c r="D154" s="15" t="s">
        <v>762</v>
      </c>
    </row>
    <row r="155" spans="1:16" ht="12.75">
      <c r="A155" s="7">
        <v>62</v>
      </c>
      <c s="7" t="s">
        <v>642</v>
      </c>
      <c s="7" t="s">
        <v>44</v>
      </c>
      <c s="7" t="s">
        <v>643</v>
      </c>
      <c s="7" t="s">
        <v>128</v>
      </c>
      <c s="10">
        <v>272</v>
      </c>
      <c s="14"/>
      <c s="13">
        <f>ROUND((G155*F155),2)</f>
      </c>
      <c r="O155">
        <f>rekapitulace!H8</f>
      </c>
      <c>
        <f>O155/100*H155</f>
      </c>
    </row>
    <row r="156" spans="4:4" ht="267.75">
      <c r="D156" s="15" t="s">
        <v>763</v>
      </c>
    </row>
    <row r="157" spans="1:16" ht="12.75">
      <c r="A157" s="7">
        <v>63</v>
      </c>
      <c s="7" t="s">
        <v>764</v>
      </c>
      <c s="7" t="s">
        <v>44</v>
      </c>
      <c s="7" t="s">
        <v>765</v>
      </c>
      <c s="7" t="s">
        <v>128</v>
      </c>
      <c s="10">
        <v>54</v>
      </c>
      <c s="14"/>
      <c s="13">
        <f>ROUND((G157*F157),2)</f>
      </c>
      <c r="O157">
        <f>rekapitulace!H8</f>
      </c>
      <c>
        <f>O157/100*H157</f>
      </c>
    </row>
    <row r="158" spans="4:4" ht="25.5">
      <c r="D158" s="15" t="s">
        <v>766</v>
      </c>
    </row>
    <row r="159" spans="1:16" ht="12.75">
      <c r="A159" s="7">
        <v>64</v>
      </c>
      <c s="7" t="s">
        <v>767</v>
      </c>
      <c s="7" t="s">
        <v>44</v>
      </c>
      <c s="7" t="s">
        <v>768</v>
      </c>
      <c s="7" t="s">
        <v>128</v>
      </c>
      <c s="10">
        <v>17</v>
      </c>
      <c s="14"/>
      <c s="13">
        <f>ROUND((G159*F159),2)</f>
      </c>
      <c r="O159">
        <f>rekapitulace!H8</f>
      </c>
      <c>
        <f>O159/100*H159</f>
      </c>
    </row>
    <row r="160" spans="4:4" ht="38.25">
      <c r="D160" s="15" t="s">
        <v>769</v>
      </c>
    </row>
    <row r="161" spans="1:16" ht="12.75">
      <c r="A161" s="7">
        <v>65</v>
      </c>
      <c s="7" t="s">
        <v>770</v>
      </c>
      <c s="7" t="s">
        <v>44</v>
      </c>
      <c s="7" t="s">
        <v>771</v>
      </c>
      <c s="7" t="s">
        <v>128</v>
      </c>
      <c s="10">
        <v>36</v>
      </c>
      <c s="14"/>
      <c s="13">
        <f>ROUND((G161*F161),2)</f>
      </c>
      <c r="O161">
        <f>rekapitulace!H8</f>
      </c>
      <c>
        <f>O161/100*H161</f>
      </c>
    </row>
    <row r="162" spans="4:4" ht="25.5">
      <c r="D162" s="15" t="s">
        <v>243</v>
      </c>
    </row>
    <row r="163" spans="1:16" ht="12.75">
      <c r="A163" s="7">
        <v>66</v>
      </c>
      <c s="7" t="s">
        <v>772</v>
      </c>
      <c s="7" t="s">
        <v>44</v>
      </c>
      <c s="7" t="s">
        <v>773</v>
      </c>
      <c s="7" t="s">
        <v>117</v>
      </c>
      <c s="10">
        <v>65</v>
      </c>
      <c s="14"/>
      <c s="13">
        <f>ROUND((G163*F163),2)</f>
      </c>
      <c r="O163">
        <f>rekapitulace!H8</f>
      </c>
      <c>
        <f>O163/100*H163</f>
      </c>
    </row>
    <row r="164" spans="4:4" ht="38.25">
      <c r="D164" s="15" t="s">
        <v>774</v>
      </c>
    </row>
    <row r="165" spans="1:16" ht="12.75">
      <c r="A165" s="7">
        <v>67</v>
      </c>
      <c s="7" t="s">
        <v>775</v>
      </c>
      <c s="7" t="s">
        <v>44</v>
      </c>
      <c s="7" t="s">
        <v>776</v>
      </c>
      <c s="7" t="s">
        <v>237</v>
      </c>
      <c s="10">
        <v>38.871</v>
      </c>
      <c s="14"/>
      <c s="13">
        <f>ROUND((G165*F165),2)</f>
      </c>
      <c r="O165">
        <f>rekapitulace!H8</f>
      </c>
      <c>
        <f>O165/100*H165</f>
      </c>
    </row>
    <row r="166" spans="4:4" ht="127.5">
      <c r="D166" s="15" t="s">
        <v>777</v>
      </c>
    </row>
    <row r="167" spans="1:16" ht="12.75">
      <c r="A167" s="7">
        <v>68</v>
      </c>
      <c s="7" t="s">
        <v>778</v>
      </c>
      <c s="7" t="s">
        <v>44</v>
      </c>
      <c s="7" t="s">
        <v>779</v>
      </c>
      <c s="7" t="s">
        <v>46</v>
      </c>
      <c s="10">
        <v>1</v>
      </c>
      <c s="14"/>
      <c s="13">
        <f>ROUND((G167*F167),2)</f>
      </c>
      <c r="O167">
        <f>rekapitulace!H8</f>
      </c>
      <c>
        <f>O167/100*H167</f>
      </c>
    </row>
    <row r="168" spans="4:4" ht="25.5">
      <c r="D168" s="15" t="s">
        <v>47</v>
      </c>
    </row>
    <row r="169" spans="1:16" ht="12.75">
      <c r="A169" s="7">
        <v>69</v>
      </c>
      <c s="7" t="s">
        <v>780</v>
      </c>
      <c s="7" t="s">
        <v>44</v>
      </c>
      <c s="7" t="s">
        <v>781</v>
      </c>
      <c s="7" t="s">
        <v>70</v>
      </c>
      <c s="10">
        <v>1</v>
      </c>
      <c s="14"/>
      <c s="13">
        <f>ROUND((G169*F169),2)</f>
      </c>
      <c r="O169">
        <f>rekapitulace!H8</f>
      </c>
      <c>
        <f>O169/100*H169</f>
      </c>
    </row>
    <row r="170" spans="4:4" ht="25.5">
      <c r="D170" s="15" t="s">
        <v>188</v>
      </c>
    </row>
    <row r="171" spans="1:16" ht="12.75" customHeight="1">
      <c r="A171" s="16"/>
      <c s="16"/>
      <c s="16" t="s">
        <v>85</v>
      </c>
      <c s="16" t="s">
        <v>84</v>
      </c>
      <c s="16"/>
      <c s="16"/>
      <c s="16"/>
      <c s="16">
        <f>SUM(H119:H170)</f>
      </c>
      <c r="P171">
        <f>ROUND(SUM(P119:P170),2)</f>
      </c>
    </row>
    <row r="173" spans="1:16" ht="12.75" customHeight="1">
      <c r="A173" s="16"/>
      <c s="16"/>
      <c s="16"/>
      <c s="16" t="s">
        <v>65</v>
      </c>
      <c s="16"/>
      <c s="16"/>
      <c s="16"/>
      <c s="16">
        <f>+H16+H37+H42+H51+H96+H101+H116+H171</f>
      </c>
      <c r="P173">
        <f>+P16+P37+P42+P51+P96+P101+P116+P171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0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20</v>
      </c>
      <c s="5" t="s">
        <v>21</v>
      </c>
      <c s="5"/>
    </row>
    <row r="6" spans="1:5" ht="12.75" customHeight="1">
      <c r="A6" t="s">
        <v>17</v>
      </c>
      <c r="C6" s="5" t="s">
        <v>22</v>
      </c>
      <c s="5" t="s">
        <v>21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42</v>
      </c>
      <c s="9" t="s">
        <v>41</v>
      </c>
      <c s="9"/>
      <c s="11"/>
      <c s="9"/>
      <c s="11"/>
    </row>
    <row r="12" spans="1:16" ht="12.75">
      <c r="A12" s="7">
        <v>1</v>
      </c>
      <c s="7" t="s">
        <v>43</v>
      </c>
      <c s="7" t="s">
        <v>44</v>
      </c>
      <c s="7" t="s">
        <v>45</v>
      </c>
      <c s="7" t="s">
        <v>46</v>
      </c>
      <c s="10">
        <v>1</v>
      </c>
      <c s="14"/>
      <c s="13">
        <f>ROUND((G12*F12),2)</f>
      </c>
      <c r="O12">
        <f>rekapitulace!H8</f>
      </c>
      <c>
        <f>O12/100*H12</f>
      </c>
    </row>
    <row r="13" spans="4:4" ht="25.5">
      <c r="D13" s="15" t="s">
        <v>47</v>
      </c>
    </row>
    <row r="14" spans="1:16" ht="12.75">
      <c r="A14" s="7">
        <v>2</v>
      </c>
      <c s="7" t="s">
        <v>48</v>
      </c>
      <c s="7" t="s">
        <v>44</v>
      </c>
      <c s="7" t="s">
        <v>49</v>
      </c>
      <c s="7" t="s">
        <v>46</v>
      </c>
      <c s="10">
        <v>1</v>
      </c>
      <c s="14"/>
      <c s="13">
        <f>ROUND((G14*F14),2)</f>
      </c>
      <c r="O14">
        <f>rekapitulace!H8</f>
      </c>
      <c>
        <f>O14/100*H14</f>
      </c>
    </row>
    <row r="15" spans="4:4" ht="25.5">
      <c r="D15" s="15" t="s">
        <v>47</v>
      </c>
    </row>
    <row r="16" spans="1:16" ht="12.75">
      <c r="A16" s="7">
        <v>3</v>
      </c>
      <c s="7" t="s">
        <v>50</v>
      </c>
      <c s="7" t="s">
        <v>44</v>
      </c>
      <c s="7" t="s">
        <v>51</v>
      </c>
      <c s="7" t="s">
        <v>52</v>
      </c>
      <c s="10">
        <v>1</v>
      </c>
      <c s="14"/>
      <c s="13">
        <f>ROUND((G16*F16),2)</f>
      </c>
      <c r="O16">
        <f>rekapitulace!H8</f>
      </c>
      <c>
        <f>O16/100*H16</f>
      </c>
    </row>
    <row r="17" spans="4:4" ht="25.5">
      <c r="D17" s="15" t="s">
        <v>53</v>
      </c>
    </row>
    <row r="18" spans="1:16" ht="12.75">
      <c r="A18" s="7">
        <v>4</v>
      </c>
      <c s="7" t="s">
        <v>54</v>
      </c>
      <c s="7" t="s">
        <v>44</v>
      </c>
      <c s="7" t="s">
        <v>55</v>
      </c>
      <c s="7" t="s">
        <v>46</v>
      </c>
      <c s="10">
        <v>1</v>
      </c>
      <c s="14"/>
      <c s="13">
        <f>ROUND((G18*F18),2)</f>
      </c>
      <c r="O18">
        <f>rekapitulace!H8</f>
      </c>
      <c>
        <f>O18/100*H18</f>
      </c>
    </row>
    <row r="19" spans="4:4" ht="25.5">
      <c r="D19" s="15" t="s">
        <v>53</v>
      </c>
    </row>
    <row r="20" spans="1:16" ht="12.75">
      <c r="A20" s="7">
        <v>5</v>
      </c>
      <c s="7" t="s">
        <v>56</v>
      </c>
      <c s="7" t="s">
        <v>44</v>
      </c>
      <c s="7" t="s">
        <v>57</v>
      </c>
      <c s="7" t="s">
        <v>46</v>
      </c>
      <c s="10">
        <v>1</v>
      </c>
      <c s="14"/>
      <c s="13">
        <f>ROUND((G20*F20),2)</f>
      </c>
      <c r="O20">
        <f>rekapitulace!H8</f>
      </c>
      <c>
        <f>O20/100*H20</f>
      </c>
    </row>
    <row r="21" spans="4:4" ht="25.5">
      <c r="D21" s="15" t="s">
        <v>53</v>
      </c>
    </row>
    <row r="22" spans="1:16" ht="12.75">
      <c r="A22" s="7">
        <v>6</v>
      </c>
      <c s="7" t="s">
        <v>58</v>
      </c>
      <c s="7" t="s">
        <v>44</v>
      </c>
      <c s="7" t="s">
        <v>59</v>
      </c>
      <c s="7" t="s">
        <v>46</v>
      </c>
      <c s="10">
        <v>1</v>
      </c>
      <c s="14"/>
      <c s="13">
        <f>ROUND((G22*F22),2)</f>
      </c>
      <c r="O22">
        <f>rekapitulace!H8</f>
      </c>
      <c>
        <f>O22/100*H22</f>
      </c>
    </row>
    <row r="23" spans="4:4" ht="25.5">
      <c r="D23" s="15" t="s">
        <v>47</v>
      </c>
    </row>
    <row r="24" spans="1:16" ht="12.75">
      <c r="A24" s="7">
        <v>7</v>
      </c>
      <c s="7" t="s">
        <v>60</v>
      </c>
      <c s="7" t="s">
        <v>61</v>
      </c>
      <c s="7" t="s">
        <v>62</v>
      </c>
      <c s="7" t="s">
        <v>46</v>
      </c>
      <c s="10">
        <v>1</v>
      </c>
      <c s="14"/>
      <c s="13">
        <f>ROUND((G24*F24),2)</f>
      </c>
      <c r="O24">
        <f>rekapitulace!H8</f>
      </c>
      <c>
        <f>O24/100*H24</f>
      </c>
    </row>
    <row r="25" spans="4:4" ht="25.5">
      <c r="D25" s="15" t="s">
        <v>53</v>
      </c>
    </row>
    <row r="26" spans="1:16" ht="12.75">
      <c r="A26" s="7">
        <v>8</v>
      </c>
      <c s="7" t="s">
        <v>60</v>
      </c>
      <c s="7" t="s">
        <v>63</v>
      </c>
      <c s="7" t="s">
        <v>64</v>
      </c>
      <c s="7" t="s">
        <v>46</v>
      </c>
      <c s="10">
        <v>1</v>
      </c>
      <c s="14"/>
      <c s="13">
        <f>ROUND((G26*F26),2)</f>
      </c>
      <c r="O26">
        <f>rekapitulace!H8</f>
      </c>
      <c>
        <f>O26/100*H26</f>
      </c>
    </row>
    <row r="27" spans="4:4" ht="25.5">
      <c r="D27" s="15" t="s">
        <v>53</v>
      </c>
    </row>
    <row r="28" spans="1:16" ht="12.75" customHeight="1">
      <c r="A28" s="16"/>
      <c s="16"/>
      <c s="16" t="s">
        <v>42</v>
      </c>
      <c s="16" t="s">
        <v>41</v>
      </c>
      <c s="16"/>
      <c s="16"/>
      <c s="16"/>
      <c s="16">
        <f>SUM(H12:H27)</f>
      </c>
      <c r="P28">
        <f>ROUND(SUM(P12:P27),2)</f>
      </c>
    </row>
    <row r="30" spans="1:16" ht="12.75" customHeight="1">
      <c r="A30" s="16"/>
      <c s="16"/>
      <c s="16"/>
      <c s="16" t="s">
        <v>65</v>
      </c>
      <c s="16"/>
      <c s="16"/>
      <c s="16"/>
      <c s="16">
        <f>+H28</f>
      </c>
      <c r="P30">
        <f>+P28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2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119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782</v>
      </c>
      <c s="5" t="s">
        <v>646</v>
      </c>
      <c s="5"/>
    </row>
    <row r="6" spans="1:5" ht="12.75" customHeight="1">
      <c r="A6" t="s">
        <v>17</v>
      </c>
      <c r="C6" s="5" t="s">
        <v>783</v>
      </c>
      <c s="5" t="s">
        <v>646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42</v>
      </c>
      <c s="9" t="s">
        <v>41</v>
      </c>
      <c s="9"/>
      <c s="11"/>
      <c s="9"/>
      <c s="11"/>
    </row>
    <row r="12" spans="1:16" ht="12.75">
      <c r="A12" s="7">
        <v>1</v>
      </c>
      <c s="7" t="s">
        <v>91</v>
      </c>
      <c s="7" t="s">
        <v>44</v>
      </c>
      <c s="7" t="s">
        <v>544</v>
      </c>
      <c s="7" t="s">
        <v>93</v>
      </c>
      <c s="10">
        <v>166</v>
      </c>
      <c s="14"/>
      <c s="13">
        <f>ROUND((G12*F12),2)</f>
      </c>
      <c r="O12">
        <f>rekapitulace!H8</f>
      </c>
      <c>
        <f>O12/100*H12</f>
      </c>
    </row>
    <row r="13" spans="4:4" ht="76.5">
      <c r="D13" s="15" t="s">
        <v>784</v>
      </c>
    </row>
    <row r="14" spans="1:16" ht="12.75">
      <c r="A14" s="7">
        <v>2</v>
      </c>
      <c s="7" t="s">
        <v>546</v>
      </c>
      <c s="7" t="s">
        <v>44</v>
      </c>
      <c s="7" t="s">
        <v>547</v>
      </c>
      <c s="7" t="s">
        <v>93</v>
      </c>
      <c s="10">
        <v>185.4</v>
      </c>
      <c s="14"/>
      <c s="13">
        <f>ROUND((G14*F14),2)</f>
      </c>
      <c r="O14">
        <f>rekapitulace!H8</f>
      </c>
      <c>
        <f>O14/100*H14</f>
      </c>
    </row>
    <row r="15" spans="4:4" ht="76.5">
      <c r="D15" s="15" t="s">
        <v>785</v>
      </c>
    </row>
    <row r="16" spans="1:16" ht="12.75" customHeight="1">
      <c r="A16" s="16"/>
      <c s="16"/>
      <c s="16" t="s">
        <v>42</v>
      </c>
      <c s="16" t="s">
        <v>41</v>
      </c>
      <c s="16"/>
      <c s="16"/>
      <c s="16"/>
      <c s="16">
        <f>SUM(H12:H15)</f>
      </c>
      <c r="P16">
        <f>ROUND(SUM(P12:P15),2)</f>
      </c>
    </row>
    <row r="18" spans="1:8" ht="12.75" customHeight="1">
      <c r="A18" s="9"/>
      <c s="9"/>
      <c s="9" t="s">
        <v>24</v>
      </c>
      <c s="9" t="s">
        <v>102</v>
      </c>
      <c s="9"/>
      <c s="11"/>
      <c s="9"/>
      <c s="11"/>
    </row>
    <row r="19" spans="1:16" ht="12.75">
      <c r="A19" s="7">
        <v>3</v>
      </c>
      <c s="7" t="s">
        <v>549</v>
      </c>
      <c s="7" t="s">
        <v>44</v>
      </c>
      <c s="7" t="s">
        <v>550</v>
      </c>
      <c s="7" t="s">
        <v>93</v>
      </c>
      <c s="10">
        <v>166</v>
      </c>
      <c s="14"/>
      <c s="13">
        <f>ROUND((G19*F19),2)</f>
      </c>
      <c r="O19">
        <f>rekapitulace!H8</f>
      </c>
      <c>
        <f>O19/100*H19</f>
      </c>
    </row>
    <row r="20" spans="4:4" ht="89.25">
      <c r="D20" s="15" t="s">
        <v>786</v>
      </c>
    </row>
    <row r="21" spans="1:16" ht="12.75">
      <c r="A21" s="7">
        <v>4</v>
      </c>
      <c s="7" t="s">
        <v>552</v>
      </c>
      <c s="7" t="s">
        <v>61</v>
      </c>
      <c s="7" t="s">
        <v>553</v>
      </c>
      <c s="7" t="s">
        <v>93</v>
      </c>
      <c s="10">
        <v>185.4</v>
      </c>
      <c s="14"/>
      <c s="13">
        <f>ROUND((G21*F21),2)</f>
      </c>
      <c r="O21">
        <f>rekapitulace!H8</f>
      </c>
      <c>
        <f>O21/100*H21</f>
      </c>
    </row>
    <row r="22" spans="4:4" ht="127.5">
      <c r="D22" s="15" t="s">
        <v>787</v>
      </c>
    </row>
    <row r="23" spans="1:16" ht="12.75">
      <c r="A23" s="7">
        <v>5</v>
      </c>
      <c s="7" t="s">
        <v>552</v>
      </c>
      <c s="7" t="s">
        <v>63</v>
      </c>
      <c s="7" t="s">
        <v>555</v>
      </c>
      <c s="7" t="s">
        <v>93</v>
      </c>
      <c s="10">
        <v>8.4</v>
      </c>
      <c s="14"/>
      <c s="13">
        <f>ROUND((G23*F23),2)</f>
      </c>
      <c r="O23">
        <f>rekapitulace!H8</f>
      </c>
      <c>
        <f>O23/100*H23</f>
      </c>
    </row>
    <row r="24" spans="4:4" ht="89.25">
      <c r="D24" s="15" t="s">
        <v>788</v>
      </c>
    </row>
    <row r="25" spans="1:16" ht="12.75">
      <c r="A25" s="7">
        <v>6</v>
      </c>
      <c s="7" t="s">
        <v>109</v>
      </c>
      <c s="7" t="s">
        <v>44</v>
      </c>
      <c s="7" t="s">
        <v>110</v>
      </c>
      <c s="7" t="s">
        <v>93</v>
      </c>
      <c s="10">
        <v>166</v>
      </c>
      <c s="14"/>
      <c s="13">
        <f>ROUND((G25*F25),2)</f>
      </c>
      <c r="O25">
        <f>rekapitulace!H8</f>
      </c>
      <c>
        <f>O25/100*H25</f>
      </c>
    </row>
    <row r="26" spans="4:4" ht="102">
      <c r="D26" s="15" t="s">
        <v>789</v>
      </c>
    </row>
    <row r="27" spans="1:16" ht="12.75">
      <c r="A27" s="7">
        <v>7</v>
      </c>
      <c s="7" t="s">
        <v>558</v>
      </c>
      <c s="7" t="s">
        <v>44</v>
      </c>
      <c s="7" t="s">
        <v>559</v>
      </c>
      <c s="7" t="s">
        <v>93</v>
      </c>
      <c s="10">
        <v>166</v>
      </c>
      <c s="14"/>
      <c s="13">
        <f>ROUND((G27*F27),2)</f>
      </c>
      <c r="O27">
        <f>rekapitulace!H8</f>
      </c>
      <c>
        <f>O27/100*H27</f>
      </c>
    </row>
    <row r="28" spans="4:4" ht="63.75">
      <c r="D28" s="15" t="s">
        <v>790</v>
      </c>
    </row>
    <row r="29" spans="1:16" ht="12.75">
      <c r="A29" s="7">
        <v>8</v>
      </c>
      <c s="7" t="s">
        <v>658</v>
      </c>
      <c s="7" t="s">
        <v>44</v>
      </c>
      <c s="7" t="s">
        <v>659</v>
      </c>
      <c s="7" t="s">
        <v>93</v>
      </c>
      <c s="10">
        <v>19.4</v>
      </c>
      <c s="14"/>
      <c s="13">
        <f>ROUND((G29*F29),2)</f>
      </c>
      <c r="O29">
        <f>rekapitulace!H8</f>
      </c>
      <c>
        <f>O29/100*H29</f>
      </c>
    </row>
    <row r="30" spans="4:4" ht="51">
      <c r="D30" s="15" t="s">
        <v>791</v>
      </c>
    </row>
    <row r="31" spans="1:16" ht="12.75">
      <c r="A31" s="7">
        <v>9</v>
      </c>
      <c s="7" t="s">
        <v>561</v>
      </c>
      <c s="7" t="s">
        <v>44</v>
      </c>
      <c s="7" t="s">
        <v>562</v>
      </c>
      <c s="7" t="s">
        <v>117</v>
      </c>
      <c s="10">
        <v>434</v>
      </c>
      <c s="14"/>
      <c s="13">
        <f>ROUND((G31*F31),2)</f>
      </c>
      <c r="O31">
        <f>rekapitulace!H8</f>
      </c>
      <c>
        <f>O31/100*H31</f>
      </c>
    </row>
    <row r="32" spans="4:4" ht="229.5">
      <c r="D32" s="15" t="s">
        <v>792</v>
      </c>
    </row>
    <row r="33" spans="1:16" ht="12.75">
      <c r="A33" s="7">
        <v>10</v>
      </c>
      <c s="7" t="s">
        <v>567</v>
      </c>
      <c s="7" t="s">
        <v>44</v>
      </c>
      <c s="7" t="s">
        <v>568</v>
      </c>
      <c s="7" t="s">
        <v>93</v>
      </c>
      <c s="10">
        <v>8.4</v>
      </c>
      <c s="14"/>
      <c s="13">
        <f>ROUND((G33*F33),2)</f>
      </c>
      <c r="O33">
        <f>rekapitulace!H8</f>
      </c>
      <c>
        <f>O33/100*H33</f>
      </c>
    </row>
    <row r="34" spans="4:4" ht="38.25">
      <c r="D34" s="15" t="s">
        <v>793</v>
      </c>
    </row>
    <row r="35" spans="1:16" ht="12.75" customHeight="1">
      <c r="A35" s="16"/>
      <c s="16"/>
      <c s="16" t="s">
        <v>24</v>
      </c>
      <c s="16" t="s">
        <v>102</v>
      </c>
      <c s="16"/>
      <c s="16"/>
      <c s="16"/>
      <c s="16">
        <f>SUM(H19:H34)</f>
      </c>
      <c r="P35">
        <f>ROUND(SUM(P19:P34),2)</f>
      </c>
    </row>
    <row r="37" spans="1:8" ht="12.75" customHeight="1">
      <c r="A37" s="9"/>
      <c s="9"/>
      <c s="9" t="s">
        <v>34</v>
      </c>
      <c s="9" t="s">
        <v>570</v>
      </c>
      <c s="9"/>
      <c s="11"/>
      <c s="9"/>
      <c s="11"/>
    </row>
    <row r="38" spans="1:16" ht="12.75">
      <c r="A38" s="7">
        <v>11</v>
      </c>
      <c s="7" t="s">
        <v>571</v>
      </c>
      <c s="7" t="s">
        <v>44</v>
      </c>
      <c s="7" t="s">
        <v>574</v>
      </c>
      <c s="7" t="s">
        <v>128</v>
      </c>
      <c s="10">
        <v>74</v>
      </c>
      <c s="14"/>
      <c s="13">
        <f>ROUND((G38*F38),2)</f>
      </c>
      <c r="O38">
        <f>rekapitulace!H8</f>
      </c>
      <c>
        <f>O38/100*H38</f>
      </c>
    </row>
    <row r="39" spans="4:4" ht="38.25">
      <c r="D39" s="15" t="s">
        <v>794</v>
      </c>
    </row>
    <row r="40" spans="1:16" ht="12.75" customHeight="1">
      <c r="A40" s="16"/>
      <c s="16"/>
      <c s="16" t="s">
        <v>34</v>
      </c>
      <c s="16" t="s">
        <v>570</v>
      </c>
      <c s="16"/>
      <c s="16"/>
      <c s="16"/>
      <c s="16">
        <f>SUM(H38:H39)</f>
      </c>
      <c r="P40">
        <f>ROUND(SUM(P38:P39),2)</f>
      </c>
    </row>
    <row r="42" spans="1:8" ht="12.75" customHeight="1">
      <c r="A42" s="9"/>
      <c s="9"/>
      <c s="9" t="s">
        <v>36</v>
      </c>
      <c s="9" t="s">
        <v>119</v>
      </c>
      <c s="9"/>
      <c s="11"/>
      <c s="9"/>
      <c s="11"/>
    </row>
    <row r="43" spans="1:16" ht="12.75">
      <c r="A43" s="7">
        <v>12</v>
      </c>
      <c s="7" t="s">
        <v>670</v>
      </c>
      <c s="7" t="s">
        <v>44</v>
      </c>
      <c s="7" t="s">
        <v>671</v>
      </c>
      <c s="7" t="s">
        <v>93</v>
      </c>
      <c s="10">
        <v>2.6</v>
      </c>
      <c s="14"/>
      <c s="13">
        <f>ROUND((G43*F43),2)</f>
      </c>
      <c r="O43">
        <f>rekapitulace!H8</f>
      </c>
      <c>
        <f>O43/100*H43</f>
      </c>
    </row>
    <row r="44" spans="4:4" ht="114.75">
      <c r="D44" s="15" t="s">
        <v>795</v>
      </c>
    </row>
    <row r="45" spans="1:16" ht="12.75" customHeight="1">
      <c r="A45" s="16"/>
      <c s="16"/>
      <c s="16" t="s">
        <v>36</v>
      </c>
      <c s="16" t="s">
        <v>119</v>
      </c>
      <c s="16"/>
      <c s="16"/>
      <c s="16"/>
      <c s="16">
        <f>SUM(H43:H44)</f>
      </c>
      <c r="P45">
        <f>ROUND(SUM(P43:P44),2)</f>
      </c>
    </row>
    <row r="47" spans="1:8" ht="12.75" customHeight="1">
      <c r="A47" s="9"/>
      <c s="9"/>
      <c s="9" t="s">
        <v>37</v>
      </c>
      <c s="9" t="s">
        <v>576</v>
      </c>
      <c s="9"/>
      <c s="11"/>
      <c s="9"/>
      <c s="11"/>
    </row>
    <row r="48" spans="1:16" ht="12.75">
      <c r="A48" s="7">
        <v>13</v>
      </c>
      <c s="7" t="s">
        <v>580</v>
      </c>
      <c s="7" t="s">
        <v>44</v>
      </c>
      <c s="7" t="s">
        <v>796</v>
      </c>
      <c s="7" t="s">
        <v>117</v>
      </c>
      <c s="10">
        <v>332</v>
      </c>
      <c s="14"/>
      <c s="13">
        <f>ROUND((G48*F48),2)</f>
      </c>
      <c r="O48">
        <f>rekapitulace!H8</f>
      </c>
      <c>
        <f>O48/100*H48</f>
      </c>
    </row>
    <row r="49" spans="4:4" ht="63.75">
      <c r="D49" s="15" t="s">
        <v>797</v>
      </c>
    </row>
    <row r="50" spans="1:16" ht="12.75">
      <c r="A50" s="7">
        <v>14</v>
      </c>
      <c s="7" t="s">
        <v>583</v>
      </c>
      <c s="7" t="s">
        <v>44</v>
      </c>
      <c s="7" t="s">
        <v>584</v>
      </c>
      <c s="7" t="s">
        <v>93</v>
      </c>
      <c s="10">
        <v>99.14</v>
      </c>
      <c s="14"/>
      <c s="13">
        <f>ROUND((G50*F50),2)</f>
      </c>
      <c r="O50">
        <f>rekapitulace!H8</f>
      </c>
      <c>
        <f>O50/100*H50</f>
      </c>
    </row>
    <row r="51" spans="4:4" ht="178.5">
      <c r="D51" s="15" t="s">
        <v>798</v>
      </c>
    </row>
    <row r="52" spans="1:16" ht="12.75">
      <c r="A52" s="7">
        <v>15</v>
      </c>
      <c s="7" t="s">
        <v>586</v>
      </c>
      <c s="7" t="s">
        <v>44</v>
      </c>
      <c s="7" t="s">
        <v>587</v>
      </c>
      <c s="7" t="s">
        <v>117</v>
      </c>
      <c s="10">
        <v>332</v>
      </c>
      <c s="14"/>
      <c s="13">
        <f>ROUND((G52*F52),2)</f>
      </c>
      <c r="O52">
        <f>rekapitulace!H8</f>
      </c>
      <c>
        <f>O52/100*H52</f>
      </c>
    </row>
    <row r="53" spans="4:4" ht="63.75">
      <c r="D53" s="15" t="s">
        <v>797</v>
      </c>
    </row>
    <row r="54" spans="1:16" ht="12.75">
      <c r="A54" s="7">
        <v>16</v>
      </c>
      <c s="7" t="s">
        <v>589</v>
      </c>
      <c s="7" t="s">
        <v>44</v>
      </c>
      <c s="7" t="s">
        <v>590</v>
      </c>
      <c s="7" t="s">
        <v>117</v>
      </c>
      <c s="10">
        <v>664</v>
      </c>
      <c s="14"/>
      <c s="13">
        <f>ROUND((G54*F54),2)</f>
      </c>
      <c r="O54">
        <f>rekapitulace!H8</f>
      </c>
      <c>
        <f>O54/100*H54</f>
      </c>
    </row>
    <row r="55" spans="4:4" ht="63.75">
      <c r="D55" s="15" t="s">
        <v>799</v>
      </c>
    </row>
    <row r="56" spans="1:16" ht="12.75">
      <c r="A56" s="7">
        <v>17</v>
      </c>
      <c s="7" t="s">
        <v>592</v>
      </c>
      <c s="7" t="s">
        <v>44</v>
      </c>
      <c s="7" t="s">
        <v>593</v>
      </c>
      <c s="7" t="s">
        <v>117</v>
      </c>
      <c s="10">
        <v>332</v>
      </c>
      <c s="14"/>
      <c s="13">
        <f>ROUND((G56*F56),2)</f>
      </c>
      <c r="O56">
        <f>rekapitulace!H8</f>
      </c>
      <c>
        <f>O56/100*H56</f>
      </c>
    </row>
    <row r="57" spans="4:4" ht="63.75">
      <c r="D57" s="15" t="s">
        <v>797</v>
      </c>
    </row>
    <row r="58" spans="1:16" ht="12.75">
      <c r="A58" s="7">
        <v>18</v>
      </c>
      <c s="7" t="s">
        <v>594</v>
      </c>
      <c s="7" t="s">
        <v>44</v>
      </c>
      <c s="7" t="s">
        <v>595</v>
      </c>
      <c s="7" t="s">
        <v>117</v>
      </c>
      <c s="10">
        <v>332</v>
      </c>
      <c s="14"/>
      <c s="13">
        <f>ROUND((G58*F58),2)</f>
      </c>
      <c r="O58">
        <f>rekapitulace!H8</f>
      </c>
      <c>
        <f>O58/100*H58</f>
      </c>
    </row>
    <row r="59" spans="4:4" ht="63.75">
      <c r="D59" s="15" t="s">
        <v>797</v>
      </c>
    </row>
    <row r="60" spans="1:16" ht="12.75">
      <c r="A60" s="7">
        <v>19</v>
      </c>
      <c s="7" t="s">
        <v>596</v>
      </c>
      <c s="7" t="s">
        <v>44</v>
      </c>
      <c s="7" t="s">
        <v>597</v>
      </c>
      <c s="7" t="s">
        <v>117</v>
      </c>
      <c s="10">
        <v>332</v>
      </c>
      <c s="14"/>
      <c s="13">
        <f>ROUND((G60*F60),2)</f>
      </c>
      <c r="O60">
        <f>rekapitulace!H8</f>
      </c>
      <c>
        <f>O60/100*H60</f>
      </c>
    </row>
    <row r="61" spans="4:4" ht="63.75">
      <c r="D61" s="15" t="s">
        <v>797</v>
      </c>
    </row>
    <row r="62" spans="1:16" ht="12.75">
      <c r="A62" s="7">
        <v>20</v>
      </c>
      <c s="7" t="s">
        <v>598</v>
      </c>
      <c s="7" t="s">
        <v>44</v>
      </c>
      <c s="7" t="s">
        <v>599</v>
      </c>
      <c s="7" t="s">
        <v>117</v>
      </c>
      <c s="10">
        <v>332</v>
      </c>
      <c s="14"/>
      <c s="13">
        <f>ROUND((G62*F62),2)</f>
      </c>
      <c r="O62">
        <f>rekapitulace!H8</f>
      </c>
      <c>
        <f>O62/100*H62</f>
      </c>
    </row>
    <row r="63" spans="4:4" ht="76.5">
      <c r="D63" s="15" t="s">
        <v>800</v>
      </c>
    </row>
    <row r="64" spans="1:16" ht="12.75">
      <c r="A64" s="7">
        <v>21</v>
      </c>
      <c s="7" t="s">
        <v>690</v>
      </c>
      <c s="7" t="s">
        <v>44</v>
      </c>
      <c s="7" t="s">
        <v>691</v>
      </c>
      <c s="7" t="s">
        <v>117</v>
      </c>
      <c s="10">
        <v>5</v>
      </c>
      <c s="14"/>
      <c s="13">
        <f>ROUND((G64*F64),2)</f>
      </c>
      <c r="O64">
        <f>rekapitulace!H8</f>
      </c>
      <c>
        <f>O64/100*H64</f>
      </c>
    </row>
    <row r="65" spans="4:4" ht="38.25">
      <c r="D65" s="15" t="s">
        <v>801</v>
      </c>
    </row>
    <row r="66" spans="1:16" ht="12.75">
      <c r="A66" s="7">
        <v>22</v>
      </c>
      <c s="7" t="s">
        <v>697</v>
      </c>
      <c s="7" t="s">
        <v>44</v>
      </c>
      <c s="7" t="s">
        <v>698</v>
      </c>
      <c s="7" t="s">
        <v>117</v>
      </c>
      <c s="10">
        <v>20</v>
      </c>
      <c s="14"/>
      <c s="13">
        <f>ROUND((G66*F66),2)</f>
      </c>
      <c r="O66">
        <f>rekapitulace!H8</f>
      </c>
      <c>
        <f>O66/100*H66</f>
      </c>
    </row>
    <row r="67" spans="4:4" ht="38.25">
      <c r="D67" s="15" t="s">
        <v>802</v>
      </c>
    </row>
    <row r="68" spans="1:16" ht="12.75">
      <c r="A68" s="7">
        <v>23</v>
      </c>
      <c s="7" t="s">
        <v>700</v>
      </c>
      <c s="7" t="s">
        <v>44</v>
      </c>
      <c s="7" t="s">
        <v>701</v>
      </c>
      <c s="7" t="s">
        <v>117</v>
      </c>
      <c s="10">
        <v>11</v>
      </c>
      <c s="14"/>
      <c s="13">
        <f>ROUND((G68*F68),2)</f>
      </c>
      <c r="O68">
        <f>rekapitulace!H8</f>
      </c>
      <c>
        <f>O68/100*H68</f>
      </c>
    </row>
    <row r="69" spans="4:4" ht="38.25">
      <c r="D69" s="15" t="s">
        <v>702</v>
      </c>
    </row>
    <row r="70" spans="1:16" ht="12.75">
      <c r="A70" s="7">
        <v>24</v>
      </c>
      <c s="7" t="s">
        <v>706</v>
      </c>
      <c s="7" t="s">
        <v>44</v>
      </c>
      <c s="7" t="s">
        <v>707</v>
      </c>
      <c s="7" t="s">
        <v>117</v>
      </c>
      <c s="10">
        <v>2</v>
      </c>
      <c s="14"/>
      <c s="13">
        <f>ROUND((G70*F70),2)</f>
      </c>
      <c r="O70">
        <f>rekapitulace!H8</f>
      </c>
      <c>
        <f>O70/100*H70</f>
      </c>
    </row>
    <row r="71" spans="4:4" ht="38.25">
      <c r="D71" s="15" t="s">
        <v>803</v>
      </c>
    </row>
    <row r="72" spans="1:16" ht="12.75">
      <c r="A72" s="7">
        <v>25</v>
      </c>
      <c s="7" t="s">
        <v>804</v>
      </c>
      <c s="7" t="s">
        <v>44</v>
      </c>
      <c s="7" t="s">
        <v>805</v>
      </c>
      <c s="7" t="s">
        <v>117</v>
      </c>
      <c s="10">
        <v>64</v>
      </c>
      <c s="14"/>
      <c s="13">
        <f>ROUND((G72*F72),2)</f>
      </c>
      <c r="O72">
        <f>rekapitulace!H8</f>
      </c>
      <c>
        <f>O72/100*H72</f>
      </c>
    </row>
    <row r="73" spans="4:4" ht="25.5">
      <c r="D73" s="15" t="s">
        <v>806</v>
      </c>
    </row>
    <row r="74" spans="1:16" ht="12.75">
      <c r="A74" s="7">
        <v>26</v>
      </c>
      <c s="7" t="s">
        <v>604</v>
      </c>
      <c s="7" t="s">
        <v>44</v>
      </c>
      <c s="7" t="s">
        <v>605</v>
      </c>
      <c s="7" t="s">
        <v>128</v>
      </c>
      <c s="10">
        <v>37</v>
      </c>
      <c s="14"/>
      <c s="13">
        <f>ROUND((G74*F74),2)</f>
      </c>
      <c r="O74">
        <f>rekapitulace!H8</f>
      </c>
      <c>
        <f>O74/100*H74</f>
      </c>
    </row>
    <row r="75" spans="4:4" ht="63.75">
      <c r="D75" s="15" t="s">
        <v>807</v>
      </c>
    </row>
    <row r="76" spans="1:16" ht="12.75" customHeight="1">
      <c r="A76" s="16"/>
      <c s="16"/>
      <c s="16" t="s">
        <v>37</v>
      </c>
      <c s="16" t="s">
        <v>576</v>
      </c>
      <c s="16"/>
      <c s="16"/>
      <c s="16"/>
      <c s="16">
        <f>SUM(H48:H75)</f>
      </c>
      <c r="P76">
        <f>ROUND(SUM(P48:P75),2)</f>
      </c>
    </row>
    <row r="78" spans="1:8" ht="12.75" customHeight="1">
      <c r="A78" s="9"/>
      <c s="9"/>
      <c s="9" t="s">
        <v>39</v>
      </c>
      <c s="9" t="s">
        <v>366</v>
      </c>
      <c s="9"/>
      <c s="11"/>
      <c s="9"/>
      <c s="11"/>
    </row>
    <row r="79" spans="1:16" ht="12.75">
      <c r="A79" s="7">
        <v>27</v>
      </c>
      <c s="7" t="s">
        <v>713</v>
      </c>
      <c s="7" t="s">
        <v>44</v>
      </c>
      <c s="7" t="s">
        <v>714</v>
      </c>
      <c s="7" t="s">
        <v>117</v>
      </c>
      <c s="10">
        <v>16.5</v>
      </c>
      <c s="14"/>
      <c s="13">
        <f>ROUND((G79*F79),2)</f>
      </c>
      <c r="O79">
        <f>rekapitulace!H8</f>
      </c>
      <c>
        <f>O79/100*H79</f>
      </c>
    </row>
    <row r="80" spans="4:4" ht="76.5">
      <c r="D80" s="15" t="s">
        <v>808</v>
      </c>
    </row>
    <row r="81" spans="1:16" ht="12.75" customHeight="1">
      <c r="A81" s="16"/>
      <c s="16"/>
      <c s="16" t="s">
        <v>39</v>
      </c>
      <c s="16" t="s">
        <v>366</v>
      </c>
      <c s="16"/>
      <c s="16"/>
      <c s="16"/>
      <c s="16">
        <f>SUM(H79:H80)</f>
      </c>
      <c r="P81">
        <f>ROUND(SUM(P79:P80),2)</f>
      </c>
    </row>
    <row r="83" spans="1:8" ht="12.75" customHeight="1">
      <c r="A83" s="9"/>
      <c s="9"/>
      <c s="9" t="s">
        <v>40</v>
      </c>
      <c s="9" t="s">
        <v>77</v>
      </c>
      <c s="9"/>
      <c s="11"/>
      <c s="9"/>
      <c s="11"/>
    </row>
    <row r="84" spans="1:16" ht="12.75">
      <c r="A84" s="7">
        <v>28</v>
      </c>
      <c s="7" t="s">
        <v>718</v>
      </c>
      <c s="7" t="s">
        <v>44</v>
      </c>
      <c s="7" t="s">
        <v>719</v>
      </c>
      <c s="7" t="s">
        <v>70</v>
      </c>
      <c s="10">
        <v>2</v>
      </c>
      <c s="14"/>
      <c s="13">
        <f>ROUND((G84*F84),2)</f>
      </c>
      <c r="O84">
        <f>rekapitulace!H8</f>
      </c>
      <c>
        <f>O84/100*H84</f>
      </c>
    </row>
    <row r="85" spans="4:4" ht="25.5">
      <c r="D85" s="15" t="s">
        <v>161</v>
      </c>
    </row>
    <row r="86" spans="1:16" ht="12.75">
      <c r="A86" s="7">
        <v>29</v>
      </c>
      <c s="7" t="s">
        <v>723</v>
      </c>
      <c s="7" t="s">
        <v>44</v>
      </c>
      <c s="7" t="s">
        <v>724</v>
      </c>
      <c s="7" t="s">
        <v>70</v>
      </c>
      <c s="10">
        <v>1</v>
      </c>
      <c s="14"/>
      <c s="13">
        <f>ROUND((G86*F86),2)</f>
      </c>
      <c r="O86">
        <f>rekapitulace!H8</f>
      </c>
      <c>
        <f>O86/100*H86</f>
      </c>
    </row>
    <row r="87" spans="4:4" ht="25.5">
      <c r="D87" s="15" t="s">
        <v>188</v>
      </c>
    </row>
    <row r="88" spans="1:16" ht="12.75">
      <c r="A88" s="7">
        <v>30</v>
      </c>
      <c s="7" t="s">
        <v>612</v>
      </c>
      <c s="7" t="s">
        <v>44</v>
      </c>
      <c s="7" t="s">
        <v>613</v>
      </c>
      <c s="7" t="s">
        <v>70</v>
      </c>
      <c s="10">
        <v>2</v>
      </c>
      <c s="14"/>
      <c s="13">
        <f>ROUND((G88*F88),2)</f>
      </c>
      <c r="O88">
        <f>rekapitulace!H8</f>
      </c>
      <c>
        <f>O88/100*H88</f>
      </c>
    </row>
    <row r="89" spans="4:4" ht="25.5">
      <c r="D89" s="15" t="s">
        <v>161</v>
      </c>
    </row>
    <row r="90" spans="1:16" ht="12.75">
      <c r="A90" s="7">
        <v>31</v>
      </c>
      <c s="7" t="s">
        <v>614</v>
      </c>
      <c s="7" t="s">
        <v>44</v>
      </c>
      <c s="7" t="s">
        <v>615</v>
      </c>
      <c s="7" t="s">
        <v>70</v>
      </c>
      <c s="10">
        <v>1</v>
      </c>
      <c s="14"/>
      <c s="13">
        <f>ROUND((G90*F90),2)</f>
      </c>
      <c r="O90">
        <f>rekapitulace!H8</f>
      </c>
      <c>
        <f>O90/100*H90</f>
      </c>
    </row>
    <row r="91" spans="4:4" ht="25.5">
      <c r="D91" s="15" t="s">
        <v>188</v>
      </c>
    </row>
    <row r="92" spans="1:16" ht="12.75">
      <c r="A92" s="7">
        <v>32</v>
      </c>
      <c s="7" t="s">
        <v>616</v>
      </c>
      <c s="7" t="s">
        <v>44</v>
      </c>
      <c s="7" t="s">
        <v>617</v>
      </c>
      <c s="7" t="s">
        <v>70</v>
      </c>
      <c s="10">
        <v>1</v>
      </c>
      <c s="14"/>
      <c s="13">
        <f>ROUND((G92*F92),2)</f>
      </c>
      <c r="O92">
        <f>rekapitulace!H8</f>
      </c>
      <c>
        <f>O92/100*H92</f>
      </c>
    </row>
    <row r="93" spans="4:4" ht="25.5">
      <c r="D93" s="15" t="s">
        <v>188</v>
      </c>
    </row>
    <row r="94" spans="1:16" ht="12.75" customHeight="1">
      <c r="A94" s="16"/>
      <c s="16"/>
      <c s="16" t="s">
        <v>40</v>
      </c>
      <c s="16" t="s">
        <v>77</v>
      </c>
      <c s="16"/>
      <c s="16"/>
      <c s="16"/>
      <c s="16">
        <f>SUM(H84:H93)</f>
      </c>
      <c r="P94">
        <f>ROUND(SUM(P84:P93),2)</f>
      </c>
    </row>
    <row r="96" spans="1:8" ht="12.75" customHeight="1">
      <c r="A96" s="9"/>
      <c s="9"/>
      <c s="9" t="s">
        <v>85</v>
      </c>
      <c s="9" t="s">
        <v>84</v>
      </c>
      <c s="9"/>
      <c s="11"/>
      <c s="9"/>
      <c s="11"/>
    </row>
    <row r="97" spans="1:16" ht="12.75">
      <c r="A97" s="7">
        <v>33</v>
      </c>
      <c s="7" t="s">
        <v>735</v>
      </c>
      <c s="7" t="s">
        <v>44</v>
      </c>
      <c s="7" t="s">
        <v>736</v>
      </c>
      <c s="7" t="s">
        <v>70</v>
      </c>
      <c s="10">
        <v>2</v>
      </c>
      <c s="14"/>
      <c s="13">
        <f>ROUND((G97*F97),2)</f>
      </c>
      <c r="O97">
        <f>rekapitulace!H8</f>
      </c>
      <c>
        <f>O97/100*H97</f>
      </c>
    </row>
    <row r="98" spans="4:4" ht="51">
      <c r="D98" s="15" t="s">
        <v>809</v>
      </c>
    </row>
    <row r="99" spans="1:16" ht="12.75">
      <c r="A99" s="7">
        <v>34</v>
      </c>
      <c s="7" t="s">
        <v>620</v>
      </c>
      <c s="7" t="s">
        <v>44</v>
      </c>
      <c s="7" t="s">
        <v>621</v>
      </c>
      <c s="7" t="s">
        <v>70</v>
      </c>
      <c s="10">
        <v>6</v>
      </c>
      <c s="14"/>
      <c s="13">
        <f>ROUND((G99*F99),2)</f>
      </c>
      <c r="O99">
        <f>rekapitulace!H8</f>
      </c>
      <c>
        <f>O99/100*H99</f>
      </c>
    </row>
    <row r="100" spans="4:4" ht="25.5">
      <c r="D100" s="15" t="s">
        <v>223</v>
      </c>
    </row>
    <row r="101" spans="1:16" ht="12.75">
      <c r="A101" s="7">
        <v>35</v>
      </c>
      <c s="7" t="s">
        <v>623</v>
      </c>
      <c s="7" t="s">
        <v>44</v>
      </c>
      <c s="7" t="s">
        <v>624</v>
      </c>
      <c s="7" t="s">
        <v>70</v>
      </c>
      <c s="10">
        <v>2</v>
      </c>
      <c s="14"/>
      <c s="13">
        <f>ROUND((G101*F101),2)</f>
      </c>
      <c r="O101">
        <f>rekapitulace!H8</f>
      </c>
      <c>
        <f>O101/100*H101</f>
      </c>
    </row>
    <row r="102" spans="4:4" ht="76.5">
      <c r="D102" s="15" t="s">
        <v>810</v>
      </c>
    </row>
    <row r="103" spans="1:16" ht="12.75">
      <c r="A103" s="7">
        <v>36</v>
      </c>
      <c s="7" t="s">
        <v>742</v>
      </c>
      <c s="7" t="s">
        <v>44</v>
      </c>
      <c s="7" t="s">
        <v>743</v>
      </c>
      <c s="7" t="s">
        <v>70</v>
      </c>
      <c s="10">
        <v>6</v>
      </c>
      <c s="14"/>
      <c s="13">
        <f>ROUND((G103*F103),2)</f>
      </c>
      <c r="O103">
        <f>rekapitulace!H8</f>
      </c>
      <c>
        <f>O103/100*H103</f>
      </c>
    </row>
    <row r="104" spans="4:4" ht="25.5">
      <c r="D104" s="15" t="s">
        <v>223</v>
      </c>
    </row>
    <row r="105" spans="1:16" ht="12.75">
      <c r="A105" s="7">
        <v>37</v>
      </c>
      <c s="7" t="s">
        <v>626</v>
      </c>
      <c s="7" t="s">
        <v>44</v>
      </c>
      <c s="7" t="s">
        <v>627</v>
      </c>
      <c s="7" t="s">
        <v>70</v>
      </c>
      <c s="10">
        <v>10</v>
      </c>
      <c s="14"/>
      <c s="13">
        <f>ROUND((G105*F105),2)</f>
      </c>
      <c r="O105">
        <f>rekapitulace!H8</f>
      </c>
      <c>
        <f>O105/100*H105</f>
      </c>
    </row>
    <row r="106" spans="4:4" ht="25.5">
      <c r="D106" s="15" t="s">
        <v>264</v>
      </c>
    </row>
    <row r="107" spans="1:16" ht="12.75">
      <c r="A107" s="7">
        <v>38</v>
      </c>
      <c s="7" t="s">
        <v>634</v>
      </c>
      <c s="7" t="s">
        <v>44</v>
      </c>
      <c s="7" t="s">
        <v>635</v>
      </c>
      <c s="7" t="s">
        <v>117</v>
      </c>
      <c s="10">
        <v>12</v>
      </c>
      <c s="14"/>
      <c s="13">
        <f>ROUND((G107*F107),2)</f>
      </c>
      <c r="O107">
        <f>rekapitulace!H8</f>
      </c>
      <c>
        <f>O107/100*H107</f>
      </c>
    </row>
    <row r="108" spans="4:4" ht="25.5">
      <c r="D108" s="15" t="s">
        <v>811</v>
      </c>
    </row>
    <row r="109" spans="1:16" ht="12.75">
      <c r="A109" s="7">
        <v>39</v>
      </c>
      <c s="7" t="s">
        <v>753</v>
      </c>
      <c s="7" t="s">
        <v>44</v>
      </c>
      <c s="7" t="s">
        <v>754</v>
      </c>
      <c s="7" t="s">
        <v>128</v>
      </c>
      <c s="10">
        <v>3</v>
      </c>
      <c s="14"/>
      <c s="13">
        <f>ROUND((G109*F109),2)</f>
      </c>
      <c r="O109">
        <f>rekapitulace!H8</f>
      </c>
      <c>
        <f>O109/100*H109</f>
      </c>
    </row>
    <row r="110" spans="4:4" ht="38.25">
      <c r="D110" s="15" t="s">
        <v>812</v>
      </c>
    </row>
    <row r="111" spans="1:16" ht="12.75">
      <c r="A111" s="7">
        <v>40</v>
      </c>
      <c s="7" t="s">
        <v>639</v>
      </c>
      <c s="7" t="s">
        <v>44</v>
      </c>
      <c s="7" t="s">
        <v>813</v>
      </c>
      <c s="7" t="s">
        <v>128</v>
      </c>
      <c s="10">
        <v>191</v>
      </c>
      <c s="14"/>
      <c s="13">
        <f>ROUND((G111*F111),2)</f>
      </c>
      <c r="O111">
        <f>rekapitulace!H8</f>
      </c>
      <c>
        <f>O111/100*H111</f>
      </c>
    </row>
    <row r="112" spans="4:4" ht="38.25">
      <c r="D112" s="15" t="s">
        <v>814</v>
      </c>
    </row>
    <row r="113" spans="1:16" ht="12.75">
      <c r="A113" s="7">
        <v>41</v>
      </c>
      <c s="7" t="s">
        <v>642</v>
      </c>
      <c s="7" t="s">
        <v>44</v>
      </c>
      <c s="7" t="s">
        <v>643</v>
      </c>
      <c s="7" t="s">
        <v>128</v>
      </c>
      <c s="10">
        <v>37</v>
      </c>
      <c s="14"/>
      <c s="13">
        <f>ROUND((G113*F113),2)</f>
      </c>
      <c r="O113">
        <f>rekapitulace!H8</f>
      </c>
      <c>
        <f>O113/100*H113</f>
      </c>
    </row>
    <row r="114" spans="4:4" ht="102">
      <c r="D114" s="15" t="s">
        <v>815</v>
      </c>
    </row>
    <row r="115" spans="1:16" ht="12.75">
      <c r="A115" s="7">
        <v>42</v>
      </c>
      <c s="7" t="s">
        <v>767</v>
      </c>
      <c s="7" t="s">
        <v>44</v>
      </c>
      <c s="7" t="s">
        <v>816</v>
      </c>
      <c s="7" t="s">
        <v>128</v>
      </c>
      <c s="10">
        <v>25</v>
      </c>
      <c s="14"/>
      <c s="13">
        <f>ROUND((G115*F115),2)</f>
      </c>
      <c r="O115">
        <f>rekapitulace!H8</f>
      </c>
      <c>
        <f>O115/100*H115</f>
      </c>
    </row>
    <row r="116" spans="4:4" ht="25.5">
      <c r="D116" s="15" t="s">
        <v>485</v>
      </c>
    </row>
    <row r="117" spans="1:16" ht="12.75" customHeight="1">
      <c r="A117" s="16"/>
      <c s="16"/>
      <c s="16" t="s">
        <v>85</v>
      </c>
      <c s="16" t="s">
        <v>84</v>
      </c>
      <c s="16"/>
      <c s="16"/>
      <c s="16"/>
      <c s="16">
        <f>SUM(H97:H116)</f>
      </c>
      <c r="P117">
        <f>ROUND(SUM(P97:P116),2)</f>
      </c>
    </row>
    <row r="119" spans="1:16" ht="12.75" customHeight="1">
      <c r="A119" s="16"/>
      <c s="16"/>
      <c s="16"/>
      <c s="16" t="s">
        <v>65</v>
      </c>
      <c s="16"/>
      <c s="16"/>
      <c s="16"/>
      <c s="16">
        <f>+H16+H35+H40+H45+H76+H81+H94+H117</f>
      </c>
      <c r="P119">
        <f>+P16+P35+P40+P45+P76+P81+P94+P117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2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4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817</v>
      </c>
      <c s="5" t="s">
        <v>818</v>
      </c>
      <c s="5"/>
    </row>
    <row r="6" spans="1:5" ht="12.75" customHeight="1">
      <c r="A6" t="s">
        <v>17</v>
      </c>
      <c r="C6" s="5" t="s">
        <v>819</v>
      </c>
      <c s="5" t="s">
        <v>818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42</v>
      </c>
      <c s="9" t="s">
        <v>41</v>
      </c>
      <c s="9"/>
      <c s="11"/>
      <c s="9"/>
      <c s="11"/>
    </row>
    <row r="12" spans="1:16" ht="12.75">
      <c r="A12" s="7">
        <v>1</v>
      </c>
      <c s="7" t="s">
        <v>91</v>
      </c>
      <c s="7" t="s">
        <v>44</v>
      </c>
      <c s="7" t="s">
        <v>544</v>
      </c>
      <c s="7" t="s">
        <v>93</v>
      </c>
      <c s="10">
        <v>451.59</v>
      </c>
      <c s="14"/>
      <c s="13">
        <f>ROUND((G12*F12),2)</f>
      </c>
      <c r="O12">
        <f>rekapitulace!H8</f>
      </c>
      <c>
        <f>O12/100*H12</f>
      </c>
    </row>
    <row r="13" spans="4:4" ht="76.5">
      <c r="D13" s="15" t="s">
        <v>820</v>
      </c>
    </row>
    <row r="14" spans="1:16" ht="12.75" customHeight="1">
      <c r="A14" s="16"/>
      <c s="16"/>
      <c s="16" t="s">
        <v>42</v>
      </c>
      <c s="16" t="s">
        <v>41</v>
      </c>
      <c s="16"/>
      <c s="16"/>
      <c s="16"/>
      <c s="16">
        <f>SUM(H12:H13)</f>
      </c>
      <c r="P14">
        <f>ROUND(SUM(P12:P13),2)</f>
      </c>
    </row>
    <row r="16" spans="1:8" ht="12.75" customHeight="1">
      <c r="A16" s="9"/>
      <c s="9"/>
      <c s="9" t="s">
        <v>24</v>
      </c>
      <c s="9" t="s">
        <v>102</v>
      </c>
      <c s="9"/>
      <c s="11"/>
      <c s="9"/>
      <c s="11"/>
    </row>
    <row r="17" spans="1:16" ht="12.75">
      <c r="A17" s="7">
        <v>2</v>
      </c>
      <c s="7" t="s">
        <v>552</v>
      </c>
      <c s="7" t="s">
        <v>61</v>
      </c>
      <c s="7" t="s">
        <v>555</v>
      </c>
      <c s="7" t="s">
        <v>93</v>
      </c>
      <c s="10">
        <v>137.2</v>
      </c>
      <c s="14"/>
      <c s="13">
        <f>ROUND((G17*F17),2)</f>
      </c>
      <c r="O17">
        <f>rekapitulace!H8</f>
      </c>
      <c>
        <f>O17/100*H17</f>
      </c>
    </row>
    <row r="18" spans="4:4" ht="102">
      <c r="D18" s="15" t="s">
        <v>821</v>
      </c>
    </row>
    <row r="19" spans="1:16" ht="12.75">
      <c r="A19" s="7">
        <v>3</v>
      </c>
      <c s="7" t="s">
        <v>822</v>
      </c>
      <c s="7" t="s">
        <v>44</v>
      </c>
      <c s="7" t="s">
        <v>823</v>
      </c>
      <c s="7" t="s">
        <v>93</v>
      </c>
      <c s="10">
        <v>472.9</v>
      </c>
      <c s="14"/>
      <c s="13">
        <f>ROUND((G19*F19),2)</f>
      </c>
      <c r="O19">
        <f>rekapitulace!H8</f>
      </c>
      <c>
        <f>O19/100*H19</f>
      </c>
    </row>
    <row r="20" spans="4:4" ht="165.75">
      <c r="D20" s="15" t="s">
        <v>824</v>
      </c>
    </row>
    <row r="21" spans="1:16" ht="12.75">
      <c r="A21" s="7">
        <v>4</v>
      </c>
      <c s="7" t="s">
        <v>109</v>
      </c>
      <c s="7" t="s">
        <v>44</v>
      </c>
      <c s="7" t="s">
        <v>110</v>
      </c>
      <c s="7" t="s">
        <v>93</v>
      </c>
      <c s="10">
        <v>451.59</v>
      </c>
      <c s="14"/>
      <c s="13">
        <f>ROUND((G21*F21),2)</f>
      </c>
      <c r="O21">
        <f>rekapitulace!H8</f>
      </c>
      <c>
        <f>O21/100*H21</f>
      </c>
    </row>
    <row r="22" spans="4:4" ht="127.5">
      <c r="D22" s="15" t="s">
        <v>825</v>
      </c>
    </row>
    <row r="23" spans="1:16" ht="12.75">
      <c r="A23" s="7">
        <v>5</v>
      </c>
      <c s="7" t="s">
        <v>112</v>
      </c>
      <c s="7" t="s">
        <v>44</v>
      </c>
      <c s="7" t="s">
        <v>113</v>
      </c>
      <c s="7" t="s">
        <v>93</v>
      </c>
      <c s="10">
        <v>21.31</v>
      </c>
      <c s="14"/>
      <c s="13">
        <f>ROUND((G23*F23),2)</f>
      </c>
      <c r="O23">
        <f>rekapitulace!H8</f>
      </c>
      <c>
        <f>O23/100*H23</f>
      </c>
    </row>
    <row r="24" spans="4:4" ht="178.5">
      <c r="D24" s="15" t="s">
        <v>826</v>
      </c>
    </row>
    <row r="25" spans="1:16" ht="12.75">
      <c r="A25" s="7">
        <v>6</v>
      </c>
      <c s="7" t="s">
        <v>564</v>
      </c>
      <c s="7" t="s">
        <v>44</v>
      </c>
      <c s="7" t="s">
        <v>565</v>
      </c>
      <c s="7" t="s">
        <v>93</v>
      </c>
      <c s="10">
        <v>137.2</v>
      </c>
      <c s="14"/>
      <c s="13">
        <f>ROUND((G25*F25),2)</f>
      </c>
      <c r="O25">
        <f>rekapitulace!H8</f>
      </c>
      <c>
        <f>O25/100*H25</f>
      </c>
    </row>
    <row r="26" spans="4:4" ht="153">
      <c r="D26" s="15" t="s">
        <v>827</v>
      </c>
    </row>
    <row r="27" spans="1:16" ht="12.75" customHeight="1">
      <c r="A27" s="16"/>
      <c s="16"/>
      <c s="16" t="s">
        <v>24</v>
      </c>
      <c s="16" t="s">
        <v>102</v>
      </c>
      <c s="16"/>
      <c s="16"/>
      <c s="16"/>
      <c s="16">
        <f>SUM(H17:H26)</f>
      </c>
      <c r="P27">
        <f>ROUND(SUM(P17:P26),2)</f>
      </c>
    </row>
    <row r="29" spans="1:8" ht="12.75" customHeight="1">
      <c r="A29" s="9"/>
      <c s="9"/>
      <c s="9" t="s">
        <v>36</v>
      </c>
      <c s="9" t="s">
        <v>119</v>
      </c>
      <c s="9"/>
      <c s="11"/>
      <c s="9"/>
      <c s="11"/>
    </row>
    <row r="30" spans="1:16" ht="12.75">
      <c r="A30" s="7">
        <v>7</v>
      </c>
      <c s="7" t="s">
        <v>828</v>
      </c>
      <c s="7" t="s">
        <v>44</v>
      </c>
      <c s="7" t="s">
        <v>829</v>
      </c>
      <c s="7" t="s">
        <v>117</v>
      </c>
      <c s="10">
        <v>480.6</v>
      </c>
      <c s="14"/>
      <c s="13">
        <f>ROUND((G30*F30),2)</f>
      </c>
      <c r="O30">
        <f>rekapitulace!H8</f>
      </c>
      <c>
        <f>O30/100*H30</f>
      </c>
    </row>
    <row r="31" spans="4:4" ht="165.75">
      <c r="D31" s="15" t="s">
        <v>830</v>
      </c>
    </row>
    <row r="32" spans="1:16" ht="12.75" customHeight="1">
      <c r="A32" s="16"/>
      <c s="16"/>
      <c s="16" t="s">
        <v>36</v>
      </c>
      <c s="16" t="s">
        <v>119</v>
      </c>
      <c s="16"/>
      <c s="16"/>
      <c s="16"/>
      <c s="16">
        <f>SUM(H30:H31)</f>
      </c>
      <c r="P32">
        <f>ROUND(SUM(P30:P31),2)</f>
      </c>
    </row>
    <row r="34" spans="1:16" ht="12.75" customHeight="1">
      <c r="A34" s="16"/>
      <c s="16"/>
      <c s="16"/>
      <c s="16" t="s">
        <v>65</v>
      </c>
      <c s="16"/>
      <c s="16"/>
      <c s="16"/>
      <c s="16">
        <f>+H14+H27+H32</f>
      </c>
      <c r="P34">
        <f>+P14+P27+P32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2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48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831</v>
      </c>
      <c s="5" t="s">
        <v>832</v>
      </c>
      <c s="5"/>
    </row>
    <row r="6" spans="1:5" ht="12.75" customHeight="1">
      <c r="A6" t="s">
        <v>17</v>
      </c>
      <c r="C6" s="5" t="s">
        <v>833</v>
      </c>
      <c s="5" t="s">
        <v>834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42</v>
      </c>
      <c s="9" t="s">
        <v>41</v>
      </c>
      <c s="9"/>
      <c s="11"/>
      <c s="9"/>
      <c s="11"/>
    </row>
    <row r="12" spans="1:16" ht="12.75">
      <c r="A12" s="7">
        <v>1</v>
      </c>
      <c s="7" t="s">
        <v>91</v>
      </c>
      <c s="7" t="s">
        <v>44</v>
      </c>
      <c s="7" t="s">
        <v>544</v>
      </c>
      <c s="7" t="s">
        <v>93</v>
      </c>
      <c s="10">
        <v>310</v>
      </c>
      <c s="14"/>
      <c s="13">
        <f>ROUND((G12*F12),2)</f>
      </c>
      <c r="O12">
        <f>rekapitulace!H8</f>
      </c>
      <c>
        <f>O12/100*H12</f>
      </c>
    </row>
    <row r="13" spans="4:4" ht="76.5">
      <c r="D13" s="15" t="s">
        <v>835</v>
      </c>
    </row>
    <row r="14" spans="1:16" ht="12.75">
      <c r="A14" s="7">
        <v>2</v>
      </c>
      <c s="7" t="s">
        <v>546</v>
      </c>
      <c s="7" t="s">
        <v>44</v>
      </c>
      <c s="7" t="s">
        <v>547</v>
      </c>
      <c s="7" t="s">
        <v>93</v>
      </c>
      <c s="10">
        <v>259</v>
      </c>
      <c s="14"/>
      <c s="13">
        <f>ROUND((G14*F14),2)</f>
      </c>
      <c r="O14">
        <f>rekapitulace!H8</f>
      </c>
      <c>
        <f>O14/100*H14</f>
      </c>
    </row>
    <row r="15" spans="4:4" ht="76.5">
      <c r="D15" s="15" t="s">
        <v>836</v>
      </c>
    </row>
    <row r="16" spans="1:16" ht="12.75" customHeight="1">
      <c r="A16" s="16"/>
      <c s="16"/>
      <c s="16" t="s">
        <v>42</v>
      </c>
      <c s="16" t="s">
        <v>41</v>
      </c>
      <c s="16"/>
      <c s="16"/>
      <c s="16"/>
      <c s="16">
        <f>SUM(H12:H15)</f>
      </c>
      <c r="P16">
        <f>ROUND(SUM(P12:P15),2)</f>
      </c>
    </row>
    <row r="18" spans="1:8" ht="12.75" customHeight="1">
      <c r="A18" s="9"/>
      <c s="9"/>
      <c s="9" t="s">
        <v>24</v>
      </c>
      <c s="9" t="s">
        <v>102</v>
      </c>
      <c s="9"/>
      <c s="11"/>
      <c s="9"/>
      <c s="11"/>
    </row>
    <row r="19" spans="1:16" ht="12.75">
      <c r="A19" s="7">
        <v>3</v>
      </c>
      <c s="7" t="s">
        <v>552</v>
      </c>
      <c s="7" t="s">
        <v>63</v>
      </c>
      <c s="7" t="s">
        <v>553</v>
      </c>
      <c s="7" t="s">
        <v>93</v>
      </c>
      <c s="10">
        <v>259</v>
      </c>
      <c s="14"/>
      <c s="13">
        <f>ROUND((G19*F19),2)</f>
      </c>
      <c r="O19">
        <f>rekapitulace!H8</f>
      </c>
      <c>
        <f>O19/100*H19</f>
      </c>
    </row>
    <row r="20" spans="4:4" ht="102">
      <c r="D20" s="15" t="s">
        <v>837</v>
      </c>
    </row>
    <row r="21" spans="1:16" ht="12.75">
      <c r="A21" s="7">
        <v>4</v>
      </c>
      <c s="7" t="s">
        <v>822</v>
      </c>
      <c s="7" t="s">
        <v>44</v>
      </c>
      <c s="7" t="s">
        <v>823</v>
      </c>
      <c s="7" t="s">
        <v>93</v>
      </c>
      <c s="10">
        <v>310</v>
      </c>
      <c s="14"/>
      <c s="13">
        <f>ROUND((G21*F21),2)</f>
      </c>
      <c r="O21">
        <f>rekapitulace!H8</f>
      </c>
      <c>
        <f>O21/100*H21</f>
      </c>
    </row>
    <row r="22" spans="4:4" ht="114.75">
      <c r="D22" s="15" t="s">
        <v>838</v>
      </c>
    </row>
    <row r="23" spans="1:16" ht="12.75">
      <c r="A23" s="7">
        <v>5</v>
      </c>
      <c s="7" t="s">
        <v>109</v>
      </c>
      <c s="7" t="s">
        <v>44</v>
      </c>
      <c s="7" t="s">
        <v>110</v>
      </c>
      <c s="7" t="s">
        <v>93</v>
      </c>
      <c s="10">
        <v>310</v>
      </c>
      <c s="14"/>
      <c s="13">
        <f>ROUND((G23*F23),2)</f>
      </c>
      <c r="O23">
        <f>rekapitulace!H8</f>
      </c>
      <c>
        <f>O23/100*H23</f>
      </c>
    </row>
    <row r="24" spans="4:4" ht="127.5">
      <c r="D24" s="15" t="s">
        <v>839</v>
      </c>
    </row>
    <row r="25" spans="1:16" ht="12.75">
      <c r="A25" s="7">
        <v>6</v>
      </c>
      <c s="7" t="s">
        <v>112</v>
      </c>
      <c s="7" t="s">
        <v>44</v>
      </c>
      <c s="7" t="s">
        <v>113</v>
      </c>
      <c s="7" t="s">
        <v>93</v>
      </c>
      <c s="10">
        <v>259</v>
      </c>
      <c s="14"/>
      <c s="13">
        <f>ROUND((G25*F25),2)</f>
      </c>
      <c r="O25">
        <f>rekapitulace!H8</f>
      </c>
      <c>
        <f>O25/100*H25</f>
      </c>
    </row>
    <row r="26" spans="4:4" ht="204">
      <c r="D26" s="15" t="s">
        <v>840</v>
      </c>
    </row>
    <row r="27" spans="1:16" ht="12.75" customHeight="1">
      <c r="A27" s="16"/>
      <c s="16"/>
      <c s="16" t="s">
        <v>24</v>
      </c>
      <c s="16" t="s">
        <v>102</v>
      </c>
      <c s="16"/>
      <c s="16"/>
      <c s="16"/>
      <c s="16">
        <f>SUM(H19:H26)</f>
      </c>
      <c r="P27">
        <f>ROUND(SUM(P19:P26),2)</f>
      </c>
    </row>
    <row r="29" spans="1:8" ht="12.75" customHeight="1">
      <c r="A29" s="9"/>
      <c s="9"/>
      <c s="9" t="s">
        <v>34</v>
      </c>
      <c s="9" t="s">
        <v>570</v>
      </c>
      <c s="9"/>
      <c s="11"/>
      <c s="9"/>
      <c s="11"/>
    </row>
    <row r="30" spans="1:16" ht="12.75">
      <c r="A30" s="7">
        <v>7</v>
      </c>
      <c s="7" t="s">
        <v>841</v>
      </c>
      <c s="7" t="s">
        <v>44</v>
      </c>
      <c s="7" t="s">
        <v>842</v>
      </c>
      <c s="7" t="s">
        <v>117</v>
      </c>
      <c s="10">
        <v>594</v>
      </c>
      <c s="14"/>
      <c s="13">
        <f>ROUND((G30*F30),2)</f>
      </c>
      <c r="O30">
        <f>rekapitulace!H8</f>
      </c>
      <c>
        <f>O30/100*H30</f>
      </c>
    </row>
    <row r="31" spans="4:4" ht="204">
      <c r="D31" s="15" t="s">
        <v>843</v>
      </c>
    </row>
    <row r="32" spans="1:16" ht="12.75">
      <c r="A32" s="7">
        <v>8</v>
      </c>
      <c s="7" t="s">
        <v>844</v>
      </c>
      <c s="7" t="s">
        <v>44</v>
      </c>
      <c s="7" t="s">
        <v>845</v>
      </c>
      <c s="7" t="s">
        <v>93</v>
      </c>
      <c s="10">
        <v>66</v>
      </c>
      <c s="14"/>
      <c s="13">
        <f>ROUND((G32*F32),2)</f>
      </c>
      <c r="O32">
        <f>rekapitulace!H8</f>
      </c>
      <c>
        <f>O32/100*H32</f>
      </c>
    </row>
    <row r="33" spans="4:4" ht="76.5">
      <c r="D33" s="15" t="s">
        <v>846</v>
      </c>
    </row>
    <row r="34" spans="1:16" ht="12.75">
      <c r="A34" s="7">
        <v>9</v>
      </c>
      <c s="7" t="s">
        <v>847</v>
      </c>
      <c s="7" t="s">
        <v>44</v>
      </c>
      <c s="7" t="s">
        <v>848</v>
      </c>
      <c s="7" t="s">
        <v>117</v>
      </c>
      <c s="10">
        <v>396</v>
      </c>
      <c s="14"/>
      <c s="13">
        <f>ROUND((G34*F34),2)</f>
      </c>
      <c r="O34">
        <f>rekapitulace!H8</f>
      </c>
      <c>
        <f>O34/100*H34</f>
      </c>
    </row>
    <row r="35" spans="4:4" ht="63.75">
      <c r="D35" s="15" t="s">
        <v>849</v>
      </c>
    </row>
    <row r="36" spans="1:16" ht="12.75" customHeight="1">
      <c r="A36" s="16"/>
      <c s="16"/>
      <c s="16" t="s">
        <v>34</v>
      </c>
      <c s="16" t="s">
        <v>570</v>
      </c>
      <c s="16"/>
      <c s="16"/>
      <c s="16"/>
      <c s="16">
        <f>SUM(H30:H35)</f>
      </c>
      <c r="P36">
        <f>ROUND(SUM(P30:P35),2)</f>
      </c>
    </row>
    <row r="38" spans="1:8" ht="12.75" customHeight="1">
      <c r="A38" s="9"/>
      <c s="9"/>
      <c s="9" t="s">
        <v>35</v>
      </c>
      <c s="9" t="s">
        <v>850</v>
      </c>
      <c s="9"/>
      <c s="11"/>
      <c s="9"/>
      <c s="11"/>
    </row>
    <row r="39" spans="1:16" ht="12.75">
      <c r="A39" s="7">
        <v>10</v>
      </c>
      <c s="7" t="s">
        <v>851</v>
      </c>
      <c s="7" t="s">
        <v>44</v>
      </c>
      <c s="7" t="s">
        <v>852</v>
      </c>
      <c s="7" t="s">
        <v>93</v>
      </c>
      <c s="10">
        <v>138.6</v>
      </c>
      <c s="14"/>
      <c s="13">
        <f>ROUND((G39*F39),2)</f>
      </c>
      <c r="O39">
        <f>rekapitulace!H8</f>
      </c>
      <c>
        <f>O39/100*H39</f>
      </c>
    </row>
    <row r="40" spans="4:4" ht="38.25">
      <c r="D40" s="15" t="s">
        <v>853</v>
      </c>
    </row>
    <row r="41" spans="1:16" ht="12.75" customHeight="1">
      <c r="A41" s="16"/>
      <c s="16"/>
      <c s="16" t="s">
        <v>35</v>
      </c>
      <c s="16" t="s">
        <v>850</v>
      </c>
      <c s="16"/>
      <c s="16"/>
      <c s="16"/>
      <c s="16">
        <f>SUM(H39:H40)</f>
      </c>
      <c r="P41">
        <f>ROUND(SUM(P39:P40),2)</f>
      </c>
    </row>
    <row r="43" spans="1:8" ht="12.75" customHeight="1">
      <c r="A43" s="9"/>
      <c s="9"/>
      <c s="9" t="s">
        <v>40</v>
      </c>
      <c s="9" t="s">
        <v>77</v>
      </c>
      <c s="9"/>
      <c s="11"/>
      <c s="9"/>
      <c s="11"/>
    </row>
    <row r="44" spans="1:16" ht="12.75">
      <c r="A44" s="7">
        <v>11</v>
      </c>
      <c s="7" t="s">
        <v>854</v>
      </c>
      <c s="7" t="s">
        <v>44</v>
      </c>
      <c s="7" t="s">
        <v>855</v>
      </c>
      <c s="7" t="s">
        <v>128</v>
      </c>
      <c s="10">
        <v>140</v>
      </c>
      <c s="14"/>
      <c s="13">
        <f>ROUND((G44*F44),2)</f>
      </c>
      <c r="O44">
        <f>rekapitulace!H8</f>
      </c>
      <c>
        <f>O44/100*H44</f>
      </c>
    </row>
    <row r="45" spans="4:4" ht="51">
      <c r="D45" s="15" t="s">
        <v>856</v>
      </c>
    </row>
    <row r="46" spans="1:16" ht="12.75" customHeight="1">
      <c r="A46" s="16"/>
      <c s="16"/>
      <c s="16" t="s">
        <v>40</v>
      </c>
      <c s="16" t="s">
        <v>77</v>
      </c>
      <c s="16"/>
      <c s="16"/>
      <c s="16"/>
      <c s="16">
        <f>SUM(H44:H45)</f>
      </c>
      <c r="P46">
        <f>ROUND(SUM(P44:P45),2)</f>
      </c>
    </row>
    <row r="48" spans="1:16" ht="12.75" customHeight="1">
      <c r="A48" s="16"/>
      <c s="16"/>
      <c s="16"/>
      <c s="16" t="s">
        <v>65</v>
      </c>
      <c s="16"/>
      <c s="16"/>
      <c s="16"/>
      <c s="16">
        <f>+H16+H27+H36+H41+H46</f>
      </c>
      <c r="P48">
        <f>+P16+P27+P36+P41+P46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2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81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857</v>
      </c>
      <c s="5" t="s">
        <v>858</v>
      </c>
      <c s="5"/>
    </row>
    <row r="6" spans="1:5" ht="12.75" customHeight="1">
      <c r="A6" t="s">
        <v>17</v>
      </c>
      <c r="C6" s="5" t="s">
        <v>859</v>
      </c>
      <c s="5" t="s">
        <v>858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42</v>
      </c>
      <c s="9" t="s">
        <v>41</v>
      </c>
      <c s="9"/>
      <c s="11"/>
      <c s="9"/>
      <c s="11"/>
    </row>
    <row r="12" spans="1:16" ht="12.75">
      <c r="A12" s="7">
        <v>1</v>
      </c>
      <c s="7" t="s">
        <v>91</v>
      </c>
      <c s="7" t="s">
        <v>44</v>
      </c>
      <c s="7" t="s">
        <v>544</v>
      </c>
      <c s="7" t="s">
        <v>93</v>
      </c>
      <c s="10">
        <v>435.4</v>
      </c>
      <c s="14"/>
      <c s="13">
        <f>ROUND((G12*F12),2)</f>
      </c>
      <c r="O12">
        <f>rekapitulace!H8</f>
      </c>
      <c>
        <f>O12/100*H12</f>
      </c>
    </row>
    <row r="13" spans="4:4" ht="76.5">
      <c r="D13" s="15" t="s">
        <v>860</v>
      </c>
    </row>
    <row r="14" spans="1:16" ht="12.75">
      <c r="A14" s="7">
        <v>2</v>
      </c>
      <c s="7" t="s">
        <v>546</v>
      </c>
      <c s="7" t="s">
        <v>44</v>
      </c>
      <c s="7" t="s">
        <v>547</v>
      </c>
      <c s="7" t="s">
        <v>93</v>
      </c>
      <c s="10">
        <v>354.8</v>
      </c>
      <c s="14"/>
      <c s="13">
        <f>ROUND((G14*F14),2)</f>
      </c>
      <c r="O14">
        <f>rekapitulace!H8</f>
      </c>
      <c>
        <f>O14/100*H14</f>
      </c>
    </row>
    <row r="15" spans="4:4" ht="76.5">
      <c r="D15" s="15" t="s">
        <v>861</v>
      </c>
    </row>
    <row r="16" spans="1:16" ht="12.75" customHeight="1">
      <c r="A16" s="16"/>
      <c s="16"/>
      <c s="16" t="s">
        <v>42</v>
      </c>
      <c s="16" t="s">
        <v>41</v>
      </c>
      <c s="16"/>
      <c s="16"/>
      <c s="16"/>
      <c s="16">
        <f>SUM(H12:H15)</f>
      </c>
      <c r="P16">
        <f>ROUND(SUM(P12:P15),2)</f>
      </c>
    </row>
    <row r="18" spans="1:8" ht="12.75" customHeight="1">
      <c r="A18" s="9"/>
      <c s="9"/>
      <c s="9" t="s">
        <v>24</v>
      </c>
      <c s="9" t="s">
        <v>102</v>
      </c>
      <c s="9"/>
      <c s="11"/>
      <c s="9"/>
      <c s="11"/>
    </row>
    <row r="19" spans="1:16" ht="12.75">
      <c r="A19" s="7">
        <v>3</v>
      </c>
      <c s="7" t="s">
        <v>552</v>
      </c>
      <c s="7" t="s">
        <v>63</v>
      </c>
      <c s="7" t="s">
        <v>553</v>
      </c>
      <c s="7" t="s">
        <v>93</v>
      </c>
      <c s="10">
        <v>354.8</v>
      </c>
      <c s="14"/>
      <c s="13">
        <f>ROUND((G19*F19),2)</f>
      </c>
      <c r="O19">
        <f>rekapitulace!H8</f>
      </c>
      <c>
        <f>O19/100*H19</f>
      </c>
    </row>
    <row r="20" spans="4:4" ht="102">
      <c r="D20" s="15" t="s">
        <v>862</v>
      </c>
    </row>
    <row r="21" spans="1:16" ht="12.75">
      <c r="A21" s="7">
        <v>4</v>
      </c>
      <c s="7" t="s">
        <v>822</v>
      </c>
      <c s="7" t="s">
        <v>44</v>
      </c>
      <c s="7" t="s">
        <v>823</v>
      </c>
      <c s="7" t="s">
        <v>93</v>
      </c>
      <c s="10">
        <v>435.4</v>
      </c>
      <c s="14"/>
      <c s="13">
        <f>ROUND((G21*F21),2)</f>
      </c>
      <c r="O21">
        <f>rekapitulace!H8</f>
      </c>
      <c>
        <f>O21/100*H21</f>
      </c>
    </row>
    <row r="22" spans="4:4" ht="369.75">
      <c r="D22" s="15" t="s">
        <v>863</v>
      </c>
    </row>
    <row r="23" spans="1:16" ht="12.75">
      <c r="A23" s="7">
        <v>5</v>
      </c>
      <c s="7" t="s">
        <v>109</v>
      </c>
      <c s="7" t="s">
        <v>44</v>
      </c>
      <c s="7" t="s">
        <v>110</v>
      </c>
      <c s="7" t="s">
        <v>93</v>
      </c>
      <c s="10">
        <v>435.4</v>
      </c>
      <c s="14"/>
      <c s="13">
        <f>ROUND((G23*F23),2)</f>
      </c>
      <c r="O23">
        <f>rekapitulace!H8</f>
      </c>
      <c>
        <f>O23/100*H23</f>
      </c>
    </row>
    <row r="24" spans="4:4" ht="114.75">
      <c r="D24" s="15" t="s">
        <v>864</v>
      </c>
    </row>
    <row r="25" spans="1:16" ht="12.75">
      <c r="A25" s="7">
        <v>6</v>
      </c>
      <c s="7" t="s">
        <v>112</v>
      </c>
      <c s="7" t="s">
        <v>44</v>
      </c>
      <c s="7" t="s">
        <v>113</v>
      </c>
      <c s="7" t="s">
        <v>93</v>
      </c>
      <c s="10">
        <v>354.8</v>
      </c>
      <c s="14"/>
      <c s="13">
        <f>ROUND((G25*F25),2)</f>
      </c>
      <c r="O25">
        <f>rekapitulace!H8</f>
      </c>
      <c>
        <f>O25/100*H25</f>
      </c>
    </row>
    <row r="26" spans="4:4" ht="395.25">
      <c r="D26" s="15" t="s">
        <v>865</v>
      </c>
    </row>
    <row r="27" spans="1:16" ht="12.75">
      <c r="A27" s="7">
        <v>7</v>
      </c>
      <c s="7" t="s">
        <v>866</v>
      </c>
      <c s="7" t="s">
        <v>44</v>
      </c>
      <c s="7" t="s">
        <v>867</v>
      </c>
      <c s="7" t="s">
        <v>93</v>
      </c>
      <c s="10">
        <v>45.36</v>
      </c>
      <c s="14"/>
      <c s="13">
        <f>ROUND((G27*F27),2)</f>
      </c>
      <c r="O27">
        <f>rekapitulace!H8</f>
      </c>
      <c>
        <f>O27/100*H27</f>
      </c>
    </row>
    <row r="28" spans="4:4" ht="382.5">
      <c r="D28" s="15" t="s">
        <v>868</v>
      </c>
    </row>
    <row r="29" spans="1:16" ht="12.75" customHeight="1">
      <c r="A29" s="16"/>
      <c s="16"/>
      <c s="16" t="s">
        <v>24</v>
      </c>
      <c s="16" t="s">
        <v>102</v>
      </c>
      <c s="16"/>
      <c s="16"/>
      <c s="16"/>
      <c s="16">
        <f>SUM(H19:H28)</f>
      </c>
      <c r="P29">
        <f>ROUND(SUM(P19:P28),2)</f>
      </c>
    </row>
    <row r="31" spans="1:8" ht="12.75" customHeight="1">
      <c r="A31" s="9"/>
      <c s="9"/>
      <c s="9" t="s">
        <v>34</v>
      </c>
      <c s="9" t="s">
        <v>570</v>
      </c>
      <c s="9"/>
      <c s="11"/>
      <c s="9"/>
      <c s="11"/>
    </row>
    <row r="32" spans="1:16" ht="12.75">
      <c r="A32" s="7">
        <v>8</v>
      </c>
      <c s="7" t="s">
        <v>869</v>
      </c>
      <c s="7" t="s">
        <v>44</v>
      </c>
      <c s="7" t="s">
        <v>870</v>
      </c>
      <c s="7" t="s">
        <v>93</v>
      </c>
      <c s="10">
        <v>3.892</v>
      </c>
      <c s="14"/>
      <c s="13">
        <f>ROUND((G32*F32),2)</f>
      </c>
      <c r="O32">
        <f>rekapitulace!H8</f>
      </c>
      <c>
        <f>O32/100*H32</f>
      </c>
    </row>
    <row r="33" spans="4:4" ht="76.5">
      <c r="D33" s="15" t="s">
        <v>871</v>
      </c>
    </row>
    <row r="34" spans="1:16" ht="12.75">
      <c r="A34" s="7">
        <v>9</v>
      </c>
      <c s="7" t="s">
        <v>872</v>
      </c>
      <c s="7" t="s">
        <v>44</v>
      </c>
      <c s="7" t="s">
        <v>873</v>
      </c>
      <c s="7" t="s">
        <v>93</v>
      </c>
      <c s="10">
        <v>82.512</v>
      </c>
      <c s="14"/>
      <c s="13">
        <f>ROUND((G34*F34),2)</f>
      </c>
      <c r="O34">
        <f>rekapitulace!H8</f>
      </c>
      <c>
        <f>O34/100*H34</f>
      </c>
    </row>
    <row r="35" spans="4:4" ht="102">
      <c r="D35" s="15" t="s">
        <v>874</v>
      </c>
    </row>
    <row r="36" spans="1:16" ht="12.75">
      <c r="A36" s="7">
        <v>10</v>
      </c>
      <c s="7" t="s">
        <v>875</v>
      </c>
      <c s="7" t="s">
        <v>44</v>
      </c>
      <c s="7" t="s">
        <v>876</v>
      </c>
      <c s="7" t="s">
        <v>97</v>
      </c>
      <c s="10">
        <v>9.9</v>
      </c>
      <c s="14"/>
      <c s="13">
        <f>ROUND((G36*F36),2)</f>
      </c>
      <c r="O36">
        <f>rekapitulace!H8</f>
      </c>
      <c>
        <f>O36/100*H36</f>
      </c>
    </row>
    <row r="37" spans="4:4" ht="51">
      <c r="D37" s="15" t="s">
        <v>877</v>
      </c>
    </row>
    <row r="38" spans="1:16" ht="12.75">
      <c r="A38" s="7">
        <v>11</v>
      </c>
      <c s="7" t="s">
        <v>878</v>
      </c>
      <c s="7" t="s">
        <v>44</v>
      </c>
      <c s="7" t="s">
        <v>879</v>
      </c>
      <c s="7" t="s">
        <v>117</v>
      </c>
      <c s="10">
        <v>124</v>
      </c>
      <c s="14"/>
      <c s="13">
        <f>ROUND((G38*F38),2)</f>
      </c>
      <c r="O38">
        <f>rekapitulace!H8</f>
      </c>
      <c>
        <f>O38/100*H38</f>
      </c>
    </row>
    <row r="39" spans="4:4" ht="140.25">
      <c r="D39" s="15" t="s">
        <v>880</v>
      </c>
    </row>
    <row r="40" spans="1:16" ht="12.75" customHeight="1">
      <c r="A40" s="16"/>
      <c s="16"/>
      <c s="16" t="s">
        <v>34</v>
      </c>
      <c s="16" t="s">
        <v>570</v>
      </c>
      <c s="16"/>
      <c s="16"/>
      <c s="16"/>
      <c s="16">
        <f>SUM(H32:H39)</f>
      </c>
      <c r="P40">
        <f>ROUND(SUM(P32:P39),2)</f>
      </c>
    </row>
    <row r="42" spans="1:8" ht="12.75" customHeight="1">
      <c r="A42" s="9"/>
      <c s="9"/>
      <c s="9" t="s">
        <v>35</v>
      </c>
      <c s="9" t="s">
        <v>850</v>
      </c>
      <c s="9"/>
      <c s="11"/>
      <c s="9"/>
      <c s="11"/>
    </row>
    <row r="43" spans="1:16" ht="12.75">
      <c r="A43" s="7">
        <v>12</v>
      </c>
      <c s="7" t="s">
        <v>881</v>
      </c>
      <c s="7" t="s">
        <v>44</v>
      </c>
      <c s="7" t="s">
        <v>882</v>
      </c>
      <c s="7" t="s">
        <v>93</v>
      </c>
      <c s="10">
        <v>8.34</v>
      </c>
      <c s="14"/>
      <c s="13">
        <f>ROUND((G43*F43),2)</f>
      </c>
      <c r="O43">
        <f>rekapitulace!H8</f>
      </c>
      <c>
        <f>O43/100*H43</f>
      </c>
    </row>
    <row r="44" spans="4:4" ht="38.25">
      <c r="D44" s="15" t="s">
        <v>883</v>
      </c>
    </row>
    <row r="45" spans="1:16" ht="12.75">
      <c r="A45" s="7">
        <v>13</v>
      </c>
      <c s="7" t="s">
        <v>884</v>
      </c>
      <c s="7" t="s">
        <v>44</v>
      </c>
      <c s="7" t="s">
        <v>885</v>
      </c>
      <c s="7" t="s">
        <v>97</v>
      </c>
      <c s="10">
        <v>1.25</v>
      </c>
      <c s="14"/>
      <c s="13">
        <f>ROUND((G45*F45),2)</f>
      </c>
      <c r="O45">
        <f>rekapitulace!H8</f>
      </c>
      <c>
        <f>O45/100*H45</f>
      </c>
    </row>
    <row r="46" spans="4:4" ht="51">
      <c r="D46" s="15" t="s">
        <v>886</v>
      </c>
    </row>
    <row r="47" spans="1:16" ht="12.75">
      <c r="A47" s="7">
        <v>14</v>
      </c>
      <c s="7" t="s">
        <v>887</v>
      </c>
      <c s="7" t="s">
        <v>44</v>
      </c>
      <c s="7" t="s">
        <v>888</v>
      </c>
      <c s="7" t="s">
        <v>93</v>
      </c>
      <c s="10">
        <v>70.33</v>
      </c>
      <c s="14"/>
      <c s="13">
        <f>ROUND((G47*F47),2)</f>
      </c>
      <c r="O47">
        <f>rekapitulace!H8</f>
      </c>
      <c>
        <f>O47/100*H47</f>
      </c>
    </row>
    <row r="48" spans="4:4" ht="409.5">
      <c r="D48" s="15" t="s">
        <v>889</v>
      </c>
    </row>
    <row r="49" spans="1:16" ht="12.75">
      <c r="A49" s="7">
        <v>15</v>
      </c>
      <c s="7" t="s">
        <v>890</v>
      </c>
      <c s="7" t="s">
        <v>44</v>
      </c>
      <c s="7" t="s">
        <v>891</v>
      </c>
      <c s="7" t="s">
        <v>97</v>
      </c>
      <c s="10">
        <v>9.15</v>
      </c>
      <c s="14"/>
      <c s="13">
        <f>ROUND((G49*F49),2)</f>
      </c>
      <c r="O49">
        <f>rekapitulace!H8</f>
      </c>
      <c>
        <f>O49/100*H49</f>
      </c>
    </row>
    <row r="50" spans="4:4" ht="51">
      <c r="D50" s="15" t="s">
        <v>892</v>
      </c>
    </row>
    <row r="51" spans="1:16" ht="12.75" customHeight="1">
      <c r="A51" s="16"/>
      <c s="16"/>
      <c s="16" t="s">
        <v>35</v>
      </c>
      <c s="16" t="s">
        <v>850</v>
      </c>
      <c s="16"/>
      <c s="16"/>
      <c s="16"/>
      <c s="16">
        <f>SUM(H43:H50)</f>
      </c>
      <c r="P51">
        <f>ROUND(SUM(P43:P50),2)</f>
      </c>
    </row>
    <row r="53" spans="1:8" ht="12.75" customHeight="1">
      <c r="A53" s="9"/>
      <c s="9"/>
      <c s="9" t="s">
        <v>36</v>
      </c>
      <c s="9" t="s">
        <v>119</v>
      </c>
      <c s="9"/>
      <c s="11"/>
      <c s="9"/>
      <c s="11"/>
    </row>
    <row r="54" spans="1:16" ht="12.75">
      <c r="A54" s="7">
        <v>16</v>
      </c>
      <c s="7" t="s">
        <v>893</v>
      </c>
      <c s="7" t="s">
        <v>44</v>
      </c>
      <c s="7" t="s">
        <v>894</v>
      </c>
      <c s="7" t="s">
        <v>93</v>
      </c>
      <c s="10">
        <v>11.12</v>
      </c>
      <c s="14"/>
      <c s="13">
        <f>ROUND((G54*F54),2)</f>
      </c>
      <c r="O54">
        <f>rekapitulace!H8</f>
      </c>
      <c>
        <f>O54/100*H54</f>
      </c>
    </row>
    <row r="55" spans="4:4" ht="63.75">
      <c r="D55" s="15" t="s">
        <v>895</v>
      </c>
    </row>
    <row r="56" spans="1:16" ht="12.75">
      <c r="A56" s="7">
        <v>17</v>
      </c>
      <c s="7" t="s">
        <v>896</v>
      </c>
      <c s="7" t="s">
        <v>44</v>
      </c>
      <c s="7" t="s">
        <v>897</v>
      </c>
      <c s="7" t="s">
        <v>93</v>
      </c>
      <c s="10">
        <v>29.1</v>
      </c>
      <c s="14"/>
      <c s="13">
        <f>ROUND((G56*F56),2)</f>
      </c>
      <c r="O56">
        <f>rekapitulace!H8</f>
      </c>
      <c>
        <f>O56/100*H56</f>
      </c>
    </row>
    <row r="57" spans="4:4" ht="127.5">
      <c r="D57" s="15" t="s">
        <v>898</v>
      </c>
    </row>
    <row r="58" spans="1:16" ht="12.75">
      <c r="A58" s="7">
        <v>18</v>
      </c>
      <c s="7" t="s">
        <v>120</v>
      </c>
      <c s="7" t="s">
        <v>44</v>
      </c>
      <c s="7" t="s">
        <v>899</v>
      </c>
      <c s="7" t="s">
        <v>93</v>
      </c>
      <c s="10">
        <v>37.2</v>
      </c>
      <c s="14"/>
      <c s="13">
        <f>ROUND((G58*F58),2)</f>
      </c>
      <c r="O58">
        <f>rekapitulace!H8</f>
      </c>
      <c>
        <f>O58/100*H58</f>
      </c>
    </row>
    <row r="59" spans="4:4" ht="127.5">
      <c r="D59" s="15" t="s">
        <v>900</v>
      </c>
    </row>
    <row r="60" spans="1:16" ht="12.75" customHeight="1">
      <c r="A60" s="16"/>
      <c s="16"/>
      <c s="16" t="s">
        <v>36</v>
      </c>
      <c s="16" t="s">
        <v>119</v>
      </c>
      <c s="16"/>
      <c s="16"/>
      <c s="16"/>
      <c s="16">
        <f>SUM(H54:H59)</f>
      </c>
      <c r="P60">
        <f>ROUND(SUM(P54:P59),2)</f>
      </c>
    </row>
    <row r="62" spans="1:8" ht="12.75" customHeight="1">
      <c r="A62" s="9"/>
      <c s="9"/>
      <c s="9" t="s">
        <v>39</v>
      </c>
      <c s="9" t="s">
        <v>366</v>
      </c>
      <c s="9"/>
      <c s="11"/>
      <c s="9"/>
      <c s="11"/>
    </row>
    <row r="63" spans="1:16" ht="12.75">
      <c r="A63" s="7">
        <v>19</v>
      </c>
      <c s="7" t="s">
        <v>901</v>
      </c>
      <c s="7" t="s">
        <v>44</v>
      </c>
      <c s="7" t="s">
        <v>902</v>
      </c>
      <c s="7" t="s">
        <v>117</v>
      </c>
      <c s="10">
        <v>279.72</v>
      </c>
      <c s="14"/>
      <c s="13">
        <f>ROUND((G63*F63),2)</f>
      </c>
      <c r="O63">
        <f>rekapitulace!H8</f>
      </c>
      <c>
        <f>O63/100*H63</f>
      </c>
    </row>
    <row r="64" spans="4:4" ht="89.25">
      <c r="D64" s="15" t="s">
        <v>903</v>
      </c>
    </row>
    <row r="65" spans="1:16" ht="12.75">
      <c r="A65" s="7">
        <v>20</v>
      </c>
      <c s="7" t="s">
        <v>904</v>
      </c>
      <c s="7" t="s">
        <v>44</v>
      </c>
      <c s="7" t="s">
        <v>905</v>
      </c>
      <c s="7" t="s">
        <v>117</v>
      </c>
      <c s="10">
        <v>55.6</v>
      </c>
      <c s="14"/>
      <c s="13">
        <f>ROUND((G65*F65),2)</f>
      </c>
      <c r="O65">
        <f>rekapitulace!H8</f>
      </c>
      <c>
        <f>O65/100*H65</f>
      </c>
    </row>
    <row r="66" spans="4:4" ht="63.75">
      <c r="D66" s="15" t="s">
        <v>906</v>
      </c>
    </row>
    <row r="67" spans="1:16" ht="12.75" customHeight="1">
      <c r="A67" s="16"/>
      <c s="16"/>
      <c s="16" t="s">
        <v>39</v>
      </c>
      <c s="16" t="s">
        <v>366</v>
      </c>
      <c s="16"/>
      <c s="16"/>
      <c s="16"/>
      <c s="16">
        <f>SUM(H63:H66)</f>
      </c>
      <c r="P67">
        <f>ROUND(SUM(P63:P66),2)</f>
      </c>
    </row>
    <row r="69" spans="1:8" ht="12.75" customHeight="1">
      <c r="A69" s="9"/>
      <c s="9"/>
      <c s="9" t="s">
        <v>40</v>
      </c>
      <c s="9" t="s">
        <v>77</v>
      </c>
      <c s="9"/>
      <c s="11"/>
      <c s="9"/>
      <c s="11"/>
    </row>
    <row r="70" spans="1:16" ht="12.75">
      <c r="A70" s="7">
        <v>21</v>
      </c>
      <c s="7" t="s">
        <v>907</v>
      </c>
      <c s="7" t="s">
        <v>44</v>
      </c>
      <c s="7" t="s">
        <v>908</v>
      </c>
      <c s="7" t="s">
        <v>128</v>
      </c>
      <c s="10">
        <v>61.4</v>
      </c>
      <c s="14"/>
      <c s="13">
        <f>ROUND((G70*F70),2)</f>
      </c>
      <c r="O70">
        <f>rekapitulace!H8</f>
      </c>
      <c>
        <f>O70/100*H70</f>
      </c>
    </row>
    <row r="71" spans="4:4" ht="63.75">
      <c r="D71" s="15" t="s">
        <v>909</v>
      </c>
    </row>
    <row r="72" spans="1:16" ht="12.75">
      <c r="A72" s="7">
        <v>22</v>
      </c>
      <c s="7" t="s">
        <v>910</v>
      </c>
      <c s="7" t="s">
        <v>44</v>
      </c>
      <c s="7" t="s">
        <v>911</v>
      </c>
      <c s="7" t="s">
        <v>128</v>
      </c>
      <c s="10">
        <v>3</v>
      </c>
      <c s="14"/>
      <c s="13">
        <f>ROUND((G72*F72),2)</f>
      </c>
      <c r="O72">
        <f>rekapitulace!H8</f>
      </c>
      <c>
        <f>O72/100*H72</f>
      </c>
    </row>
    <row r="73" spans="4:4" ht="51">
      <c r="D73" s="15" t="s">
        <v>912</v>
      </c>
    </row>
    <row r="74" spans="1:16" ht="12.75" customHeight="1">
      <c r="A74" s="16"/>
      <c s="16"/>
      <c s="16" t="s">
        <v>40</v>
      </c>
      <c s="16" t="s">
        <v>77</v>
      </c>
      <c s="16"/>
      <c s="16"/>
      <c s="16"/>
      <c s="16">
        <f>SUM(H70:H73)</f>
      </c>
      <c r="P74">
        <f>ROUND(SUM(P70:P73),2)</f>
      </c>
    </row>
    <row r="76" spans="1:8" ht="12.75" customHeight="1">
      <c r="A76" s="9"/>
      <c s="9"/>
      <c s="9" t="s">
        <v>85</v>
      </c>
      <c s="9" t="s">
        <v>84</v>
      </c>
      <c s="9"/>
      <c s="11"/>
      <c s="9"/>
      <c s="11"/>
    </row>
    <row r="77" spans="1:16" ht="12.75">
      <c r="A77" s="7">
        <v>23</v>
      </c>
      <c s="7" t="s">
        <v>913</v>
      </c>
      <c s="7" t="s">
        <v>44</v>
      </c>
      <c s="7" t="s">
        <v>914</v>
      </c>
      <c s="7" t="s">
        <v>128</v>
      </c>
      <c s="10">
        <v>55.6</v>
      </c>
      <c s="14"/>
      <c s="13">
        <f>ROUND((G77*F77),2)</f>
      </c>
      <c r="O77">
        <f>rekapitulace!H8</f>
      </c>
      <c>
        <f>O77/100*H77</f>
      </c>
    </row>
    <row r="78" spans="4:4" ht="51">
      <c r="D78" s="15" t="s">
        <v>915</v>
      </c>
    </row>
    <row r="79" spans="1:16" ht="12.75" customHeight="1">
      <c r="A79" s="16"/>
      <c s="16"/>
      <c s="16" t="s">
        <v>85</v>
      </c>
      <c s="16" t="s">
        <v>84</v>
      </c>
      <c s="16"/>
      <c s="16"/>
      <c s="16"/>
      <c s="16">
        <f>SUM(H77:H78)</f>
      </c>
      <c r="P79">
        <f>ROUND(SUM(P77:P78),2)</f>
      </c>
    </row>
    <row r="81" spans="1:16" ht="12.75" customHeight="1">
      <c r="A81" s="16"/>
      <c s="16"/>
      <c s="16"/>
      <c s="16" t="s">
        <v>65</v>
      </c>
      <c s="16"/>
      <c s="16"/>
      <c s="16"/>
      <c s="16">
        <f>+H16+H29+H40+H51+H60+H67+H74+H79</f>
      </c>
      <c r="P81">
        <f>+P16+P29+P40+P51+P60+P67+P74+P79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2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83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916</v>
      </c>
      <c s="5" t="s">
        <v>917</v>
      </c>
      <c s="5"/>
    </row>
    <row r="6" spans="1:5" ht="12.75" customHeight="1">
      <c r="A6" t="s">
        <v>17</v>
      </c>
      <c r="C6" s="5" t="s">
        <v>918</v>
      </c>
      <c s="5" t="s">
        <v>917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42</v>
      </c>
      <c s="9" t="s">
        <v>41</v>
      </c>
      <c s="9"/>
      <c s="11"/>
      <c s="9"/>
      <c s="11"/>
    </row>
    <row r="12" spans="1:16" ht="12.75">
      <c r="A12" s="7">
        <v>1</v>
      </c>
      <c s="7" t="s">
        <v>91</v>
      </c>
      <c s="7" t="s">
        <v>44</v>
      </c>
      <c s="7" t="s">
        <v>544</v>
      </c>
      <c s="7" t="s">
        <v>93</v>
      </c>
      <c s="10">
        <v>489.45</v>
      </c>
      <c s="14"/>
      <c s="13">
        <f>ROUND((G12*F12),2)</f>
      </c>
      <c r="O12">
        <f>rekapitulace!H8</f>
      </c>
      <c>
        <f>O12/100*H12</f>
      </c>
    </row>
    <row r="13" spans="4:4" ht="76.5">
      <c r="D13" s="15" t="s">
        <v>919</v>
      </c>
    </row>
    <row r="14" spans="1:16" ht="12.75">
      <c r="A14" s="7">
        <v>2</v>
      </c>
      <c s="7" t="s">
        <v>546</v>
      </c>
      <c s="7" t="s">
        <v>44</v>
      </c>
      <c s="7" t="s">
        <v>547</v>
      </c>
      <c s="7" t="s">
        <v>93</v>
      </c>
      <c s="10">
        <v>413.3</v>
      </c>
      <c s="14"/>
      <c s="13">
        <f>ROUND((G14*F14),2)</f>
      </c>
      <c r="O14">
        <f>rekapitulace!H8</f>
      </c>
      <c>
        <f>O14/100*H14</f>
      </c>
    </row>
    <row r="15" spans="4:4" ht="76.5">
      <c r="D15" s="15" t="s">
        <v>920</v>
      </c>
    </row>
    <row r="16" spans="1:16" ht="12.75" customHeight="1">
      <c r="A16" s="16"/>
      <c s="16"/>
      <c s="16" t="s">
        <v>42</v>
      </c>
      <c s="16" t="s">
        <v>41</v>
      </c>
      <c s="16"/>
      <c s="16"/>
      <c s="16"/>
      <c s="16">
        <f>SUM(H12:H15)</f>
      </c>
      <c r="P16">
        <f>ROUND(SUM(P12:P15),2)</f>
      </c>
    </row>
    <row r="18" spans="1:8" ht="12.75" customHeight="1">
      <c r="A18" s="9"/>
      <c s="9"/>
      <c s="9" t="s">
        <v>24</v>
      </c>
      <c s="9" t="s">
        <v>102</v>
      </c>
      <c s="9"/>
      <c s="11"/>
      <c s="9"/>
      <c s="11"/>
    </row>
    <row r="19" spans="1:16" ht="12.75">
      <c r="A19" s="7">
        <v>3</v>
      </c>
      <c s="7" t="s">
        <v>552</v>
      </c>
      <c s="7" t="s">
        <v>63</v>
      </c>
      <c s="7" t="s">
        <v>553</v>
      </c>
      <c s="7" t="s">
        <v>93</v>
      </c>
      <c s="10">
        <v>413.3</v>
      </c>
      <c s="14"/>
      <c s="13">
        <f>ROUND((G19*F19),2)</f>
      </c>
      <c r="O19">
        <f>rekapitulace!H8</f>
      </c>
      <c>
        <f>O19/100*H19</f>
      </c>
    </row>
    <row r="20" spans="4:4" ht="102">
      <c r="D20" s="15" t="s">
        <v>921</v>
      </c>
    </row>
    <row r="21" spans="1:16" ht="12.75">
      <c r="A21" s="7">
        <v>4</v>
      </c>
      <c s="7" t="s">
        <v>822</v>
      </c>
      <c s="7" t="s">
        <v>44</v>
      </c>
      <c s="7" t="s">
        <v>823</v>
      </c>
      <c s="7" t="s">
        <v>93</v>
      </c>
      <c s="10">
        <v>489.45</v>
      </c>
      <c s="14"/>
      <c s="13">
        <f>ROUND((G21*F21),2)</f>
      </c>
      <c r="O21">
        <f>rekapitulace!H8</f>
      </c>
      <c>
        <f>O21/100*H21</f>
      </c>
    </row>
    <row r="22" spans="4:4" ht="409.5">
      <c r="D22" s="15" t="s">
        <v>922</v>
      </c>
    </row>
    <row r="23" spans="1:16" ht="12.75">
      <c r="A23" s="7">
        <v>5</v>
      </c>
      <c s="7" t="s">
        <v>109</v>
      </c>
      <c s="7" t="s">
        <v>44</v>
      </c>
      <c s="7" t="s">
        <v>110</v>
      </c>
      <c s="7" t="s">
        <v>93</v>
      </c>
      <c s="10">
        <v>489.45</v>
      </c>
      <c s="14"/>
      <c s="13">
        <f>ROUND((G23*F23),2)</f>
      </c>
      <c r="O23">
        <f>rekapitulace!H8</f>
      </c>
      <c>
        <f>O23/100*H23</f>
      </c>
    </row>
    <row r="24" spans="4:4" ht="114.75">
      <c r="D24" s="15" t="s">
        <v>923</v>
      </c>
    </row>
    <row r="25" spans="1:16" ht="12.75">
      <c r="A25" s="7">
        <v>6</v>
      </c>
      <c s="7" t="s">
        <v>112</v>
      </c>
      <c s="7" t="s">
        <v>44</v>
      </c>
      <c s="7" t="s">
        <v>113</v>
      </c>
      <c s="7" t="s">
        <v>93</v>
      </c>
      <c s="10">
        <v>413.3</v>
      </c>
      <c s="14"/>
      <c s="13">
        <f>ROUND((G25*F25),2)</f>
      </c>
      <c r="O25">
        <f>rekapitulace!H8</f>
      </c>
      <c>
        <f>O25/100*H25</f>
      </c>
    </row>
    <row r="26" spans="4:4" ht="409.5">
      <c r="D26" s="15" t="s">
        <v>924</v>
      </c>
    </row>
    <row r="27" spans="1:16" ht="12.75">
      <c r="A27" s="7">
        <v>7</v>
      </c>
      <c s="7" t="s">
        <v>866</v>
      </c>
      <c s="7" t="s">
        <v>44</v>
      </c>
      <c s="7" t="s">
        <v>867</v>
      </c>
      <c s="7" t="s">
        <v>93</v>
      </c>
      <c s="10">
        <v>53.875</v>
      </c>
      <c s="14"/>
      <c s="13">
        <f>ROUND((G27*F27),2)</f>
      </c>
      <c r="O27">
        <f>rekapitulace!H8</f>
      </c>
      <c>
        <f>O27/100*H27</f>
      </c>
    </row>
    <row r="28" spans="4:4" ht="127.5">
      <c r="D28" s="15" t="s">
        <v>925</v>
      </c>
    </row>
    <row r="29" spans="1:16" ht="12.75" customHeight="1">
      <c r="A29" s="16"/>
      <c s="16"/>
      <c s="16" t="s">
        <v>24</v>
      </c>
      <c s="16" t="s">
        <v>102</v>
      </c>
      <c s="16"/>
      <c s="16"/>
      <c s="16"/>
      <c s="16">
        <f>SUM(H19:H28)</f>
      </c>
      <c r="P29">
        <f>ROUND(SUM(P19:P28),2)</f>
      </c>
    </row>
    <row r="31" spans="1:8" ht="12.75" customHeight="1">
      <c r="A31" s="9"/>
      <c s="9"/>
      <c s="9" t="s">
        <v>34</v>
      </c>
      <c s="9" t="s">
        <v>570</v>
      </c>
      <c s="9"/>
      <c s="11"/>
      <c s="9"/>
      <c s="11"/>
    </row>
    <row r="32" spans="1:16" ht="12.75">
      <c r="A32" s="7">
        <v>8</v>
      </c>
      <c s="7" t="s">
        <v>869</v>
      </c>
      <c s="7" t="s">
        <v>44</v>
      </c>
      <c s="7" t="s">
        <v>870</v>
      </c>
      <c s="7" t="s">
        <v>93</v>
      </c>
      <c s="10">
        <v>7.963</v>
      </c>
      <c s="14"/>
      <c s="13">
        <f>ROUND((G32*F32),2)</f>
      </c>
      <c r="O32">
        <f>rekapitulace!H8</f>
      </c>
      <c>
        <f>O32/100*H32</f>
      </c>
    </row>
    <row r="33" spans="4:4" ht="76.5">
      <c r="D33" s="15" t="s">
        <v>926</v>
      </c>
    </row>
    <row r="34" spans="1:16" ht="12.75">
      <c r="A34" s="7">
        <v>9</v>
      </c>
      <c s="7" t="s">
        <v>872</v>
      </c>
      <c s="7" t="s">
        <v>44</v>
      </c>
      <c s="7" t="s">
        <v>873</v>
      </c>
      <c s="7" t="s">
        <v>93</v>
      </c>
      <c s="10">
        <v>143.015</v>
      </c>
      <c s="14"/>
      <c s="13">
        <f>ROUND((G34*F34),2)</f>
      </c>
      <c r="O34">
        <f>rekapitulace!H8</f>
      </c>
      <c>
        <f>O34/100*H34</f>
      </c>
    </row>
    <row r="35" spans="4:4" ht="153">
      <c r="D35" s="15" t="s">
        <v>927</v>
      </c>
    </row>
    <row r="36" spans="1:16" ht="12.75">
      <c r="A36" s="7">
        <v>10</v>
      </c>
      <c s="7" t="s">
        <v>875</v>
      </c>
      <c s="7" t="s">
        <v>44</v>
      </c>
      <c s="7" t="s">
        <v>876</v>
      </c>
      <c s="7" t="s">
        <v>97</v>
      </c>
      <c s="10">
        <v>19</v>
      </c>
      <c s="14"/>
      <c s="13">
        <f>ROUND((G36*F36),2)</f>
      </c>
      <c r="O36">
        <f>rekapitulace!H8</f>
      </c>
      <c>
        <f>O36/100*H36</f>
      </c>
    </row>
    <row r="37" spans="4:4" ht="51">
      <c r="D37" s="15" t="s">
        <v>928</v>
      </c>
    </row>
    <row r="38" spans="1:16" ht="12.75">
      <c r="A38" s="7">
        <v>11</v>
      </c>
      <c s="7" t="s">
        <v>878</v>
      </c>
      <c s="7" t="s">
        <v>44</v>
      </c>
      <c s="7" t="s">
        <v>879</v>
      </c>
      <c s="7" t="s">
        <v>117</v>
      </c>
      <c s="10">
        <v>263.82</v>
      </c>
      <c s="14"/>
      <c s="13">
        <f>ROUND((G38*F38),2)</f>
      </c>
      <c r="O38">
        <f>rekapitulace!H8</f>
      </c>
      <c>
        <f>O38/100*H38</f>
      </c>
    </row>
    <row r="39" spans="4:4" ht="153">
      <c r="D39" s="15" t="s">
        <v>929</v>
      </c>
    </row>
    <row r="40" spans="1:16" ht="12.75" customHeight="1">
      <c r="A40" s="16"/>
      <c s="16"/>
      <c s="16" t="s">
        <v>34</v>
      </c>
      <c s="16" t="s">
        <v>570</v>
      </c>
      <c s="16"/>
      <c s="16"/>
      <c s="16"/>
      <c s="16">
        <f>SUM(H32:H39)</f>
      </c>
      <c r="P40">
        <f>ROUND(SUM(P32:P39),2)</f>
      </c>
    </row>
    <row r="42" spans="1:8" ht="12.75" customHeight="1">
      <c r="A42" s="9"/>
      <c s="9"/>
      <c s="9" t="s">
        <v>35</v>
      </c>
      <c s="9" t="s">
        <v>850</v>
      </c>
      <c s="9"/>
      <c s="11"/>
      <c s="9"/>
      <c s="11"/>
    </row>
    <row r="43" spans="1:16" ht="12.75">
      <c r="A43" s="7">
        <v>12</v>
      </c>
      <c s="7" t="s">
        <v>881</v>
      </c>
      <c s="7" t="s">
        <v>44</v>
      </c>
      <c s="7" t="s">
        <v>882</v>
      </c>
      <c s="7" t="s">
        <v>93</v>
      </c>
      <c s="10">
        <v>17.04</v>
      </c>
      <c s="14"/>
      <c s="13">
        <f>ROUND((G43*F43),2)</f>
      </c>
      <c r="O43">
        <f>rekapitulace!H8</f>
      </c>
      <c>
        <f>O43/100*H43</f>
      </c>
    </row>
    <row r="44" spans="4:4" ht="38.25">
      <c r="D44" s="15" t="s">
        <v>930</v>
      </c>
    </row>
    <row r="45" spans="1:16" ht="12.75">
      <c r="A45" s="7">
        <v>13</v>
      </c>
      <c s="7" t="s">
        <v>884</v>
      </c>
      <c s="7" t="s">
        <v>44</v>
      </c>
      <c s="7" t="s">
        <v>885</v>
      </c>
      <c s="7" t="s">
        <v>97</v>
      </c>
      <c s="10">
        <v>2.55</v>
      </c>
      <c s="14"/>
      <c s="13">
        <f>ROUND((G45*F45),2)</f>
      </c>
      <c r="O45">
        <f>rekapitulace!H8</f>
      </c>
      <c>
        <f>O45/100*H45</f>
      </c>
    </row>
    <row r="46" spans="4:4" ht="51">
      <c r="D46" s="15" t="s">
        <v>931</v>
      </c>
    </row>
    <row r="47" spans="1:16" ht="12.75">
      <c r="A47" s="7">
        <v>14</v>
      </c>
      <c s="7" t="s">
        <v>887</v>
      </c>
      <c s="7" t="s">
        <v>44</v>
      </c>
      <c s="7" t="s">
        <v>888</v>
      </c>
      <c s="7" t="s">
        <v>93</v>
      </c>
      <c s="10">
        <v>91.975</v>
      </c>
      <c s="14"/>
      <c s="13">
        <f>ROUND((G47*F47),2)</f>
      </c>
      <c r="O47">
        <f>rekapitulace!H8</f>
      </c>
      <c>
        <f>O47/100*H47</f>
      </c>
    </row>
    <row r="48" spans="4:4" ht="409.5">
      <c r="D48" s="15" t="s">
        <v>932</v>
      </c>
    </row>
    <row r="49" spans="1:16" ht="12.75">
      <c r="A49" s="7">
        <v>15</v>
      </c>
      <c s="7" t="s">
        <v>890</v>
      </c>
      <c s="7" t="s">
        <v>44</v>
      </c>
      <c s="7" t="s">
        <v>891</v>
      </c>
      <c s="7" t="s">
        <v>97</v>
      </c>
      <c s="10">
        <v>12.2</v>
      </c>
      <c s="14"/>
      <c s="13">
        <f>ROUND((G49*F49),2)</f>
      </c>
      <c r="O49">
        <f>rekapitulace!H8</f>
      </c>
      <c>
        <f>O49/100*H49</f>
      </c>
    </row>
    <row r="50" spans="4:4" ht="51">
      <c r="D50" s="15" t="s">
        <v>933</v>
      </c>
    </row>
    <row r="51" spans="1:16" ht="12.75" customHeight="1">
      <c r="A51" s="16"/>
      <c s="16"/>
      <c s="16" t="s">
        <v>35</v>
      </c>
      <c s="16" t="s">
        <v>850</v>
      </c>
      <c s="16"/>
      <c s="16"/>
      <c s="16"/>
      <c s="16">
        <f>SUM(H43:H50)</f>
      </c>
      <c r="P51">
        <f>ROUND(SUM(P43:P50),2)</f>
      </c>
    </row>
    <row r="53" spans="1:8" ht="12.75" customHeight="1">
      <c r="A53" s="9"/>
      <c s="9"/>
      <c s="9" t="s">
        <v>36</v>
      </c>
      <c s="9" t="s">
        <v>119</v>
      </c>
      <c s="9"/>
      <c s="11"/>
      <c s="9"/>
      <c s="11"/>
    </row>
    <row r="54" spans="1:16" ht="12.75">
      <c r="A54" s="7">
        <v>16</v>
      </c>
      <c s="7" t="s">
        <v>893</v>
      </c>
      <c s="7" t="s">
        <v>44</v>
      </c>
      <c s="7" t="s">
        <v>894</v>
      </c>
      <c s="7" t="s">
        <v>93</v>
      </c>
      <c s="10">
        <v>18.84</v>
      </c>
      <c s="14"/>
      <c s="13">
        <f>ROUND((G54*F54),2)</f>
      </c>
      <c r="O54">
        <f>rekapitulace!H8</f>
      </c>
      <c>
        <f>O54/100*H54</f>
      </c>
    </row>
    <row r="55" spans="4:4" ht="63.75">
      <c r="D55" s="15" t="s">
        <v>934</v>
      </c>
    </row>
    <row r="56" spans="1:16" ht="12.75">
      <c r="A56" s="7">
        <v>17</v>
      </c>
      <c s="7" t="s">
        <v>896</v>
      </c>
      <c s="7" t="s">
        <v>44</v>
      </c>
      <c s="7" t="s">
        <v>897</v>
      </c>
      <c s="7" t="s">
        <v>93</v>
      </c>
      <c s="10">
        <v>60.29</v>
      </c>
      <c s="14"/>
      <c s="13">
        <f>ROUND((G56*F56),2)</f>
      </c>
      <c r="O56">
        <f>rekapitulace!H8</f>
      </c>
      <c>
        <f>O56/100*H56</f>
      </c>
    </row>
    <row r="57" spans="4:4" ht="204">
      <c r="D57" s="15" t="s">
        <v>935</v>
      </c>
    </row>
    <row r="58" spans="1:16" ht="12.75">
      <c r="A58" s="7">
        <v>18</v>
      </c>
      <c s="7" t="s">
        <v>120</v>
      </c>
      <c s="7" t="s">
        <v>44</v>
      </c>
      <c s="7" t="s">
        <v>899</v>
      </c>
      <c s="7" t="s">
        <v>93</v>
      </c>
      <c s="10">
        <v>79.146</v>
      </c>
      <c s="14"/>
      <c s="13">
        <f>ROUND((G58*F58),2)</f>
      </c>
      <c r="O58">
        <f>rekapitulace!H8</f>
      </c>
      <c>
        <f>O58/100*H58</f>
      </c>
    </row>
    <row r="59" spans="4:4" ht="127.5">
      <c r="D59" s="15" t="s">
        <v>936</v>
      </c>
    </row>
    <row r="60" spans="1:16" ht="12.75" customHeight="1">
      <c r="A60" s="16"/>
      <c s="16"/>
      <c s="16" t="s">
        <v>36</v>
      </c>
      <c s="16" t="s">
        <v>119</v>
      </c>
      <c s="16"/>
      <c s="16"/>
      <c s="16"/>
      <c s="16">
        <f>SUM(H54:H59)</f>
      </c>
      <c r="P60">
        <f>ROUND(SUM(P54:P59),2)</f>
      </c>
    </row>
    <row r="62" spans="1:8" ht="12.75" customHeight="1">
      <c r="A62" s="9"/>
      <c s="9"/>
      <c s="9" t="s">
        <v>39</v>
      </c>
      <c s="9" t="s">
        <v>366</v>
      </c>
      <c s="9"/>
      <c s="11"/>
      <c s="9"/>
      <c s="11"/>
    </row>
    <row r="63" spans="1:16" ht="12.75">
      <c r="A63" s="7">
        <v>19</v>
      </c>
      <c s="7" t="s">
        <v>901</v>
      </c>
      <c s="7" t="s">
        <v>44</v>
      </c>
      <c s="7" t="s">
        <v>902</v>
      </c>
      <c s="7" t="s">
        <v>117</v>
      </c>
      <c s="10">
        <v>538.12</v>
      </c>
      <c s="14"/>
      <c s="13">
        <f>ROUND((G63*F63),2)</f>
      </c>
      <c r="O63">
        <f>rekapitulace!H8</f>
      </c>
      <c>
        <f>O63/100*H63</f>
      </c>
    </row>
    <row r="64" spans="4:4" ht="178.5">
      <c r="D64" s="15" t="s">
        <v>937</v>
      </c>
    </row>
    <row r="65" spans="1:16" ht="12.75">
      <c r="A65" s="7">
        <v>20</v>
      </c>
      <c s="7" t="s">
        <v>904</v>
      </c>
      <c s="7" t="s">
        <v>44</v>
      </c>
      <c s="7" t="s">
        <v>905</v>
      </c>
      <c s="7" t="s">
        <v>117</v>
      </c>
      <c s="10">
        <v>113.6</v>
      </c>
      <c s="14"/>
      <c s="13">
        <f>ROUND((G65*F65),2)</f>
      </c>
      <c r="O65">
        <f>rekapitulace!H8</f>
      </c>
      <c>
        <f>O65/100*H65</f>
      </c>
    </row>
    <row r="66" spans="4:4" ht="63.75">
      <c r="D66" s="15" t="s">
        <v>938</v>
      </c>
    </row>
    <row r="67" spans="1:16" ht="12.75" customHeight="1">
      <c r="A67" s="16"/>
      <c s="16"/>
      <c s="16" t="s">
        <v>39</v>
      </c>
      <c s="16" t="s">
        <v>366</v>
      </c>
      <c s="16"/>
      <c s="16"/>
      <c s="16"/>
      <c s="16">
        <f>SUM(H63:H66)</f>
      </c>
      <c r="P67">
        <f>ROUND(SUM(P63:P66),2)</f>
      </c>
    </row>
    <row r="69" spans="1:8" ht="12.75" customHeight="1">
      <c r="A69" s="9"/>
      <c s="9"/>
      <c s="9" t="s">
        <v>40</v>
      </c>
      <c s="9" t="s">
        <v>77</v>
      </c>
      <c s="9"/>
      <c s="11"/>
      <c s="9"/>
      <c s="11"/>
    </row>
    <row r="70" spans="1:16" ht="12.75">
      <c r="A70" s="7">
        <v>21</v>
      </c>
      <c s="7" t="s">
        <v>907</v>
      </c>
      <c s="7" t="s">
        <v>44</v>
      </c>
      <c s="7" t="s">
        <v>939</v>
      </c>
      <c s="7" t="s">
        <v>128</v>
      </c>
      <c s="10">
        <v>94.2</v>
      </c>
      <c s="14"/>
      <c s="13">
        <f>ROUND((G70*F70),2)</f>
      </c>
      <c r="O70">
        <f>rekapitulace!H8</f>
      </c>
      <c>
        <f>O70/100*H70</f>
      </c>
    </row>
    <row r="71" spans="4:4" ht="51">
      <c r="D71" s="15" t="s">
        <v>940</v>
      </c>
    </row>
    <row r="72" spans="1:16" ht="12.75">
      <c r="A72" s="7">
        <v>22</v>
      </c>
      <c s="7" t="s">
        <v>941</v>
      </c>
      <c s="7" t="s">
        <v>44</v>
      </c>
      <c s="7" t="s">
        <v>942</v>
      </c>
      <c s="7" t="s">
        <v>128</v>
      </c>
      <c s="10">
        <v>2.4</v>
      </c>
      <c s="14"/>
      <c s="13">
        <f>ROUND((G72*F72),2)</f>
      </c>
      <c r="O72">
        <f>rekapitulace!H8</f>
      </c>
      <c>
        <f>O72/100*H72</f>
      </c>
    </row>
    <row r="73" spans="4:4" ht="165.75">
      <c r="D73" s="15" t="s">
        <v>943</v>
      </c>
    </row>
    <row r="74" spans="1:16" ht="12.75">
      <c r="A74" s="7">
        <v>23</v>
      </c>
      <c s="7" t="s">
        <v>910</v>
      </c>
      <c s="7" t="s">
        <v>44</v>
      </c>
      <c s="7" t="s">
        <v>911</v>
      </c>
      <c s="7" t="s">
        <v>128</v>
      </c>
      <c s="10">
        <v>5.4</v>
      </c>
      <c s="14"/>
      <c s="13">
        <f>ROUND((G74*F74),2)</f>
      </c>
      <c r="O74">
        <f>rekapitulace!H8</f>
      </c>
      <c>
        <f>O74/100*H74</f>
      </c>
    </row>
    <row r="75" spans="4:4" ht="51">
      <c r="D75" s="15" t="s">
        <v>944</v>
      </c>
    </row>
    <row r="76" spans="1:16" ht="12.75" customHeight="1">
      <c r="A76" s="16"/>
      <c s="16"/>
      <c s="16" t="s">
        <v>40</v>
      </c>
      <c s="16" t="s">
        <v>77</v>
      </c>
      <c s="16"/>
      <c s="16"/>
      <c s="16"/>
      <c s="16">
        <f>SUM(H70:H75)</f>
      </c>
      <c r="P76">
        <f>ROUND(SUM(P70:P75),2)</f>
      </c>
    </row>
    <row r="78" spans="1:8" ht="12.75" customHeight="1">
      <c r="A78" s="9"/>
      <c s="9"/>
      <c s="9" t="s">
        <v>85</v>
      </c>
      <c s="9" t="s">
        <v>84</v>
      </c>
      <c s="9"/>
      <c s="11"/>
      <c s="9"/>
      <c s="11"/>
    </row>
    <row r="79" spans="1:16" ht="12.75">
      <c r="A79" s="7">
        <v>24</v>
      </c>
      <c s="7" t="s">
        <v>913</v>
      </c>
      <c s="7" t="s">
        <v>44</v>
      </c>
      <c s="7" t="s">
        <v>914</v>
      </c>
      <c s="7" t="s">
        <v>128</v>
      </c>
      <c s="10">
        <v>114</v>
      </c>
      <c s="14"/>
      <c s="13">
        <f>ROUND((G79*F79),2)</f>
      </c>
      <c r="O79">
        <f>rekapitulace!H8</f>
      </c>
      <c>
        <f>O79/100*H79</f>
      </c>
    </row>
    <row r="80" spans="4:4" ht="63.75">
      <c r="D80" s="15" t="s">
        <v>945</v>
      </c>
    </row>
    <row r="81" spans="1:16" ht="12.75" customHeight="1">
      <c r="A81" s="16"/>
      <c s="16"/>
      <c s="16" t="s">
        <v>85</v>
      </c>
      <c s="16" t="s">
        <v>84</v>
      </c>
      <c s="16"/>
      <c s="16"/>
      <c s="16"/>
      <c s="16">
        <f>SUM(H79:H80)</f>
      </c>
      <c r="P81">
        <f>ROUND(SUM(P79:P80),2)</f>
      </c>
    </row>
    <row r="83" spans="1:16" ht="12.75" customHeight="1">
      <c r="A83" s="16"/>
      <c s="16"/>
      <c s="16"/>
      <c s="16" t="s">
        <v>65</v>
      </c>
      <c s="16"/>
      <c s="16"/>
      <c s="16"/>
      <c s="16">
        <f>+H16+H29+H40+H51+H60+H67+H76+H81</f>
      </c>
      <c r="P83">
        <f>+P16+P29+P40+P51+P60+P67+P76+P81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2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54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946</v>
      </c>
      <c s="5" t="s">
        <v>947</v>
      </c>
      <c s="5"/>
    </row>
    <row r="6" spans="1:5" ht="12.75" customHeight="1">
      <c r="A6" t="s">
        <v>17</v>
      </c>
      <c r="C6" s="5" t="s">
        <v>948</v>
      </c>
      <c s="5" t="s">
        <v>947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42</v>
      </c>
      <c s="9" t="s">
        <v>41</v>
      </c>
      <c s="9"/>
      <c s="11"/>
      <c s="9"/>
      <c s="11"/>
    </row>
    <row r="12" spans="1:16" ht="12.75">
      <c r="A12" s="7">
        <v>1</v>
      </c>
      <c s="7" t="s">
        <v>91</v>
      </c>
      <c s="7" t="s">
        <v>44</v>
      </c>
      <c s="7" t="s">
        <v>544</v>
      </c>
      <c s="7" t="s">
        <v>93</v>
      </c>
      <c s="10">
        <v>145.25</v>
      </c>
      <c s="14"/>
      <c s="13">
        <f>ROUND((G12*F12),2)</f>
      </c>
      <c r="O12">
        <f>rekapitulace!H8</f>
      </c>
      <c>
        <f>O12/100*H12</f>
      </c>
    </row>
    <row r="13" spans="4:4" ht="76.5">
      <c r="D13" s="15" t="s">
        <v>949</v>
      </c>
    </row>
    <row r="14" spans="1:16" ht="12.75">
      <c r="A14" s="7">
        <v>2</v>
      </c>
      <c s="7" t="s">
        <v>546</v>
      </c>
      <c s="7" t="s">
        <v>44</v>
      </c>
      <c s="7" t="s">
        <v>547</v>
      </c>
      <c s="7" t="s">
        <v>93</v>
      </c>
      <c s="10">
        <v>271</v>
      </c>
      <c s="14"/>
      <c s="13">
        <f>ROUND((G14*F14),2)</f>
      </c>
      <c r="O14">
        <f>rekapitulace!H8</f>
      </c>
      <c>
        <f>O14/100*H14</f>
      </c>
    </row>
    <row r="15" spans="4:4" ht="76.5">
      <c r="D15" s="15" t="s">
        <v>950</v>
      </c>
    </row>
    <row r="16" spans="1:16" ht="12.75">
      <c r="A16" s="7">
        <v>3</v>
      </c>
      <c s="7" t="s">
        <v>951</v>
      </c>
      <c s="7" t="s">
        <v>44</v>
      </c>
      <c s="7" t="s">
        <v>952</v>
      </c>
      <c s="7" t="s">
        <v>93</v>
      </c>
      <c s="10">
        <v>59.2</v>
      </c>
      <c s="14"/>
      <c s="13">
        <f>ROUND((G16*F16),2)</f>
      </c>
      <c r="O16">
        <f>rekapitulace!H8</f>
      </c>
      <c>
        <f>O16/100*H16</f>
      </c>
    </row>
    <row r="17" spans="4:4" ht="63.75">
      <c r="D17" s="15" t="s">
        <v>953</v>
      </c>
    </row>
    <row r="18" spans="1:16" ht="12.75" customHeight="1">
      <c r="A18" s="16"/>
      <c s="16"/>
      <c s="16" t="s">
        <v>42</v>
      </c>
      <c s="16" t="s">
        <v>41</v>
      </c>
      <c s="16"/>
      <c s="16"/>
      <c s="16"/>
      <c s="16">
        <f>SUM(H12:H17)</f>
      </c>
      <c r="P18">
        <f>ROUND(SUM(P12:P17),2)</f>
      </c>
    </row>
    <row r="20" spans="1:8" ht="12.75" customHeight="1">
      <c r="A20" s="9"/>
      <c s="9"/>
      <c s="9" t="s">
        <v>24</v>
      </c>
      <c s="9" t="s">
        <v>102</v>
      </c>
      <c s="9"/>
      <c s="11"/>
      <c s="9"/>
      <c s="11"/>
    </row>
    <row r="21" spans="1:16" ht="12.75">
      <c r="A21" s="7">
        <v>4</v>
      </c>
      <c s="7" t="s">
        <v>552</v>
      </c>
      <c s="7" t="s">
        <v>61</v>
      </c>
      <c s="7" t="s">
        <v>954</v>
      </c>
      <c s="7" t="s">
        <v>93</v>
      </c>
      <c s="10">
        <v>59.2</v>
      </c>
      <c s="14"/>
      <c s="13">
        <f>ROUND((G21*F21),2)</f>
      </c>
      <c r="O21">
        <f>rekapitulace!H8</f>
      </c>
      <c>
        <f>O21/100*H21</f>
      </c>
    </row>
    <row r="22" spans="4:4" ht="102">
      <c r="D22" s="15" t="s">
        <v>955</v>
      </c>
    </row>
    <row r="23" spans="1:16" ht="12.75">
      <c r="A23" s="7">
        <v>5</v>
      </c>
      <c s="7" t="s">
        <v>552</v>
      </c>
      <c s="7" t="s">
        <v>63</v>
      </c>
      <c s="7" t="s">
        <v>553</v>
      </c>
      <c s="7" t="s">
        <v>93</v>
      </c>
      <c s="10">
        <v>271</v>
      </c>
      <c s="14"/>
      <c s="13">
        <f>ROUND((G23*F23),2)</f>
      </c>
      <c r="O23">
        <f>rekapitulace!H8</f>
      </c>
      <c>
        <f>O23/100*H23</f>
      </c>
    </row>
    <row r="24" spans="4:4" ht="102">
      <c r="D24" s="15" t="s">
        <v>956</v>
      </c>
    </row>
    <row r="25" spans="1:16" ht="12.75">
      <c r="A25" s="7">
        <v>6</v>
      </c>
      <c s="7" t="s">
        <v>957</v>
      </c>
      <c s="7" t="s">
        <v>44</v>
      </c>
      <c s="7" t="s">
        <v>958</v>
      </c>
      <c s="7" t="s">
        <v>93</v>
      </c>
      <c s="10">
        <v>145.25</v>
      </c>
      <c s="14"/>
      <c s="13">
        <f>ROUND((G25*F25),2)</f>
      </c>
      <c r="O25">
        <f>rekapitulace!H8</f>
      </c>
      <c>
        <f>O25/100*H25</f>
      </c>
    </row>
    <row r="26" spans="4:4" ht="153">
      <c r="D26" s="15" t="s">
        <v>959</v>
      </c>
    </row>
    <row r="27" spans="1:16" ht="12.75">
      <c r="A27" s="7">
        <v>7</v>
      </c>
      <c s="7" t="s">
        <v>109</v>
      </c>
      <c s="7" t="s">
        <v>44</v>
      </c>
      <c s="7" t="s">
        <v>110</v>
      </c>
      <c s="7" t="s">
        <v>93</v>
      </c>
      <c s="10">
        <v>145.25</v>
      </c>
      <c s="14"/>
      <c s="13">
        <f>ROUND((G27*F27),2)</f>
      </c>
      <c r="O27">
        <f>rekapitulace!H8</f>
      </c>
      <c>
        <f>O27/100*H27</f>
      </c>
    </row>
    <row r="28" spans="4:4" ht="127.5">
      <c r="D28" s="15" t="s">
        <v>960</v>
      </c>
    </row>
    <row r="29" spans="1:16" ht="12.75">
      <c r="A29" s="7">
        <v>8</v>
      </c>
      <c s="7" t="s">
        <v>961</v>
      </c>
      <c s="7" t="s">
        <v>44</v>
      </c>
      <c s="7" t="s">
        <v>962</v>
      </c>
      <c s="7" t="s">
        <v>93</v>
      </c>
      <c s="10">
        <v>271</v>
      </c>
      <c s="14"/>
      <c s="13">
        <f>ROUND((G29*F29),2)</f>
      </c>
      <c r="O29">
        <f>rekapitulace!H8</f>
      </c>
      <c>
        <f>O29/100*H29</f>
      </c>
    </row>
    <row r="30" spans="4:4" ht="89.25">
      <c r="D30" s="15" t="s">
        <v>963</v>
      </c>
    </row>
    <row r="31" spans="1:16" ht="12.75">
      <c r="A31" s="7">
        <v>9</v>
      </c>
      <c s="7" t="s">
        <v>564</v>
      </c>
      <c s="7" t="s">
        <v>44</v>
      </c>
      <c s="7" t="s">
        <v>964</v>
      </c>
      <c s="7" t="s">
        <v>93</v>
      </c>
      <c s="10">
        <v>59.2</v>
      </c>
      <c s="14"/>
      <c s="13">
        <f>ROUND((G31*F31),2)</f>
      </c>
      <c r="O31">
        <f>rekapitulace!H8</f>
      </c>
      <c>
        <f>O31/100*H31</f>
      </c>
    </row>
    <row r="32" spans="4:4" ht="76.5">
      <c r="D32" s="15" t="s">
        <v>965</v>
      </c>
    </row>
    <row r="33" spans="1:16" ht="12.75" customHeight="1">
      <c r="A33" s="16"/>
      <c s="16"/>
      <c s="16" t="s">
        <v>24</v>
      </c>
      <c s="16" t="s">
        <v>102</v>
      </c>
      <c s="16"/>
      <c s="16"/>
      <c s="16"/>
      <c s="16">
        <f>SUM(H21:H32)</f>
      </c>
      <c r="P33">
        <f>ROUND(SUM(P21:P32),2)</f>
      </c>
    </row>
    <row r="35" spans="1:8" ht="12.75" customHeight="1">
      <c r="A35" s="9"/>
      <c s="9"/>
      <c s="9" t="s">
        <v>34</v>
      </c>
      <c s="9" t="s">
        <v>570</v>
      </c>
      <c s="9"/>
      <c s="11"/>
      <c s="9"/>
      <c s="11"/>
    </row>
    <row r="36" spans="1:16" ht="12.75">
      <c r="A36" s="7">
        <v>10</v>
      </c>
      <c s="7" t="s">
        <v>841</v>
      </c>
      <c s="7" t="s">
        <v>44</v>
      </c>
      <c s="7" t="s">
        <v>842</v>
      </c>
      <c s="7" t="s">
        <v>117</v>
      </c>
      <c s="10">
        <v>200</v>
      </c>
      <c s="14"/>
      <c s="13">
        <f>ROUND((G36*F36),2)</f>
      </c>
      <c r="O36">
        <f>rekapitulace!H8</f>
      </c>
      <c>
        <f>O36/100*H36</f>
      </c>
    </row>
    <row r="37" spans="4:4" ht="114.75">
      <c r="D37" s="15" t="s">
        <v>966</v>
      </c>
    </row>
    <row r="38" spans="1:16" ht="12.75">
      <c r="A38" s="7">
        <v>11</v>
      </c>
      <c s="7" t="s">
        <v>844</v>
      </c>
      <c s="7" t="s">
        <v>44</v>
      </c>
      <c s="7" t="s">
        <v>845</v>
      </c>
      <c s="7" t="s">
        <v>93</v>
      </c>
      <c s="10">
        <v>67.6</v>
      </c>
      <c s="14"/>
      <c s="13">
        <f>ROUND((G38*F38),2)</f>
      </c>
      <c r="O38">
        <f>rekapitulace!H8</f>
      </c>
      <c>
        <f>O38/100*H38</f>
      </c>
    </row>
    <row r="39" spans="4:4" ht="102">
      <c r="D39" s="15" t="s">
        <v>967</v>
      </c>
    </row>
    <row r="40" spans="1:16" ht="12.75" customHeight="1">
      <c r="A40" s="16"/>
      <c s="16"/>
      <c s="16" t="s">
        <v>34</v>
      </c>
      <c s="16" t="s">
        <v>570</v>
      </c>
      <c s="16"/>
      <c s="16"/>
      <c s="16"/>
      <c s="16">
        <f>SUM(H36:H39)</f>
      </c>
      <c r="P40">
        <f>ROUND(SUM(P36:P39),2)</f>
      </c>
    </row>
    <row r="42" spans="1:8" ht="12.75" customHeight="1">
      <c r="A42" s="9"/>
      <c s="9"/>
      <c s="9" t="s">
        <v>35</v>
      </c>
      <c s="9" t="s">
        <v>850</v>
      </c>
      <c s="9"/>
      <c s="11"/>
      <c s="9"/>
      <c s="11"/>
    </row>
    <row r="43" spans="1:16" ht="12.75">
      <c r="A43" s="7">
        <v>12</v>
      </c>
      <c s="7" t="s">
        <v>968</v>
      </c>
      <c s="7" t="s">
        <v>44</v>
      </c>
      <c s="7" t="s">
        <v>969</v>
      </c>
      <c s="7" t="s">
        <v>117</v>
      </c>
      <c s="10">
        <v>14.7</v>
      </c>
      <c s="14"/>
      <c s="13">
        <f>ROUND((G43*F43),2)</f>
      </c>
      <c r="O43">
        <f>rekapitulace!H8</f>
      </c>
      <c>
        <f>O43/100*H43</f>
      </c>
    </row>
    <row r="44" spans="4:4" ht="51">
      <c r="D44" s="15" t="s">
        <v>970</v>
      </c>
    </row>
    <row r="45" spans="1:16" ht="12.75">
      <c r="A45" s="7">
        <v>13</v>
      </c>
      <c s="7" t="s">
        <v>971</v>
      </c>
      <c s="7" t="s">
        <v>44</v>
      </c>
      <c s="7" t="s">
        <v>972</v>
      </c>
      <c s="7" t="s">
        <v>117</v>
      </c>
      <c s="10">
        <v>105.2</v>
      </c>
      <c s="14"/>
      <c s="13">
        <f>ROUND((G45*F45),2)</f>
      </c>
      <c r="O45">
        <f>rekapitulace!H8</f>
      </c>
      <c>
        <f>O45/100*H45</f>
      </c>
    </row>
    <row r="46" spans="4:4" ht="63.75">
      <c r="D46" s="15" t="s">
        <v>973</v>
      </c>
    </row>
    <row r="47" spans="1:16" ht="12.75" customHeight="1">
      <c r="A47" s="16"/>
      <c s="16"/>
      <c s="16" t="s">
        <v>35</v>
      </c>
      <c s="16" t="s">
        <v>850</v>
      </c>
      <c s="16"/>
      <c s="16"/>
      <c s="16"/>
      <c s="16">
        <f>SUM(H43:H46)</f>
      </c>
      <c r="P47">
        <f>ROUND(SUM(P43:P46),2)</f>
      </c>
    </row>
    <row r="49" spans="1:8" ht="12.75" customHeight="1">
      <c r="A49" s="9"/>
      <c s="9"/>
      <c s="9" t="s">
        <v>85</v>
      </c>
      <c s="9" t="s">
        <v>84</v>
      </c>
      <c s="9"/>
      <c s="11"/>
      <c s="9"/>
      <c s="11"/>
    </row>
    <row r="50" spans="1:16" ht="12.75">
      <c r="A50" s="7">
        <v>14</v>
      </c>
      <c s="7" t="s">
        <v>729</v>
      </c>
      <c s="7" t="s">
        <v>44</v>
      </c>
      <c s="7" t="s">
        <v>730</v>
      </c>
      <c s="7" t="s">
        <v>128</v>
      </c>
      <c s="10">
        <v>35</v>
      </c>
      <c s="14"/>
      <c s="13">
        <f>ROUND((G50*F50),2)</f>
      </c>
      <c r="O50">
        <f>rekapitulace!H8</f>
      </c>
      <c>
        <f>O50/100*H50</f>
      </c>
    </row>
    <row r="51" spans="4:4" ht="25.5">
      <c r="D51" s="15" t="s">
        <v>455</v>
      </c>
    </row>
    <row r="52" spans="1:16" ht="12.75" customHeight="1">
      <c r="A52" s="16"/>
      <c s="16"/>
      <c s="16" t="s">
        <v>85</v>
      </c>
      <c s="16" t="s">
        <v>84</v>
      </c>
      <c s="16"/>
      <c s="16"/>
      <c s="16"/>
      <c s="16">
        <f>SUM(H50:H51)</f>
      </c>
      <c r="P52">
        <f>ROUND(SUM(P50:P51),2)</f>
      </c>
    </row>
    <row r="54" spans="1:16" ht="12.75" customHeight="1">
      <c r="A54" s="16"/>
      <c s="16"/>
      <c s="16"/>
      <c s="16" t="s">
        <v>65</v>
      </c>
      <c s="16"/>
      <c s="16"/>
      <c s="16"/>
      <c s="16">
        <f>+H18+H33+H40+H47+H52</f>
      </c>
      <c r="P54">
        <f>+P18+P33+P40+P47+P52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2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85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974</v>
      </c>
      <c s="5" t="s">
        <v>975</v>
      </c>
      <c s="5"/>
    </row>
    <row r="6" spans="1:5" ht="12.75" customHeight="1">
      <c r="A6" t="s">
        <v>17</v>
      </c>
      <c r="C6" s="5" t="s">
        <v>976</v>
      </c>
      <c s="5" t="s">
        <v>975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42</v>
      </c>
      <c s="9" t="s">
        <v>41</v>
      </c>
      <c s="9"/>
      <c s="11"/>
      <c s="9"/>
      <c s="11"/>
    </row>
    <row r="12" spans="1:16" ht="12.75">
      <c r="A12" s="7">
        <v>1</v>
      </c>
      <c s="7" t="s">
        <v>91</v>
      </c>
      <c s="7" t="s">
        <v>44</v>
      </c>
      <c s="7" t="s">
        <v>544</v>
      </c>
      <c s="7" t="s">
        <v>93</v>
      </c>
      <c s="10">
        <v>254.9</v>
      </c>
      <c s="14"/>
      <c s="13">
        <f>ROUND((G12*F12),2)</f>
      </c>
      <c r="O12">
        <f>rekapitulace!H8</f>
      </c>
      <c>
        <f>O12/100*H12</f>
      </c>
    </row>
    <row r="13" spans="4:4" ht="76.5">
      <c r="D13" s="15" t="s">
        <v>977</v>
      </c>
    </row>
    <row r="14" spans="1:16" ht="12.75">
      <c r="A14" s="7">
        <v>2</v>
      </c>
      <c s="7" t="s">
        <v>546</v>
      </c>
      <c s="7" t="s">
        <v>44</v>
      </c>
      <c s="7" t="s">
        <v>547</v>
      </c>
      <c s="7" t="s">
        <v>93</v>
      </c>
      <c s="10">
        <v>346</v>
      </c>
      <c s="14"/>
      <c s="13">
        <f>ROUND((G14*F14),2)</f>
      </c>
      <c r="O14">
        <f>rekapitulace!H8</f>
      </c>
      <c>
        <f>O14/100*H14</f>
      </c>
    </row>
    <row r="15" spans="4:4" ht="76.5">
      <c r="D15" s="15" t="s">
        <v>978</v>
      </c>
    </row>
    <row r="16" spans="1:16" ht="12.75" customHeight="1">
      <c r="A16" s="16"/>
      <c s="16"/>
      <c s="16" t="s">
        <v>42</v>
      </c>
      <c s="16" t="s">
        <v>41</v>
      </c>
      <c s="16"/>
      <c s="16"/>
      <c s="16"/>
      <c s="16">
        <f>SUM(H12:H15)</f>
      </c>
      <c r="P16">
        <f>ROUND(SUM(P12:P15),2)</f>
      </c>
    </row>
    <row r="18" spans="1:8" ht="12.75" customHeight="1">
      <c r="A18" s="9"/>
      <c s="9"/>
      <c s="9" t="s">
        <v>24</v>
      </c>
      <c s="9" t="s">
        <v>102</v>
      </c>
      <c s="9"/>
      <c s="11"/>
      <c s="9"/>
      <c s="11"/>
    </row>
    <row r="19" spans="1:16" ht="12.75">
      <c r="A19" s="7">
        <v>3</v>
      </c>
      <c s="7" t="s">
        <v>552</v>
      </c>
      <c s="7" t="s">
        <v>44</v>
      </c>
      <c s="7" t="s">
        <v>553</v>
      </c>
      <c s="7" t="s">
        <v>93</v>
      </c>
      <c s="10">
        <v>346</v>
      </c>
      <c s="14"/>
      <c s="13">
        <f>ROUND((G19*F19),2)</f>
      </c>
      <c r="O19">
        <f>rekapitulace!H8</f>
      </c>
      <c>
        <f>O19/100*H19</f>
      </c>
    </row>
    <row r="20" spans="4:4" ht="102">
      <c r="D20" s="15" t="s">
        <v>979</v>
      </c>
    </row>
    <row r="21" spans="1:16" ht="12.75">
      <c r="A21" s="7">
        <v>4</v>
      </c>
      <c s="7" t="s">
        <v>822</v>
      </c>
      <c s="7" t="s">
        <v>44</v>
      </c>
      <c s="7" t="s">
        <v>823</v>
      </c>
      <c s="7" t="s">
        <v>93</v>
      </c>
      <c s="10">
        <v>254.9</v>
      </c>
      <c s="14"/>
      <c s="13">
        <f>ROUND((G21*F21),2)</f>
      </c>
      <c r="O21">
        <f>rekapitulace!H8</f>
      </c>
      <c>
        <f>O21/100*H21</f>
      </c>
    </row>
    <row r="22" spans="4:4" ht="89.25">
      <c r="D22" s="15" t="s">
        <v>980</v>
      </c>
    </row>
    <row r="23" spans="1:16" ht="12.75">
      <c r="A23" s="7">
        <v>5</v>
      </c>
      <c s="7" t="s">
        <v>109</v>
      </c>
      <c s="7" t="s">
        <v>44</v>
      </c>
      <c s="7" t="s">
        <v>110</v>
      </c>
      <c s="7" t="s">
        <v>93</v>
      </c>
      <c s="10">
        <v>254.9</v>
      </c>
      <c s="14"/>
      <c s="13">
        <f>ROUND((G23*F23),2)</f>
      </c>
      <c r="O23">
        <f>rekapitulace!H8</f>
      </c>
      <c>
        <f>O23/100*H23</f>
      </c>
    </row>
    <row r="24" spans="4:4" ht="114.75">
      <c r="D24" s="15" t="s">
        <v>981</v>
      </c>
    </row>
    <row r="25" spans="1:16" ht="12.75">
      <c r="A25" s="7">
        <v>6</v>
      </c>
      <c s="7" t="s">
        <v>112</v>
      </c>
      <c s="7" t="s">
        <v>44</v>
      </c>
      <c s="7" t="s">
        <v>113</v>
      </c>
      <c s="7" t="s">
        <v>93</v>
      </c>
      <c s="10">
        <v>346</v>
      </c>
      <c s="14"/>
      <c s="13">
        <f>ROUND((G25*F25),2)</f>
      </c>
      <c r="O25">
        <f>rekapitulace!H8</f>
      </c>
      <c>
        <f>O25/100*H25</f>
      </c>
    </row>
    <row r="26" spans="4:4" ht="140.25">
      <c r="D26" s="15" t="s">
        <v>982</v>
      </c>
    </row>
    <row r="27" spans="1:16" ht="12.75">
      <c r="A27" s="7">
        <v>7</v>
      </c>
      <c s="7" t="s">
        <v>866</v>
      </c>
      <c s="7" t="s">
        <v>44</v>
      </c>
      <c s="7" t="s">
        <v>867</v>
      </c>
      <c s="7" t="s">
        <v>93</v>
      </c>
      <c s="10">
        <v>36.3</v>
      </c>
      <c s="14"/>
      <c s="13">
        <f>ROUND((G27*F27),2)</f>
      </c>
      <c r="O27">
        <f>rekapitulace!H8</f>
      </c>
      <c>
        <f>O27/100*H27</f>
      </c>
    </row>
    <row r="28" spans="4:4" ht="165.75">
      <c r="D28" s="15" t="s">
        <v>983</v>
      </c>
    </row>
    <row r="29" spans="1:16" ht="12.75" customHeight="1">
      <c r="A29" s="16"/>
      <c s="16"/>
      <c s="16" t="s">
        <v>24</v>
      </c>
      <c s="16" t="s">
        <v>102</v>
      </c>
      <c s="16"/>
      <c s="16"/>
      <c s="16"/>
      <c s="16">
        <f>SUM(H19:H28)</f>
      </c>
      <c r="P29">
        <f>ROUND(SUM(P19:P28),2)</f>
      </c>
    </row>
    <row r="31" spans="1:8" ht="12.75" customHeight="1">
      <c r="A31" s="9"/>
      <c s="9"/>
      <c s="9" t="s">
        <v>34</v>
      </c>
      <c s="9" t="s">
        <v>570</v>
      </c>
      <c s="9"/>
      <c s="11"/>
      <c s="9"/>
      <c s="11"/>
    </row>
    <row r="32" spans="1:16" ht="12.75">
      <c r="A32" s="7">
        <v>8</v>
      </c>
      <c s="7" t="s">
        <v>869</v>
      </c>
      <c s="7" t="s">
        <v>44</v>
      </c>
      <c s="7" t="s">
        <v>870</v>
      </c>
      <c s="7" t="s">
        <v>93</v>
      </c>
      <c s="10">
        <v>3.36</v>
      </c>
      <c s="14"/>
      <c s="13">
        <f>ROUND((G32*F32),2)</f>
      </c>
      <c r="O32">
        <f>rekapitulace!H8</f>
      </c>
      <c>
        <f>O32/100*H32</f>
      </c>
    </row>
    <row r="33" spans="4:4" ht="76.5">
      <c r="D33" s="15" t="s">
        <v>984</v>
      </c>
    </row>
    <row r="34" spans="1:16" ht="12.75">
      <c r="A34" s="7">
        <v>9</v>
      </c>
      <c s="7" t="s">
        <v>872</v>
      </c>
      <c s="7" t="s">
        <v>44</v>
      </c>
      <c s="7" t="s">
        <v>873</v>
      </c>
      <c s="7" t="s">
        <v>93</v>
      </c>
      <c s="10">
        <v>74.4</v>
      </c>
      <c s="14"/>
      <c s="13">
        <f>ROUND((G34*F34),2)</f>
      </c>
      <c r="O34">
        <f>rekapitulace!H8</f>
      </c>
      <c>
        <f>O34/100*H34</f>
      </c>
    </row>
    <row r="35" spans="4:4" ht="89.25">
      <c r="D35" s="15" t="s">
        <v>985</v>
      </c>
    </row>
    <row r="36" spans="1:16" ht="12.75">
      <c r="A36" s="7">
        <v>10</v>
      </c>
      <c s="7" t="s">
        <v>875</v>
      </c>
      <c s="7" t="s">
        <v>44</v>
      </c>
      <c s="7" t="s">
        <v>876</v>
      </c>
      <c s="7" t="s">
        <v>97</v>
      </c>
      <c s="10">
        <v>9.67</v>
      </c>
      <c s="14"/>
      <c s="13">
        <f>ROUND((G36*F36),2)</f>
      </c>
      <c r="O36">
        <f>rekapitulace!H8</f>
      </c>
      <c>
        <f>O36/100*H36</f>
      </c>
    </row>
    <row r="37" spans="4:4" ht="51">
      <c r="D37" s="15" t="s">
        <v>986</v>
      </c>
    </row>
    <row r="38" spans="1:16" ht="12.75">
      <c r="A38" s="7">
        <v>11</v>
      </c>
      <c s="7" t="s">
        <v>878</v>
      </c>
      <c s="7" t="s">
        <v>44</v>
      </c>
      <c s="7" t="s">
        <v>879</v>
      </c>
      <c s="7" t="s">
        <v>117</v>
      </c>
      <c s="10">
        <v>114.1</v>
      </c>
      <c s="14"/>
      <c s="13">
        <f>ROUND((G38*F38),2)</f>
      </c>
      <c r="O38">
        <f>rekapitulace!H8</f>
      </c>
      <c>
        <f>O38/100*H38</f>
      </c>
    </row>
    <row r="39" spans="4:4" ht="114.75">
      <c r="D39" s="15" t="s">
        <v>987</v>
      </c>
    </row>
    <row r="40" spans="1:16" ht="12.75" customHeight="1">
      <c r="A40" s="16"/>
      <c s="16"/>
      <c s="16" t="s">
        <v>34</v>
      </c>
      <c s="16" t="s">
        <v>570</v>
      </c>
      <c s="16"/>
      <c s="16"/>
      <c s="16"/>
      <c s="16">
        <f>SUM(H32:H39)</f>
      </c>
      <c r="P40">
        <f>ROUND(SUM(P32:P39),2)</f>
      </c>
    </row>
    <row r="42" spans="1:8" ht="12.75" customHeight="1">
      <c r="A42" s="9"/>
      <c s="9"/>
      <c s="9" t="s">
        <v>35</v>
      </c>
      <c s="9" t="s">
        <v>850</v>
      </c>
      <c s="9"/>
      <c s="11"/>
      <c s="9"/>
      <c s="11"/>
    </row>
    <row r="43" spans="1:16" ht="12.75">
      <c r="A43" s="7">
        <v>12</v>
      </c>
      <c s="7" t="s">
        <v>887</v>
      </c>
      <c s="7" t="s">
        <v>44</v>
      </c>
      <c s="7" t="s">
        <v>888</v>
      </c>
      <c s="7" t="s">
        <v>93</v>
      </c>
      <c s="10">
        <v>53.44</v>
      </c>
      <c s="14"/>
      <c s="13">
        <f>ROUND((G43*F43),2)</f>
      </c>
      <c r="O43">
        <f>rekapitulace!H8</f>
      </c>
      <c>
        <f>O43/100*H43</f>
      </c>
    </row>
    <row r="44" spans="4:4" ht="229.5">
      <c r="D44" s="15" t="s">
        <v>988</v>
      </c>
    </row>
    <row r="45" spans="1:16" ht="12.75">
      <c r="A45" s="7">
        <v>13</v>
      </c>
      <c s="7" t="s">
        <v>890</v>
      </c>
      <c s="7" t="s">
        <v>44</v>
      </c>
      <c s="7" t="s">
        <v>891</v>
      </c>
      <c s="7" t="s">
        <v>97</v>
      </c>
      <c s="10">
        <v>6.95</v>
      </c>
      <c s="14"/>
      <c s="13">
        <f>ROUND((G45*F45),2)</f>
      </c>
      <c r="O45">
        <f>rekapitulace!H8</f>
      </c>
      <c>
        <f>O45/100*H45</f>
      </c>
    </row>
    <row r="46" spans="4:4" ht="51">
      <c r="D46" s="15" t="s">
        <v>989</v>
      </c>
    </row>
    <row r="47" spans="1:16" ht="12.75">
      <c r="A47" s="7">
        <v>14</v>
      </c>
      <c s="7" t="s">
        <v>990</v>
      </c>
      <c s="7" t="s">
        <v>44</v>
      </c>
      <c s="7" t="s">
        <v>991</v>
      </c>
      <c s="7" t="s">
        <v>93</v>
      </c>
      <c s="10">
        <v>20.565</v>
      </c>
      <c s="14"/>
      <c s="13">
        <f>ROUND((G47*F47),2)</f>
      </c>
      <c r="O47">
        <f>rekapitulace!H8</f>
      </c>
      <c>
        <f>O47/100*H47</f>
      </c>
    </row>
    <row r="48" spans="4:4" ht="63.75">
      <c r="D48" s="15" t="s">
        <v>992</v>
      </c>
    </row>
    <row r="49" spans="1:16" ht="12.75">
      <c r="A49" s="7">
        <v>15</v>
      </c>
      <c s="7" t="s">
        <v>993</v>
      </c>
      <c s="7" t="s">
        <v>44</v>
      </c>
      <c s="7" t="s">
        <v>994</v>
      </c>
      <c s="7" t="s">
        <v>97</v>
      </c>
      <c s="10">
        <v>3.086</v>
      </c>
      <c s="14"/>
      <c s="13">
        <f>ROUND((G49*F49),2)</f>
      </c>
      <c r="O49">
        <f>rekapitulace!H8</f>
      </c>
      <c>
        <f>O49/100*H49</f>
      </c>
    </row>
    <row r="50" spans="4:4" ht="76.5">
      <c r="D50" s="15" t="s">
        <v>995</v>
      </c>
    </row>
    <row r="51" spans="1:16" ht="12.75" customHeight="1">
      <c r="A51" s="16"/>
      <c s="16"/>
      <c s="16" t="s">
        <v>35</v>
      </c>
      <c s="16" t="s">
        <v>850</v>
      </c>
      <c s="16"/>
      <c s="16"/>
      <c s="16"/>
      <c s="16">
        <f>SUM(H43:H50)</f>
      </c>
      <c r="P51">
        <f>ROUND(SUM(P43:P50),2)</f>
      </c>
    </row>
    <row r="53" spans="1:8" ht="12.75" customHeight="1">
      <c r="A53" s="9"/>
      <c s="9"/>
      <c s="9" t="s">
        <v>36</v>
      </c>
      <c s="9" t="s">
        <v>119</v>
      </c>
      <c s="9"/>
      <c s="11"/>
      <c s="9"/>
      <c s="11"/>
    </row>
    <row r="54" spans="1:16" ht="12.75">
      <c r="A54" s="7">
        <v>16</v>
      </c>
      <c s="7" t="s">
        <v>893</v>
      </c>
      <c s="7" t="s">
        <v>44</v>
      </c>
      <c s="7" t="s">
        <v>894</v>
      </c>
      <c s="7" t="s">
        <v>93</v>
      </c>
      <c s="10">
        <v>9.6</v>
      </c>
      <c s="14"/>
      <c s="13">
        <f>ROUND((G54*F54),2)</f>
      </c>
      <c r="O54">
        <f>rekapitulace!H8</f>
      </c>
      <c>
        <f>O54/100*H54</f>
      </c>
    </row>
    <row r="55" spans="4:4" ht="63.75">
      <c r="D55" s="15" t="s">
        <v>996</v>
      </c>
    </row>
    <row r="56" spans="1:16" ht="12.75">
      <c r="A56" s="7">
        <v>17</v>
      </c>
      <c s="7" t="s">
        <v>896</v>
      </c>
      <c s="7" t="s">
        <v>44</v>
      </c>
      <c s="7" t="s">
        <v>897</v>
      </c>
      <c s="7" t="s">
        <v>93</v>
      </c>
      <c s="10">
        <v>22.8</v>
      </c>
      <c s="14"/>
      <c s="13">
        <f>ROUND((G56*F56),2)</f>
      </c>
      <c r="O56">
        <f>rekapitulace!H8</f>
      </c>
      <c>
        <f>O56/100*H56</f>
      </c>
    </row>
    <row r="57" spans="4:4" ht="114.75">
      <c r="D57" s="15" t="s">
        <v>997</v>
      </c>
    </row>
    <row r="58" spans="1:16" ht="12.75">
      <c r="A58" s="7">
        <v>18</v>
      </c>
      <c s="7" t="s">
        <v>120</v>
      </c>
      <c s="7" t="s">
        <v>44</v>
      </c>
      <c s="7" t="s">
        <v>899</v>
      </c>
      <c s="7" t="s">
        <v>93</v>
      </c>
      <c s="10">
        <v>34.23</v>
      </c>
      <c s="14"/>
      <c s="13">
        <f>ROUND((G58*F58),2)</f>
      </c>
      <c r="O58">
        <f>rekapitulace!H8</f>
      </c>
      <c>
        <f>O58/100*H58</f>
      </c>
    </row>
    <row r="59" spans="4:4" ht="127.5">
      <c r="D59" s="15" t="s">
        <v>998</v>
      </c>
    </row>
    <row r="60" spans="1:16" ht="12.75" customHeight="1">
      <c r="A60" s="16"/>
      <c s="16"/>
      <c s="16" t="s">
        <v>36</v>
      </c>
      <c s="16" t="s">
        <v>119</v>
      </c>
      <c s="16"/>
      <c s="16"/>
      <c s="16"/>
      <c s="16">
        <f>SUM(H54:H59)</f>
      </c>
      <c r="P60">
        <f>ROUND(SUM(P54:P59),2)</f>
      </c>
    </row>
    <row r="62" spans="1:8" ht="12.75" customHeight="1">
      <c r="A62" s="9"/>
      <c s="9"/>
      <c s="9" t="s">
        <v>39</v>
      </c>
      <c s="9" t="s">
        <v>366</v>
      </c>
      <c s="9"/>
      <c s="11"/>
      <c s="9"/>
      <c s="11"/>
    </row>
    <row r="63" spans="1:16" ht="12.75">
      <c r="A63" s="7">
        <v>19</v>
      </c>
      <c s="7" t="s">
        <v>901</v>
      </c>
      <c s="7" t="s">
        <v>44</v>
      </c>
      <c s="7" t="s">
        <v>902</v>
      </c>
      <c s="7" t="s">
        <v>117</v>
      </c>
      <c s="10">
        <v>264</v>
      </c>
      <c s="14"/>
      <c s="13">
        <f>ROUND((G63*F63),2)</f>
      </c>
      <c r="O63">
        <f>rekapitulace!H8</f>
      </c>
      <c>
        <f>O63/100*H63</f>
      </c>
    </row>
    <row r="64" spans="4:4" ht="51">
      <c r="D64" s="15" t="s">
        <v>999</v>
      </c>
    </row>
    <row r="65" spans="1:16" ht="12.75">
      <c r="A65" s="7">
        <v>20</v>
      </c>
      <c s="7" t="s">
        <v>904</v>
      </c>
      <c s="7" t="s">
        <v>44</v>
      </c>
      <c s="7" t="s">
        <v>905</v>
      </c>
      <c s="7" t="s">
        <v>117</v>
      </c>
      <c s="10">
        <v>43.2</v>
      </c>
      <c s="14"/>
      <c s="13">
        <f>ROUND((G65*F65),2)</f>
      </c>
      <c r="O65">
        <f>rekapitulace!H8</f>
      </c>
      <c>
        <f>O65/100*H65</f>
      </c>
    </row>
    <row r="66" spans="4:4" ht="89.25">
      <c r="D66" s="15" t="s">
        <v>1000</v>
      </c>
    </row>
    <row r="67" spans="1:16" ht="12.75" customHeight="1">
      <c r="A67" s="16"/>
      <c s="16"/>
      <c s="16" t="s">
        <v>39</v>
      </c>
      <c s="16" t="s">
        <v>366</v>
      </c>
      <c s="16"/>
      <c s="16"/>
      <c s="16"/>
      <c s="16">
        <f>SUM(H63:H66)</f>
      </c>
      <c r="P67">
        <f>ROUND(SUM(P63:P66),2)</f>
      </c>
    </row>
    <row r="69" spans="1:8" ht="12.75" customHeight="1">
      <c r="A69" s="9"/>
      <c s="9"/>
      <c s="9" t="s">
        <v>40</v>
      </c>
      <c s="9" t="s">
        <v>77</v>
      </c>
      <c s="9"/>
      <c s="11"/>
      <c s="9"/>
      <c s="11"/>
    </row>
    <row r="70" spans="1:16" ht="12.75">
      <c r="A70" s="7">
        <v>21</v>
      </c>
      <c s="7" t="s">
        <v>907</v>
      </c>
      <c s="7" t="s">
        <v>44</v>
      </c>
      <c s="7" t="s">
        <v>939</v>
      </c>
      <c s="7" t="s">
        <v>128</v>
      </c>
      <c s="10">
        <v>51</v>
      </c>
      <c s="14"/>
      <c s="13">
        <f>ROUND((G70*F70),2)</f>
      </c>
      <c r="O70">
        <f>rekapitulace!H8</f>
      </c>
      <c>
        <f>O70/100*H70</f>
      </c>
    </row>
    <row r="71" spans="4:4" ht="63.75">
      <c r="D71" s="15" t="s">
        <v>1001</v>
      </c>
    </row>
    <row r="72" spans="1:16" ht="12.75">
      <c r="A72" s="7">
        <v>22</v>
      </c>
      <c s="7" t="s">
        <v>910</v>
      </c>
      <c s="7" t="s">
        <v>44</v>
      </c>
      <c s="7" t="s">
        <v>911</v>
      </c>
      <c s="7" t="s">
        <v>128</v>
      </c>
      <c s="10">
        <v>2.4</v>
      </c>
      <c s="14"/>
      <c s="13">
        <f>ROUND((G72*F72),2)</f>
      </c>
      <c r="O72">
        <f>rekapitulace!H8</f>
      </c>
      <c>
        <f>O72/100*H72</f>
      </c>
    </row>
    <row r="73" spans="4:4" ht="51">
      <c r="D73" s="15" t="s">
        <v>1002</v>
      </c>
    </row>
    <row r="74" spans="1:16" ht="12.75" customHeight="1">
      <c r="A74" s="16"/>
      <c s="16"/>
      <c s="16" t="s">
        <v>40</v>
      </c>
      <c s="16" t="s">
        <v>77</v>
      </c>
      <c s="16"/>
      <c s="16"/>
      <c s="16"/>
      <c s="16">
        <f>SUM(H70:H73)</f>
      </c>
      <c r="P74">
        <f>ROUND(SUM(P70:P73),2)</f>
      </c>
    </row>
    <row r="76" spans="1:8" ht="12.75" customHeight="1">
      <c r="A76" s="9"/>
      <c s="9"/>
      <c s="9" t="s">
        <v>85</v>
      </c>
      <c s="9" t="s">
        <v>84</v>
      </c>
      <c s="9"/>
      <c s="11"/>
      <c s="9"/>
      <c s="11"/>
    </row>
    <row r="77" spans="1:16" ht="12.75">
      <c r="A77" s="7">
        <v>23</v>
      </c>
      <c s="7" t="s">
        <v>732</v>
      </c>
      <c s="7" t="s">
        <v>44</v>
      </c>
      <c s="7" t="s">
        <v>1003</v>
      </c>
      <c s="7" t="s">
        <v>128</v>
      </c>
      <c s="10">
        <v>48</v>
      </c>
      <c s="14"/>
      <c s="13">
        <f>ROUND((G77*F77),2)</f>
      </c>
      <c r="O77">
        <f>rekapitulace!H8</f>
      </c>
      <c>
        <f>O77/100*H77</f>
      </c>
    </row>
    <row r="78" spans="4:4" ht="25.5">
      <c r="D78" s="15" t="s">
        <v>1004</v>
      </c>
    </row>
    <row r="79" spans="1:16" ht="12.75">
      <c r="A79" s="7">
        <v>24</v>
      </c>
      <c s="7" t="s">
        <v>1005</v>
      </c>
      <c s="7" t="s">
        <v>44</v>
      </c>
      <c s="7" t="s">
        <v>1006</v>
      </c>
      <c s="7" t="s">
        <v>93</v>
      </c>
      <c s="10">
        <v>0.038</v>
      </c>
      <c s="14"/>
      <c s="13">
        <f>ROUND((G79*F79),2)</f>
      </c>
      <c r="O79">
        <f>rekapitulace!H8</f>
      </c>
      <c>
        <f>O79/100*H79</f>
      </c>
    </row>
    <row r="80" spans="4:4" ht="89.25">
      <c r="D80" s="15" t="s">
        <v>1007</v>
      </c>
    </row>
    <row r="81" spans="1:16" ht="12.75">
      <c r="A81" s="7">
        <v>25</v>
      </c>
      <c s="7" t="s">
        <v>1008</v>
      </c>
      <c s="7" t="s">
        <v>44</v>
      </c>
      <c s="7" t="s">
        <v>1009</v>
      </c>
      <c s="7" t="s">
        <v>128</v>
      </c>
      <c s="10">
        <v>0.038</v>
      </c>
      <c s="14"/>
      <c s="13">
        <f>ROUND((G81*F81),2)</f>
      </c>
      <c r="O81">
        <f>rekapitulace!H8</f>
      </c>
      <c>
        <f>O81/100*H81</f>
      </c>
    </row>
    <row r="82" spans="4:4" ht="102">
      <c r="D82" s="15" t="s">
        <v>1010</v>
      </c>
    </row>
    <row r="83" spans="1:16" ht="12.75" customHeight="1">
      <c r="A83" s="16"/>
      <c s="16"/>
      <c s="16" t="s">
        <v>85</v>
      </c>
      <c s="16" t="s">
        <v>84</v>
      </c>
      <c s="16"/>
      <c s="16"/>
      <c s="16"/>
      <c s="16">
        <f>SUM(H77:H82)</f>
      </c>
      <c r="P83">
        <f>ROUND(SUM(P77:P82),2)</f>
      </c>
    </row>
    <row r="85" spans="1:16" ht="12.75" customHeight="1">
      <c r="A85" s="16"/>
      <c s="16"/>
      <c s="16"/>
      <c s="16" t="s">
        <v>65</v>
      </c>
      <c s="16"/>
      <c s="16"/>
      <c s="16"/>
      <c s="16">
        <f>+H16+H29+H40+H51+H60+H67+H74+H83</f>
      </c>
      <c r="P85">
        <f>+P16+P29+P40+P51+P60+P67+P74+P83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2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71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1011</v>
      </c>
      <c s="5" t="s">
        <v>1012</v>
      </c>
      <c s="5"/>
    </row>
    <row r="6" spans="1:5" ht="12.75" customHeight="1">
      <c r="A6" t="s">
        <v>17</v>
      </c>
      <c r="C6" s="5" t="s">
        <v>1013</v>
      </c>
      <c s="5" t="s">
        <v>1012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42</v>
      </c>
      <c s="9" t="s">
        <v>41</v>
      </c>
      <c s="9"/>
      <c s="11"/>
      <c s="9"/>
      <c s="11"/>
    </row>
    <row r="12" spans="1:16" ht="12.75">
      <c r="A12" s="7">
        <v>1</v>
      </c>
      <c s="7" t="s">
        <v>91</v>
      </c>
      <c s="7" t="s">
        <v>44</v>
      </c>
      <c s="7" t="s">
        <v>544</v>
      </c>
      <c s="7" t="s">
        <v>93</v>
      </c>
      <c s="10">
        <v>90.3</v>
      </c>
      <c s="14"/>
      <c s="13">
        <f>ROUND((G12*F12),2)</f>
      </c>
      <c r="O12">
        <f>rekapitulace!H8</f>
      </c>
      <c>
        <f>O12/100*H12</f>
      </c>
    </row>
    <row r="13" spans="4:4" ht="63.75">
      <c r="D13" s="15" t="s">
        <v>1014</v>
      </c>
    </row>
    <row r="14" spans="1:16" ht="12.75">
      <c r="A14" s="7">
        <v>2</v>
      </c>
      <c s="7" t="s">
        <v>546</v>
      </c>
      <c s="7" t="s">
        <v>44</v>
      </c>
      <c s="7" t="s">
        <v>547</v>
      </c>
      <c s="7" t="s">
        <v>93</v>
      </c>
      <c s="10">
        <v>175.53</v>
      </c>
      <c s="14"/>
      <c s="13">
        <f>ROUND((G14*F14),2)</f>
      </c>
      <c r="O14">
        <f>rekapitulace!H8</f>
      </c>
      <c>
        <f>O14/100*H14</f>
      </c>
    </row>
    <row r="15" spans="4:4" ht="76.5">
      <c r="D15" s="15" t="s">
        <v>1015</v>
      </c>
    </row>
    <row r="16" spans="1:16" ht="12.75" customHeight="1">
      <c r="A16" s="16"/>
      <c s="16"/>
      <c s="16" t="s">
        <v>42</v>
      </c>
      <c s="16" t="s">
        <v>41</v>
      </c>
      <c s="16"/>
      <c s="16"/>
      <c s="16"/>
      <c s="16">
        <f>SUM(H12:H15)</f>
      </c>
      <c r="P16">
        <f>ROUND(SUM(P12:P15),2)</f>
      </c>
    </row>
    <row r="18" spans="1:8" ht="12.75" customHeight="1">
      <c r="A18" s="9"/>
      <c s="9"/>
      <c s="9" t="s">
        <v>24</v>
      </c>
      <c s="9" t="s">
        <v>102</v>
      </c>
      <c s="9"/>
      <c s="11"/>
      <c s="9"/>
      <c s="11"/>
    </row>
    <row r="19" spans="1:16" ht="12.75">
      <c r="A19" s="7">
        <v>3</v>
      </c>
      <c s="7" t="s">
        <v>552</v>
      </c>
      <c s="7" t="s">
        <v>61</v>
      </c>
      <c s="7" t="s">
        <v>553</v>
      </c>
      <c s="7" t="s">
        <v>93</v>
      </c>
      <c s="10">
        <v>175.53</v>
      </c>
      <c s="14"/>
      <c s="13">
        <f>ROUND((G19*F19),2)</f>
      </c>
      <c r="O19">
        <f>rekapitulace!H8</f>
      </c>
      <c>
        <f>O19/100*H19</f>
      </c>
    </row>
    <row r="20" spans="4:4" ht="127.5">
      <c r="D20" s="15" t="s">
        <v>1016</v>
      </c>
    </row>
    <row r="21" spans="1:16" ht="12.75">
      <c r="A21" s="7">
        <v>4</v>
      </c>
      <c s="7" t="s">
        <v>822</v>
      </c>
      <c s="7" t="s">
        <v>44</v>
      </c>
      <c s="7" t="s">
        <v>823</v>
      </c>
      <c s="7" t="s">
        <v>93</v>
      </c>
      <c s="10">
        <v>90.3</v>
      </c>
      <c s="14"/>
      <c s="13">
        <f>ROUND((G21*F21),2)</f>
      </c>
      <c r="O21">
        <f>rekapitulace!H8</f>
      </c>
      <c>
        <f>O21/100*H21</f>
      </c>
    </row>
    <row r="22" spans="4:4" ht="102">
      <c r="D22" s="15" t="s">
        <v>1017</v>
      </c>
    </row>
    <row r="23" spans="1:16" ht="12.75">
      <c r="A23" s="7">
        <v>5</v>
      </c>
      <c s="7" t="s">
        <v>109</v>
      </c>
      <c s="7" t="s">
        <v>44</v>
      </c>
      <c s="7" t="s">
        <v>110</v>
      </c>
      <c s="7" t="s">
        <v>93</v>
      </c>
      <c s="10">
        <v>90.3</v>
      </c>
      <c s="14"/>
      <c s="13">
        <f>ROUND((G23*F23),2)</f>
      </c>
      <c r="O23">
        <f>rekapitulace!H8</f>
      </c>
      <c>
        <f>O23/100*H23</f>
      </c>
    </row>
    <row r="24" spans="4:4" ht="102">
      <c r="D24" s="15" t="s">
        <v>1018</v>
      </c>
    </row>
    <row r="25" spans="1:16" ht="12.75">
      <c r="A25" s="7">
        <v>6</v>
      </c>
      <c s="7" t="s">
        <v>1019</v>
      </c>
      <c s="7" t="s">
        <v>44</v>
      </c>
      <c s="7" t="s">
        <v>1020</v>
      </c>
      <c s="7" t="s">
        <v>93</v>
      </c>
      <c s="10">
        <v>5.25</v>
      </c>
      <c s="14"/>
      <c s="13">
        <f>ROUND((G25*F25),2)</f>
      </c>
      <c r="O25">
        <f>rekapitulace!H8</f>
      </c>
      <c>
        <f>O25/100*H25</f>
      </c>
    </row>
    <row r="26" spans="4:4" ht="63.75">
      <c r="D26" s="15" t="s">
        <v>1021</v>
      </c>
    </row>
    <row r="27" spans="1:16" ht="12.75">
      <c r="A27" s="7">
        <v>7</v>
      </c>
      <c s="7" t="s">
        <v>866</v>
      </c>
      <c s="7" t="s">
        <v>44</v>
      </c>
      <c s="7" t="s">
        <v>1022</v>
      </c>
      <c s="7" t="s">
        <v>93</v>
      </c>
      <c s="10">
        <v>26.56</v>
      </c>
      <c s="14"/>
      <c s="13">
        <f>ROUND((G27*F27),2)</f>
      </c>
      <c r="O27">
        <f>rekapitulace!H8</f>
      </c>
      <c>
        <f>O27/100*H27</f>
      </c>
    </row>
    <row r="28" spans="4:4" ht="127.5">
      <c r="D28" s="15" t="s">
        <v>1023</v>
      </c>
    </row>
    <row r="29" spans="1:16" ht="12.75">
      <c r="A29" s="7">
        <v>8</v>
      </c>
      <c s="7" t="s">
        <v>961</v>
      </c>
      <c s="7" t="s">
        <v>44</v>
      </c>
      <c s="7" t="s">
        <v>962</v>
      </c>
      <c s="7" t="s">
        <v>93</v>
      </c>
      <c s="10">
        <v>170.28</v>
      </c>
      <c s="14"/>
      <c s="13">
        <f>ROUND((G29*F29),2)</f>
      </c>
      <c r="O29">
        <f>rekapitulace!H8</f>
      </c>
      <c>
        <f>O29/100*H29</f>
      </c>
    </row>
    <row r="30" spans="4:4" ht="102">
      <c r="D30" s="15" t="s">
        <v>1024</v>
      </c>
    </row>
    <row r="31" spans="1:16" ht="12.75" customHeight="1">
      <c r="A31" s="16"/>
      <c s="16"/>
      <c s="16" t="s">
        <v>24</v>
      </c>
      <c s="16" t="s">
        <v>102</v>
      </c>
      <c s="16"/>
      <c s="16"/>
      <c s="16"/>
      <c s="16">
        <f>SUM(H19:H30)</f>
      </c>
      <c r="P31">
        <f>ROUND(SUM(P19:P30),2)</f>
      </c>
    </row>
    <row r="33" spans="1:8" ht="12.75" customHeight="1">
      <c r="A33" s="9"/>
      <c s="9"/>
      <c s="9" t="s">
        <v>34</v>
      </c>
      <c s="9" t="s">
        <v>570</v>
      </c>
      <c s="9"/>
      <c s="11"/>
      <c s="9"/>
      <c s="11"/>
    </row>
    <row r="34" spans="1:16" ht="12.75">
      <c r="A34" s="7">
        <v>9</v>
      </c>
      <c s="7" t="s">
        <v>841</v>
      </c>
      <c s="7" t="s">
        <v>44</v>
      </c>
      <c s="7" t="s">
        <v>842</v>
      </c>
      <c s="7" t="s">
        <v>117</v>
      </c>
      <c s="10">
        <v>114</v>
      </c>
      <c s="14"/>
      <c s="13">
        <f>ROUND((G34*F34),2)</f>
      </c>
      <c r="O34">
        <f>rekapitulace!H8</f>
      </c>
      <c>
        <f>O34/100*H34</f>
      </c>
    </row>
    <row r="35" spans="4:4" ht="127.5">
      <c r="D35" s="15" t="s">
        <v>1025</v>
      </c>
    </row>
    <row r="36" spans="1:16" ht="12.75">
      <c r="A36" s="7">
        <v>10</v>
      </c>
      <c s="7" t="s">
        <v>844</v>
      </c>
      <c s="7" t="s">
        <v>44</v>
      </c>
      <c s="7" t="s">
        <v>845</v>
      </c>
      <c s="7" t="s">
        <v>93</v>
      </c>
      <c s="10">
        <v>30.48</v>
      </c>
      <c s="14"/>
      <c s="13">
        <f>ROUND((G36*F36),2)</f>
      </c>
      <c r="O36">
        <f>rekapitulace!H8</f>
      </c>
      <c>
        <f>O36/100*H36</f>
      </c>
    </row>
    <row r="37" spans="4:4" ht="127.5">
      <c r="D37" s="15" t="s">
        <v>1026</v>
      </c>
    </row>
    <row r="38" spans="1:16" ht="12.75">
      <c r="A38" s="7">
        <v>11</v>
      </c>
      <c s="7" t="s">
        <v>847</v>
      </c>
      <c s="7" t="s">
        <v>44</v>
      </c>
      <c s="7" t="s">
        <v>1027</v>
      </c>
      <c s="7" t="s">
        <v>117</v>
      </c>
      <c s="10">
        <v>362</v>
      </c>
      <c s="14"/>
      <c s="13">
        <f>ROUND((G38*F38),2)</f>
      </c>
      <c r="O38">
        <f>rekapitulace!H8</f>
      </c>
      <c>
        <f>O38/100*H38</f>
      </c>
    </row>
    <row r="39" spans="4:4" ht="63.75">
      <c r="D39" s="15" t="s">
        <v>1028</v>
      </c>
    </row>
    <row r="40" spans="1:16" ht="12.75" customHeight="1">
      <c r="A40" s="16"/>
      <c s="16"/>
      <c s="16" t="s">
        <v>34</v>
      </c>
      <c s="16" t="s">
        <v>570</v>
      </c>
      <c s="16"/>
      <c s="16"/>
      <c s="16"/>
      <c s="16">
        <f>SUM(H34:H39)</f>
      </c>
      <c r="P40">
        <f>ROUND(SUM(P34:P39),2)</f>
      </c>
    </row>
    <row r="42" spans="1:8" ht="12.75" customHeight="1">
      <c r="A42" s="9"/>
      <c s="9"/>
      <c s="9" t="s">
        <v>35</v>
      </c>
      <c s="9" t="s">
        <v>850</v>
      </c>
      <c s="9"/>
      <c s="11"/>
      <c s="9"/>
      <c s="11"/>
    </row>
    <row r="43" spans="1:16" ht="12.75">
      <c r="A43" s="7">
        <v>12</v>
      </c>
      <c s="7" t="s">
        <v>1029</v>
      </c>
      <c s="7" t="s">
        <v>44</v>
      </c>
      <c s="7" t="s">
        <v>1030</v>
      </c>
      <c s="7" t="s">
        <v>93</v>
      </c>
      <c s="10">
        <v>1.071</v>
      </c>
      <c s="14"/>
      <c s="13">
        <f>ROUND((G43*F43),2)</f>
      </c>
      <c r="O43">
        <f>rekapitulace!H8</f>
      </c>
      <c>
        <f>O43/100*H43</f>
      </c>
    </row>
    <row r="44" spans="4:4" ht="76.5">
      <c r="D44" s="15" t="s">
        <v>1031</v>
      </c>
    </row>
    <row r="45" spans="1:16" ht="12.75">
      <c r="A45" s="7">
        <v>13</v>
      </c>
      <c s="7" t="s">
        <v>1032</v>
      </c>
      <c s="7" t="s">
        <v>44</v>
      </c>
      <c s="7" t="s">
        <v>1033</v>
      </c>
      <c s="7" t="s">
        <v>93</v>
      </c>
      <c s="10">
        <v>20.4</v>
      </c>
      <c s="14"/>
      <c s="13">
        <f>ROUND((G45*F45),2)</f>
      </c>
      <c r="O45">
        <f>rekapitulace!H8</f>
      </c>
      <c>
        <f>O45/100*H45</f>
      </c>
    </row>
    <row r="46" spans="4:4" ht="51">
      <c r="D46" s="15" t="s">
        <v>1034</v>
      </c>
    </row>
    <row r="47" spans="1:16" ht="12.75" customHeight="1">
      <c r="A47" s="16"/>
      <c s="16"/>
      <c s="16" t="s">
        <v>35</v>
      </c>
      <c s="16" t="s">
        <v>850</v>
      </c>
      <c s="16"/>
      <c s="16"/>
      <c s="16"/>
      <c s="16">
        <f>SUM(H43:H46)</f>
      </c>
      <c r="P47">
        <f>ROUND(SUM(P43:P46),2)</f>
      </c>
    </row>
    <row r="49" spans="1:8" ht="12.75" customHeight="1">
      <c r="A49" s="9"/>
      <c s="9"/>
      <c s="9" t="s">
        <v>36</v>
      </c>
      <c s="9" t="s">
        <v>119</v>
      </c>
      <c s="9"/>
      <c s="11"/>
      <c s="9"/>
      <c s="11"/>
    </row>
    <row r="50" spans="1:16" ht="12.75">
      <c r="A50" s="7">
        <v>14</v>
      </c>
      <c s="7" t="s">
        <v>1035</v>
      </c>
      <c s="7" t="s">
        <v>44</v>
      </c>
      <c s="7" t="s">
        <v>1036</v>
      </c>
      <c s="7" t="s">
        <v>93</v>
      </c>
      <c s="10">
        <v>38.4</v>
      </c>
      <c s="14"/>
      <c s="13">
        <f>ROUND((G50*F50),2)</f>
      </c>
      <c r="O50">
        <f>rekapitulace!H8</f>
      </c>
      <c>
        <f>O50/100*H50</f>
      </c>
    </row>
    <row r="51" spans="4:4" ht="63.75">
      <c r="D51" s="15" t="s">
        <v>1037</v>
      </c>
    </row>
    <row r="52" spans="1:16" ht="12.75" customHeight="1">
      <c r="A52" s="16"/>
      <c s="16"/>
      <c s="16" t="s">
        <v>36</v>
      </c>
      <c s="16" t="s">
        <v>119</v>
      </c>
      <c s="16"/>
      <c s="16"/>
      <c s="16"/>
      <c s="16">
        <f>SUM(H50:H51)</f>
      </c>
      <c r="P52">
        <f>ROUND(SUM(P50:P51),2)</f>
      </c>
    </row>
    <row r="54" spans="1:8" ht="12.75" customHeight="1">
      <c r="A54" s="9"/>
      <c s="9"/>
      <c s="9" t="s">
        <v>38</v>
      </c>
      <c s="9" t="s">
        <v>1038</v>
      </c>
      <c s="9"/>
      <c s="11"/>
      <c s="9"/>
      <c s="11"/>
    </row>
    <row r="55" spans="1:16" ht="12.75">
      <c r="A55" s="7">
        <v>15</v>
      </c>
      <c s="7" t="s">
        <v>1039</v>
      </c>
      <c s="7" t="s">
        <v>44</v>
      </c>
      <c s="7" t="s">
        <v>1040</v>
      </c>
      <c s="7" t="s">
        <v>117</v>
      </c>
      <c s="10">
        <v>40</v>
      </c>
      <c s="14"/>
      <c s="13">
        <f>ROUND((G55*F55),2)</f>
      </c>
      <c r="O55">
        <f>rekapitulace!H8</f>
      </c>
      <c>
        <f>O55/100*H55</f>
      </c>
    </row>
    <row r="56" spans="4:4" ht="63.75">
      <c r="D56" s="15" t="s">
        <v>1041</v>
      </c>
    </row>
    <row r="57" spans="1:16" ht="12.75" customHeight="1">
      <c r="A57" s="16"/>
      <c s="16"/>
      <c s="16" t="s">
        <v>38</v>
      </c>
      <c s="16" t="s">
        <v>1038</v>
      </c>
      <c s="16"/>
      <c s="16"/>
      <c s="16"/>
      <c s="16">
        <f>SUM(H55:H56)</f>
      </c>
      <c r="P57">
        <f>ROUND(SUM(P55:P56),2)</f>
      </c>
    </row>
    <row r="59" spans="1:8" ht="12.75" customHeight="1">
      <c r="A59" s="9"/>
      <c s="9"/>
      <c s="9" t="s">
        <v>40</v>
      </c>
      <c s="9" t="s">
        <v>77</v>
      </c>
      <c s="9"/>
      <c s="11"/>
      <c s="9"/>
      <c s="11"/>
    </row>
    <row r="60" spans="1:16" ht="12.75">
      <c r="A60" s="7">
        <v>16</v>
      </c>
      <c s="7" t="s">
        <v>854</v>
      </c>
      <c s="7" t="s">
        <v>44</v>
      </c>
      <c s="7" t="s">
        <v>1042</v>
      </c>
      <c s="7" t="s">
        <v>128</v>
      </c>
      <c s="10">
        <v>23.8</v>
      </c>
      <c s="14"/>
      <c s="13">
        <f>ROUND((G60*F60),2)</f>
      </c>
      <c r="O60">
        <f>rekapitulace!H8</f>
      </c>
      <c>
        <f>O60/100*H60</f>
      </c>
    </row>
    <row r="61" spans="4:4" ht="25.5">
      <c r="D61" s="15" t="s">
        <v>1043</v>
      </c>
    </row>
    <row r="62" spans="1:16" ht="12.75" customHeight="1">
      <c r="A62" s="16"/>
      <c s="16"/>
      <c s="16" t="s">
        <v>40</v>
      </c>
      <c s="16" t="s">
        <v>77</v>
      </c>
      <c s="16"/>
      <c s="16"/>
      <c s="16"/>
      <c s="16">
        <f>SUM(H60:H61)</f>
      </c>
      <c r="P62">
        <f>ROUND(SUM(P60:P61),2)</f>
      </c>
    </row>
    <row r="64" spans="1:8" ht="12.75" customHeight="1">
      <c r="A64" s="9"/>
      <c s="9"/>
      <c s="9" t="s">
        <v>85</v>
      </c>
      <c s="9" t="s">
        <v>84</v>
      </c>
      <c s="9"/>
      <c s="11"/>
      <c s="9"/>
      <c s="11"/>
    </row>
    <row r="65" spans="1:16" ht="12.75">
      <c r="A65" s="7">
        <v>17</v>
      </c>
      <c s="7" t="s">
        <v>726</v>
      </c>
      <c s="7" t="s">
        <v>44</v>
      </c>
      <c s="7" t="s">
        <v>1044</v>
      </c>
      <c s="7" t="s">
        <v>128</v>
      </c>
      <c s="10">
        <v>22</v>
      </c>
      <c s="14"/>
      <c s="13">
        <f>ROUND((G65*F65),2)</f>
      </c>
      <c r="O65">
        <f>rekapitulace!H8</f>
      </c>
      <c>
        <f>O65/100*H65</f>
      </c>
    </row>
    <row r="66" spans="4:4" ht="25.5">
      <c r="D66" s="15" t="s">
        <v>531</v>
      </c>
    </row>
    <row r="67" spans="1:16" ht="12.75">
      <c r="A67" s="7">
        <v>18</v>
      </c>
      <c s="7" t="s">
        <v>1045</v>
      </c>
      <c s="7" t="s">
        <v>44</v>
      </c>
      <c s="7" t="s">
        <v>1046</v>
      </c>
      <c s="7" t="s">
        <v>117</v>
      </c>
      <c s="10">
        <v>40</v>
      </c>
      <c s="14"/>
      <c s="13">
        <f>ROUND((G67*F67),2)</f>
      </c>
      <c r="O67">
        <f>rekapitulace!H8</f>
      </c>
      <c>
        <f>O67/100*H67</f>
      </c>
    </row>
    <row r="68" spans="4:4" ht="63.75">
      <c r="D68" s="15" t="s">
        <v>1047</v>
      </c>
    </row>
    <row r="69" spans="1:16" ht="12.75" customHeight="1">
      <c r="A69" s="16"/>
      <c s="16"/>
      <c s="16" t="s">
        <v>85</v>
      </c>
      <c s="16" t="s">
        <v>84</v>
      </c>
      <c s="16"/>
      <c s="16"/>
      <c s="16"/>
      <c s="16">
        <f>SUM(H65:H68)</f>
      </c>
      <c r="P69">
        <f>ROUND(SUM(P65:P68),2)</f>
      </c>
    </row>
    <row r="71" spans="1:16" ht="12.75" customHeight="1">
      <c r="A71" s="16"/>
      <c s="16"/>
      <c s="16"/>
      <c s="16" t="s">
        <v>65</v>
      </c>
      <c s="16"/>
      <c s="16"/>
      <c s="16"/>
      <c s="16">
        <f>+H16+H31+H40+H47+H52+H57+H62+H69</f>
      </c>
      <c r="P71">
        <f>+P16+P31+P40+P47+P52+P57+P62+P69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2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64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1048</v>
      </c>
      <c s="5" t="s">
        <v>1049</v>
      </c>
      <c s="5"/>
    </row>
    <row r="6" spans="1:5" ht="12.75" customHeight="1">
      <c r="A6" t="s">
        <v>17</v>
      </c>
      <c r="C6" s="5" t="s">
        <v>1050</v>
      </c>
      <c s="5" t="s">
        <v>1049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42</v>
      </c>
      <c s="9" t="s">
        <v>41</v>
      </c>
      <c s="9"/>
      <c s="11"/>
      <c s="9"/>
      <c s="11"/>
    </row>
    <row r="12" spans="1:16" ht="12.75">
      <c r="A12" s="7">
        <v>1</v>
      </c>
      <c s="7" t="s">
        <v>91</v>
      </c>
      <c s="7" t="s">
        <v>44</v>
      </c>
      <c s="7" t="s">
        <v>544</v>
      </c>
      <c s="7" t="s">
        <v>93</v>
      </c>
      <c s="10">
        <v>1215</v>
      </c>
      <c s="14"/>
      <c s="13">
        <f>ROUND((G12*F12),2)</f>
      </c>
      <c r="O12">
        <f>rekapitulace!H8</f>
      </c>
      <c>
        <f>O12/100*H12</f>
      </c>
    </row>
    <row r="13" spans="4:4" ht="89.25">
      <c r="D13" s="15" t="s">
        <v>1051</v>
      </c>
    </row>
    <row r="14" spans="1:16" ht="12.75">
      <c r="A14" s="7">
        <v>2</v>
      </c>
      <c s="7" t="s">
        <v>546</v>
      </c>
      <c s="7" t="s">
        <v>44</v>
      </c>
      <c s="7" t="s">
        <v>547</v>
      </c>
      <c s="7" t="s">
        <v>93</v>
      </c>
      <c s="10">
        <v>1235.5</v>
      </c>
      <c s="14"/>
      <c s="13">
        <f>ROUND((G14*F14),2)</f>
      </c>
      <c r="O14">
        <f>rekapitulace!H8</f>
      </c>
      <c>
        <f>O14/100*H14</f>
      </c>
    </row>
    <row r="15" spans="4:4" ht="89.25">
      <c r="D15" s="15" t="s">
        <v>1052</v>
      </c>
    </row>
    <row r="16" spans="1:16" ht="12.75" customHeight="1">
      <c r="A16" s="16"/>
      <c s="16"/>
      <c s="16" t="s">
        <v>42</v>
      </c>
      <c s="16" t="s">
        <v>41</v>
      </c>
      <c s="16"/>
      <c s="16"/>
      <c s="16"/>
      <c s="16">
        <f>SUM(H12:H15)</f>
      </c>
      <c r="P16">
        <f>ROUND(SUM(P12:P15),2)</f>
      </c>
    </row>
    <row r="18" spans="1:8" ht="12.75" customHeight="1">
      <c r="A18" s="9"/>
      <c s="9"/>
      <c s="9" t="s">
        <v>24</v>
      </c>
      <c s="9" t="s">
        <v>102</v>
      </c>
      <c s="9"/>
      <c s="11"/>
      <c s="9"/>
      <c s="11"/>
    </row>
    <row r="19" spans="1:16" ht="12.75">
      <c r="A19" s="7">
        <v>3</v>
      </c>
      <c s="7" t="s">
        <v>552</v>
      </c>
      <c s="7" t="s">
        <v>61</v>
      </c>
      <c s="7" t="s">
        <v>555</v>
      </c>
      <c s="7" t="s">
        <v>93</v>
      </c>
      <c s="10">
        <v>26</v>
      </c>
      <c s="14"/>
      <c s="13">
        <f>ROUND((G19*F19),2)</f>
      </c>
      <c r="O19">
        <f>rekapitulace!H8</f>
      </c>
      <c>
        <f>O19/100*H19</f>
      </c>
    </row>
    <row r="20" spans="4:4" ht="89.25">
      <c r="D20" s="15" t="s">
        <v>1053</v>
      </c>
    </row>
    <row r="21" spans="1:16" ht="12.75">
      <c r="A21" s="7">
        <v>4</v>
      </c>
      <c s="7" t="s">
        <v>552</v>
      </c>
      <c s="7" t="s">
        <v>63</v>
      </c>
      <c s="7" t="s">
        <v>553</v>
      </c>
      <c s="7" t="s">
        <v>93</v>
      </c>
      <c s="10">
        <v>1235.5</v>
      </c>
      <c s="14"/>
      <c s="13">
        <f>ROUND((G21*F21),2)</f>
      </c>
      <c r="O21">
        <f>rekapitulace!H8</f>
      </c>
      <c>
        <f>O21/100*H21</f>
      </c>
    </row>
    <row r="22" spans="4:4" ht="127.5">
      <c r="D22" s="15" t="s">
        <v>1054</v>
      </c>
    </row>
    <row r="23" spans="1:16" ht="12.75">
      <c r="A23" s="7">
        <v>5</v>
      </c>
      <c s="7" t="s">
        <v>822</v>
      </c>
      <c s="7" t="s">
        <v>44</v>
      </c>
      <c s="7" t="s">
        <v>823</v>
      </c>
      <c s="7" t="s">
        <v>93</v>
      </c>
      <c s="10">
        <v>1215</v>
      </c>
      <c s="14"/>
      <c s="13">
        <f>ROUND((G23*F23),2)</f>
      </c>
      <c r="O23">
        <f>rekapitulace!H8</f>
      </c>
      <c>
        <f>O23/100*H23</f>
      </c>
    </row>
    <row r="24" spans="4:4" ht="165.75">
      <c r="D24" s="15" t="s">
        <v>1055</v>
      </c>
    </row>
    <row r="25" spans="1:16" ht="12.75">
      <c r="A25" s="7">
        <v>6</v>
      </c>
      <c s="7" t="s">
        <v>109</v>
      </c>
      <c s="7" t="s">
        <v>44</v>
      </c>
      <c s="7" t="s">
        <v>110</v>
      </c>
      <c s="7" t="s">
        <v>93</v>
      </c>
      <c s="10">
        <v>1215</v>
      </c>
      <c s="14"/>
      <c s="13">
        <f>ROUND((G25*F25),2)</f>
      </c>
      <c r="O25">
        <f>rekapitulace!H8</f>
      </c>
      <c>
        <f>O25/100*H25</f>
      </c>
    </row>
    <row r="26" spans="4:4" ht="140.25">
      <c r="D26" s="15" t="s">
        <v>1056</v>
      </c>
    </row>
    <row r="27" spans="1:16" ht="12.75">
      <c r="A27" s="7">
        <v>7</v>
      </c>
      <c s="7" t="s">
        <v>112</v>
      </c>
      <c s="7" t="s">
        <v>44</v>
      </c>
      <c s="7" t="s">
        <v>113</v>
      </c>
      <c s="7" t="s">
        <v>93</v>
      </c>
      <c s="10">
        <v>92</v>
      </c>
      <c s="14"/>
      <c s="13">
        <f>ROUND((G27*F27),2)</f>
      </c>
      <c r="O27">
        <f>rekapitulace!H8</f>
      </c>
      <c>
        <f>O27/100*H27</f>
      </c>
    </row>
    <row r="28" spans="4:4" ht="140.25">
      <c r="D28" s="15" t="s">
        <v>1057</v>
      </c>
    </row>
    <row r="29" spans="1:16" ht="12.75">
      <c r="A29" s="7">
        <v>8</v>
      </c>
      <c s="7" t="s">
        <v>961</v>
      </c>
      <c s="7" t="s">
        <v>44</v>
      </c>
      <c s="7" t="s">
        <v>962</v>
      </c>
      <c s="7" t="s">
        <v>93</v>
      </c>
      <c s="10">
        <v>1143.5</v>
      </c>
      <c s="14"/>
      <c s="13">
        <f>ROUND((G29*F29),2)</f>
      </c>
      <c r="O29">
        <f>rekapitulace!H8</f>
      </c>
      <c>
        <f>O29/100*H29</f>
      </c>
    </row>
    <row r="30" spans="4:4" ht="216.75">
      <c r="D30" s="15" t="s">
        <v>1058</v>
      </c>
    </row>
    <row r="31" spans="1:16" ht="12.75">
      <c r="A31" s="7">
        <v>9</v>
      </c>
      <c s="7" t="s">
        <v>564</v>
      </c>
      <c s="7" t="s">
        <v>44</v>
      </c>
      <c s="7" t="s">
        <v>565</v>
      </c>
      <c s="7" t="s">
        <v>93</v>
      </c>
      <c s="10">
        <v>26</v>
      </c>
      <c s="14"/>
      <c s="13">
        <f>ROUND((G31*F31),2)</f>
      </c>
      <c r="O31">
        <f>rekapitulace!H8</f>
      </c>
      <c>
        <f>O31/100*H31</f>
      </c>
    </row>
    <row r="32" spans="4:4" ht="191.25">
      <c r="D32" s="15" t="s">
        <v>1059</v>
      </c>
    </row>
    <row r="33" spans="1:16" ht="12.75" customHeight="1">
      <c r="A33" s="16"/>
      <c s="16"/>
      <c s="16" t="s">
        <v>24</v>
      </c>
      <c s="16" t="s">
        <v>102</v>
      </c>
      <c s="16"/>
      <c s="16"/>
      <c s="16"/>
      <c s="16">
        <f>SUM(H19:H32)</f>
      </c>
      <c r="P33">
        <f>ROUND(SUM(P19:P32),2)</f>
      </c>
    </row>
    <row r="35" spans="1:8" ht="12.75" customHeight="1">
      <c r="A35" s="9"/>
      <c s="9"/>
      <c s="9" t="s">
        <v>34</v>
      </c>
      <c s="9" t="s">
        <v>570</v>
      </c>
      <c s="9"/>
      <c s="11"/>
      <c s="9"/>
      <c s="11"/>
    </row>
    <row r="36" spans="1:16" ht="12.75">
      <c r="A36" s="7">
        <v>10</v>
      </c>
      <c s="7" t="s">
        <v>841</v>
      </c>
      <c s="7" t="s">
        <v>44</v>
      </c>
      <c s="7" t="s">
        <v>842</v>
      </c>
      <c s="7" t="s">
        <v>117</v>
      </c>
      <c s="10">
        <v>628</v>
      </c>
      <c s="14"/>
      <c s="13">
        <f>ROUND((G36*F36),2)</f>
      </c>
      <c r="O36">
        <f>rekapitulace!H8</f>
      </c>
      <c>
        <f>O36/100*H36</f>
      </c>
    </row>
    <row r="37" spans="4:4" ht="293.25">
      <c r="D37" s="15" t="s">
        <v>1060</v>
      </c>
    </row>
    <row r="38" spans="1:16" ht="12.75">
      <c r="A38" s="7">
        <v>11</v>
      </c>
      <c s="7" t="s">
        <v>844</v>
      </c>
      <c s="7" t="s">
        <v>44</v>
      </c>
      <c s="7" t="s">
        <v>845</v>
      </c>
      <c s="7" t="s">
        <v>93</v>
      </c>
      <c s="10">
        <v>72</v>
      </c>
      <c s="14"/>
      <c s="13">
        <f>ROUND((G38*F38),2)</f>
      </c>
      <c r="O38">
        <f>rekapitulace!H8</f>
      </c>
      <c>
        <f>O38/100*H38</f>
      </c>
    </row>
    <row r="39" spans="4:4" ht="63.75">
      <c r="D39" s="15" t="s">
        <v>1061</v>
      </c>
    </row>
    <row r="40" spans="1:16" ht="12.75">
      <c r="A40" s="7">
        <v>12</v>
      </c>
      <c s="7" t="s">
        <v>847</v>
      </c>
      <c s="7" t="s">
        <v>44</v>
      </c>
      <c s="7" t="s">
        <v>848</v>
      </c>
      <c s="7" t="s">
        <v>117</v>
      </c>
      <c s="10">
        <v>1504</v>
      </c>
      <c s="14"/>
      <c s="13">
        <f>ROUND((G40*F40),2)</f>
      </c>
      <c r="O40">
        <f>rekapitulace!H8</f>
      </c>
      <c>
        <f>O40/100*H40</f>
      </c>
    </row>
    <row r="41" spans="4:4" ht="114.75">
      <c r="D41" s="15" t="s">
        <v>1062</v>
      </c>
    </row>
    <row r="42" spans="1:16" ht="12.75" customHeight="1">
      <c r="A42" s="16"/>
      <c s="16"/>
      <c s="16" t="s">
        <v>34</v>
      </c>
      <c s="16" t="s">
        <v>570</v>
      </c>
      <c s="16"/>
      <c s="16"/>
      <c s="16"/>
      <c s="16">
        <f>SUM(H36:H41)</f>
      </c>
      <c r="P42">
        <f>ROUND(SUM(P36:P41),2)</f>
      </c>
    </row>
    <row r="44" spans="1:8" ht="12.75" customHeight="1">
      <c r="A44" s="9"/>
      <c s="9"/>
      <c s="9" t="s">
        <v>35</v>
      </c>
      <c s="9" t="s">
        <v>850</v>
      </c>
      <c s="9"/>
      <c s="11"/>
      <c s="9"/>
      <c s="11"/>
    </row>
    <row r="45" spans="1:16" ht="12.75">
      <c r="A45" s="7">
        <v>13</v>
      </c>
      <c s="7" t="s">
        <v>851</v>
      </c>
      <c s="7" t="s">
        <v>44</v>
      </c>
      <c s="7" t="s">
        <v>852</v>
      </c>
      <c s="7" t="s">
        <v>93</v>
      </c>
      <c s="10">
        <v>203</v>
      </c>
      <c s="14"/>
      <c s="13">
        <f>ROUND((G45*F45),2)</f>
      </c>
      <c r="O45">
        <f>rekapitulace!H8</f>
      </c>
      <c>
        <f>O45/100*H45</f>
      </c>
    </row>
    <row r="46" spans="4:4" ht="153">
      <c r="D46" s="15" t="s">
        <v>1063</v>
      </c>
    </row>
    <row r="47" spans="1:16" ht="12.75" customHeight="1">
      <c r="A47" s="16"/>
      <c s="16"/>
      <c s="16" t="s">
        <v>35</v>
      </c>
      <c s="16" t="s">
        <v>850</v>
      </c>
      <c s="16"/>
      <c s="16"/>
      <c s="16"/>
      <c s="16">
        <f>SUM(H45:H46)</f>
      </c>
      <c r="P47">
        <f>ROUND(SUM(P45:P46),2)</f>
      </c>
    </row>
    <row r="49" spans="1:8" ht="12.75" customHeight="1">
      <c r="A49" s="9"/>
      <c s="9"/>
      <c s="9" t="s">
        <v>36</v>
      </c>
      <c s="9" t="s">
        <v>119</v>
      </c>
      <c s="9"/>
      <c s="11"/>
      <c s="9"/>
      <c s="11"/>
    </row>
    <row r="50" spans="1:16" ht="12.75">
      <c r="A50" s="7">
        <v>14</v>
      </c>
      <c s="7" t="s">
        <v>1035</v>
      </c>
      <c s="7" t="s">
        <v>44</v>
      </c>
      <c s="7" t="s">
        <v>1036</v>
      </c>
      <c s="7" t="s">
        <v>93</v>
      </c>
      <c s="10">
        <v>108</v>
      </c>
      <c s="14"/>
      <c s="13">
        <f>ROUND((G50*F50),2)</f>
      </c>
      <c r="O50">
        <f>rekapitulace!H8</f>
      </c>
      <c>
        <f>O50/100*H50</f>
      </c>
    </row>
    <row r="51" spans="4:4" ht="63.75">
      <c r="D51" s="15" t="s">
        <v>1064</v>
      </c>
    </row>
    <row r="52" spans="1:16" ht="12.75" customHeight="1">
      <c r="A52" s="16"/>
      <c s="16"/>
      <c s="16" t="s">
        <v>36</v>
      </c>
      <c s="16" t="s">
        <v>119</v>
      </c>
      <c s="16"/>
      <c s="16"/>
      <c s="16"/>
      <c s="16">
        <f>SUM(H50:H51)</f>
      </c>
      <c r="P52">
        <f>ROUND(SUM(P50:P51),2)</f>
      </c>
    </row>
    <row r="54" spans="1:8" ht="12.75" customHeight="1">
      <c r="A54" s="9"/>
      <c s="9"/>
      <c s="9" t="s">
        <v>40</v>
      </c>
      <c s="9" t="s">
        <v>77</v>
      </c>
      <c s="9"/>
      <c s="11"/>
      <c s="9"/>
      <c s="11"/>
    </row>
    <row r="55" spans="1:16" ht="12.75">
      <c r="A55" s="7">
        <v>15</v>
      </c>
      <c s="7" t="s">
        <v>854</v>
      </c>
      <c s="7" t="s">
        <v>44</v>
      </c>
      <c s="7" t="s">
        <v>855</v>
      </c>
      <c s="7" t="s">
        <v>128</v>
      </c>
      <c s="10">
        <v>80</v>
      </c>
      <c s="14"/>
      <c s="13">
        <f>ROUND((G55*F55),2)</f>
      </c>
      <c r="O55">
        <f>rekapitulace!H8</f>
      </c>
      <c>
        <f>O55/100*H55</f>
      </c>
    </row>
    <row r="56" spans="4:4" ht="38.25">
      <c r="D56" s="15" t="s">
        <v>1065</v>
      </c>
    </row>
    <row r="57" spans="1:16" ht="12.75" customHeight="1">
      <c r="A57" s="16"/>
      <c s="16"/>
      <c s="16" t="s">
        <v>40</v>
      </c>
      <c s="16" t="s">
        <v>77</v>
      </c>
      <c s="16"/>
      <c s="16"/>
      <c s="16"/>
      <c s="16">
        <f>SUM(H55:H56)</f>
      </c>
      <c r="P57">
        <f>ROUND(SUM(P55:P56),2)</f>
      </c>
    </row>
    <row r="59" spans="1:8" ht="12.75" customHeight="1">
      <c r="A59" s="9"/>
      <c s="9"/>
      <c s="9" t="s">
        <v>85</v>
      </c>
      <c s="9" t="s">
        <v>84</v>
      </c>
      <c s="9"/>
      <c s="11"/>
      <c s="9"/>
      <c s="11"/>
    </row>
    <row r="60" spans="1:16" ht="12.75">
      <c r="A60" s="7">
        <v>16</v>
      </c>
      <c s="7" t="s">
        <v>726</v>
      </c>
      <c s="7" t="s">
        <v>44</v>
      </c>
      <c s="7" t="s">
        <v>1066</v>
      </c>
      <c s="7" t="s">
        <v>128</v>
      </c>
      <c s="10">
        <v>66</v>
      </c>
      <c s="14"/>
      <c s="13">
        <f>ROUND((G60*F60),2)</f>
      </c>
      <c r="O60">
        <f>rekapitulace!H8</f>
      </c>
      <c>
        <f>O60/100*H60</f>
      </c>
    </row>
    <row r="61" spans="4:4" ht="25.5">
      <c r="D61" s="15" t="s">
        <v>1067</v>
      </c>
    </row>
    <row r="62" spans="1:16" ht="12.75" customHeight="1">
      <c r="A62" s="16"/>
      <c s="16"/>
      <c s="16" t="s">
        <v>85</v>
      </c>
      <c s="16" t="s">
        <v>84</v>
      </c>
      <c s="16"/>
      <c s="16"/>
      <c s="16"/>
      <c s="16">
        <f>SUM(H60:H61)</f>
      </c>
      <c r="P62">
        <f>ROUND(SUM(P60:P61),2)</f>
      </c>
    </row>
    <row r="64" spans="1:16" ht="12.75" customHeight="1">
      <c r="A64" s="16"/>
      <c s="16"/>
      <c s="16"/>
      <c s="16" t="s">
        <v>65</v>
      </c>
      <c s="16"/>
      <c s="16"/>
      <c s="16"/>
      <c s="16">
        <f>+H16+H33+H42+H47+H52+H57+H62</f>
      </c>
      <c r="P64">
        <f>+P16+P33+P42+P47+P52+P57+P62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2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99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1068</v>
      </c>
      <c s="5" t="s">
        <v>1069</v>
      </c>
      <c s="5"/>
    </row>
    <row r="6" spans="1:5" ht="12.75" customHeight="1">
      <c r="A6" t="s">
        <v>17</v>
      </c>
      <c r="C6" s="5" t="s">
        <v>1070</v>
      </c>
      <c s="5" t="s">
        <v>1069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42</v>
      </c>
      <c s="9" t="s">
        <v>41</v>
      </c>
      <c s="9"/>
      <c s="11"/>
      <c s="9"/>
      <c s="11"/>
    </row>
    <row r="12" spans="1:16" ht="12.75">
      <c r="A12" s="7">
        <v>1</v>
      </c>
      <c s="7" t="s">
        <v>91</v>
      </c>
      <c s="7" t="s">
        <v>44</v>
      </c>
      <c s="7" t="s">
        <v>544</v>
      </c>
      <c s="7" t="s">
        <v>93</v>
      </c>
      <c s="10">
        <v>463.562</v>
      </c>
      <c s="14"/>
      <c s="13">
        <f>ROUND((G12*F12),2)</f>
      </c>
      <c r="O12">
        <f>rekapitulace!H8</f>
      </c>
      <c>
        <f>O12/100*H12</f>
      </c>
    </row>
    <row r="13" spans="4:4" ht="242.25">
      <c r="D13" s="15" t="s">
        <v>1071</v>
      </c>
    </row>
    <row r="14" spans="1:16" ht="12.75">
      <c r="A14" s="7">
        <v>2</v>
      </c>
      <c s="7" t="s">
        <v>546</v>
      </c>
      <c s="7" t="s">
        <v>44</v>
      </c>
      <c s="7" t="s">
        <v>547</v>
      </c>
      <c s="7" t="s">
        <v>93</v>
      </c>
      <c s="10">
        <v>165.2</v>
      </c>
      <c s="14"/>
      <c s="13">
        <f>ROUND((G14*F14),2)</f>
      </c>
      <c r="O14">
        <f>rekapitulace!H8</f>
      </c>
      <c>
        <f>O14/100*H14</f>
      </c>
    </row>
    <row r="15" spans="4:4" ht="76.5">
      <c r="D15" s="15" t="s">
        <v>1072</v>
      </c>
    </row>
    <row r="16" spans="1:16" ht="12.75" customHeight="1">
      <c r="A16" s="16"/>
      <c s="16"/>
      <c s="16" t="s">
        <v>42</v>
      </c>
      <c s="16" t="s">
        <v>41</v>
      </c>
      <c s="16"/>
      <c s="16"/>
      <c s="16"/>
      <c s="16">
        <f>SUM(H12:H15)</f>
      </c>
      <c r="P16">
        <f>ROUND(SUM(P12:P15),2)</f>
      </c>
    </row>
    <row r="18" spans="1:8" ht="12.75" customHeight="1">
      <c r="A18" s="9"/>
      <c s="9"/>
      <c s="9" t="s">
        <v>24</v>
      </c>
      <c s="9" t="s">
        <v>102</v>
      </c>
      <c s="9"/>
      <c s="11"/>
      <c s="9"/>
      <c s="11"/>
    </row>
    <row r="19" spans="1:16" ht="12.75">
      <c r="A19" s="7">
        <v>3</v>
      </c>
      <c s="7" t="s">
        <v>552</v>
      </c>
      <c s="7" t="s">
        <v>44</v>
      </c>
      <c s="7" t="s">
        <v>1073</v>
      </c>
      <c s="7" t="s">
        <v>93</v>
      </c>
      <c s="10">
        <v>165.2</v>
      </c>
      <c s="14"/>
      <c s="13">
        <f>ROUND((G19*F19),2)</f>
      </c>
      <c r="O19">
        <f>rekapitulace!H8</f>
      </c>
      <c>
        <f>O19/100*H19</f>
      </c>
    </row>
    <row r="20" spans="4:4" ht="102">
      <c r="D20" s="15" t="s">
        <v>1074</v>
      </c>
    </row>
    <row r="21" spans="1:16" ht="12.75">
      <c r="A21" s="7">
        <v>4</v>
      </c>
      <c s="7" t="s">
        <v>822</v>
      </c>
      <c s="7" t="s">
        <v>44</v>
      </c>
      <c s="7" t="s">
        <v>823</v>
      </c>
      <c s="7" t="s">
        <v>93</v>
      </c>
      <c s="10">
        <v>91.12</v>
      </c>
      <c s="14"/>
      <c s="13">
        <f>ROUND((G21*F21),2)</f>
      </c>
      <c r="O21">
        <f>rekapitulace!H8</f>
      </c>
      <c>
        <f>O21/100*H21</f>
      </c>
    </row>
    <row r="22" spans="4:4" ht="165.75">
      <c r="D22" s="15" t="s">
        <v>1075</v>
      </c>
    </row>
    <row r="23" spans="1:16" ht="12.75">
      <c r="A23" s="7">
        <v>5</v>
      </c>
      <c s="7" t="s">
        <v>1076</v>
      </c>
      <c s="7" t="s">
        <v>44</v>
      </c>
      <c s="7" t="s">
        <v>1077</v>
      </c>
      <c s="7" t="s">
        <v>93</v>
      </c>
      <c s="10">
        <v>182.24</v>
      </c>
      <c s="14"/>
      <c s="13">
        <f>ROUND((G23*F23),2)</f>
      </c>
      <c r="O23">
        <f>rekapitulace!H8</f>
      </c>
      <c>
        <f>O23/100*H23</f>
      </c>
    </row>
    <row r="24" spans="4:4" ht="140.25">
      <c r="D24" s="15" t="s">
        <v>1078</v>
      </c>
    </row>
    <row r="25" spans="1:16" ht="12.75">
      <c r="A25" s="7">
        <v>6</v>
      </c>
      <c s="7" t="s">
        <v>1079</v>
      </c>
      <c s="7" t="s">
        <v>44</v>
      </c>
      <c s="7" t="s">
        <v>1080</v>
      </c>
      <c s="7" t="s">
        <v>93</v>
      </c>
      <c s="10">
        <v>182.24</v>
      </c>
      <c s="14"/>
      <c s="13">
        <f>ROUND((G25*F25),2)</f>
      </c>
      <c r="O25">
        <f>rekapitulace!H8</f>
      </c>
      <c>
        <f>O25/100*H25</f>
      </c>
    </row>
    <row r="26" spans="4:4" ht="140.25">
      <c r="D26" s="15" t="s">
        <v>1081</v>
      </c>
    </row>
    <row r="27" spans="1:16" ht="12.75">
      <c r="A27" s="7">
        <v>7</v>
      </c>
      <c s="7" t="s">
        <v>109</v>
      </c>
      <c s="7" t="s">
        <v>44</v>
      </c>
      <c s="7" t="s">
        <v>110</v>
      </c>
      <c s="7" t="s">
        <v>93</v>
      </c>
      <c s="10">
        <v>455.6</v>
      </c>
      <c s="14"/>
      <c s="13">
        <f>ROUND((G27*F27),2)</f>
      </c>
      <c r="O27">
        <f>rekapitulace!H8</f>
      </c>
      <c>
        <f>O27/100*H27</f>
      </c>
    </row>
    <row r="28" spans="4:4" ht="165.75">
      <c r="D28" s="15" t="s">
        <v>1082</v>
      </c>
    </row>
    <row r="29" spans="1:16" ht="12.75">
      <c r="A29" s="7">
        <v>8</v>
      </c>
      <c s="7" t="s">
        <v>112</v>
      </c>
      <c s="7" t="s">
        <v>44</v>
      </c>
      <c s="7" t="s">
        <v>113</v>
      </c>
      <c s="7" t="s">
        <v>93</v>
      </c>
      <c s="10">
        <v>165.2</v>
      </c>
      <c s="14"/>
      <c s="13">
        <f>ROUND((G29*F29),2)</f>
      </c>
      <c r="O29">
        <f>rekapitulace!H8</f>
      </c>
      <c>
        <f>O29/100*H29</f>
      </c>
    </row>
    <row r="30" spans="4:4" ht="102">
      <c r="D30" s="15" t="s">
        <v>1083</v>
      </c>
    </row>
    <row r="31" spans="1:16" ht="12.75">
      <c r="A31" s="7">
        <v>9</v>
      </c>
      <c s="7" t="s">
        <v>866</v>
      </c>
      <c s="7" t="s">
        <v>44</v>
      </c>
      <c s="7" t="s">
        <v>867</v>
      </c>
      <c s="7" t="s">
        <v>93</v>
      </c>
      <c s="10">
        <v>42.95</v>
      </c>
      <c s="14"/>
      <c s="13">
        <f>ROUND((G31*F31),2)</f>
      </c>
      <c r="O31">
        <f>rekapitulace!H8</f>
      </c>
      <c>
        <f>O31/100*H31</f>
      </c>
    </row>
    <row r="32" spans="4:4" ht="102">
      <c r="D32" s="15" t="s">
        <v>1084</v>
      </c>
    </row>
    <row r="33" spans="1:16" ht="12.75" customHeight="1">
      <c r="A33" s="16"/>
      <c s="16"/>
      <c s="16" t="s">
        <v>24</v>
      </c>
      <c s="16" t="s">
        <v>102</v>
      </c>
      <c s="16"/>
      <c s="16"/>
      <c s="16"/>
      <c s="16">
        <f>SUM(H19:H32)</f>
      </c>
      <c r="P33">
        <f>ROUND(SUM(P19:P32),2)</f>
      </c>
    </row>
    <row r="35" spans="1:8" ht="12.75" customHeight="1">
      <c r="A35" s="9"/>
      <c s="9"/>
      <c s="9" t="s">
        <v>34</v>
      </c>
      <c s="9" t="s">
        <v>570</v>
      </c>
      <c s="9"/>
      <c s="11"/>
      <c s="9"/>
      <c s="11"/>
    </row>
    <row r="36" spans="1:16" ht="12.75">
      <c r="A36" s="7">
        <v>10</v>
      </c>
      <c s="7" t="s">
        <v>869</v>
      </c>
      <c s="7" t="s">
        <v>44</v>
      </c>
      <c s="7" t="s">
        <v>870</v>
      </c>
      <c s="7" t="s">
        <v>93</v>
      </c>
      <c s="10">
        <v>2.457</v>
      </c>
      <c s="14"/>
      <c s="13">
        <f>ROUND((G36*F36),2)</f>
      </c>
      <c r="O36">
        <f>rekapitulace!H8</f>
      </c>
      <c>
        <f>O36/100*H36</f>
      </c>
    </row>
    <row r="37" spans="4:4" ht="76.5">
      <c r="D37" s="15" t="s">
        <v>1085</v>
      </c>
    </row>
    <row r="38" spans="1:16" ht="12.75">
      <c r="A38" s="7">
        <v>11</v>
      </c>
      <c s="7" t="s">
        <v>1086</v>
      </c>
      <c s="7" t="s">
        <v>44</v>
      </c>
      <c s="7" t="s">
        <v>1087</v>
      </c>
      <c s="7" t="s">
        <v>128</v>
      </c>
      <c s="10">
        <v>78.4</v>
      </c>
      <c s="14"/>
      <c s="13">
        <f>ROUND((G38*F38),2)</f>
      </c>
      <c r="O38">
        <f>rekapitulace!H8</f>
      </c>
      <c>
        <f>O38/100*H38</f>
      </c>
    </row>
    <row r="39" spans="4:4" ht="127.5">
      <c r="D39" s="15" t="s">
        <v>1088</v>
      </c>
    </row>
    <row r="40" spans="1:16" ht="12.75">
      <c r="A40" s="7">
        <v>12</v>
      </c>
      <c s="7" t="s">
        <v>1089</v>
      </c>
      <c s="7" t="s">
        <v>44</v>
      </c>
      <c s="7" t="s">
        <v>1090</v>
      </c>
      <c s="7" t="s">
        <v>128</v>
      </c>
      <c s="10">
        <v>5.5</v>
      </c>
      <c s="14"/>
      <c s="13">
        <f>ROUND((G40*F40),2)</f>
      </c>
      <c r="O40">
        <f>rekapitulace!H8</f>
      </c>
      <c>
        <f>O40/100*H40</f>
      </c>
    </row>
    <row r="41" spans="4:4" ht="127.5">
      <c r="D41" s="15" t="s">
        <v>1091</v>
      </c>
    </row>
    <row r="42" spans="1:16" ht="12.75">
      <c r="A42" s="7">
        <v>13</v>
      </c>
      <c s="7" t="s">
        <v>1092</v>
      </c>
      <c s="7" t="s">
        <v>44</v>
      </c>
      <c s="7" t="s">
        <v>1093</v>
      </c>
      <c s="7" t="s">
        <v>128</v>
      </c>
      <c s="10">
        <v>313.6</v>
      </c>
      <c s="14"/>
      <c s="13">
        <f>ROUND((G42*F42),2)</f>
      </c>
      <c r="O42">
        <f>rekapitulace!H8</f>
      </c>
      <c>
        <f>O42/100*H42</f>
      </c>
    </row>
    <row r="43" spans="4:4" ht="140.25">
      <c r="D43" s="15" t="s">
        <v>1094</v>
      </c>
    </row>
    <row r="44" spans="1:16" ht="12.75">
      <c r="A44" s="7">
        <v>14</v>
      </c>
      <c s="7" t="s">
        <v>872</v>
      </c>
      <c s="7" t="s">
        <v>44</v>
      </c>
      <c s="7" t="s">
        <v>873</v>
      </c>
      <c s="7" t="s">
        <v>93</v>
      </c>
      <c s="10">
        <v>78.31</v>
      </c>
      <c s="14"/>
      <c s="13">
        <f>ROUND((G44*F44),2)</f>
      </c>
      <c r="O44">
        <f>rekapitulace!H8</f>
      </c>
      <c>
        <f>O44/100*H44</f>
      </c>
    </row>
    <row r="45" spans="4:4" ht="89.25">
      <c r="D45" s="15" t="s">
        <v>1095</v>
      </c>
    </row>
    <row r="46" spans="1:16" ht="12.75">
      <c r="A46" s="7">
        <v>15</v>
      </c>
      <c s="7" t="s">
        <v>875</v>
      </c>
      <c s="7" t="s">
        <v>44</v>
      </c>
      <c s="7" t="s">
        <v>876</v>
      </c>
      <c s="7" t="s">
        <v>97</v>
      </c>
      <c s="10">
        <v>9.397</v>
      </c>
      <c s="14"/>
      <c s="13">
        <f>ROUND((G46*F46),2)</f>
      </c>
      <c r="O46">
        <f>rekapitulace!H8</f>
      </c>
      <c>
        <f>O46/100*H46</f>
      </c>
    </row>
    <row r="47" spans="4:4" ht="114.75">
      <c r="D47" s="15" t="s">
        <v>1096</v>
      </c>
    </row>
    <row r="48" spans="1:16" ht="12.75">
      <c r="A48" s="7">
        <v>16</v>
      </c>
      <c s="7" t="s">
        <v>1097</v>
      </c>
      <c s="7" t="s">
        <v>44</v>
      </c>
      <c s="7" t="s">
        <v>1098</v>
      </c>
      <c s="7" t="s">
        <v>93</v>
      </c>
      <c s="10">
        <v>0.085</v>
      </c>
      <c s="14"/>
      <c s="13">
        <f>ROUND((G48*F48),2)</f>
      </c>
      <c r="O48">
        <f>rekapitulace!H8</f>
      </c>
      <c>
        <f>O48/100*H48</f>
      </c>
    </row>
    <row r="49" spans="4:4" ht="127.5">
      <c r="D49" s="15" t="s">
        <v>1099</v>
      </c>
    </row>
    <row r="50" spans="1:16" ht="12.75">
      <c r="A50" s="7">
        <v>17</v>
      </c>
      <c s="7" t="s">
        <v>1100</v>
      </c>
      <c s="7" t="s">
        <v>44</v>
      </c>
      <c s="7" t="s">
        <v>1101</v>
      </c>
      <c s="7" t="s">
        <v>70</v>
      </c>
      <c s="10">
        <v>98</v>
      </c>
      <c s="14"/>
      <c s="13">
        <f>ROUND((G50*F50),2)</f>
      </c>
      <c r="O50">
        <f>rekapitulace!H8</f>
      </c>
      <c>
        <f>O50/100*H50</f>
      </c>
    </row>
    <row r="51" spans="4:4" ht="25.5">
      <c r="D51" s="15" t="s">
        <v>1102</v>
      </c>
    </row>
    <row r="52" spans="1:16" ht="12.75">
      <c r="A52" s="7">
        <v>18</v>
      </c>
      <c s="7" t="s">
        <v>1103</v>
      </c>
      <c s="7" t="s">
        <v>44</v>
      </c>
      <c s="7" t="s">
        <v>1104</v>
      </c>
      <c s="7" t="s">
        <v>93</v>
      </c>
      <c s="10">
        <v>19.6</v>
      </c>
      <c s="14"/>
      <c s="13">
        <f>ROUND((G52*F52),2)</f>
      </c>
      <c r="O52">
        <f>rekapitulace!H8</f>
      </c>
      <c>
        <f>O52/100*H52</f>
      </c>
    </row>
    <row r="53" spans="4:4" ht="63.75">
      <c r="D53" s="15" t="s">
        <v>1105</v>
      </c>
    </row>
    <row r="54" spans="1:16" ht="12.75">
      <c r="A54" s="7">
        <v>19</v>
      </c>
      <c s="7" t="s">
        <v>1106</v>
      </c>
      <c s="7" t="s">
        <v>44</v>
      </c>
      <c s="7" t="s">
        <v>1107</v>
      </c>
      <c s="7" t="s">
        <v>97</v>
      </c>
      <c s="10">
        <v>0.653</v>
      </c>
      <c s="14"/>
      <c s="13">
        <f>ROUND((G54*F54),2)</f>
      </c>
      <c r="O54">
        <f>rekapitulace!H8</f>
      </c>
      <c>
        <f>O54/100*H54</f>
      </c>
    </row>
    <row r="55" spans="4:4" ht="127.5">
      <c r="D55" s="15" t="s">
        <v>1108</v>
      </c>
    </row>
    <row r="56" spans="1:16" ht="12.75">
      <c r="A56" s="7">
        <v>20</v>
      </c>
      <c s="7" t="s">
        <v>878</v>
      </c>
      <c s="7" t="s">
        <v>44</v>
      </c>
      <c s="7" t="s">
        <v>879</v>
      </c>
      <c s="7" t="s">
        <v>117</v>
      </c>
      <c s="10">
        <v>20</v>
      </c>
      <c s="14"/>
      <c s="13">
        <f>ROUND((G56*F56),2)</f>
      </c>
      <c r="O56">
        <f>rekapitulace!H8</f>
      </c>
      <c>
        <f>O56/100*H56</f>
      </c>
    </row>
    <row r="57" spans="4:4" ht="89.25">
      <c r="D57" s="15" t="s">
        <v>1109</v>
      </c>
    </row>
    <row r="58" spans="1:16" ht="12.75" customHeight="1">
      <c r="A58" s="16"/>
      <c s="16"/>
      <c s="16" t="s">
        <v>34</v>
      </c>
      <c s="16" t="s">
        <v>570</v>
      </c>
      <c s="16"/>
      <c s="16"/>
      <c s="16"/>
      <c s="16">
        <f>SUM(H36:H57)</f>
      </c>
      <c r="P58">
        <f>ROUND(SUM(P36:P57),2)</f>
      </c>
    </row>
    <row r="60" spans="1:8" ht="12.75" customHeight="1">
      <c r="A60" s="9"/>
      <c s="9"/>
      <c s="9" t="s">
        <v>35</v>
      </c>
      <c s="9" t="s">
        <v>850</v>
      </c>
      <c s="9"/>
      <c s="11"/>
      <c s="9"/>
      <c s="11"/>
    </row>
    <row r="61" spans="1:16" ht="12.75">
      <c r="A61" s="7">
        <v>21</v>
      </c>
      <c s="7" t="s">
        <v>881</v>
      </c>
      <c s="7" t="s">
        <v>44</v>
      </c>
      <c s="7" t="s">
        <v>882</v>
      </c>
      <c s="7" t="s">
        <v>93</v>
      </c>
      <c s="10">
        <v>5.265</v>
      </c>
      <c s="14"/>
      <c s="13">
        <f>ROUND((G61*F61),2)</f>
      </c>
      <c r="O61">
        <f>rekapitulace!H8</f>
      </c>
      <c>
        <f>O61/100*H61</f>
      </c>
    </row>
    <row r="62" spans="4:4" ht="38.25">
      <c r="D62" s="15" t="s">
        <v>1110</v>
      </c>
    </row>
    <row r="63" spans="1:16" ht="12.75">
      <c r="A63" s="7">
        <v>22</v>
      </c>
      <c s="7" t="s">
        <v>884</v>
      </c>
      <c s="7" t="s">
        <v>44</v>
      </c>
      <c s="7" t="s">
        <v>885</v>
      </c>
      <c s="7" t="s">
        <v>97</v>
      </c>
      <c s="10">
        <v>0.684</v>
      </c>
      <c s="14"/>
      <c s="13">
        <f>ROUND((G63*F63),2)</f>
      </c>
      <c r="O63">
        <f>rekapitulace!H8</f>
      </c>
      <c>
        <f>O63/100*H63</f>
      </c>
    </row>
    <row r="64" spans="4:4" ht="114.75">
      <c r="D64" s="15" t="s">
        <v>1111</v>
      </c>
    </row>
    <row r="65" spans="1:16" ht="12.75">
      <c r="A65" s="7">
        <v>23</v>
      </c>
      <c s="7" t="s">
        <v>887</v>
      </c>
      <c s="7" t="s">
        <v>44</v>
      </c>
      <c s="7" t="s">
        <v>888</v>
      </c>
      <c s="7" t="s">
        <v>93</v>
      </c>
      <c s="10">
        <v>54.09</v>
      </c>
      <c s="14"/>
      <c s="13">
        <f>ROUND((G65*F65),2)</f>
      </c>
      <c r="O65">
        <f>rekapitulace!H8</f>
      </c>
      <c>
        <f>O65/100*H65</f>
      </c>
    </row>
    <row r="66" spans="4:4" ht="153">
      <c r="D66" s="15" t="s">
        <v>1112</v>
      </c>
    </row>
    <row r="67" spans="1:16" ht="12.75">
      <c r="A67" s="7">
        <v>24</v>
      </c>
      <c s="7" t="s">
        <v>890</v>
      </c>
      <c s="7" t="s">
        <v>44</v>
      </c>
      <c s="7" t="s">
        <v>891</v>
      </c>
      <c s="7" t="s">
        <v>97</v>
      </c>
      <c s="10">
        <v>6.491</v>
      </c>
      <c s="14"/>
      <c s="13">
        <f>ROUND((G67*F67),2)</f>
      </c>
      <c r="O67">
        <f>rekapitulace!H8</f>
      </c>
      <c>
        <f>O67/100*H67</f>
      </c>
    </row>
    <row r="68" spans="4:4" ht="114.75">
      <c r="D68" s="15" t="s">
        <v>1113</v>
      </c>
    </row>
    <row r="69" spans="1:16" ht="12.75" customHeight="1">
      <c r="A69" s="16"/>
      <c s="16"/>
      <c s="16" t="s">
        <v>35</v>
      </c>
      <c s="16" t="s">
        <v>850</v>
      </c>
      <c s="16"/>
      <c s="16"/>
      <c s="16"/>
      <c s="16">
        <f>SUM(H61:H68)</f>
      </c>
      <c r="P69">
        <f>ROUND(SUM(P61:P68),2)</f>
      </c>
    </row>
    <row r="71" spans="1:8" ht="12.75" customHeight="1">
      <c r="A71" s="9"/>
      <c s="9"/>
      <c s="9" t="s">
        <v>36</v>
      </c>
      <c s="9" t="s">
        <v>119</v>
      </c>
      <c s="9"/>
      <c s="11"/>
      <c s="9"/>
      <c s="11"/>
    </row>
    <row r="72" spans="1:16" ht="12.75">
      <c r="A72" s="7">
        <v>25</v>
      </c>
      <c s="7" t="s">
        <v>893</v>
      </c>
      <c s="7" t="s">
        <v>44</v>
      </c>
      <c s="7" t="s">
        <v>894</v>
      </c>
      <c s="7" t="s">
        <v>93</v>
      </c>
      <c s="10">
        <v>1</v>
      </c>
      <c s="14"/>
      <c s="13">
        <f>ROUND((G72*F72),2)</f>
      </c>
      <c r="O72">
        <f>rekapitulace!H8</f>
      </c>
      <c>
        <f>O72/100*H72</f>
      </c>
    </row>
    <row r="73" spans="4:4" ht="63.75">
      <c r="D73" s="15" t="s">
        <v>1114</v>
      </c>
    </row>
    <row r="74" spans="1:16" ht="12.75">
      <c r="A74" s="7">
        <v>26</v>
      </c>
      <c s="7" t="s">
        <v>896</v>
      </c>
      <c s="7" t="s">
        <v>44</v>
      </c>
      <c s="7" t="s">
        <v>897</v>
      </c>
      <c s="7" t="s">
        <v>93</v>
      </c>
      <c s="10">
        <v>17.55</v>
      </c>
      <c s="14"/>
      <c s="13">
        <f>ROUND((G74*F74),2)</f>
      </c>
      <c r="O74">
        <f>rekapitulace!H8</f>
      </c>
      <c>
        <f>O74/100*H74</f>
      </c>
    </row>
    <row r="75" spans="4:4" ht="89.25">
      <c r="D75" s="15" t="s">
        <v>1115</v>
      </c>
    </row>
    <row r="76" spans="1:16" ht="12.75">
      <c r="A76" s="7">
        <v>27</v>
      </c>
      <c s="7" t="s">
        <v>120</v>
      </c>
      <c s="7" t="s">
        <v>44</v>
      </c>
      <c s="7" t="s">
        <v>899</v>
      </c>
      <c s="7" t="s">
        <v>93</v>
      </c>
      <c s="10">
        <v>6</v>
      </c>
      <c s="14"/>
      <c s="13">
        <f>ROUND((G76*F76),2)</f>
      </c>
      <c r="O76">
        <f>rekapitulace!H8</f>
      </c>
      <c>
        <f>O76/100*H76</f>
      </c>
    </row>
    <row r="77" spans="4:4" ht="127.5">
      <c r="D77" s="15" t="s">
        <v>1116</v>
      </c>
    </row>
    <row r="78" spans="1:16" ht="12.75" customHeight="1">
      <c r="A78" s="16"/>
      <c s="16"/>
      <c s="16" t="s">
        <v>36</v>
      </c>
      <c s="16" t="s">
        <v>119</v>
      </c>
      <c s="16"/>
      <c s="16"/>
      <c s="16"/>
      <c s="16">
        <f>SUM(H72:H77)</f>
      </c>
      <c r="P78">
        <f>ROUND(SUM(P72:P77),2)</f>
      </c>
    </row>
    <row r="80" spans="1:8" ht="12.75" customHeight="1">
      <c r="A80" s="9"/>
      <c s="9"/>
      <c s="9" t="s">
        <v>39</v>
      </c>
      <c s="9" t="s">
        <v>366</v>
      </c>
      <c s="9"/>
      <c s="11"/>
      <c s="9"/>
      <c s="11"/>
    </row>
    <row r="81" spans="1:16" ht="12.75">
      <c r="A81" s="7">
        <v>28</v>
      </c>
      <c s="7" t="s">
        <v>901</v>
      </c>
      <c s="7" t="s">
        <v>44</v>
      </c>
      <c s="7" t="s">
        <v>902</v>
      </c>
      <c s="7" t="s">
        <v>117</v>
      </c>
      <c s="10">
        <v>193.1</v>
      </c>
      <c s="14"/>
      <c s="13">
        <f>ROUND((G81*F81),2)</f>
      </c>
      <c r="O81">
        <f>rekapitulace!H8</f>
      </c>
      <c>
        <f>O81/100*H81</f>
      </c>
    </row>
    <row r="82" spans="4:4" ht="114.75">
      <c r="D82" s="15" t="s">
        <v>1117</v>
      </c>
    </row>
    <row r="83" spans="1:16" ht="12.75">
      <c r="A83" s="7">
        <v>29</v>
      </c>
      <c s="7" t="s">
        <v>904</v>
      </c>
      <c s="7" t="s">
        <v>44</v>
      </c>
      <c s="7" t="s">
        <v>905</v>
      </c>
      <c s="7" t="s">
        <v>117</v>
      </c>
      <c s="10">
        <v>35.1</v>
      </c>
      <c s="14"/>
      <c s="13">
        <f>ROUND((G83*F83),2)</f>
      </c>
      <c r="O83">
        <f>rekapitulace!H8</f>
      </c>
      <c>
        <f>O83/100*H83</f>
      </c>
    </row>
    <row r="84" spans="4:4" ht="63.75">
      <c r="D84" s="15" t="s">
        <v>1118</v>
      </c>
    </row>
    <row r="85" spans="1:16" ht="12.75" customHeight="1">
      <c r="A85" s="16"/>
      <c s="16"/>
      <c s="16" t="s">
        <v>39</v>
      </c>
      <c s="16" t="s">
        <v>366</v>
      </c>
      <c s="16"/>
      <c s="16"/>
      <c s="16"/>
      <c s="16">
        <f>SUM(H81:H84)</f>
      </c>
      <c r="P85">
        <f>ROUND(SUM(P81:P84),2)</f>
      </c>
    </row>
    <row r="87" spans="1:8" ht="12.75" customHeight="1">
      <c r="A87" s="9"/>
      <c s="9"/>
      <c s="9" t="s">
        <v>40</v>
      </c>
      <c s="9" t="s">
        <v>77</v>
      </c>
      <c s="9"/>
      <c s="11"/>
      <c s="9"/>
      <c s="11"/>
    </row>
    <row r="88" spans="1:16" ht="12.75">
      <c r="A88" s="7">
        <v>30</v>
      </c>
      <c s="7" t="s">
        <v>907</v>
      </c>
      <c s="7" t="s">
        <v>44</v>
      </c>
      <c s="7" t="s">
        <v>908</v>
      </c>
      <c s="7" t="s">
        <v>128</v>
      </c>
      <c s="10">
        <v>75.6</v>
      </c>
      <c s="14"/>
      <c s="13">
        <f>ROUND((G88*F88),2)</f>
      </c>
      <c r="O88">
        <f>rekapitulace!H8</f>
      </c>
      <c>
        <f>O88/100*H88</f>
      </c>
    </row>
    <row r="89" spans="4:4" ht="63.75">
      <c r="D89" s="15" t="s">
        <v>1119</v>
      </c>
    </row>
    <row r="90" spans="1:16" ht="12.75" customHeight="1">
      <c r="A90" s="16"/>
      <c s="16"/>
      <c s="16" t="s">
        <v>40</v>
      </c>
      <c s="16" t="s">
        <v>77</v>
      </c>
      <c s="16"/>
      <c s="16"/>
      <c s="16"/>
      <c s="16">
        <f>SUM(H88:H89)</f>
      </c>
      <c r="P90">
        <f>ROUND(SUM(P88:P89),2)</f>
      </c>
    </row>
    <row r="92" spans="1:8" ht="12.75" customHeight="1">
      <c r="A92" s="9"/>
      <c s="9"/>
      <c s="9" t="s">
        <v>85</v>
      </c>
      <c s="9" t="s">
        <v>84</v>
      </c>
      <c s="9"/>
      <c s="11"/>
      <c s="9"/>
      <c s="11"/>
    </row>
    <row r="93" spans="1:16" ht="12.75">
      <c r="A93" s="7">
        <v>31</v>
      </c>
      <c s="7" t="s">
        <v>913</v>
      </c>
      <c s="7" t="s">
        <v>44</v>
      </c>
      <c s="7" t="s">
        <v>914</v>
      </c>
      <c s="7" t="s">
        <v>128</v>
      </c>
      <c s="10">
        <v>34</v>
      </c>
      <c s="14"/>
      <c s="13">
        <f>ROUND((G93*F93),2)</f>
      </c>
      <c r="O93">
        <f>rekapitulace!H8</f>
      </c>
      <c>
        <f>O93/100*H93</f>
      </c>
    </row>
    <row r="94" spans="4:4" ht="51">
      <c r="D94" s="15" t="s">
        <v>1120</v>
      </c>
    </row>
    <row r="95" spans="1:16" ht="12.75">
      <c r="A95" s="7">
        <v>32</v>
      </c>
      <c s="7" t="s">
        <v>775</v>
      </c>
      <c s="7" t="s">
        <v>44</v>
      </c>
      <c s="7" t="s">
        <v>776</v>
      </c>
      <c s="7" t="s">
        <v>237</v>
      </c>
      <c s="10">
        <v>41.712</v>
      </c>
      <c s="14"/>
      <c s="13">
        <f>ROUND((G95*F95),2)</f>
      </c>
      <c r="O95">
        <f>rekapitulace!H8</f>
      </c>
      <c>
        <f>O95/100*H95</f>
      </c>
    </row>
    <row r="96" spans="4:4" ht="102">
      <c r="D96" s="15" t="s">
        <v>1121</v>
      </c>
    </row>
    <row r="97" spans="1:16" ht="12.75" customHeight="1">
      <c r="A97" s="16"/>
      <c s="16"/>
      <c s="16" t="s">
        <v>85</v>
      </c>
      <c s="16" t="s">
        <v>84</v>
      </c>
      <c s="16"/>
      <c s="16"/>
      <c s="16"/>
      <c s="16">
        <f>SUM(H93:H96)</f>
      </c>
      <c r="P97">
        <f>ROUND(SUM(P93:P96),2)</f>
      </c>
    </row>
    <row r="99" spans="1:16" ht="12.75" customHeight="1">
      <c r="A99" s="16"/>
      <c s="16"/>
      <c s="16"/>
      <c s="16" t="s">
        <v>65</v>
      </c>
      <c s="16"/>
      <c s="16"/>
      <c s="16"/>
      <c s="16">
        <f>+H16+H33+H58+H69+H78+H85+H90+H97</f>
      </c>
      <c r="P99">
        <f>+P16+P33+P58+P69+P78+P85+P90+P97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2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20</v>
      </c>
      <c s="5" t="s">
        <v>21</v>
      </c>
      <c s="5"/>
    </row>
    <row r="6" spans="1:5" ht="12.75" customHeight="1">
      <c r="A6" t="s">
        <v>17</v>
      </c>
      <c r="C6" s="5" t="s">
        <v>66</v>
      </c>
      <c s="5" t="s">
        <v>67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42</v>
      </c>
      <c s="9" t="s">
        <v>41</v>
      </c>
      <c s="9"/>
      <c s="11"/>
      <c s="9"/>
      <c s="11"/>
    </row>
    <row r="12" spans="1:16" ht="12.75">
      <c r="A12" s="7">
        <v>1</v>
      </c>
      <c s="7" t="s">
        <v>68</v>
      </c>
      <c s="7" t="s">
        <v>44</v>
      </c>
      <c s="7" t="s">
        <v>69</v>
      </c>
      <c s="7" t="s">
        <v>70</v>
      </c>
      <c s="10">
        <v>3</v>
      </c>
      <c s="14"/>
      <c s="13">
        <f>ROUND((G12*F12),2)</f>
      </c>
      <c r="O12">
        <f>rekapitulace!H8</f>
      </c>
      <c>
        <f>O12/100*H12</f>
      </c>
    </row>
    <row r="13" spans="4:4" ht="76.5">
      <c r="D13" s="15" t="s">
        <v>71</v>
      </c>
    </row>
    <row r="14" spans="1:16" ht="12.75">
      <c r="A14" s="7">
        <v>2</v>
      </c>
      <c s="7" t="s">
        <v>72</v>
      </c>
      <c s="7" t="s">
        <v>44</v>
      </c>
      <c s="7" t="s">
        <v>73</v>
      </c>
      <c s="7" t="s">
        <v>70</v>
      </c>
      <c s="10">
        <v>3</v>
      </c>
      <c s="14"/>
      <c s="13">
        <f>ROUND((G14*F14),2)</f>
      </c>
      <c r="O14">
        <f>rekapitulace!H8</f>
      </c>
      <c>
        <f>O14/100*H14</f>
      </c>
    </row>
    <row r="15" spans="4:4" ht="25.5">
      <c r="D15" s="15" t="s">
        <v>74</v>
      </c>
    </row>
    <row r="16" spans="1:16" ht="12.75">
      <c r="A16" s="7">
        <v>3</v>
      </c>
      <c s="7" t="s">
        <v>75</v>
      </c>
      <c s="7" t="s">
        <v>44</v>
      </c>
      <c s="7" t="s">
        <v>76</v>
      </c>
      <c s="7" t="s">
        <v>46</v>
      </c>
      <c s="10">
        <v>1</v>
      </c>
      <c s="14"/>
      <c s="13">
        <f>ROUND((G16*F16),2)</f>
      </c>
      <c r="O16">
        <f>rekapitulace!H8</f>
      </c>
      <c>
        <f>O16/100*H16</f>
      </c>
    </row>
    <row r="17" spans="4:4" ht="25.5">
      <c r="D17" s="15" t="s">
        <v>53</v>
      </c>
    </row>
    <row r="18" spans="1:16" ht="12.75" customHeight="1">
      <c r="A18" s="16"/>
      <c s="16"/>
      <c s="16" t="s">
        <v>42</v>
      </c>
      <c s="16" t="s">
        <v>41</v>
      </c>
      <c s="16"/>
      <c s="16"/>
      <c s="16"/>
      <c s="16">
        <f>SUM(H12:H17)</f>
      </c>
      <c r="P18">
        <f>ROUND(SUM(P12:P17),2)</f>
      </c>
    </row>
    <row r="20" spans="1:8" ht="12.75" customHeight="1">
      <c r="A20" s="9"/>
      <c s="9"/>
      <c s="9" t="s">
        <v>40</v>
      </c>
      <c s="9" t="s">
        <v>77</v>
      </c>
      <c s="9"/>
      <c s="11"/>
      <c s="9"/>
      <c s="11"/>
    </row>
    <row r="21" spans="1:16" ht="12.75">
      <c r="A21" s="7">
        <v>4</v>
      </c>
      <c s="7" t="s">
        <v>78</v>
      </c>
      <c s="7" t="s">
        <v>44</v>
      </c>
      <c s="7" t="s">
        <v>79</v>
      </c>
      <c s="7" t="s">
        <v>70</v>
      </c>
      <c s="10">
        <v>3</v>
      </c>
      <c s="14"/>
      <c s="13">
        <f>ROUND((G21*F21),2)</f>
      </c>
      <c r="O21">
        <f>rekapitulace!H8</f>
      </c>
      <c>
        <f>O21/100*H21</f>
      </c>
    </row>
    <row r="22" spans="4:4" ht="63.75">
      <c r="D22" s="15" t="s">
        <v>80</v>
      </c>
    </row>
    <row r="23" spans="1:16" ht="12.75">
      <c r="A23" s="7">
        <v>5</v>
      </c>
      <c s="7" t="s">
        <v>81</v>
      </c>
      <c s="7" t="s">
        <v>44</v>
      </c>
      <c s="7" t="s">
        <v>82</v>
      </c>
      <c s="7" t="s">
        <v>70</v>
      </c>
      <c s="10">
        <v>3</v>
      </c>
      <c s="14"/>
      <c s="13">
        <f>ROUND((G23*F23),2)</f>
      </c>
      <c r="O23">
        <f>rekapitulace!H8</f>
      </c>
      <c>
        <f>O23/100*H23</f>
      </c>
    </row>
    <row r="24" spans="4:4" ht="140.25">
      <c r="D24" s="15" t="s">
        <v>83</v>
      </c>
    </row>
    <row r="25" spans="1:16" ht="12.75" customHeight="1">
      <c r="A25" s="16"/>
      <c s="16"/>
      <c s="16" t="s">
        <v>40</v>
      </c>
      <c s="16" t="s">
        <v>77</v>
      </c>
      <c s="16"/>
      <c s="16"/>
      <c s="16"/>
      <c s="16">
        <f>SUM(H21:H24)</f>
      </c>
      <c r="P25">
        <f>ROUND(SUM(P21:P24),2)</f>
      </c>
    </row>
    <row r="27" spans="1:8" ht="12.75" customHeight="1">
      <c r="A27" s="9"/>
      <c s="9"/>
      <c s="9" t="s">
        <v>85</v>
      </c>
      <c s="9" t="s">
        <v>84</v>
      </c>
      <c s="9"/>
      <c s="11"/>
      <c s="9"/>
      <c s="11"/>
    </row>
    <row r="28" spans="1:16" ht="12.75">
      <c r="A28" s="7">
        <v>6</v>
      </c>
      <c s="7" t="s">
        <v>86</v>
      </c>
      <c s="7" t="s">
        <v>44</v>
      </c>
      <c s="7" t="s">
        <v>87</v>
      </c>
      <c s="7" t="s">
        <v>70</v>
      </c>
      <c s="10">
        <v>3</v>
      </c>
      <c s="14"/>
      <c s="13">
        <f>ROUND((G28*F28),2)</f>
      </c>
      <c r="O28">
        <f>rekapitulace!H8</f>
      </c>
      <c>
        <f>O28/100*H28</f>
      </c>
    </row>
    <row r="29" spans="4:4" ht="76.5">
      <c r="D29" s="15" t="s">
        <v>71</v>
      </c>
    </row>
    <row r="30" spans="1:16" ht="12.75" customHeight="1">
      <c r="A30" s="16"/>
      <c s="16"/>
      <c s="16" t="s">
        <v>85</v>
      </c>
      <c s="16" t="s">
        <v>84</v>
      </c>
      <c s="16"/>
      <c s="16"/>
      <c s="16"/>
      <c s="16">
        <f>SUM(H28:H29)</f>
      </c>
      <c r="P30">
        <f>ROUND(SUM(P28:P29),2)</f>
      </c>
    </row>
    <row r="32" spans="1:16" ht="12.75" customHeight="1">
      <c r="A32" s="16"/>
      <c s="16"/>
      <c s="16"/>
      <c s="16" t="s">
        <v>65</v>
      </c>
      <c s="16"/>
      <c s="16"/>
      <c s="16"/>
      <c s="16">
        <f>+H18+H25+H30</f>
      </c>
      <c r="P32">
        <f>+P18+P25+P30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3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89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1122</v>
      </c>
      <c s="5" t="s">
        <v>1123</v>
      </c>
      <c s="5"/>
    </row>
    <row r="6" spans="1:5" ht="12.75" customHeight="1">
      <c r="A6" t="s">
        <v>17</v>
      </c>
      <c r="C6" s="5" t="s">
        <v>1124</v>
      </c>
      <c s="5" t="s">
        <v>1123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42</v>
      </c>
      <c s="9" t="s">
        <v>41</v>
      </c>
      <c s="9"/>
      <c s="11"/>
      <c s="9"/>
      <c s="11"/>
    </row>
    <row r="12" spans="1:16" ht="12.75">
      <c r="A12" s="7">
        <v>1</v>
      </c>
      <c s="7" t="s">
        <v>91</v>
      </c>
      <c s="7" t="s">
        <v>44</v>
      </c>
      <c s="7" t="s">
        <v>544</v>
      </c>
      <c s="7" t="s">
        <v>93</v>
      </c>
      <c s="10">
        <v>100.663</v>
      </c>
      <c s="14"/>
      <c s="13">
        <f>ROUND((G12*F12),2)</f>
      </c>
      <c r="O12">
        <f>rekapitulace!H8</f>
      </c>
      <c>
        <f>O12/100*H12</f>
      </c>
    </row>
    <row r="13" spans="4:4" ht="216.75">
      <c r="D13" s="15" t="s">
        <v>1125</v>
      </c>
    </row>
    <row r="14" spans="1:16" ht="12.75">
      <c r="A14" s="7">
        <v>2</v>
      </c>
      <c s="7" t="s">
        <v>546</v>
      </c>
      <c s="7" t="s">
        <v>44</v>
      </c>
      <c s="7" t="s">
        <v>547</v>
      </c>
      <c s="7" t="s">
        <v>93</v>
      </c>
      <c s="10">
        <v>24</v>
      </c>
      <c s="14"/>
      <c s="13">
        <f>ROUND((G14*F14),2)</f>
      </c>
      <c r="O14">
        <f>rekapitulace!H8</f>
      </c>
      <c>
        <f>O14/100*H14</f>
      </c>
    </row>
    <row r="15" spans="4:4" ht="63.75">
      <c r="D15" s="15" t="s">
        <v>1126</v>
      </c>
    </row>
    <row r="16" spans="1:16" ht="12.75" customHeight="1">
      <c r="A16" s="16"/>
      <c s="16"/>
      <c s="16" t="s">
        <v>42</v>
      </c>
      <c s="16" t="s">
        <v>41</v>
      </c>
      <c s="16"/>
      <c s="16"/>
      <c s="16"/>
      <c s="16">
        <f>SUM(H12:H15)</f>
      </c>
      <c r="P16">
        <f>ROUND(SUM(P12:P15),2)</f>
      </c>
    </row>
    <row r="18" spans="1:8" ht="12.75" customHeight="1">
      <c r="A18" s="9"/>
      <c s="9"/>
      <c s="9" t="s">
        <v>24</v>
      </c>
      <c s="9" t="s">
        <v>102</v>
      </c>
      <c s="9"/>
      <c s="11"/>
      <c s="9"/>
      <c s="11"/>
    </row>
    <row r="19" spans="1:16" ht="12.75">
      <c r="A19" s="7">
        <v>3</v>
      </c>
      <c s="7" t="s">
        <v>552</v>
      </c>
      <c s="7" t="s">
        <v>44</v>
      </c>
      <c s="7" t="s">
        <v>1073</v>
      </c>
      <c s="7" t="s">
        <v>93</v>
      </c>
      <c s="10">
        <v>24</v>
      </c>
      <c s="14"/>
      <c s="13">
        <f>ROUND((G19*F19),2)</f>
      </c>
      <c r="O19">
        <f>rekapitulace!H8</f>
      </c>
      <c>
        <f>O19/100*H19</f>
      </c>
    </row>
    <row r="20" spans="4:4" ht="89.25">
      <c r="D20" s="15" t="s">
        <v>1127</v>
      </c>
    </row>
    <row r="21" spans="1:16" ht="12.75">
      <c r="A21" s="7">
        <v>4</v>
      </c>
      <c s="7" t="s">
        <v>822</v>
      </c>
      <c s="7" t="s">
        <v>44</v>
      </c>
      <c s="7" t="s">
        <v>823</v>
      </c>
      <c s="7" t="s">
        <v>93</v>
      </c>
      <c s="10">
        <v>37.95</v>
      </c>
      <c s="14"/>
      <c s="13">
        <f>ROUND((G21*F21),2)</f>
      </c>
      <c r="O21">
        <f>rekapitulace!H8</f>
      </c>
      <c>
        <f>O21/100*H21</f>
      </c>
    </row>
    <row r="22" spans="4:4" ht="191.25">
      <c r="D22" s="15" t="s">
        <v>1128</v>
      </c>
    </row>
    <row r="23" spans="1:16" ht="12.75">
      <c r="A23" s="7">
        <v>5</v>
      </c>
      <c s="7" t="s">
        <v>1076</v>
      </c>
      <c s="7" t="s">
        <v>44</v>
      </c>
      <c s="7" t="s">
        <v>1077</v>
      </c>
      <c s="7" t="s">
        <v>93</v>
      </c>
      <c s="10">
        <v>37.95</v>
      </c>
      <c s="14"/>
      <c s="13">
        <f>ROUND((G23*F23),2)</f>
      </c>
      <c r="O23">
        <f>rekapitulace!H8</f>
      </c>
      <c>
        <f>O23/100*H23</f>
      </c>
    </row>
    <row r="24" spans="4:4" ht="140.25">
      <c r="D24" s="15" t="s">
        <v>1129</v>
      </c>
    </row>
    <row r="25" spans="1:16" ht="12.75">
      <c r="A25" s="7">
        <v>6</v>
      </c>
      <c s="7" t="s">
        <v>1079</v>
      </c>
      <c s="7" t="s">
        <v>44</v>
      </c>
      <c s="7" t="s">
        <v>1080</v>
      </c>
      <c s="7" t="s">
        <v>93</v>
      </c>
      <c s="10">
        <v>18.975</v>
      </c>
      <c s="14"/>
      <c s="13">
        <f>ROUND((G25*F25),2)</f>
      </c>
      <c r="O25">
        <f>rekapitulace!H8</f>
      </c>
      <c>
        <f>O25/100*H25</f>
      </c>
    </row>
    <row r="26" spans="4:4" ht="140.25">
      <c r="D26" s="15" t="s">
        <v>1130</v>
      </c>
    </row>
    <row r="27" spans="1:16" ht="12.75">
      <c r="A27" s="7">
        <v>7</v>
      </c>
      <c s="7" t="s">
        <v>109</v>
      </c>
      <c s="7" t="s">
        <v>44</v>
      </c>
      <c s="7" t="s">
        <v>110</v>
      </c>
      <c s="7" t="s">
        <v>93</v>
      </c>
      <c s="10">
        <v>94.875</v>
      </c>
      <c s="14"/>
      <c s="13">
        <f>ROUND((G27*F27),2)</f>
      </c>
      <c r="O27">
        <f>rekapitulace!H8</f>
      </c>
      <c>
        <f>O27/100*H27</f>
      </c>
    </row>
    <row r="28" spans="4:4" ht="140.25">
      <c r="D28" s="15" t="s">
        <v>1131</v>
      </c>
    </row>
    <row r="29" spans="1:16" ht="12.75">
      <c r="A29" s="7">
        <v>8</v>
      </c>
      <c s="7" t="s">
        <v>112</v>
      </c>
      <c s="7" t="s">
        <v>44</v>
      </c>
      <c s="7" t="s">
        <v>113</v>
      </c>
      <c s="7" t="s">
        <v>93</v>
      </c>
      <c s="10">
        <v>24</v>
      </c>
      <c s="14"/>
      <c s="13">
        <f>ROUND((G29*F29),2)</f>
      </c>
      <c r="O29">
        <f>rekapitulace!H8</f>
      </c>
      <c>
        <f>O29/100*H29</f>
      </c>
    </row>
    <row r="30" spans="4:4" ht="51">
      <c r="D30" s="15" t="s">
        <v>1132</v>
      </c>
    </row>
    <row r="31" spans="1:16" ht="12.75" customHeight="1">
      <c r="A31" s="16"/>
      <c s="16"/>
      <c s="16" t="s">
        <v>24</v>
      </c>
      <c s="16" t="s">
        <v>102</v>
      </c>
      <c s="16"/>
      <c s="16"/>
      <c s="16"/>
      <c s="16">
        <f>SUM(H19:H30)</f>
      </c>
      <c r="P31">
        <f>ROUND(SUM(P19:P30),2)</f>
      </c>
    </row>
    <row r="33" spans="1:8" ht="12.75" customHeight="1">
      <c r="A33" s="9"/>
      <c s="9"/>
      <c s="9" t="s">
        <v>34</v>
      </c>
      <c s="9" t="s">
        <v>570</v>
      </c>
      <c s="9"/>
      <c s="11"/>
      <c s="9"/>
      <c s="11"/>
    </row>
    <row r="34" spans="1:16" ht="12.75">
      <c r="A34" s="7">
        <v>9</v>
      </c>
      <c s="7" t="s">
        <v>1133</v>
      </c>
      <c s="7" t="s">
        <v>44</v>
      </c>
      <c s="7" t="s">
        <v>1134</v>
      </c>
      <c s="7" t="s">
        <v>117</v>
      </c>
      <c s="10">
        <v>7.222</v>
      </c>
      <c s="14"/>
      <c s="13">
        <f>ROUND((G34*F34),2)</f>
      </c>
      <c r="O34">
        <f>rekapitulace!H8</f>
      </c>
      <c>
        <f>O34/100*H34</f>
      </c>
    </row>
    <row r="35" spans="4:4" ht="76.5">
      <c r="D35" s="15" t="s">
        <v>1135</v>
      </c>
    </row>
    <row r="36" spans="1:16" ht="12.75">
      <c r="A36" s="7">
        <v>10</v>
      </c>
      <c s="7" t="s">
        <v>1086</v>
      </c>
      <c s="7" t="s">
        <v>44</v>
      </c>
      <c s="7" t="s">
        <v>1087</v>
      </c>
      <c s="7" t="s">
        <v>128</v>
      </c>
      <c s="10">
        <v>172.8</v>
      </c>
      <c s="14"/>
      <c s="13">
        <f>ROUND((G36*F36),2)</f>
      </c>
      <c r="O36">
        <f>rekapitulace!H8</f>
      </c>
      <c>
        <f>O36/100*H36</f>
      </c>
    </row>
    <row r="37" spans="4:4" ht="127.5">
      <c r="D37" s="15" t="s">
        <v>1136</v>
      </c>
    </row>
    <row r="38" spans="1:16" ht="12.75">
      <c r="A38" s="7">
        <v>11</v>
      </c>
      <c s="7" t="s">
        <v>1092</v>
      </c>
      <c s="7" t="s">
        <v>44</v>
      </c>
      <c s="7" t="s">
        <v>1093</v>
      </c>
      <c s="7" t="s">
        <v>128</v>
      </c>
      <c s="10">
        <v>115.2</v>
      </c>
      <c s="14"/>
      <c s="13">
        <f>ROUND((G38*F38),2)</f>
      </c>
      <c r="O38">
        <f>rekapitulace!H8</f>
      </c>
      <c>
        <f>O38/100*H38</f>
      </c>
    </row>
    <row r="39" spans="4:4" ht="140.25">
      <c r="D39" s="15" t="s">
        <v>1137</v>
      </c>
    </row>
    <row r="40" spans="1:16" ht="12.75">
      <c r="A40" s="7">
        <v>12</v>
      </c>
      <c s="7" t="s">
        <v>872</v>
      </c>
      <c s="7" t="s">
        <v>44</v>
      </c>
      <c s="7" t="s">
        <v>873</v>
      </c>
      <c s="7" t="s">
        <v>93</v>
      </c>
      <c s="10">
        <v>10.35</v>
      </c>
      <c s="14"/>
      <c s="13">
        <f>ROUND((G40*F40),2)</f>
      </c>
      <c r="O40">
        <f>rekapitulace!H8</f>
      </c>
      <c>
        <f>O40/100*H40</f>
      </c>
    </row>
    <row r="41" spans="4:4" ht="51">
      <c r="D41" s="15" t="s">
        <v>1138</v>
      </c>
    </row>
    <row r="42" spans="1:16" ht="12.75">
      <c r="A42" s="7">
        <v>13</v>
      </c>
      <c s="7" t="s">
        <v>875</v>
      </c>
      <c s="7" t="s">
        <v>44</v>
      </c>
      <c s="7" t="s">
        <v>876</v>
      </c>
      <c s="7" t="s">
        <v>97</v>
      </c>
      <c s="10">
        <v>1.242</v>
      </c>
      <c s="14"/>
      <c s="13">
        <f>ROUND((G42*F42),2)</f>
      </c>
      <c r="O42">
        <f>rekapitulace!H8</f>
      </c>
      <c>
        <f>O42/100*H42</f>
      </c>
    </row>
    <row r="43" spans="4:4" ht="114.75">
      <c r="D43" s="15" t="s">
        <v>1139</v>
      </c>
    </row>
    <row r="44" spans="1:16" ht="12.75">
      <c r="A44" s="7">
        <v>14</v>
      </c>
      <c s="7" t="s">
        <v>1100</v>
      </c>
      <c s="7" t="s">
        <v>44</v>
      </c>
      <c s="7" t="s">
        <v>1101</v>
      </c>
      <c s="7" t="s">
        <v>70</v>
      </c>
      <c s="10">
        <v>72</v>
      </c>
      <c s="14"/>
      <c s="13">
        <f>ROUND((G44*F44),2)</f>
      </c>
      <c r="O44">
        <f>rekapitulace!H8</f>
      </c>
      <c>
        <f>O44/100*H44</f>
      </c>
    </row>
    <row r="45" spans="4:4" ht="25.5">
      <c r="D45" s="15" t="s">
        <v>1140</v>
      </c>
    </row>
    <row r="46" spans="1:16" ht="12.75">
      <c r="A46" s="7">
        <v>15</v>
      </c>
      <c s="7" t="s">
        <v>1103</v>
      </c>
      <c s="7" t="s">
        <v>44</v>
      </c>
      <c s="7" t="s">
        <v>1104</v>
      </c>
      <c s="7" t="s">
        <v>93</v>
      </c>
      <c s="10">
        <v>14.4</v>
      </c>
      <c s="14"/>
      <c s="13">
        <f>ROUND((G46*F46),2)</f>
      </c>
      <c r="O46">
        <f>rekapitulace!H8</f>
      </c>
      <c>
        <f>O46/100*H46</f>
      </c>
    </row>
    <row r="47" spans="4:4" ht="63.75">
      <c r="D47" s="15" t="s">
        <v>1141</v>
      </c>
    </row>
    <row r="48" spans="1:16" ht="12.75">
      <c r="A48" s="7">
        <v>16</v>
      </c>
      <c s="7" t="s">
        <v>1106</v>
      </c>
      <c s="7" t="s">
        <v>44</v>
      </c>
      <c s="7" t="s">
        <v>1107</v>
      </c>
      <c s="7" t="s">
        <v>97</v>
      </c>
      <c s="10">
        <v>0.48</v>
      </c>
      <c s="14"/>
      <c s="13">
        <f>ROUND((G48*F48),2)</f>
      </c>
      <c r="O48">
        <f>rekapitulace!H8</f>
      </c>
      <c>
        <f>O48/100*H48</f>
      </c>
    </row>
    <row r="49" spans="4:4" ht="127.5">
      <c r="D49" s="15" t="s">
        <v>1142</v>
      </c>
    </row>
    <row r="50" spans="1:16" ht="12.75" customHeight="1">
      <c r="A50" s="16"/>
      <c s="16"/>
      <c s="16" t="s">
        <v>34</v>
      </c>
      <c s="16" t="s">
        <v>570</v>
      </c>
      <c s="16"/>
      <c s="16"/>
      <c s="16"/>
      <c s="16">
        <f>SUM(H34:H49)</f>
      </c>
      <c r="P50">
        <f>ROUND(SUM(P34:P49),2)</f>
      </c>
    </row>
    <row r="52" spans="1:8" ht="12.75" customHeight="1">
      <c r="A52" s="9"/>
      <c s="9"/>
      <c s="9" t="s">
        <v>35</v>
      </c>
      <c s="9" t="s">
        <v>850</v>
      </c>
      <c s="9"/>
      <c s="11"/>
      <c s="9"/>
      <c s="11"/>
    </row>
    <row r="53" spans="1:16" ht="12.75">
      <c r="A53" s="7">
        <v>17</v>
      </c>
      <c s="7" t="s">
        <v>881</v>
      </c>
      <c s="7" t="s">
        <v>44</v>
      </c>
      <c s="7" t="s">
        <v>882</v>
      </c>
      <c s="7" t="s">
        <v>93</v>
      </c>
      <c s="10">
        <v>4.6</v>
      </c>
      <c s="14"/>
      <c s="13">
        <f>ROUND((G53*F53),2)</f>
      </c>
      <c r="O53">
        <f>rekapitulace!H8</f>
      </c>
      <c>
        <f>O53/100*H53</f>
      </c>
    </row>
    <row r="54" spans="4:4" ht="38.25">
      <c r="D54" s="15" t="s">
        <v>1143</v>
      </c>
    </row>
    <row r="55" spans="1:16" ht="12.75">
      <c r="A55" s="7">
        <v>18</v>
      </c>
      <c s="7" t="s">
        <v>884</v>
      </c>
      <c s="7" t="s">
        <v>44</v>
      </c>
      <c s="7" t="s">
        <v>885</v>
      </c>
      <c s="7" t="s">
        <v>97</v>
      </c>
      <c s="10">
        <v>0.598</v>
      </c>
      <c s="14"/>
      <c s="13">
        <f>ROUND((G55*F55),2)</f>
      </c>
      <c r="O55">
        <f>rekapitulace!H8</f>
      </c>
      <c>
        <f>O55/100*H55</f>
      </c>
    </row>
    <row r="56" spans="4:4" ht="114.75">
      <c r="D56" s="15" t="s">
        <v>1144</v>
      </c>
    </row>
    <row r="57" spans="1:16" ht="12.75">
      <c r="A57" s="7">
        <v>19</v>
      </c>
      <c s="7" t="s">
        <v>1145</v>
      </c>
      <c s="7" t="s">
        <v>44</v>
      </c>
      <c s="7" t="s">
        <v>1146</v>
      </c>
      <c s="7" t="s">
        <v>93</v>
      </c>
      <c s="10">
        <v>2.05</v>
      </c>
      <c s="14"/>
      <c s="13">
        <f>ROUND((G57*F57),2)</f>
      </c>
      <c r="O57">
        <f>rekapitulace!H8</f>
      </c>
      <c>
        <f>O57/100*H57</f>
      </c>
    </row>
    <row r="58" spans="4:4" ht="38.25">
      <c r="D58" s="15" t="s">
        <v>1147</v>
      </c>
    </row>
    <row r="59" spans="1:16" ht="12.75">
      <c r="A59" s="7">
        <v>20</v>
      </c>
      <c s="7" t="s">
        <v>887</v>
      </c>
      <c s="7" t="s">
        <v>44</v>
      </c>
      <c s="7" t="s">
        <v>888</v>
      </c>
      <c s="7" t="s">
        <v>93</v>
      </c>
      <c s="10">
        <v>21.4</v>
      </c>
      <c s="14"/>
      <c s="13">
        <f>ROUND((G59*F59),2)</f>
      </c>
      <c r="O59">
        <f>rekapitulace!H8</f>
      </c>
      <c>
        <f>O59/100*H59</f>
      </c>
    </row>
    <row r="60" spans="4:4" ht="140.25">
      <c r="D60" s="15" t="s">
        <v>1148</v>
      </c>
    </row>
    <row r="61" spans="1:16" ht="12.75">
      <c r="A61" s="7">
        <v>21</v>
      </c>
      <c s="7" t="s">
        <v>890</v>
      </c>
      <c s="7" t="s">
        <v>44</v>
      </c>
      <c s="7" t="s">
        <v>891</v>
      </c>
      <c s="7" t="s">
        <v>97</v>
      </c>
      <c s="10">
        <v>2.568</v>
      </c>
      <c s="14"/>
      <c s="13">
        <f>ROUND((G61*F61),2)</f>
      </c>
      <c r="O61">
        <f>rekapitulace!H8</f>
      </c>
      <c>
        <f>O61/100*H61</f>
      </c>
    </row>
    <row r="62" spans="4:4" ht="114.75">
      <c r="D62" s="15" t="s">
        <v>1149</v>
      </c>
    </row>
    <row r="63" spans="1:16" ht="12.75" customHeight="1">
      <c r="A63" s="16"/>
      <c s="16"/>
      <c s="16" t="s">
        <v>35</v>
      </c>
      <c s="16" t="s">
        <v>850</v>
      </c>
      <c s="16"/>
      <c s="16"/>
      <c s="16"/>
      <c s="16">
        <f>SUM(H53:H62)</f>
      </c>
      <c r="P63">
        <f>ROUND(SUM(P53:P62),2)</f>
      </c>
    </row>
    <row r="65" spans="1:8" ht="12.75" customHeight="1">
      <c r="A65" s="9"/>
      <c s="9"/>
      <c s="9" t="s">
        <v>36</v>
      </c>
      <c s="9" t="s">
        <v>119</v>
      </c>
      <c s="9"/>
      <c s="11"/>
      <c s="9"/>
      <c s="11"/>
    </row>
    <row r="66" spans="1:16" ht="12.75">
      <c r="A66" s="7">
        <v>22</v>
      </c>
      <c s="7" t="s">
        <v>896</v>
      </c>
      <c s="7" t="s">
        <v>44</v>
      </c>
      <c s="7" t="s">
        <v>897</v>
      </c>
      <c s="7" t="s">
        <v>93</v>
      </c>
      <c s="10">
        <v>1.725</v>
      </c>
      <c s="14"/>
      <c s="13">
        <f>ROUND((G66*F66),2)</f>
      </c>
      <c r="O66">
        <f>rekapitulace!H8</f>
      </c>
      <c>
        <f>O66/100*H66</f>
      </c>
    </row>
    <row r="67" spans="4:4" ht="63.75">
      <c r="D67" s="15" t="s">
        <v>1150</v>
      </c>
    </row>
    <row r="68" spans="1:16" ht="12.75" customHeight="1">
      <c r="A68" s="16"/>
      <c s="16"/>
      <c s="16" t="s">
        <v>36</v>
      </c>
      <c s="16" t="s">
        <v>119</v>
      </c>
      <c s="16"/>
      <c s="16"/>
      <c s="16"/>
      <c s="16">
        <f>SUM(H66:H67)</f>
      </c>
      <c r="P68">
        <f>ROUND(SUM(P66:P67),2)</f>
      </c>
    </row>
    <row r="70" spans="1:8" ht="12.75" customHeight="1">
      <c r="A70" s="9"/>
      <c s="9"/>
      <c s="9" t="s">
        <v>39</v>
      </c>
      <c s="9" t="s">
        <v>366</v>
      </c>
      <c s="9"/>
      <c s="11"/>
      <c s="9"/>
      <c s="11"/>
    </row>
    <row r="71" spans="1:16" ht="12.75">
      <c r="A71" s="7">
        <v>23</v>
      </c>
      <c s="7" t="s">
        <v>901</v>
      </c>
      <c s="7" t="s">
        <v>44</v>
      </c>
      <c s="7" t="s">
        <v>1151</v>
      </c>
      <c s="7" t="s">
        <v>117</v>
      </c>
      <c s="10">
        <v>34.5</v>
      </c>
      <c s="14"/>
      <c s="13">
        <f>ROUND((G71*F71),2)</f>
      </c>
      <c r="O71">
        <f>rekapitulace!H8</f>
      </c>
      <c>
        <f>O71/100*H71</f>
      </c>
    </row>
    <row r="72" spans="4:4" ht="63.75">
      <c r="D72" s="15" t="s">
        <v>1152</v>
      </c>
    </row>
    <row r="73" spans="1:16" ht="12.75">
      <c r="A73" s="7">
        <v>24</v>
      </c>
      <c s="7" t="s">
        <v>904</v>
      </c>
      <c s="7" t="s">
        <v>44</v>
      </c>
      <c s="7" t="s">
        <v>905</v>
      </c>
      <c s="7" t="s">
        <v>117</v>
      </c>
      <c s="10">
        <v>25.3</v>
      </c>
      <c s="14"/>
      <c s="13">
        <f>ROUND((G73*F73),2)</f>
      </c>
      <c r="O73">
        <f>rekapitulace!H8</f>
      </c>
      <c>
        <f>O73/100*H73</f>
      </c>
    </row>
    <row r="74" spans="4:4" ht="51">
      <c r="D74" s="15" t="s">
        <v>1153</v>
      </c>
    </row>
    <row r="75" spans="1:16" ht="12.75" customHeight="1">
      <c r="A75" s="16"/>
      <c s="16"/>
      <c s="16" t="s">
        <v>39</v>
      </c>
      <c s="16" t="s">
        <v>366</v>
      </c>
      <c s="16"/>
      <c s="16"/>
      <c s="16"/>
      <c s="16">
        <f>SUM(H71:H74)</f>
      </c>
      <c r="P75">
        <f>ROUND(SUM(P71:P74),2)</f>
      </c>
    </row>
    <row r="77" spans="1:8" ht="12.75" customHeight="1">
      <c r="A77" s="9"/>
      <c s="9"/>
      <c s="9" t="s">
        <v>40</v>
      </c>
      <c s="9" t="s">
        <v>77</v>
      </c>
      <c s="9"/>
      <c s="11"/>
      <c s="9"/>
      <c s="11"/>
    </row>
    <row r="78" spans="1:16" ht="12.75">
      <c r="A78" s="7">
        <v>25</v>
      </c>
      <c s="7" t="s">
        <v>1154</v>
      </c>
      <c s="7" t="s">
        <v>44</v>
      </c>
      <c s="7" t="s">
        <v>1155</v>
      </c>
      <c s="7" t="s">
        <v>128</v>
      </c>
      <c s="10">
        <v>47</v>
      </c>
      <c s="14"/>
      <c s="13">
        <f>ROUND((G78*F78),2)</f>
      </c>
      <c r="O78">
        <f>rekapitulace!H8</f>
      </c>
      <c>
        <f>O78/100*H78</f>
      </c>
    </row>
    <row r="79" spans="4:4" ht="127.5">
      <c r="D79" s="15" t="s">
        <v>1156</v>
      </c>
    </row>
    <row r="80" spans="1:16" ht="12.75" customHeight="1">
      <c r="A80" s="16"/>
      <c s="16"/>
      <c s="16" t="s">
        <v>40</v>
      </c>
      <c s="16" t="s">
        <v>77</v>
      </c>
      <c s="16"/>
      <c s="16"/>
      <c s="16"/>
      <c s="16">
        <f>SUM(H78:H79)</f>
      </c>
      <c r="P80">
        <f>ROUND(SUM(P78:P79),2)</f>
      </c>
    </row>
    <row r="82" spans="1:8" ht="12.75" customHeight="1">
      <c r="A82" s="9"/>
      <c s="9"/>
      <c s="9" t="s">
        <v>85</v>
      </c>
      <c s="9" t="s">
        <v>84</v>
      </c>
      <c s="9"/>
      <c s="11"/>
      <c s="9"/>
      <c s="11"/>
    </row>
    <row r="83" spans="1:16" ht="12.75">
      <c r="A83" s="7">
        <v>26</v>
      </c>
      <c s="7" t="s">
        <v>1157</v>
      </c>
      <c s="7" t="s">
        <v>44</v>
      </c>
      <c s="7" t="s">
        <v>1158</v>
      </c>
      <c s="7" t="s">
        <v>128</v>
      </c>
      <c s="10">
        <v>22</v>
      </c>
      <c s="14"/>
      <c s="13">
        <f>ROUND((G83*F83),2)</f>
      </c>
      <c r="O83">
        <f>rekapitulace!H8</f>
      </c>
      <c>
        <f>O83/100*H83</f>
      </c>
    </row>
    <row r="84" spans="4:4" ht="63.75">
      <c r="D84" s="15" t="s">
        <v>1159</v>
      </c>
    </row>
    <row r="85" spans="1:16" ht="12.75">
      <c r="A85" s="7">
        <v>27</v>
      </c>
      <c s="7" t="s">
        <v>1160</v>
      </c>
      <c s="7" t="s">
        <v>44</v>
      </c>
      <c s="7" t="s">
        <v>1161</v>
      </c>
      <c s="7" t="s">
        <v>128</v>
      </c>
      <c s="10">
        <v>25</v>
      </c>
      <c s="14"/>
      <c s="13">
        <f>ROUND((G85*F85),2)</f>
      </c>
      <c r="O85">
        <f>rekapitulace!H8</f>
      </c>
      <c>
        <f>O85/100*H85</f>
      </c>
    </row>
    <row r="86" spans="4:4" ht="51">
      <c r="D86" s="15" t="s">
        <v>1162</v>
      </c>
    </row>
    <row r="87" spans="1:16" ht="12.75" customHeight="1">
      <c r="A87" s="16"/>
      <c s="16"/>
      <c s="16" t="s">
        <v>85</v>
      </c>
      <c s="16" t="s">
        <v>84</v>
      </c>
      <c s="16"/>
      <c s="16"/>
      <c s="16"/>
      <c s="16">
        <f>SUM(H83:H86)</f>
      </c>
      <c r="P87">
        <f>ROUND(SUM(P83:P86),2)</f>
      </c>
    </row>
    <row r="89" spans="1:16" ht="12.75" customHeight="1">
      <c r="A89" s="16"/>
      <c s="16"/>
      <c s="16"/>
      <c s="16" t="s">
        <v>65</v>
      </c>
      <c s="16"/>
      <c s="16"/>
      <c s="16"/>
      <c s="16">
        <f>+H16+H31+H50+H63+H68+H75+H80+H87</f>
      </c>
      <c r="P89">
        <f>+P16+P31+P50+P63+P68+P75+P80+P87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3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61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1163</v>
      </c>
      <c s="5" t="s">
        <v>1164</v>
      </c>
      <c s="5"/>
    </row>
    <row r="6" spans="1:5" ht="12.75" customHeight="1">
      <c r="A6" t="s">
        <v>17</v>
      </c>
      <c r="C6" s="5" t="s">
        <v>1165</v>
      </c>
      <c s="5" t="s">
        <v>1164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42</v>
      </c>
      <c s="9" t="s">
        <v>41</v>
      </c>
      <c s="9"/>
      <c s="11"/>
      <c s="9"/>
      <c s="11"/>
    </row>
    <row r="12" spans="1:16" ht="12.75">
      <c r="A12" s="7">
        <v>1</v>
      </c>
      <c s="7" t="s">
        <v>91</v>
      </c>
      <c s="7" t="s">
        <v>44</v>
      </c>
      <c s="7" t="s">
        <v>544</v>
      </c>
      <c s="7" t="s">
        <v>93</v>
      </c>
      <c s="10">
        <v>295.816</v>
      </c>
      <c s="14"/>
      <c s="13">
        <f>ROUND((G12*F12),2)</f>
      </c>
      <c r="O12">
        <f>rekapitulace!H8</f>
      </c>
      <c>
        <f>O12/100*H12</f>
      </c>
    </row>
    <row r="13" spans="4:4" ht="216.75">
      <c r="D13" s="15" t="s">
        <v>1166</v>
      </c>
    </row>
    <row r="14" spans="1:16" ht="12.75" customHeight="1">
      <c r="A14" s="16"/>
      <c s="16"/>
      <c s="16" t="s">
        <v>42</v>
      </c>
      <c s="16" t="s">
        <v>41</v>
      </c>
      <c s="16"/>
      <c s="16"/>
      <c s="16"/>
      <c s="16">
        <f>SUM(H12:H13)</f>
      </c>
      <c r="P14">
        <f>ROUND(SUM(P12:P13),2)</f>
      </c>
    </row>
    <row r="16" spans="1:8" ht="12.75" customHeight="1">
      <c r="A16" s="9"/>
      <c s="9"/>
      <c s="9" t="s">
        <v>24</v>
      </c>
      <c s="9" t="s">
        <v>102</v>
      </c>
      <c s="9"/>
      <c s="11"/>
      <c s="9"/>
      <c s="11"/>
    </row>
    <row r="17" spans="1:16" ht="12.75">
      <c r="A17" s="7">
        <v>2</v>
      </c>
      <c s="7" t="s">
        <v>822</v>
      </c>
      <c s="7" t="s">
        <v>44</v>
      </c>
      <c s="7" t="s">
        <v>823</v>
      </c>
      <c s="7" t="s">
        <v>93</v>
      </c>
      <c s="10">
        <v>57.652</v>
      </c>
      <c s="14"/>
      <c s="13">
        <f>ROUND((G17*F17),2)</f>
      </c>
      <c r="O17">
        <f>rekapitulace!H8</f>
      </c>
      <c>
        <f>O17/100*H17</f>
      </c>
    </row>
    <row r="18" spans="4:4" ht="191.25">
      <c r="D18" s="15" t="s">
        <v>1167</v>
      </c>
    </row>
    <row r="19" spans="1:16" ht="12.75">
      <c r="A19" s="7">
        <v>3</v>
      </c>
      <c s="7" t="s">
        <v>1076</v>
      </c>
      <c s="7" t="s">
        <v>44</v>
      </c>
      <c s="7" t="s">
        <v>1077</v>
      </c>
      <c s="7" t="s">
        <v>93</v>
      </c>
      <c s="10">
        <v>115.304</v>
      </c>
      <c s="14"/>
      <c s="13">
        <f>ROUND((G19*F19),2)</f>
      </c>
      <c r="O19">
        <f>rekapitulace!H8</f>
      </c>
      <c>
        <f>O19/100*H19</f>
      </c>
    </row>
    <row r="20" spans="4:4" ht="140.25">
      <c r="D20" s="15" t="s">
        <v>1168</v>
      </c>
    </row>
    <row r="21" spans="1:16" ht="12.75">
      <c r="A21" s="7">
        <v>4</v>
      </c>
      <c s="7" t="s">
        <v>1079</v>
      </c>
      <c s="7" t="s">
        <v>44</v>
      </c>
      <c s="7" t="s">
        <v>1080</v>
      </c>
      <c s="7" t="s">
        <v>93</v>
      </c>
      <c s="10">
        <v>115.304</v>
      </c>
      <c s="14"/>
      <c s="13">
        <f>ROUND((G21*F21),2)</f>
      </c>
      <c r="O21">
        <f>rekapitulace!H8</f>
      </c>
      <c>
        <f>O21/100*H21</f>
      </c>
    </row>
    <row r="22" spans="4:4" ht="140.25">
      <c r="D22" s="15" t="s">
        <v>1169</v>
      </c>
    </row>
    <row r="23" spans="1:16" ht="12.75">
      <c r="A23" s="7">
        <v>5</v>
      </c>
      <c s="7" t="s">
        <v>109</v>
      </c>
      <c s="7" t="s">
        <v>44</v>
      </c>
      <c s="7" t="s">
        <v>110</v>
      </c>
      <c s="7" t="s">
        <v>93</v>
      </c>
      <c s="10">
        <v>288.26</v>
      </c>
      <c s="14"/>
      <c s="13">
        <f>ROUND((G23*F23),2)</f>
      </c>
      <c r="O23">
        <f>rekapitulace!H8</f>
      </c>
      <c>
        <f>O23/100*H23</f>
      </c>
    </row>
    <row r="24" spans="4:4" ht="140.25">
      <c r="D24" s="15" t="s">
        <v>1170</v>
      </c>
    </row>
    <row r="25" spans="1:16" ht="12.75" customHeight="1">
      <c r="A25" s="16"/>
      <c s="16"/>
      <c s="16" t="s">
        <v>24</v>
      </c>
      <c s="16" t="s">
        <v>102</v>
      </c>
      <c s="16"/>
      <c s="16"/>
      <c s="16"/>
      <c s="16">
        <f>SUM(H17:H24)</f>
      </c>
      <c r="P25">
        <f>ROUND(SUM(P17:P24),2)</f>
      </c>
    </row>
    <row r="27" spans="1:8" ht="12.75" customHeight="1">
      <c r="A27" s="9"/>
      <c s="9"/>
      <c s="9" t="s">
        <v>34</v>
      </c>
      <c s="9" t="s">
        <v>570</v>
      </c>
      <c s="9"/>
      <c s="11"/>
      <c s="9"/>
      <c s="11"/>
    </row>
    <row r="28" spans="1:16" ht="12.75">
      <c r="A28" s="7">
        <v>6</v>
      </c>
      <c s="7" t="s">
        <v>1133</v>
      </c>
      <c s="7" t="s">
        <v>44</v>
      </c>
      <c s="7" t="s">
        <v>1134</v>
      </c>
      <c s="7" t="s">
        <v>117</v>
      </c>
      <c s="10">
        <v>31.4</v>
      </c>
      <c s="14"/>
      <c s="13">
        <f>ROUND((G28*F28),2)</f>
      </c>
      <c r="O28">
        <f>rekapitulace!H8</f>
      </c>
      <c>
        <f>O28/100*H28</f>
      </c>
    </row>
    <row r="29" spans="4:4" ht="76.5">
      <c r="D29" s="15" t="s">
        <v>1171</v>
      </c>
    </row>
    <row r="30" spans="1:16" ht="12.75">
      <c r="A30" s="7">
        <v>7</v>
      </c>
      <c s="7" t="s">
        <v>1086</v>
      </c>
      <c s="7" t="s">
        <v>44</v>
      </c>
      <c s="7" t="s">
        <v>1087</v>
      </c>
      <c s="7" t="s">
        <v>128</v>
      </c>
      <c s="10">
        <v>75.2</v>
      </c>
      <c s="14"/>
      <c s="13">
        <f>ROUND((G30*F30),2)</f>
      </c>
      <c r="O30">
        <f>rekapitulace!H8</f>
      </c>
      <c>
        <f>O30/100*H30</f>
      </c>
    </row>
    <row r="31" spans="4:4" ht="127.5">
      <c r="D31" s="15" t="s">
        <v>1172</v>
      </c>
    </row>
    <row r="32" spans="1:16" ht="12.75">
      <c r="A32" s="7">
        <v>8</v>
      </c>
      <c s="7" t="s">
        <v>1092</v>
      </c>
      <c s="7" t="s">
        <v>44</v>
      </c>
      <c s="7" t="s">
        <v>1093</v>
      </c>
      <c s="7" t="s">
        <v>128</v>
      </c>
      <c s="10">
        <v>300.8</v>
      </c>
      <c s="14"/>
      <c s="13">
        <f>ROUND((G32*F32),2)</f>
      </c>
      <c r="O32">
        <f>rekapitulace!H8</f>
      </c>
      <c>
        <f>O32/100*H32</f>
      </c>
    </row>
    <row r="33" spans="4:4" ht="140.25">
      <c r="D33" s="15" t="s">
        <v>1173</v>
      </c>
    </row>
    <row r="34" spans="1:16" ht="12.75">
      <c r="A34" s="7">
        <v>9</v>
      </c>
      <c s="7" t="s">
        <v>1174</v>
      </c>
      <c s="7" t="s">
        <v>44</v>
      </c>
      <c s="7" t="s">
        <v>1175</v>
      </c>
      <c s="7" t="s">
        <v>93</v>
      </c>
      <c s="10">
        <v>9.656</v>
      </c>
      <c s="14"/>
      <c s="13">
        <f>ROUND((G34*F34),2)</f>
      </c>
      <c r="O34">
        <f>rekapitulace!H8</f>
      </c>
      <c>
        <f>O34/100*H34</f>
      </c>
    </row>
    <row r="35" spans="4:4" ht="51">
      <c r="D35" s="15" t="s">
        <v>1176</v>
      </c>
    </row>
    <row r="36" spans="1:16" ht="12.75">
      <c r="A36" s="7">
        <v>10</v>
      </c>
      <c s="7" t="s">
        <v>1100</v>
      </c>
      <c s="7" t="s">
        <v>44</v>
      </c>
      <c s="7" t="s">
        <v>1101</v>
      </c>
      <c s="7" t="s">
        <v>70</v>
      </c>
      <c s="10">
        <v>94</v>
      </c>
      <c s="14"/>
      <c s="13">
        <f>ROUND((G36*F36),2)</f>
      </c>
      <c r="O36">
        <f>rekapitulace!H8</f>
      </c>
      <c>
        <f>O36/100*H36</f>
      </c>
    </row>
    <row r="37" spans="4:4" ht="25.5">
      <c r="D37" s="15" t="s">
        <v>1177</v>
      </c>
    </row>
    <row r="38" spans="1:16" ht="12.75">
      <c r="A38" s="7">
        <v>11</v>
      </c>
      <c s="7" t="s">
        <v>1103</v>
      </c>
      <c s="7" t="s">
        <v>44</v>
      </c>
      <c s="7" t="s">
        <v>1104</v>
      </c>
      <c s="7" t="s">
        <v>93</v>
      </c>
      <c s="10">
        <v>31.5</v>
      </c>
      <c s="14"/>
      <c s="13">
        <f>ROUND((G38*F38),2)</f>
      </c>
      <c r="O38">
        <f>rekapitulace!H8</f>
      </c>
      <c>
        <f>O38/100*H38</f>
      </c>
    </row>
    <row r="39" spans="4:4" ht="38.25">
      <c r="D39" s="15" t="s">
        <v>1178</v>
      </c>
    </row>
    <row r="40" spans="1:16" ht="12.75">
      <c r="A40" s="7">
        <v>12</v>
      </c>
      <c s="7" t="s">
        <v>1106</v>
      </c>
      <c s="7" t="s">
        <v>44</v>
      </c>
      <c s="7" t="s">
        <v>1107</v>
      </c>
      <c s="7" t="s">
        <v>97</v>
      </c>
      <c s="10">
        <v>1.4</v>
      </c>
      <c s="14"/>
      <c s="13">
        <f>ROUND((G40*F40),2)</f>
      </c>
      <c r="O40">
        <f>rekapitulace!H8</f>
      </c>
      <c>
        <f>O40/100*H40</f>
      </c>
    </row>
    <row r="41" spans="4:4" ht="127.5">
      <c r="D41" s="15" t="s">
        <v>1179</v>
      </c>
    </row>
    <row r="42" spans="1:16" ht="12.75" customHeight="1">
      <c r="A42" s="16"/>
      <c s="16"/>
      <c s="16" t="s">
        <v>34</v>
      </c>
      <c s="16" t="s">
        <v>570</v>
      </c>
      <c s="16"/>
      <c s="16"/>
      <c s="16"/>
      <c s="16">
        <f>SUM(H28:H41)</f>
      </c>
      <c r="P42">
        <f>ROUND(SUM(P28:P41),2)</f>
      </c>
    </row>
    <row r="44" spans="1:8" ht="12.75" customHeight="1">
      <c r="A44" s="9"/>
      <c s="9"/>
      <c s="9" t="s">
        <v>35</v>
      </c>
      <c s="9" t="s">
        <v>850</v>
      </c>
      <c s="9"/>
      <c s="11"/>
      <c s="9"/>
      <c s="11"/>
    </row>
    <row r="45" spans="1:16" ht="12.75">
      <c r="A45" s="7">
        <v>13</v>
      </c>
      <c s="7" t="s">
        <v>851</v>
      </c>
      <c s="7" t="s">
        <v>44</v>
      </c>
      <c s="7" t="s">
        <v>1180</v>
      </c>
      <c s="7" t="s">
        <v>93</v>
      </c>
      <c s="10">
        <v>63.04</v>
      </c>
      <c s="14"/>
      <c s="13">
        <f>ROUND((G45*F45),2)</f>
      </c>
      <c r="O45">
        <f>rekapitulace!H8</f>
      </c>
      <c>
        <f>O45/100*H45</f>
      </c>
    </row>
    <row r="46" spans="4:4" ht="153">
      <c r="D46" s="15" t="s">
        <v>1181</v>
      </c>
    </row>
    <row r="47" spans="1:16" ht="12.75" customHeight="1">
      <c r="A47" s="16"/>
      <c s="16"/>
      <c s="16" t="s">
        <v>35</v>
      </c>
      <c s="16" t="s">
        <v>850</v>
      </c>
      <c s="16"/>
      <c s="16"/>
      <c s="16"/>
      <c s="16">
        <f>SUM(H45:H46)</f>
      </c>
      <c r="P47">
        <f>ROUND(SUM(P45:P46),2)</f>
      </c>
    </row>
    <row r="49" spans="1:8" ht="12.75" customHeight="1">
      <c r="A49" s="9"/>
      <c s="9"/>
      <c s="9" t="s">
        <v>40</v>
      </c>
      <c s="9" t="s">
        <v>77</v>
      </c>
      <c s="9"/>
      <c s="11"/>
      <c s="9"/>
      <c s="11"/>
    </row>
    <row r="50" spans="1:16" ht="12.75">
      <c r="A50" s="7">
        <v>14</v>
      </c>
      <c s="7" t="s">
        <v>1154</v>
      </c>
      <c s="7" t="s">
        <v>44</v>
      </c>
      <c s="7" t="s">
        <v>1155</v>
      </c>
      <c s="7" t="s">
        <v>128</v>
      </c>
      <c s="10">
        <v>157</v>
      </c>
      <c s="14"/>
      <c s="13">
        <f>ROUND((G50*F50),2)</f>
      </c>
      <c r="O50">
        <f>rekapitulace!H8</f>
      </c>
      <c>
        <f>O50/100*H50</f>
      </c>
    </row>
    <row r="51" spans="4:4" ht="127.5">
      <c r="D51" s="15" t="s">
        <v>1182</v>
      </c>
    </row>
    <row r="52" spans="1:16" ht="12.75" customHeight="1">
      <c r="A52" s="16"/>
      <c s="16"/>
      <c s="16" t="s">
        <v>40</v>
      </c>
      <c s="16" t="s">
        <v>77</v>
      </c>
      <c s="16"/>
      <c s="16"/>
      <c s="16"/>
      <c s="16">
        <f>SUM(H50:H51)</f>
      </c>
      <c r="P52">
        <f>ROUND(SUM(P50:P51),2)</f>
      </c>
    </row>
    <row r="54" spans="1:8" ht="12.75" customHeight="1">
      <c r="A54" s="9"/>
      <c s="9"/>
      <c s="9" t="s">
        <v>85</v>
      </c>
      <c s="9" t="s">
        <v>84</v>
      </c>
      <c s="9"/>
      <c s="11"/>
      <c s="9"/>
      <c s="11"/>
    </row>
    <row r="55" spans="1:16" ht="12.75">
      <c r="A55" s="7">
        <v>15</v>
      </c>
      <c s="7" t="s">
        <v>1157</v>
      </c>
      <c s="7" t="s">
        <v>44</v>
      </c>
      <c s="7" t="s">
        <v>1183</v>
      </c>
      <c s="7" t="s">
        <v>128</v>
      </c>
      <c s="10">
        <v>48</v>
      </c>
      <c s="14"/>
      <c s="13">
        <f>ROUND((G55*F55),2)</f>
      </c>
      <c r="O55">
        <f>rekapitulace!H8</f>
      </c>
      <c>
        <f>O55/100*H55</f>
      </c>
    </row>
    <row r="56" spans="4:4" ht="51">
      <c r="D56" s="15" t="s">
        <v>1184</v>
      </c>
    </row>
    <row r="57" spans="1:16" ht="12.75">
      <c r="A57" s="7">
        <v>16</v>
      </c>
      <c s="7" t="s">
        <v>1160</v>
      </c>
      <c s="7" t="s">
        <v>44</v>
      </c>
      <c s="7" t="s">
        <v>1161</v>
      </c>
      <c s="7" t="s">
        <v>128</v>
      </c>
      <c s="10">
        <v>54</v>
      </c>
      <c s="14"/>
      <c s="13">
        <f>ROUND((G57*F57),2)</f>
      </c>
      <c r="O57">
        <f>rekapitulace!H8</f>
      </c>
      <c>
        <f>O57/100*H57</f>
      </c>
    </row>
    <row r="58" spans="4:4" ht="51">
      <c r="D58" s="15" t="s">
        <v>1185</v>
      </c>
    </row>
    <row r="59" spans="1:16" ht="12.75" customHeight="1">
      <c r="A59" s="16"/>
      <c s="16"/>
      <c s="16" t="s">
        <v>85</v>
      </c>
      <c s="16" t="s">
        <v>84</v>
      </c>
      <c s="16"/>
      <c s="16"/>
      <c s="16"/>
      <c s="16">
        <f>SUM(H55:H58)</f>
      </c>
      <c r="P59">
        <f>ROUND(SUM(P55:P58),2)</f>
      </c>
    </row>
    <row r="61" spans="1:16" ht="12.75" customHeight="1">
      <c r="A61" s="16"/>
      <c s="16"/>
      <c s="16"/>
      <c s="16" t="s">
        <v>65</v>
      </c>
      <c s="16"/>
      <c s="16"/>
      <c s="16"/>
      <c s="16">
        <f>+H14+H25+H42+H47+H52+H59</f>
      </c>
      <c r="P61">
        <f>+P14+P25+P42+P47+P52+P59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3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87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1186</v>
      </c>
      <c s="5" t="s">
        <v>1187</v>
      </c>
      <c s="5"/>
    </row>
    <row r="6" spans="1:5" ht="12.75" customHeight="1">
      <c r="A6" t="s">
        <v>17</v>
      </c>
      <c r="C6" s="5" t="s">
        <v>1188</v>
      </c>
      <c s="5" t="s">
        <v>1187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42</v>
      </c>
      <c s="9" t="s">
        <v>41</v>
      </c>
      <c s="9"/>
      <c s="11"/>
      <c s="9"/>
      <c s="11"/>
    </row>
    <row r="12" spans="1:16" ht="12.75">
      <c r="A12" s="7">
        <v>1</v>
      </c>
      <c s="7" t="s">
        <v>91</v>
      </c>
      <c s="7" t="s">
        <v>44</v>
      </c>
      <c s="7" t="s">
        <v>544</v>
      </c>
      <c s="7" t="s">
        <v>93</v>
      </c>
      <c s="10">
        <v>1970.05</v>
      </c>
      <c s="14"/>
      <c s="13">
        <f>ROUND((G12*F12),2)</f>
      </c>
      <c r="O12">
        <f>rekapitulace!H8</f>
      </c>
      <c>
        <f>O12/100*H12</f>
      </c>
    </row>
    <row r="13" spans="4:4" ht="89.25">
      <c r="D13" s="15" t="s">
        <v>1189</v>
      </c>
    </row>
    <row r="14" spans="1:16" ht="12.75">
      <c r="A14" s="7">
        <v>2</v>
      </c>
      <c s="7" t="s">
        <v>546</v>
      </c>
      <c s="7" t="s">
        <v>44</v>
      </c>
      <c s="7" t="s">
        <v>547</v>
      </c>
      <c s="7" t="s">
        <v>93</v>
      </c>
      <c s="10">
        <v>1550</v>
      </c>
      <c s="14"/>
      <c s="13">
        <f>ROUND((G14*F14),2)</f>
      </c>
      <c r="O14">
        <f>rekapitulace!H8</f>
      </c>
      <c>
        <f>O14/100*H14</f>
      </c>
    </row>
    <row r="15" spans="4:4" ht="89.25">
      <c r="D15" s="15" t="s">
        <v>1190</v>
      </c>
    </row>
    <row r="16" spans="1:16" ht="12.75" customHeight="1">
      <c r="A16" s="16"/>
      <c s="16"/>
      <c s="16" t="s">
        <v>42</v>
      </c>
      <c s="16" t="s">
        <v>41</v>
      </c>
      <c s="16"/>
      <c s="16"/>
      <c s="16"/>
      <c s="16">
        <f>SUM(H12:H15)</f>
      </c>
      <c r="P16">
        <f>ROUND(SUM(P12:P15),2)</f>
      </c>
    </row>
    <row r="18" spans="1:8" ht="12.75" customHeight="1">
      <c r="A18" s="9"/>
      <c s="9"/>
      <c s="9" t="s">
        <v>24</v>
      </c>
      <c s="9" t="s">
        <v>102</v>
      </c>
      <c s="9"/>
      <c s="11"/>
      <c s="9"/>
      <c s="11"/>
    </row>
    <row r="19" spans="1:16" ht="12.75">
      <c r="A19" s="7">
        <v>3</v>
      </c>
      <c s="7" t="s">
        <v>552</v>
      </c>
      <c s="7" t="s">
        <v>44</v>
      </c>
      <c s="7" t="s">
        <v>553</v>
      </c>
      <c s="7" t="s">
        <v>93</v>
      </c>
      <c s="10">
        <v>1550</v>
      </c>
      <c s="14"/>
      <c s="13">
        <f>ROUND((G19*F19),2)</f>
      </c>
      <c r="O19">
        <f>rekapitulace!H8</f>
      </c>
      <c>
        <f>O19/100*H19</f>
      </c>
    </row>
    <row r="20" spans="4:4" ht="114.75">
      <c r="D20" s="15" t="s">
        <v>1191</v>
      </c>
    </row>
    <row r="21" spans="1:16" ht="12.75">
      <c r="A21" s="7">
        <v>4</v>
      </c>
      <c s="7" t="s">
        <v>822</v>
      </c>
      <c s="7" t="s">
        <v>44</v>
      </c>
      <c s="7" t="s">
        <v>823</v>
      </c>
      <c s="7" t="s">
        <v>93</v>
      </c>
      <c s="10">
        <v>1970.05</v>
      </c>
      <c s="14"/>
      <c s="13">
        <f>ROUND((G21*F21),2)</f>
      </c>
      <c r="O21">
        <f>rekapitulace!H8</f>
      </c>
      <c>
        <f>O21/100*H21</f>
      </c>
    </row>
    <row r="22" spans="4:4" ht="242.25">
      <c r="D22" s="15" t="s">
        <v>1192</v>
      </c>
    </row>
    <row r="23" spans="1:16" ht="12.75">
      <c r="A23" s="7">
        <v>5</v>
      </c>
      <c s="7" t="s">
        <v>109</v>
      </c>
      <c s="7" t="s">
        <v>44</v>
      </c>
      <c s="7" t="s">
        <v>110</v>
      </c>
      <c s="7" t="s">
        <v>93</v>
      </c>
      <c s="10">
        <v>1970.05</v>
      </c>
      <c s="14"/>
      <c s="13">
        <f>ROUND((G23*F23),2)</f>
      </c>
      <c r="O23">
        <f>rekapitulace!H8</f>
      </c>
      <c>
        <f>O23/100*H23</f>
      </c>
    </row>
    <row r="24" spans="4:4" ht="127.5">
      <c r="D24" s="15" t="s">
        <v>1193</v>
      </c>
    </row>
    <row r="25" spans="1:16" ht="12.75">
      <c r="A25" s="7">
        <v>6</v>
      </c>
      <c s="7" t="s">
        <v>112</v>
      </c>
      <c s="7" t="s">
        <v>44</v>
      </c>
      <c s="7" t="s">
        <v>113</v>
      </c>
      <c s="7" t="s">
        <v>93</v>
      </c>
      <c s="10">
        <v>1550</v>
      </c>
      <c s="14"/>
      <c s="13">
        <f>ROUND((G25*F25),2)</f>
      </c>
      <c r="O25">
        <f>rekapitulace!H8</f>
      </c>
      <c>
        <f>O25/100*H25</f>
      </c>
    </row>
    <row r="26" spans="4:4" ht="242.25">
      <c r="D26" s="15" t="s">
        <v>1194</v>
      </c>
    </row>
    <row r="27" spans="1:16" ht="12.75">
      <c r="A27" s="7">
        <v>7</v>
      </c>
      <c s="7" t="s">
        <v>866</v>
      </c>
      <c s="7" t="s">
        <v>44</v>
      </c>
      <c s="7" t="s">
        <v>867</v>
      </c>
      <c s="7" t="s">
        <v>93</v>
      </c>
      <c s="10">
        <v>129.02</v>
      </c>
      <c s="14"/>
      <c s="13">
        <f>ROUND((G27*F27),2)</f>
      </c>
      <c r="O27">
        <f>rekapitulace!H8</f>
      </c>
      <c>
        <f>O27/100*H27</f>
      </c>
    </row>
    <row r="28" spans="4:4" ht="216.75">
      <c r="D28" s="15" t="s">
        <v>1195</v>
      </c>
    </row>
    <row r="29" spans="1:16" ht="12.75" customHeight="1">
      <c r="A29" s="16"/>
      <c s="16"/>
      <c s="16" t="s">
        <v>24</v>
      </c>
      <c s="16" t="s">
        <v>102</v>
      </c>
      <c s="16"/>
      <c s="16"/>
      <c s="16"/>
      <c s="16">
        <f>SUM(H19:H28)</f>
      </c>
      <c r="P29">
        <f>ROUND(SUM(P19:P28),2)</f>
      </c>
    </row>
    <row r="31" spans="1:8" ht="12.75" customHeight="1">
      <c r="A31" s="9"/>
      <c s="9"/>
      <c s="9" t="s">
        <v>34</v>
      </c>
      <c s="9" t="s">
        <v>570</v>
      </c>
      <c s="9"/>
      <c s="11"/>
      <c s="9"/>
      <c s="11"/>
    </row>
    <row r="32" spans="1:16" ht="12.75">
      <c r="A32" s="7">
        <v>8</v>
      </c>
      <c s="7" t="s">
        <v>869</v>
      </c>
      <c s="7" t="s">
        <v>44</v>
      </c>
      <c s="7" t="s">
        <v>870</v>
      </c>
      <c s="7" t="s">
        <v>93</v>
      </c>
      <c s="10">
        <v>13.769</v>
      </c>
      <c s="14"/>
      <c s="13">
        <f>ROUND((G32*F32),2)</f>
      </c>
      <c r="O32">
        <f>rekapitulace!H8</f>
      </c>
      <c>
        <f>O32/100*H32</f>
      </c>
    </row>
    <row r="33" spans="4:4" ht="76.5">
      <c r="D33" s="15" t="s">
        <v>1196</v>
      </c>
    </row>
    <row r="34" spans="1:16" ht="12.75">
      <c r="A34" s="7">
        <v>9</v>
      </c>
      <c s="7" t="s">
        <v>872</v>
      </c>
      <c s="7" t="s">
        <v>44</v>
      </c>
      <c s="7" t="s">
        <v>873</v>
      </c>
      <c s="7" t="s">
        <v>93</v>
      </c>
      <c s="10">
        <v>232.865</v>
      </c>
      <c s="14"/>
      <c s="13">
        <f>ROUND((G34*F34),2)</f>
      </c>
      <c r="O34">
        <f>rekapitulace!H8</f>
      </c>
      <c>
        <f>O34/100*H34</f>
      </c>
    </row>
    <row r="35" spans="4:4" ht="165.75">
      <c r="D35" s="15" t="s">
        <v>1197</v>
      </c>
    </row>
    <row r="36" spans="1:16" ht="12.75">
      <c r="A36" s="7">
        <v>10</v>
      </c>
      <c s="7" t="s">
        <v>875</v>
      </c>
      <c s="7" t="s">
        <v>44</v>
      </c>
      <c s="7" t="s">
        <v>876</v>
      </c>
      <c s="7" t="s">
        <v>97</v>
      </c>
      <c s="10">
        <v>27.944</v>
      </c>
      <c s="14"/>
      <c s="13">
        <f>ROUND((G36*F36),2)</f>
      </c>
      <c r="O36">
        <f>rekapitulace!H8</f>
      </c>
      <c>
        <f>O36/100*H36</f>
      </c>
    </row>
    <row r="37" spans="4:4" ht="102">
      <c r="D37" s="15" t="s">
        <v>1198</v>
      </c>
    </row>
    <row r="38" spans="1:16" ht="12.75">
      <c r="A38" s="7">
        <v>11</v>
      </c>
      <c s="7" t="s">
        <v>878</v>
      </c>
      <c s="7" t="s">
        <v>44</v>
      </c>
      <c s="7" t="s">
        <v>879</v>
      </c>
      <c s="7" t="s">
        <v>117</v>
      </c>
      <c s="10">
        <v>507.9</v>
      </c>
      <c s="14"/>
      <c s="13">
        <f>ROUND((G38*F38),2)</f>
      </c>
      <c r="O38">
        <f>rekapitulace!H8</f>
      </c>
      <c>
        <f>O38/100*H38</f>
      </c>
    </row>
    <row r="39" spans="4:4" ht="204">
      <c r="D39" s="15" t="s">
        <v>1199</v>
      </c>
    </row>
    <row r="40" spans="1:16" ht="12.75" customHeight="1">
      <c r="A40" s="16"/>
      <c s="16"/>
      <c s="16" t="s">
        <v>34</v>
      </c>
      <c s="16" t="s">
        <v>570</v>
      </c>
      <c s="16"/>
      <c s="16"/>
      <c s="16"/>
      <c s="16">
        <f>SUM(H32:H39)</f>
      </c>
      <c r="P40">
        <f>ROUND(SUM(P32:P39),2)</f>
      </c>
    </row>
    <row r="42" spans="1:8" ht="12.75" customHeight="1">
      <c r="A42" s="9"/>
      <c s="9"/>
      <c s="9" t="s">
        <v>35</v>
      </c>
      <c s="9" t="s">
        <v>850</v>
      </c>
      <c s="9"/>
      <c s="11"/>
      <c s="9"/>
      <c s="11"/>
    </row>
    <row r="43" spans="1:16" ht="12.75">
      <c r="A43" s="7">
        <v>12</v>
      </c>
      <c s="7" t="s">
        <v>881</v>
      </c>
      <c s="7" t="s">
        <v>44</v>
      </c>
      <c s="7" t="s">
        <v>882</v>
      </c>
      <c s="7" t="s">
        <v>93</v>
      </c>
      <c s="10">
        <v>82.614</v>
      </c>
      <c s="14"/>
      <c s="13">
        <f>ROUND((G43*F43),2)</f>
      </c>
      <c r="O43">
        <f>rekapitulace!H8</f>
      </c>
      <c>
        <f>O43/100*H43</f>
      </c>
    </row>
    <row r="44" spans="4:4" ht="38.25">
      <c r="D44" s="15" t="s">
        <v>1200</v>
      </c>
    </row>
    <row r="45" spans="1:16" ht="12.75">
      <c r="A45" s="7">
        <v>13</v>
      </c>
      <c s="7" t="s">
        <v>884</v>
      </c>
      <c s="7" t="s">
        <v>44</v>
      </c>
      <c s="7" t="s">
        <v>885</v>
      </c>
      <c s="7" t="s">
        <v>97</v>
      </c>
      <c s="10">
        <v>10.739</v>
      </c>
      <c s="14"/>
      <c s="13">
        <f>ROUND((G45*F45),2)</f>
      </c>
      <c r="O45">
        <f>rekapitulace!H8</f>
      </c>
      <c>
        <f>O45/100*H45</f>
      </c>
    </row>
    <row r="46" spans="4:4" ht="89.25">
      <c r="D46" s="15" t="s">
        <v>1201</v>
      </c>
    </row>
    <row r="47" spans="1:16" ht="12.75">
      <c r="A47" s="7">
        <v>14</v>
      </c>
      <c s="7" t="s">
        <v>887</v>
      </c>
      <c s="7" t="s">
        <v>44</v>
      </c>
      <c s="7" t="s">
        <v>888</v>
      </c>
      <c s="7" t="s">
        <v>93</v>
      </c>
      <c s="10">
        <v>262.15</v>
      </c>
      <c s="14"/>
      <c s="13">
        <f>ROUND((G47*F47),2)</f>
      </c>
      <c r="O47">
        <f>rekapitulace!H8</f>
      </c>
      <c>
        <f>O47/100*H47</f>
      </c>
    </row>
    <row r="48" spans="4:4" ht="267.75">
      <c r="D48" s="15" t="s">
        <v>1202</v>
      </c>
    </row>
    <row r="49" spans="1:16" ht="12.75">
      <c r="A49" s="7">
        <v>15</v>
      </c>
      <c s="7" t="s">
        <v>890</v>
      </c>
      <c s="7" t="s">
        <v>44</v>
      </c>
      <c s="7" t="s">
        <v>891</v>
      </c>
      <c s="7" t="s">
        <v>97</v>
      </c>
      <c s="10">
        <v>31.458</v>
      </c>
      <c s="14"/>
      <c s="13">
        <f>ROUND((G49*F49),2)</f>
      </c>
      <c r="O49">
        <f>rekapitulace!H8</f>
      </c>
      <c>
        <f>O49/100*H49</f>
      </c>
    </row>
    <row r="50" spans="4:4" ht="102">
      <c r="D50" s="15" t="s">
        <v>1203</v>
      </c>
    </row>
    <row r="51" spans="1:16" ht="12.75" customHeight="1">
      <c r="A51" s="16"/>
      <c s="16"/>
      <c s="16" t="s">
        <v>35</v>
      </c>
      <c s="16" t="s">
        <v>850</v>
      </c>
      <c s="16"/>
      <c s="16"/>
      <c s="16"/>
      <c s="16">
        <f>SUM(H43:H50)</f>
      </c>
      <c r="P51">
        <f>ROUND(SUM(P43:P50),2)</f>
      </c>
    </row>
    <row r="53" spans="1:8" ht="12.75" customHeight="1">
      <c r="A53" s="9"/>
      <c s="9"/>
      <c s="9" t="s">
        <v>36</v>
      </c>
      <c s="9" t="s">
        <v>119</v>
      </c>
      <c s="9"/>
      <c s="11"/>
      <c s="9"/>
      <c s="11"/>
    </row>
    <row r="54" spans="1:16" ht="12.75">
      <c r="A54" s="7">
        <v>16</v>
      </c>
      <c s="7" t="s">
        <v>893</v>
      </c>
      <c s="7" t="s">
        <v>44</v>
      </c>
      <c s="7" t="s">
        <v>894</v>
      </c>
      <c s="7" t="s">
        <v>93</v>
      </c>
      <c s="10">
        <v>39.34</v>
      </c>
      <c s="14"/>
      <c s="13">
        <f>ROUND((G54*F54),2)</f>
      </c>
      <c r="O54">
        <f>rekapitulace!H8</f>
      </c>
      <c>
        <f>O54/100*H54</f>
      </c>
    </row>
    <row r="55" spans="4:4" ht="63.75">
      <c r="D55" s="15" t="s">
        <v>1204</v>
      </c>
    </row>
    <row r="56" spans="1:16" ht="12.75">
      <c r="A56" s="7">
        <v>17</v>
      </c>
      <c s="7" t="s">
        <v>896</v>
      </c>
      <c s="7" t="s">
        <v>44</v>
      </c>
      <c s="7" t="s">
        <v>897</v>
      </c>
      <c s="7" t="s">
        <v>93</v>
      </c>
      <c s="10">
        <v>100.015</v>
      </c>
      <c s="14"/>
      <c s="13">
        <f>ROUND((G56*F56),2)</f>
      </c>
      <c r="O56">
        <f>rekapitulace!H8</f>
      </c>
      <c>
        <f>O56/100*H56</f>
      </c>
    </row>
    <row r="57" spans="4:4" ht="191.25">
      <c r="D57" s="15" t="s">
        <v>1205</v>
      </c>
    </row>
    <row r="58" spans="1:16" ht="12.75">
      <c r="A58" s="7">
        <v>18</v>
      </c>
      <c s="7" t="s">
        <v>120</v>
      </c>
      <c s="7" t="s">
        <v>44</v>
      </c>
      <c s="7" t="s">
        <v>899</v>
      </c>
      <c s="7" t="s">
        <v>93</v>
      </c>
      <c s="10">
        <v>152.37</v>
      </c>
      <c s="14"/>
      <c s="13">
        <f>ROUND((G58*F58),2)</f>
      </c>
      <c r="O58">
        <f>rekapitulace!H8</f>
      </c>
      <c>
        <f>O58/100*H58</f>
      </c>
    </row>
    <row r="59" spans="4:4" ht="127.5">
      <c r="D59" s="15" t="s">
        <v>1206</v>
      </c>
    </row>
    <row r="60" spans="1:16" ht="12.75" customHeight="1">
      <c r="A60" s="16"/>
      <c s="16"/>
      <c s="16" t="s">
        <v>36</v>
      </c>
      <c s="16" t="s">
        <v>119</v>
      </c>
      <c s="16"/>
      <c s="16"/>
      <c s="16"/>
      <c s="16">
        <f>SUM(H54:H59)</f>
      </c>
      <c r="P60">
        <f>ROUND(SUM(P54:P59),2)</f>
      </c>
    </row>
    <row r="62" spans="1:8" ht="12.75" customHeight="1">
      <c r="A62" s="9"/>
      <c s="9"/>
      <c s="9" t="s">
        <v>39</v>
      </c>
      <c s="9" t="s">
        <v>366</v>
      </c>
      <c s="9"/>
      <c s="11"/>
      <c s="9"/>
      <c s="11"/>
    </row>
    <row r="63" spans="1:16" ht="12.75">
      <c r="A63" s="7">
        <v>19</v>
      </c>
      <c s="7" t="s">
        <v>901</v>
      </c>
      <c s="7" t="s">
        <v>44</v>
      </c>
      <c s="7" t="s">
        <v>902</v>
      </c>
      <c s="7" t="s">
        <v>117</v>
      </c>
      <c s="10">
        <v>1148.85</v>
      </c>
      <c s="14"/>
      <c s="13">
        <f>ROUND((G63*F63),2)</f>
      </c>
      <c r="O63">
        <f>rekapitulace!H8</f>
      </c>
      <c>
        <f>O63/100*H63</f>
      </c>
    </row>
    <row r="64" spans="4:4" ht="191.25">
      <c r="D64" s="15" t="s">
        <v>1207</v>
      </c>
    </row>
    <row r="65" spans="1:16" ht="12.75">
      <c r="A65" s="7">
        <v>20</v>
      </c>
      <c s="7" t="s">
        <v>904</v>
      </c>
      <c s="7" t="s">
        <v>44</v>
      </c>
      <c s="7" t="s">
        <v>905</v>
      </c>
      <c s="7" t="s">
        <v>117</v>
      </c>
      <c s="10">
        <v>295.05</v>
      </c>
      <c s="14"/>
      <c s="13">
        <f>ROUND((G65*F65),2)</f>
      </c>
      <c r="O65">
        <f>rekapitulace!H8</f>
      </c>
      <c>
        <f>O65/100*H65</f>
      </c>
    </row>
    <row r="66" spans="4:4" ht="63.75">
      <c r="D66" s="15" t="s">
        <v>1208</v>
      </c>
    </row>
    <row r="67" spans="1:16" ht="12.75" customHeight="1">
      <c r="A67" s="16"/>
      <c s="16"/>
      <c s="16" t="s">
        <v>39</v>
      </c>
      <c s="16" t="s">
        <v>366</v>
      </c>
      <c s="16"/>
      <c s="16"/>
      <c s="16"/>
      <c s="16">
        <f>SUM(H63:H66)</f>
      </c>
      <c r="P67">
        <f>ROUND(SUM(P63:P66),2)</f>
      </c>
    </row>
    <row r="69" spans="1:8" ht="12.75" customHeight="1">
      <c r="A69" s="9"/>
      <c s="9"/>
      <c s="9" t="s">
        <v>40</v>
      </c>
      <c s="9" t="s">
        <v>77</v>
      </c>
      <c s="9"/>
      <c s="11"/>
      <c s="9"/>
      <c s="11"/>
    </row>
    <row r="70" spans="1:16" ht="12.75">
      <c r="A70" s="7">
        <v>21</v>
      </c>
      <c s="7" t="s">
        <v>1209</v>
      </c>
      <c s="7" t="s">
        <v>44</v>
      </c>
      <c s="7" t="s">
        <v>1210</v>
      </c>
      <c s="7" t="s">
        <v>128</v>
      </c>
      <c s="10">
        <v>13.2</v>
      </c>
      <c s="14"/>
      <c s="13">
        <f>ROUND((G70*F70),2)</f>
      </c>
      <c r="O70">
        <f>rekapitulace!H8</f>
      </c>
      <c>
        <f>O70/100*H70</f>
      </c>
    </row>
    <row r="71" spans="4:4" ht="102">
      <c r="D71" s="15" t="s">
        <v>1211</v>
      </c>
    </row>
    <row r="72" spans="1:16" ht="12.75">
      <c r="A72" s="7">
        <v>22</v>
      </c>
      <c s="7" t="s">
        <v>907</v>
      </c>
      <c s="7" t="s">
        <v>44</v>
      </c>
      <c s="7" t="s">
        <v>939</v>
      </c>
      <c s="7" t="s">
        <v>128</v>
      </c>
      <c s="10">
        <v>211.7</v>
      </c>
      <c s="14"/>
      <c s="13">
        <f>ROUND((G72*F72),2)</f>
      </c>
      <c r="O72">
        <f>rekapitulace!H8</f>
      </c>
      <c>
        <f>O72/100*H72</f>
      </c>
    </row>
    <row r="73" spans="4:4" ht="76.5">
      <c r="D73" s="15" t="s">
        <v>1212</v>
      </c>
    </row>
    <row r="74" spans="1:16" ht="12.75">
      <c r="A74" s="7">
        <v>23</v>
      </c>
      <c s="7" t="s">
        <v>941</v>
      </c>
      <c s="7" t="s">
        <v>44</v>
      </c>
      <c s="7" t="s">
        <v>942</v>
      </c>
      <c s="7" t="s">
        <v>128</v>
      </c>
      <c s="10">
        <v>6.4</v>
      </c>
      <c s="14"/>
      <c s="13">
        <f>ROUND((G74*F74),2)</f>
      </c>
      <c r="O74">
        <f>rekapitulace!H8</f>
      </c>
      <c>
        <f>O74/100*H74</f>
      </c>
    </row>
    <row r="75" spans="4:4" ht="38.25">
      <c r="D75" s="15" t="s">
        <v>1213</v>
      </c>
    </row>
    <row r="76" spans="1:16" ht="12.75">
      <c r="A76" s="7">
        <v>24</v>
      </c>
      <c s="7" t="s">
        <v>910</v>
      </c>
      <c s="7" t="s">
        <v>44</v>
      </c>
      <c s="7" t="s">
        <v>911</v>
      </c>
      <c s="7" t="s">
        <v>128</v>
      </c>
      <c s="10">
        <v>10</v>
      </c>
      <c s="14"/>
      <c s="13">
        <f>ROUND((G76*F76),2)</f>
      </c>
      <c r="O76">
        <f>rekapitulace!H8</f>
      </c>
      <c>
        <f>O76/100*H76</f>
      </c>
    </row>
    <row r="77" spans="4:4" ht="63.75">
      <c r="D77" s="15" t="s">
        <v>1214</v>
      </c>
    </row>
    <row r="78" spans="1:16" ht="12.75" customHeight="1">
      <c r="A78" s="16"/>
      <c s="16"/>
      <c s="16" t="s">
        <v>40</v>
      </c>
      <c s="16" t="s">
        <v>77</v>
      </c>
      <c s="16"/>
      <c s="16"/>
      <c s="16"/>
      <c s="16">
        <f>SUM(H70:H77)</f>
      </c>
      <c r="P78">
        <f>ROUND(SUM(P70:P77),2)</f>
      </c>
    </row>
    <row r="80" spans="1:8" ht="12.75" customHeight="1">
      <c r="A80" s="9"/>
      <c s="9"/>
      <c s="9" t="s">
        <v>85</v>
      </c>
      <c s="9" t="s">
        <v>84</v>
      </c>
      <c s="9"/>
      <c s="11"/>
      <c s="9"/>
      <c s="11"/>
    </row>
    <row r="81" spans="1:16" ht="12.75">
      <c r="A81" s="7">
        <v>25</v>
      </c>
      <c s="7" t="s">
        <v>913</v>
      </c>
      <c s="7" t="s">
        <v>44</v>
      </c>
      <c s="7" t="s">
        <v>914</v>
      </c>
      <c s="7" t="s">
        <v>128</v>
      </c>
      <c s="10">
        <v>196.7</v>
      </c>
      <c s="14"/>
      <c s="13">
        <f>ROUND((G81*F81),2)</f>
      </c>
      <c r="O81">
        <f>rekapitulace!H8</f>
      </c>
      <c>
        <f>O81/100*H81</f>
      </c>
    </row>
    <row r="82" spans="4:4" ht="38.25">
      <c r="D82" s="15" t="s">
        <v>1215</v>
      </c>
    </row>
    <row r="83" spans="1:16" ht="12.75">
      <c r="A83" s="7">
        <v>26</v>
      </c>
      <c s="7" t="s">
        <v>126</v>
      </c>
      <c s="7" t="s">
        <v>44</v>
      </c>
      <c s="7" t="s">
        <v>127</v>
      </c>
      <c s="7" t="s">
        <v>128</v>
      </c>
      <c s="10">
        <v>100</v>
      </c>
      <c s="14"/>
      <c s="13">
        <f>ROUND((G83*F83),2)</f>
      </c>
      <c r="O83">
        <f>rekapitulace!H8</f>
      </c>
      <c>
        <f>O83/100*H83</f>
      </c>
    </row>
    <row r="84" spans="4:4" ht="38.25">
      <c r="D84" s="15" t="s">
        <v>1216</v>
      </c>
    </row>
    <row r="85" spans="1:16" ht="12.75" customHeight="1">
      <c r="A85" s="16"/>
      <c s="16"/>
      <c s="16" t="s">
        <v>85</v>
      </c>
      <c s="16" t="s">
        <v>84</v>
      </c>
      <c s="16"/>
      <c s="16"/>
      <c s="16"/>
      <c s="16">
        <f>SUM(H81:H84)</f>
      </c>
      <c r="P85">
        <f>ROUND(SUM(P81:P84),2)</f>
      </c>
    </row>
    <row r="87" spans="1:16" ht="12.75" customHeight="1">
      <c r="A87" s="16"/>
      <c s="16"/>
      <c s="16"/>
      <c s="16" t="s">
        <v>65</v>
      </c>
      <c s="16"/>
      <c s="16"/>
      <c s="16"/>
      <c s="16">
        <f>+H16+H29+H40+H51+H60+H67+H78+H85</f>
      </c>
      <c r="P87">
        <f>+P16+P29+P40+P51+P60+P67+P78+P85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3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85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1217</v>
      </c>
      <c s="5" t="s">
        <v>1218</v>
      </c>
      <c s="5"/>
    </row>
    <row r="6" spans="1:5" ht="12.75" customHeight="1">
      <c r="A6" t="s">
        <v>17</v>
      </c>
      <c r="C6" s="5" t="s">
        <v>1219</v>
      </c>
      <c s="5" t="s">
        <v>1218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42</v>
      </c>
      <c s="9" t="s">
        <v>41</v>
      </c>
      <c s="9"/>
      <c s="11"/>
      <c s="9"/>
      <c s="11"/>
    </row>
    <row r="12" spans="1:16" ht="12.75">
      <c r="A12" s="7">
        <v>1</v>
      </c>
      <c s="7" t="s">
        <v>91</v>
      </c>
      <c s="7" t="s">
        <v>44</v>
      </c>
      <c s="7" t="s">
        <v>544</v>
      </c>
      <c s="7" t="s">
        <v>93</v>
      </c>
      <c s="10">
        <v>518.2</v>
      </c>
      <c s="14"/>
      <c s="13">
        <f>ROUND((G12*F12),2)</f>
      </c>
      <c r="O12">
        <f>rekapitulace!H8</f>
      </c>
      <c>
        <f>O12/100*H12</f>
      </c>
    </row>
    <row r="13" spans="4:4" ht="76.5">
      <c r="D13" s="15" t="s">
        <v>1220</v>
      </c>
    </row>
    <row r="14" spans="1:16" ht="12.75">
      <c r="A14" s="7">
        <v>2</v>
      </c>
      <c s="7" t="s">
        <v>546</v>
      </c>
      <c s="7" t="s">
        <v>44</v>
      </c>
      <c s="7" t="s">
        <v>547</v>
      </c>
      <c s="7" t="s">
        <v>93</v>
      </c>
      <c s="10">
        <v>385</v>
      </c>
      <c s="14"/>
      <c s="13">
        <f>ROUND((G14*F14),2)</f>
      </c>
      <c r="O14">
        <f>rekapitulace!H8</f>
      </c>
      <c>
        <f>O14/100*H14</f>
      </c>
    </row>
    <row r="15" spans="4:4" ht="76.5">
      <c r="D15" s="15" t="s">
        <v>1221</v>
      </c>
    </row>
    <row r="16" spans="1:16" ht="12.75" customHeight="1">
      <c r="A16" s="16"/>
      <c s="16"/>
      <c s="16" t="s">
        <v>42</v>
      </c>
      <c s="16" t="s">
        <v>41</v>
      </c>
      <c s="16"/>
      <c s="16"/>
      <c s="16"/>
      <c s="16">
        <f>SUM(H12:H15)</f>
      </c>
      <c r="P16">
        <f>ROUND(SUM(P12:P15),2)</f>
      </c>
    </row>
    <row r="18" spans="1:8" ht="12.75" customHeight="1">
      <c r="A18" s="9"/>
      <c s="9"/>
      <c s="9" t="s">
        <v>24</v>
      </c>
      <c s="9" t="s">
        <v>102</v>
      </c>
      <c s="9"/>
      <c s="11"/>
      <c s="9"/>
      <c s="11"/>
    </row>
    <row r="19" spans="1:16" ht="12.75">
      <c r="A19" s="7">
        <v>3</v>
      </c>
      <c s="7" t="s">
        <v>552</v>
      </c>
      <c s="7" t="s">
        <v>44</v>
      </c>
      <c s="7" t="s">
        <v>1073</v>
      </c>
      <c s="7" t="s">
        <v>93</v>
      </c>
      <c s="10">
        <v>385</v>
      </c>
      <c s="14"/>
      <c s="13">
        <f>ROUND((G19*F19),2)</f>
      </c>
      <c r="O19">
        <f>rekapitulace!H8</f>
      </c>
      <c>
        <f>O19/100*H19</f>
      </c>
    </row>
    <row r="20" spans="4:4" ht="102">
      <c r="D20" s="15" t="s">
        <v>1222</v>
      </c>
    </row>
    <row r="21" spans="1:16" ht="12.75">
      <c r="A21" s="7">
        <v>4</v>
      </c>
      <c s="7" t="s">
        <v>822</v>
      </c>
      <c s="7" t="s">
        <v>44</v>
      </c>
      <c s="7" t="s">
        <v>823</v>
      </c>
      <c s="7" t="s">
        <v>93</v>
      </c>
      <c s="10">
        <v>518.2</v>
      </c>
      <c s="14"/>
      <c s="13">
        <f>ROUND((G21*F21),2)</f>
      </c>
      <c r="O21">
        <f>rekapitulace!H8</f>
      </c>
      <c>
        <f>O21/100*H21</f>
      </c>
    </row>
    <row r="22" spans="4:4" ht="140.25">
      <c r="D22" s="15" t="s">
        <v>1223</v>
      </c>
    </row>
    <row r="23" spans="1:16" ht="12.75">
      <c r="A23" s="7">
        <v>5</v>
      </c>
      <c s="7" t="s">
        <v>109</v>
      </c>
      <c s="7" t="s">
        <v>44</v>
      </c>
      <c s="7" t="s">
        <v>110</v>
      </c>
      <c s="7" t="s">
        <v>93</v>
      </c>
      <c s="10">
        <v>518.2</v>
      </c>
      <c s="14"/>
      <c s="13">
        <f>ROUND((G23*F23),2)</f>
      </c>
      <c r="O23">
        <f>rekapitulace!H8</f>
      </c>
      <c>
        <f>O23/100*H23</f>
      </c>
    </row>
    <row r="24" spans="4:4" ht="114.75">
      <c r="D24" s="15" t="s">
        <v>1224</v>
      </c>
    </row>
    <row r="25" spans="1:16" ht="12.75">
      <c r="A25" s="7">
        <v>6</v>
      </c>
      <c s="7" t="s">
        <v>112</v>
      </c>
      <c s="7" t="s">
        <v>44</v>
      </c>
      <c s="7" t="s">
        <v>113</v>
      </c>
      <c s="7" t="s">
        <v>93</v>
      </c>
      <c s="10">
        <v>385</v>
      </c>
      <c s="14"/>
      <c s="13">
        <f>ROUND((G25*F25),2)</f>
      </c>
      <c r="O25">
        <f>rekapitulace!H8</f>
      </c>
      <c>
        <f>O25/100*H25</f>
      </c>
    </row>
    <row r="26" spans="4:4" ht="51">
      <c r="D26" s="15" t="s">
        <v>1225</v>
      </c>
    </row>
    <row r="27" spans="1:16" ht="12.75">
      <c r="A27" s="7">
        <v>7</v>
      </c>
      <c s="7" t="s">
        <v>866</v>
      </c>
      <c s="7" t="s">
        <v>44</v>
      </c>
      <c s="7" t="s">
        <v>867</v>
      </c>
      <c s="7" t="s">
        <v>93</v>
      </c>
      <c s="10">
        <v>42</v>
      </c>
      <c s="14"/>
      <c s="13">
        <f>ROUND((G27*F27),2)</f>
      </c>
      <c r="O27">
        <f>rekapitulace!H8</f>
      </c>
      <c>
        <f>O27/100*H27</f>
      </c>
    </row>
    <row r="28" spans="4:4" ht="51">
      <c r="D28" s="15" t="s">
        <v>1226</v>
      </c>
    </row>
    <row r="29" spans="1:16" ht="12.75" customHeight="1">
      <c r="A29" s="16"/>
      <c s="16"/>
      <c s="16" t="s">
        <v>24</v>
      </c>
      <c s="16" t="s">
        <v>102</v>
      </c>
      <c s="16"/>
      <c s="16"/>
      <c s="16"/>
      <c s="16">
        <f>SUM(H19:H28)</f>
      </c>
      <c r="P29">
        <f>ROUND(SUM(P19:P28),2)</f>
      </c>
    </row>
    <row r="31" spans="1:8" ht="12.75" customHeight="1">
      <c r="A31" s="9"/>
      <c s="9"/>
      <c s="9" t="s">
        <v>34</v>
      </c>
      <c s="9" t="s">
        <v>570</v>
      </c>
      <c s="9"/>
      <c s="11"/>
      <c s="9"/>
      <c s="11"/>
    </row>
    <row r="32" spans="1:16" ht="12.75">
      <c r="A32" s="7">
        <v>8</v>
      </c>
      <c s="7" t="s">
        <v>869</v>
      </c>
      <c s="7" t="s">
        <v>44</v>
      </c>
      <c s="7" t="s">
        <v>870</v>
      </c>
      <c s="7" t="s">
        <v>93</v>
      </c>
      <c s="10">
        <v>4.9</v>
      </c>
      <c s="14"/>
      <c s="13">
        <f>ROUND((G32*F32),2)</f>
      </c>
      <c r="O32">
        <f>rekapitulace!H8</f>
      </c>
      <c>
        <f>O32/100*H32</f>
      </c>
    </row>
    <row r="33" spans="4:4" ht="76.5">
      <c r="D33" s="15" t="s">
        <v>1227</v>
      </c>
    </row>
    <row r="34" spans="1:16" ht="12.75">
      <c r="A34" s="7">
        <v>9</v>
      </c>
      <c s="7" t="s">
        <v>872</v>
      </c>
      <c s="7" t="s">
        <v>44</v>
      </c>
      <c s="7" t="s">
        <v>873</v>
      </c>
      <c s="7" t="s">
        <v>93</v>
      </c>
      <c s="10">
        <v>72.5</v>
      </c>
      <c s="14"/>
      <c s="13">
        <f>ROUND((G34*F34),2)</f>
      </c>
      <c r="O34">
        <f>rekapitulace!H8</f>
      </c>
      <c>
        <f>O34/100*H34</f>
      </c>
    </row>
    <row r="35" spans="4:4" ht="63.75">
      <c r="D35" s="15" t="s">
        <v>1228</v>
      </c>
    </row>
    <row r="36" spans="1:16" ht="12.75">
      <c r="A36" s="7">
        <v>10</v>
      </c>
      <c s="7" t="s">
        <v>875</v>
      </c>
      <c s="7" t="s">
        <v>44</v>
      </c>
      <c s="7" t="s">
        <v>876</v>
      </c>
      <c s="7" t="s">
        <v>97</v>
      </c>
      <c s="10">
        <v>8.7</v>
      </c>
      <c s="14"/>
      <c s="13">
        <f>ROUND((G36*F36),2)</f>
      </c>
      <c r="O36">
        <f>rekapitulace!H8</f>
      </c>
      <c>
        <f>O36/100*H36</f>
      </c>
    </row>
    <row r="37" spans="4:4" ht="114.75">
      <c r="D37" s="15" t="s">
        <v>1229</v>
      </c>
    </row>
    <row r="38" spans="1:16" ht="12.75">
      <c r="A38" s="7">
        <v>11</v>
      </c>
      <c s="7" t="s">
        <v>878</v>
      </c>
      <c s="7" t="s">
        <v>44</v>
      </c>
      <c s="7" t="s">
        <v>879</v>
      </c>
      <c s="7" t="s">
        <v>117</v>
      </c>
      <c s="10">
        <v>175</v>
      </c>
      <c s="14"/>
      <c s="13">
        <f>ROUND((G38*F38),2)</f>
      </c>
      <c r="O38">
        <f>rekapitulace!H8</f>
      </c>
      <c>
        <f>O38/100*H38</f>
      </c>
    </row>
    <row r="39" spans="4:4" ht="89.25">
      <c r="D39" s="15" t="s">
        <v>1230</v>
      </c>
    </row>
    <row r="40" spans="1:16" ht="12.75" customHeight="1">
      <c r="A40" s="16"/>
      <c s="16"/>
      <c s="16" t="s">
        <v>34</v>
      </c>
      <c s="16" t="s">
        <v>570</v>
      </c>
      <c s="16"/>
      <c s="16"/>
      <c s="16"/>
      <c s="16">
        <f>SUM(H32:H39)</f>
      </c>
      <c r="P40">
        <f>ROUND(SUM(P32:P39),2)</f>
      </c>
    </row>
    <row r="42" spans="1:8" ht="12.75" customHeight="1">
      <c r="A42" s="9"/>
      <c s="9"/>
      <c s="9" t="s">
        <v>35</v>
      </c>
      <c s="9" t="s">
        <v>850</v>
      </c>
      <c s="9"/>
      <c s="11"/>
      <c s="9"/>
      <c s="11"/>
    </row>
    <row r="43" spans="1:16" ht="12.75">
      <c r="A43" s="7">
        <v>12</v>
      </c>
      <c s="7" t="s">
        <v>881</v>
      </c>
      <c s="7" t="s">
        <v>44</v>
      </c>
      <c s="7" t="s">
        <v>882</v>
      </c>
      <c s="7" t="s">
        <v>93</v>
      </c>
      <c s="10">
        <v>31.5</v>
      </c>
      <c s="14"/>
      <c s="13">
        <f>ROUND((G43*F43),2)</f>
      </c>
      <c r="O43">
        <f>rekapitulace!H8</f>
      </c>
      <c>
        <f>O43/100*H43</f>
      </c>
    </row>
    <row r="44" spans="4:4" ht="38.25">
      <c r="D44" s="15" t="s">
        <v>1231</v>
      </c>
    </row>
    <row r="45" spans="1:16" ht="12.75">
      <c r="A45" s="7">
        <v>13</v>
      </c>
      <c s="7" t="s">
        <v>884</v>
      </c>
      <c s="7" t="s">
        <v>44</v>
      </c>
      <c s="7" t="s">
        <v>885</v>
      </c>
      <c s="7" t="s">
        <v>97</v>
      </c>
      <c s="10">
        <v>4.095</v>
      </c>
      <c s="14"/>
      <c s="13">
        <f>ROUND((G45*F45),2)</f>
      </c>
      <c r="O45">
        <f>rekapitulace!H8</f>
      </c>
      <c>
        <f>O45/100*H45</f>
      </c>
    </row>
    <row r="46" spans="4:4" ht="114.75">
      <c r="D46" s="15" t="s">
        <v>1232</v>
      </c>
    </row>
    <row r="47" spans="1:16" ht="12.75">
      <c r="A47" s="7">
        <v>14</v>
      </c>
      <c s="7" t="s">
        <v>887</v>
      </c>
      <c s="7" t="s">
        <v>44</v>
      </c>
      <c s="7" t="s">
        <v>888</v>
      </c>
      <c s="7" t="s">
        <v>93</v>
      </c>
      <c s="10">
        <v>82</v>
      </c>
      <c s="14"/>
      <c s="13">
        <f>ROUND((G47*F47),2)</f>
      </c>
      <c r="O47">
        <f>rekapitulace!H8</f>
      </c>
      <c>
        <f>O47/100*H47</f>
      </c>
    </row>
    <row r="48" spans="4:4" ht="63.75">
      <c r="D48" s="15" t="s">
        <v>1233</v>
      </c>
    </row>
    <row r="49" spans="1:16" ht="12.75">
      <c r="A49" s="7">
        <v>15</v>
      </c>
      <c s="7" t="s">
        <v>890</v>
      </c>
      <c s="7" t="s">
        <v>44</v>
      </c>
      <c s="7" t="s">
        <v>891</v>
      </c>
      <c s="7" t="s">
        <v>97</v>
      </c>
      <c s="10">
        <v>9.84</v>
      </c>
      <c s="14"/>
      <c s="13">
        <f>ROUND((G49*F49),2)</f>
      </c>
      <c r="O49">
        <f>rekapitulace!H8</f>
      </c>
      <c>
        <f>O49/100*H49</f>
      </c>
    </row>
    <row r="50" spans="4:4" ht="114.75">
      <c r="D50" s="15" t="s">
        <v>1234</v>
      </c>
    </row>
    <row r="51" spans="1:16" ht="12.75" customHeight="1">
      <c r="A51" s="16"/>
      <c s="16"/>
      <c s="16" t="s">
        <v>35</v>
      </c>
      <c s="16" t="s">
        <v>850</v>
      </c>
      <c s="16"/>
      <c s="16"/>
      <c s="16"/>
      <c s="16">
        <f>SUM(H43:H50)</f>
      </c>
      <c r="P51">
        <f>ROUND(SUM(P43:P50),2)</f>
      </c>
    </row>
    <row r="53" spans="1:8" ht="12.75" customHeight="1">
      <c r="A53" s="9"/>
      <c s="9"/>
      <c s="9" t="s">
        <v>36</v>
      </c>
      <c s="9" t="s">
        <v>119</v>
      </c>
      <c s="9"/>
      <c s="11"/>
      <c s="9"/>
      <c s="11"/>
    </row>
    <row r="54" spans="1:16" ht="12.75">
      <c r="A54" s="7">
        <v>16</v>
      </c>
      <c s="7" t="s">
        <v>893</v>
      </c>
      <c s="7" t="s">
        <v>44</v>
      </c>
      <c s="7" t="s">
        <v>894</v>
      </c>
      <c s="7" t="s">
        <v>93</v>
      </c>
      <c s="10">
        <v>14</v>
      </c>
      <c s="14"/>
      <c s="13">
        <f>ROUND((G54*F54),2)</f>
      </c>
      <c r="O54">
        <f>rekapitulace!H8</f>
      </c>
      <c>
        <f>O54/100*H54</f>
      </c>
    </row>
    <row r="55" spans="4:4" ht="63.75">
      <c r="D55" s="15" t="s">
        <v>1235</v>
      </c>
    </row>
    <row r="56" spans="1:16" ht="12.75">
      <c r="A56" s="7">
        <v>17</v>
      </c>
      <c s="7" t="s">
        <v>896</v>
      </c>
      <c s="7" t="s">
        <v>44</v>
      </c>
      <c s="7" t="s">
        <v>897</v>
      </c>
      <c s="7" t="s">
        <v>93</v>
      </c>
      <c s="10">
        <v>34.1</v>
      </c>
      <c s="14"/>
      <c s="13">
        <f>ROUND((G56*F56),2)</f>
      </c>
      <c r="O56">
        <f>rekapitulace!H8</f>
      </c>
      <c>
        <f>O56/100*H56</f>
      </c>
    </row>
    <row r="57" spans="4:4" ht="89.25">
      <c r="D57" s="15" t="s">
        <v>1236</v>
      </c>
    </row>
    <row r="58" spans="1:16" ht="12.75">
      <c r="A58" s="7">
        <v>18</v>
      </c>
      <c s="7" t="s">
        <v>120</v>
      </c>
      <c s="7" t="s">
        <v>44</v>
      </c>
      <c s="7" t="s">
        <v>899</v>
      </c>
      <c s="7" t="s">
        <v>93</v>
      </c>
      <c s="10">
        <v>52.5</v>
      </c>
      <c s="14"/>
      <c s="13">
        <f>ROUND((G58*F58),2)</f>
      </c>
      <c r="O58">
        <f>rekapitulace!H8</f>
      </c>
      <c>
        <f>O58/100*H58</f>
      </c>
    </row>
    <row r="59" spans="4:4" ht="127.5">
      <c r="D59" s="15" t="s">
        <v>1237</v>
      </c>
    </row>
    <row r="60" spans="1:16" ht="12.75" customHeight="1">
      <c r="A60" s="16"/>
      <c s="16"/>
      <c s="16" t="s">
        <v>36</v>
      </c>
      <c s="16" t="s">
        <v>119</v>
      </c>
      <c s="16"/>
      <c s="16"/>
      <c s="16"/>
      <c s="16">
        <f>SUM(H54:H59)</f>
      </c>
      <c r="P60">
        <f>ROUND(SUM(P54:P59),2)</f>
      </c>
    </row>
    <row r="62" spans="1:8" ht="12.75" customHeight="1">
      <c r="A62" s="9"/>
      <c s="9"/>
      <c s="9" t="s">
        <v>39</v>
      </c>
      <c s="9" t="s">
        <v>366</v>
      </c>
      <c s="9"/>
      <c s="11"/>
      <c s="9"/>
      <c s="11"/>
    </row>
    <row r="63" spans="1:16" ht="12.75">
      <c r="A63" s="7">
        <v>19</v>
      </c>
      <c s="7" t="s">
        <v>901</v>
      </c>
      <c s="7" t="s">
        <v>44</v>
      </c>
      <c s="7" t="s">
        <v>902</v>
      </c>
      <c s="7" t="s">
        <v>117</v>
      </c>
      <c s="10">
        <v>401</v>
      </c>
      <c s="14"/>
      <c s="13">
        <f>ROUND((G63*F63),2)</f>
      </c>
      <c r="O63">
        <f>rekapitulace!H8</f>
      </c>
      <c>
        <f>O63/100*H63</f>
      </c>
    </row>
    <row r="64" spans="4:4" ht="76.5">
      <c r="D64" s="15" t="s">
        <v>1238</v>
      </c>
    </row>
    <row r="65" spans="1:16" ht="12.75">
      <c r="A65" s="7">
        <v>20</v>
      </c>
      <c s="7" t="s">
        <v>904</v>
      </c>
      <c s="7" t="s">
        <v>44</v>
      </c>
      <c s="7" t="s">
        <v>905</v>
      </c>
      <c s="7" t="s">
        <v>117</v>
      </c>
      <c s="10">
        <v>105</v>
      </c>
      <c s="14"/>
      <c s="13">
        <f>ROUND((G65*F65),2)</f>
      </c>
      <c r="O65">
        <f>rekapitulace!H8</f>
      </c>
      <c>
        <f>O65/100*H65</f>
      </c>
    </row>
    <row r="66" spans="4:4" ht="63.75">
      <c r="D66" s="15" t="s">
        <v>1239</v>
      </c>
    </row>
    <row r="67" spans="1:16" ht="12.75" customHeight="1">
      <c r="A67" s="16"/>
      <c s="16"/>
      <c s="16" t="s">
        <v>39</v>
      </c>
      <c s="16" t="s">
        <v>366</v>
      </c>
      <c s="16"/>
      <c s="16"/>
      <c s="16"/>
      <c s="16">
        <f>SUM(H63:H66)</f>
      </c>
      <c r="P67">
        <f>ROUND(SUM(P63:P66),2)</f>
      </c>
    </row>
    <row r="69" spans="1:8" ht="12.75" customHeight="1">
      <c r="A69" s="9"/>
      <c s="9"/>
      <c s="9" t="s">
        <v>40</v>
      </c>
      <c s="9" t="s">
        <v>77</v>
      </c>
      <c s="9"/>
      <c s="11"/>
      <c s="9"/>
      <c s="11"/>
    </row>
    <row r="70" spans="1:16" ht="12.75">
      <c r="A70" s="7">
        <v>21</v>
      </c>
      <c s="7" t="s">
        <v>1209</v>
      </c>
      <c s="7" t="s">
        <v>44</v>
      </c>
      <c s="7" t="s">
        <v>1210</v>
      </c>
      <c s="7" t="s">
        <v>128</v>
      </c>
      <c s="10">
        <v>5.1</v>
      </c>
      <c s="14"/>
      <c s="13">
        <f>ROUND((G70*F70),2)</f>
      </c>
      <c r="O70">
        <f>rekapitulace!H8</f>
      </c>
      <c>
        <f>O70/100*H70</f>
      </c>
    </row>
    <row r="71" spans="4:4" ht="102">
      <c r="D71" s="15" t="s">
        <v>1240</v>
      </c>
    </row>
    <row r="72" spans="1:16" ht="12.75">
      <c r="A72" s="7">
        <v>22</v>
      </c>
      <c s="7" t="s">
        <v>907</v>
      </c>
      <c s="7" t="s">
        <v>44</v>
      </c>
      <c s="7" t="s">
        <v>908</v>
      </c>
      <c s="7" t="s">
        <v>128</v>
      </c>
      <c s="10">
        <v>75.6</v>
      </c>
      <c s="14"/>
      <c s="13">
        <f>ROUND((G72*F72),2)</f>
      </c>
      <c r="O72">
        <f>rekapitulace!H8</f>
      </c>
      <c>
        <f>O72/100*H72</f>
      </c>
    </row>
    <row r="73" spans="4:4" ht="63.75">
      <c r="D73" s="15" t="s">
        <v>1119</v>
      </c>
    </row>
    <row r="74" spans="1:16" ht="12.75">
      <c r="A74" s="7">
        <v>23</v>
      </c>
      <c s="7" t="s">
        <v>941</v>
      </c>
      <c s="7" t="s">
        <v>44</v>
      </c>
      <c s="7" t="s">
        <v>942</v>
      </c>
      <c s="7" t="s">
        <v>128</v>
      </c>
      <c s="10">
        <v>3.2</v>
      </c>
      <c s="14"/>
      <c s="13">
        <f>ROUND((G74*F74),2)</f>
      </c>
      <c r="O74">
        <f>rekapitulace!H8</f>
      </c>
      <c>
        <f>O74/100*H74</f>
      </c>
    </row>
    <row r="75" spans="4:4" ht="51">
      <c r="D75" s="15" t="s">
        <v>1241</v>
      </c>
    </row>
    <row r="76" spans="1:16" ht="12.75">
      <c r="A76" s="7">
        <v>24</v>
      </c>
      <c s="7" t="s">
        <v>910</v>
      </c>
      <c s="7" t="s">
        <v>44</v>
      </c>
      <c s="7" t="s">
        <v>911</v>
      </c>
      <c s="7" t="s">
        <v>128</v>
      </c>
      <c s="10">
        <v>3.5</v>
      </c>
      <c s="14"/>
      <c s="13">
        <f>ROUND((G76*F76),2)</f>
      </c>
      <c r="O76">
        <f>rekapitulace!H8</f>
      </c>
      <c>
        <f>O76/100*H76</f>
      </c>
    </row>
    <row r="77" spans="4:4" ht="51">
      <c r="D77" s="15" t="s">
        <v>1242</v>
      </c>
    </row>
    <row r="78" spans="1:16" ht="12.75" customHeight="1">
      <c r="A78" s="16"/>
      <c s="16"/>
      <c s="16" t="s">
        <v>40</v>
      </c>
      <c s="16" t="s">
        <v>77</v>
      </c>
      <c s="16"/>
      <c s="16"/>
      <c s="16"/>
      <c s="16">
        <f>SUM(H70:H77)</f>
      </c>
      <c r="P78">
        <f>ROUND(SUM(P70:P77),2)</f>
      </c>
    </row>
    <row r="80" spans="1:8" ht="12.75" customHeight="1">
      <c r="A80" s="9"/>
      <c s="9"/>
      <c s="9" t="s">
        <v>85</v>
      </c>
      <c s="9" t="s">
        <v>84</v>
      </c>
      <c s="9"/>
      <c s="11"/>
      <c s="9"/>
      <c s="11"/>
    </row>
    <row r="81" spans="1:16" ht="12.75">
      <c r="A81" s="7">
        <v>25</v>
      </c>
      <c s="7" t="s">
        <v>913</v>
      </c>
      <c s="7" t="s">
        <v>44</v>
      </c>
      <c s="7" t="s">
        <v>914</v>
      </c>
      <c s="7" t="s">
        <v>128</v>
      </c>
      <c s="10">
        <v>70</v>
      </c>
      <c s="14"/>
      <c s="13">
        <f>ROUND((G81*F81),2)</f>
      </c>
      <c r="O81">
        <f>rekapitulace!H8</f>
      </c>
      <c>
        <f>O81/100*H81</f>
      </c>
    </row>
    <row r="82" spans="4:4" ht="51">
      <c r="D82" s="15" t="s">
        <v>1243</v>
      </c>
    </row>
    <row r="83" spans="1:16" ht="12.75" customHeight="1">
      <c r="A83" s="16"/>
      <c s="16"/>
      <c s="16" t="s">
        <v>85</v>
      </c>
      <c s="16" t="s">
        <v>84</v>
      </c>
      <c s="16"/>
      <c s="16"/>
      <c s="16"/>
      <c s="16">
        <f>SUM(H81:H82)</f>
      </c>
      <c r="P83">
        <f>ROUND(SUM(P81:P82),2)</f>
      </c>
    </row>
    <row r="85" spans="1:16" ht="12.75" customHeight="1">
      <c r="A85" s="16"/>
      <c s="16"/>
      <c s="16"/>
      <c s="16" t="s">
        <v>65</v>
      </c>
      <c s="16"/>
      <c s="16"/>
      <c s="16"/>
      <c s="16">
        <f>+H16+H29+H40+H51+H60+H67+H78+H83</f>
      </c>
      <c r="P85">
        <f>+P16+P29+P40+P51+P60+P67+P78+P83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3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81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1244</v>
      </c>
      <c s="5" t="s">
        <v>1245</v>
      </c>
      <c s="5"/>
    </row>
    <row r="6" spans="1:5" ht="12.75" customHeight="1">
      <c r="A6" t="s">
        <v>17</v>
      </c>
      <c r="C6" s="5" t="s">
        <v>1246</v>
      </c>
      <c s="5" t="s">
        <v>1245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42</v>
      </c>
      <c s="9" t="s">
        <v>41</v>
      </c>
      <c s="9"/>
      <c s="11"/>
      <c s="9"/>
      <c s="11"/>
    </row>
    <row r="12" spans="1:16" ht="12.75">
      <c r="A12" s="7">
        <v>1</v>
      </c>
      <c s="7" t="s">
        <v>91</v>
      </c>
      <c s="7" t="s">
        <v>44</v>
      </c>
      <c s="7" t="s">
        <v>544</v>
      </c>
      <c s="7" t="s">
        <v>93</v>
      </c>
      <c s="10">
        <v>236</v>
      </c>
      <c s="14"/>
      <c s="13">
        <f>ROUND((G12*F12),2)</f>
      </c>
      <c r="O12">
        <f>rekapitulace!H8</f>
      </c>
      <c>
        <f>O12/100*H12</f>
      </c>
    </row>
    <row r="13" spans="4:4" ht="76.5">
      <c r="D13" s="15" t="s">
        <v>1247</v>
      </c>
    </row>
    <row r="14" spans="1:16" ht="12.75">
      <c r="A14" s="7">
        <v>2</v>
      </c>
      <c s="7" t="s">
        <v>546</v>
      </c>
      <c s="7" t="s">
        <v>44</v>
      </c>
      <c s="7" t="s">
        <v>547</v>
      </c>
      <c s="7" t="s">
        <v>93</v>
      </c>
      <c s="10">
        <v>202.3</v>
      </c>
      <c s="14"/>
      <c s="13">
        <f>ROUND((G14*F14),2)</f>
      </c>
      <c r="O14">
        <f>rekapitulace!H8</f>
      </c>
      <c>
        <f>O14/100*H14</f>
      </c>
    </row>
    <row r="15" spans="4:4" ht="76.5">
      <c r="D15" s="15" t="s">
        <v>1248</v>
      </c>
    </row>
    <row r="16" spans="1:16" ht="12.75" customHeight="1">
      <c r="A16" s="16"/>
      <c s="16"/>
      <c s="16" t="s">
        <v>42</v>
      </c>
      <c s="16" t="s">
        <v>41</v>
      </c>
      <c s="16"/>
      <c s="16"/>
      <c s="16"/>
      <c s="16">
        <f>SUM(H12:H15)</f>
      </c>
      <c r="P16">
        <f>ROUND(SUM(P12:P15),2)</f>
      </c>
    </row>
    <row r="18" spans="1:8" ht="12.75" customHeight="1">
      <c r="A18" s="9"/>
      <c s="9"/>
      <c s="9" t="s">
        <v>24</v>
      </c>
      <c s="9" t="s">
        <v>102</v>
      </c>
      <c s="9"/>
      <c s="11"/>
      <c s="9"/>
      <c s="11"/>
    </row>
    <row r="19" spans="1:16" ht="12.75">
      <c r="A19" s="7">
        <v>3</v>
      </c>
      <c s="7" t="s">
        <v>552</v>
      </c>
      <c s="7" t="s">
        <v>44</v>
      </c>
      <c s="7" t="s">
        <v>1073</v>
      </c>
      <c s="7" t="s">
        <v>93</v>
      </c>
      <c s="10">
        <v>202.3</v>
      </c>
      <c s="14"/>
      <c s="13">
        <f>ROUND((G19*F19),2)</f>
      </c>
      <c r="O19">
        <f>rekapitulace!H8</f>
      </c>
      <c>
        <f>O19/100*H19</f>
      </c>
    </row>
    <row r="20" spans="4:4" ht="102">
      <c r="D20" s="15" t="s">
        <v>1249</v>
      </c>
    </row>
    <row r="21" spans="1:16" ht="12.75">
      <c r="A21" s="7">
        <v>4</v>
      </c>
      <c s="7" t="s">
        <v>822</v>
      </c>
      <c s="7" t="s">
        <v>44</v>
      </c>
      <c s="7" t="s">
        <v>823</v>
      </c>
      <c s="7" t="s">
        <v>93</v>
      </c>
      <c s="10">
        <v>232</v>
      </c>
      <c s="14"/>
      <c s="13">
        <f>ROUND((G21*F21),2)</f>
      </c>
      <c r="O21">
        <f>rekapitulace!H8</f>
      </c>
      <c>
        <f>O21/100*H21</f>
      </c>
    </row>
    <row r="22" spans="4:4" ht="63.75">
      <c r="D22" s="15" t="s">
        <v>1250</v>
      </c>
    </row>
    <row r="23" spans="1:16" ht="12.75">
      <c r="A23" s="7">
        <v>5</v>
      </c>
      <c s="7" t="s">
        <v>109</v>
      </c>
      <c s="7" t="s">
        <v>44</v>
      </c>
      <c s="7" t="s">
        <v>110</v>
      </c>
      <c s="7" t="s">
        <v>93</v>
      </c>
      <c s="10">
        <v>263.3</v>
      </c>
      <c s="14"/>
      <c s="13">
        <f>ROUND((G23*F23),2)</f>
      </c>
      <c r="O23">
        <f>rekapitulace!H8</f>
      </c>
      <c>
        <f>O23/100*H23</f>
      </c>
    </row>
    <row r="24" spans="4:4" ht="114.75">
      <c r="D24" s="15" t="s">
        <v>1251</v>
      </c>
    </row>
    <row r="25" spans="1:16" ht="12.75">
      <c r="A25" s="7">
        <v>6</v>
      </c>
      <c s="7" t="s">
        <v>112</v>
      </c>
      <c s="7" t="s">
        <v>44</v>
      </c>
      <c s="7" t="s">
        <v>113</v>
      </c>
      <c s="7" t="s">
        <v>93</v>
      </c>
      <c s="10">
        <v>202.3</v>
      </c>
      <c s="14"/>
      <c s="13">
        <f>ROUND((G25*F25),2)</f>
      </c>
      <c r="O25">
        <f>rekapitulace!H8</f>
      </c>
      <c>
        <f>O25/100*H25</f>
      </c>
    </row>
    <row r="26" spans="4:4" ht="63.75">
      <c r="D26" s="15" t="s">
        <v>1252</v>
      </c>
    </row>
    <row r="27" spans="1:16" ht="12.75">
      <c r="A27" s="7">
        <v>7</v>
      </c>
      <c s="7" t="s">
        <v>866</v>
      </c>
      <c s="7" t="s">
        <v>44</v>
      </c>
      <c s="7" t="s">
        <v>867</v>
      </c>
      <c s="7" t="s">
        <v>93</v>
      </c>
      <c s="10">
        <v>36</v>
      </c>
      <c s="14"/>
      <c s="13">
        <f>ROUND((G27*F27),2)</f>
      </c>
      <c r="O27">
        <f>rekapitulace!H8</f>
      </c>
      <c>
        <f>O27/100*H27</f>
      </c>
    </row>
    <row r="28" spans="4:4" ht="63.75">
      <c r="D28" s="15" t="s">
        <v>1253</v>
      </c>
    </row>
    <row r="29" spans="1:16" ht="12.75" customHeight="1">
      <c r="A29" s="16"/>
      <c s="16"/>
      <c s="16" t="s">
        <v>24</v>
      </c>
      <c s="16" t="s">
        <v>102</v>
      </c>
      <c s="16"/>
      <c s="16"/>
      <c s="16"/>
      <c s="16">
        <f>SUM(H19:H28)</f>
      </c>
      <c r="P29">
        <f>ROUND(SUM(P19:P28),2)</f>
      </c>
    </row>
    <row r="31" spans="1:8" ht="12.75" customHeight="1">
      <c r="A31" s="9"/>
      <c s="9"/>
      <c s="9" t="s">
        <v>34</v>
      </c>
      <c s="9" t="s">
        <v>570</v>
      </c>
      <c s="9"/>
      <c s="11"/>
      <c s="9"/>
      <c s="11"/>
    </row>
    <row r="32" spans="1:16" ht="12.75">
      <c r="A32" s="7">
        <v>8</v>
      </c>
      <c s="7" t="s">
        <v>869</v>
      </c>
      <c s="7" t="s">
        <v>44</v>
      </c>
      <c s="7" t="s">
        <v>870</v>
      </c>
      <c s="7" t="s">
        <v>93</v>
      </c>
      <c s="10">
        <v>0.7</v>
      </c>
      <c s="14"/>
      <c s="13">
        <f>ROUND((G32*F32),2)</f>
      </c>
      <c r="O32">
        <f>rekapitulace!H8</f>
      </c>
      <c>
        <f>O32/100*H32</f>
      </c>
    </row>
    <row r="33" spans="4:4" ht="76.5">
      <c r="D33" s="15" t="s">
        <v>1254</v>
      </c>
    </row>
    <row r="34" spans="1:16" ht="12.75">
      <c r="A34" s="7">
        <v>9</v>
      </c>
      <c s="7" t="s">
        <v>872</v>
      </c>
      <c s="7" t="s">
        <v>44</v>
      </c>
      <c s="7" t="s">
        <v>873</v>
      </c>
      <c s="7" t="s">
        <v>93</v>
      </c>
      <c s="10">
        <v>26.1</v>
      </c>
      <c s="14"/>
      <c s="13">
        <f>ROUND((G34*F34),2)</f>
      </c>
      <c r="O34">
        <f>rekapitulace!H8</f>
      </c>
      <c>
        <f>O34/100*H34</f>
      </c>
    </row>
    <row r="35" spans="4:4" ht="38.25">
      <c r="D35" s="15" t="s">
        <v>1255</v>
      </c>
    </row>
    <row r="36" spans="1:16" ht="12.75">
      <c r="A36" s="7">
        <v>10</v>
      </c>
      <c s="7" t="s">
        <v>875</v>
      </c>
      <c s="7" t="s">
        <v>44</v>
      </c>
      <c s="7" t="s">
        <v>876</v>
      </c>
      <c s="7" t="s">
        <v>97</v>
      </c>
      <c s="10">
        <v>3.132</v>
      </c>
      <c s="14"/>
      <c s="13">
        <f>ROUND((G36*F36),2)</f>
      </c>
      <c r="O36">
        <f>rekapitulace!H8</f>
      </c>
      <c>
        <f>O36/100*H36</f>
      </c>
    </row>
    <row r="37" spans="4:4" ht="114.75">
      <c r="D37" s="15" t="s">
        <v>1256</v>
      </c>
    </row>
    <row r="38" spans="1:16" ht="12.75">
      <c r="A38" s="7">
        <v>11</v>
      </c>
      <c s="7" t="s">
        <v>878</v>
      </c>
      <c s="7" t="s">
        <v>44</v>
      </c>
      <c s="7" t="s">
        <v>879</v>
      </c>
      <c s="7" t="s">
        <v>117</v>
      </c>
      <c s="10">
        <v>45</v>
      </c>
      <c s="14"/>
      <c s="13">
        <f>ROUND((G38*F38),2)</f>
      </c>
      <c r="O38">
        <f>rekapitulace!H8</f>
      </c>
      <c>
        <f>O38/100*H38</f>
      </c>
    </row>
    <row r="39" spans="4:4" ht="89.25">
      <c r="D39" s="15" t="s">
        <v>1257</v>
      </c>
    </row>
    <row r="40" spans="1:16" ht="12.75" customHeight="1">
      <c r="A40" s="16"/>
      <c s="16"/>
      <c s="16" t="s">
        <v>34</v>
      </c>
      <c s="16" t="s">
        <v>570</v>
      </c>
      <c s="16"/>
      <c s="16"/>
      <c s="16"/>
      <c s="16">
        <f>SUM(H32:H39)</f>
      </c>
      <c r="P40">
        <f>ROUND(SUM(P32:P39),2)</f>
      </c>
    </row>
    <row r="42" spans="1:8" ht="12.75" customHeight="1">
      <c r="A42" s="9"/>
      <c s="9"/>
      <c s="9" t="s">
        <v>35</v>
      </c>
      <c s="9" t="s">
        <v>850</v>
      </c>
      <c s="9"/>
      <c s="11"/>
      <c s="9"/>
      <c s="11"/>
    </row>
    <row r="43" spans="1:16" ht="12.75">
      <c r="A43" s="7">
        <v>12</v>
      </c>
      <c s="7" t="s">
        <v>881</v>
      </c>
      <c s="7" t="s">
        <v>44</v>
      </c>
      <c s="7" t="s">
        <v>882</v>
      </c>
      <c s="7" t="s">
        <v>93</v>
      </c>
      <c s="10">
        <v>5.276</v>
      </c>
      <c s="14"/>
      <c s="13">
        <f>ROUND((G43*F43),2)</f>
      </c>
      <c r="O43">
        <f>rekapitulace!H8</f>
      </c>
      <c>
        <f>O43/100*H43</f>
      </c>
    </row>
    <row r="44" spans="4:4" ht="51">
      <c r="D44" s="15" t="s">
        <v>1258</v>
      </c>
    </row>
    <row r="45" spans="1:16" ht="12.75">
      <c r="A45" s="7">
        <v>13</v>
      </c>
      <c s="7" t="s">
        <v>884</v>
      </c>
      <c s="7" t="s">
        <v>44</v>
      </c>
      <c s="7" t="s">
        <v>885</v>
      </c>
      <c s="7" t="s">
        <v>97</v>
      </c>
      <c s="10">
        <v>0.686</v>
      </c>
      <c s="14"/>
      <c s="13">
        <f>ROUND((G45*F45),2)</f>
      </c>
      <c r="O45">
        <f>rekapitulace!H8</f>
      </c>
      <c>
        <f>O45/100*H45</f>
      </c>
    </row>
    <row r="46" spans="4:4" ht="114.75">
      <c r="D46" s="15" t="s">
        <v>1259</v>
      </c>
    </row>
    <row r="47" spans="1:16" ht="12.75">
      <c r="A47" s="7">
        <v>14</v>
      </c>
      <c s="7" t="s">
        <v>887</v>
      </c>
      <c s="7" t="s">
        <v>44</v>
      </c>
      <c s="7" t="s">
        <v>888</v>
      </c>
      <c s="7" t="s">
        <v>93</v>
      </c>
      <c s="10">
        <v>22.188</v>
      </c>
      <c s="14"/>
      <c s="13">
        <f>ROUND((G47*F47),2)</f>
      </c>
      <c r="O47">
        <f>rekapitulace!H8</f>
      </c>
      <c>
        <f>O47/100*H47</f>
      </c>
    </row>
    <row r="48" spans="4:4" ht="63.75">
      <c r="D48" s="15" t="s">
        <v>1260</v>
      </c>
    </row>
    <row r="49" spans="1:16" ht="12.75">
      <c r="A49" s="7">
        <v>15</v>
      </c>
      <c s="7" t="s">
        <v>890</v>
      </c>
      <c s="7" t="s">
        <v>44</v>
      </c>
      <c s="7" t="s">
        <v>891</v>
      </c>
      <c s="7" t="s">
        <v>97</v>
      </c>
      <c s="10">
        <v>2.663</v>
      </c>
      <c s="14"/>
      <c s="13">
        <f>ROUND((G49*F49),2)</f>
      </c>
      <c r="O49">
        <f>rekapitulace!H8</f>
      </c>
      <c>
        <f>O49/100*H49</f>
      </c>
    </row>
    <row r="50" spans="4:4" ht="114.75">
      <c r="D50" s="15" t="s">
        <v>1261</v>
      </c>
    </row>
    <row r="51" spans="1:16" ht="12.75" customHeight="1">
      <c r="A51" s="16"/>
      <c s="16"/>
      <c s="16" t="s">
        <v>35</v>
      </c>
      <c s="16" t="s">
        <v>850</v>
      </c>
      <c s="16"/>
      <c s="16"/>
      <c s="16"/>
      <c s="16">
        <f>SUM(H43:H50)</f>
      </c>
      <c r="P51">
        <f>ROUND(SUM(P43:P50),2)</f>
      </c>
    </row>
    <row r="53" spans="1:8" ht="12.75" customHeight="1">
      <c r="A53" s="9"/>
      <c s="9"/>
      <c s="9" t="s">
        <v>36</v>
      </c>
      <c s="9" t="s">
        <v>119</v>
      </c>
      <c s="9"/>
      <c s="11"/>
      <c s="9"/>
      <c s="11"/>
    </row>
    <row r="54" spans="1:16" ht="12.75">
      <c r="A54" s="7">
        <v>16</v>
      </c>
      <c s="7" t="s">
        <v>893</v>
      </c>
      <c s="7" t="s">
        <v>44</v>
      </c>
      <c s="7" t="s">
        <v>894</v>
      </c>
      <c s="7" t="s">
        <v>93</v>
      </c>
      <c s="10">
        <v>4.02</v>
      </c>
      <c s="14"/>
      <c s="13">
        <f>ROUND((G54*F54),2)</f>
      </c>
      <c r="O54">
        <f>rekapitulace!H8</f>
      </c>
      <c>
        <f>O54/100*H54</f>
      </c>
    </row>
    <row r="55" spans="4:4" ht="63.75">
      <c r="D55" s="15" t="s">
        <v>1262</v>
      </c>
    </row>
    <row r="56" spans="1:16" ht="12.75">
      <c r="A56" s="7">
        <v>17</v>
      </c>
      <c s="7" t="s">
        <v>896</v>
      </c>
      <c s="7" t="s">
        <v>44</v>
      </c>
      <c s="7" t="s">
        <v>897</v>
      </c>
      <c s="7" t="s">
        <v>93</v>
      </c>
      <c s="10">
        <v>9.408</v>
      </c>
      <c s="14"/>
      <c s="13">
        <f>ROUND((G56*F56),2)</f>
      </c>
      <c r="O56">
        <f>rekapitulace!H8</f>
      </c>
      <c>
        <f>O56/100*H56</f>
      </c>
    </row>
    <row r="57" spans="4:4" ht="63.75">
      <c r="D57" s="15" t="s">
        <v>1263</v>
      </c>
    </row>
    <row r="58" spans="1:16" ht="12.75">
      <c r="A58" s="7">
        <v>18</v>
      </c>
      <c s="7" t="s">
        <v>120</v>
      </c>
      <c s="7" t="s">
        <v>44</v>
      </c>
      <c s="7" t="s">
        <v>899</v>
      </c>
      <c s="7" t="s">
        <v>93</v>
      </c>
      <c s="10">
        <v>13.5</v>
      </c>
      <c s="14"/>
      <c s="13">
        <f>ROUND((G58*F58),2)</f>
      </c>
      <c r="O58">
        <f>rekapitulace!H8</f>
      </c>
      <c>
        <f>O58/100*H58</f>
      </c>
    </row>
    <row r="59" spans="4:4" ht="127.5">
      <c r="D59" s="15" t="s">
        <v>1264</v>
      </c>
    </row>
    <row r="60" spans="1:16" ht="12.75" customHeight="1">
      <c r="A60" s="16"/>
      <c s="16"/>
      <c s="16" t="s">
        <v>36</v>
      </c>
      <c s="16" t="s">
        <v>119</v>
      </c>
      <c s="16"/>
      <c s="16"/>
      <c s="16"/>
      <c s="16">
        <f>SUM(H54:H59)</f>
      </c>
      <c r="P60">
        <f>ROUND(SUM(P54:P59),2)</f>
      </c>
    </row>
    <row r="62" spans="1:8" ht="12.75" customHeight="1">
      <c r="A62" s="9"/>
      <c s="9"/>
      <c s="9" t="s">
        <v>39</v>
      </c>
      <c s="9" t="s">
        <v>366</v>
      </c>
      <c s="9"/>
      <c s="11"/>
      <c s="9"/>
      <c s="11"/>
    </row>
    <row r="63" spans="1:16" ht="12.75">
      <c r="A63" s="7">
        <v>19</v>
      </c>
      <c s="7" t="s">
        <v>901</v>
      </c>
      <c s="7" t="s">
        <v>44</v>
      </c>
      <c s="7" t="s">
        <v>902</v>
      </c>
      <c s="7" t="s">
        <v>117</v>
      </c>
      <c s="10">
        <v>66.75</v>
      </c>
      <c s="14"/>
      <c s="13">
        <f>ROUND((G63*F63),2)</f>
      </c>
      <c r="O63">
        <f>rekapitulace!H8</f>
      </c>
      <c>
        <f>O63/100*H63</f>
      </c>
    </row>
    <row r="64" spans="4:4" ht="76.5">
      <c r="D64" s="15" t="s">
        <v>1265</v>
      </c>
    </row>
    <row r="65" spans="1:16" ht="12.75">
      <c r="A65" s="7">
        <v>20</v>
      </c>
      <c s="7" t="s">
        <v>904</v>
      </c>
      <c s="7" t="s">
        <v>44</v>
      </c>
      <c s="7" t="s">
        <v>905</v>
      </c>
      <c s="7" t="s">
        <v>117</v>
      </c>
      <c s="10">
        <v>20.16</v>
      </c>
      <c s="14"/>
      <c s="13">
        <f>ROUND((G65*F65),2)</f>
      </c>
      <c r="O65">
        <f>rekapitulace!H8</f>
      </c>
      <c>
        <f>O65/100*H65</f>
      </c>
    </row>
    <row r="66" spans="4:4" ht="63.75">
      <c r="D66" s="15" t="s">
        <v>1266</v>
      </c>
    </row>
    <row r="67" spans="1:16" ht="12.75" customHeight="1">
      <c r="A67" s="16"/>
      <c s="16"/>
      <c s="16" t="s">
        <v>39</v>
      </c>
      <c s="16" t="s">
        <v>366</v>
      </c>
      <c s="16"/>
      <c s="16"/>
      <c s="16"/>
      <c s="16">
        <f>SUM(H63:H66)</f>
      </c>
      <c r="P67">
        <f>ROUND(SUM(P63:P66),2)</f>
      </c>
    </row>
    <row r="69" spans="1:8" ht="12.75" customHeight="1">
      <c r="A69" s="9"/>
      <c s="9"/>
      <c s="9" t="s">
        <v>40</v>
      </c>
      <c s="9" t="s">
        <v>77</v>
      </c>
      <c s="9"/>
      <c s="11"/>
      <c s="9"/>
      <c s="11"/>
    </row>
    <row r="70" spans="1:16" ht="12.75">
      <c r="A70" s="7">
        <v>21</v>
      </c>
      <c s="7" t="s">
        <v>907</v>
      </c>
      <c s="7" t="s">
        <v>44</v>
      </c>
      <c s="7" t="s">
        <v>908</v>
      </c>
      <c s="7" t="s">
        <v>128</v>
      </c>
      <c s="10">
        <v>10.8</v>
      </c>
      <c s="14"/>
      <c s="13">
        <f>ROUND((G70*F70),2)</f>
      </c>
      <c r="O70">
        <f>rekapitulace!H8</f>
      </c>
      <c>
        <f>O70/100*H70</f>
      </c>
    </row>
    <row r="71" spans="4:4" ht="63.75">
      <c r="D71" s="15" t="s">
        <v>1267</v>
      </c>
    </row>
    <row r="72" spans="1:16" ht="12.75">
      <c r="A72" s="7">
        <v>22</v>
      </c>
      <c s="7" t="s">
        <v>910</v>
      </c>
      <c s="7" t="s">
        <v>44</v>
      </c>
      <c s="7" t="s">
        <v>911</v>
      </c>
      <c s="7" t="s">
        <v>128</v>
      </c>
      <c s="10">
        <v>0.5</v>
      </c>
      <c s="14"/>
      <c s="13">
        <f>ROUND((G72*F72),2)</f>
      </c>
      <c r="O72">
        <f>rekapitulace!H8</f>
      </c>
      <c>
        <f>O72/100*H72</f>
      </c>
    </row>
    <row r="73" spans="4:4" ht="51">
      <c r="D73" s="15" t="s">
        <v>1268</v>
      </c>
    </row>
    <row r="74" spans="1:16" ht="12.75" customHeight="1">
      <c r="A74" s="16"/>
      <c s="16"/>
      <c s="16" t="s">
        <v>40</v>
      </c>
      <c s="16" t="s">
        <v>77</v>
      </c>
      <c s="16"/>
      <c s="16"/>
      <c s="16"/>
      <c s="16">
        <f>SUM(H70:H73)</f>
      </c>
      <c r="P74">
        <f>ROUND(SUM(P70:P73),2)</f>
      </c>
    </row>
    <row r="76" spans="1:8" ht="12.75" customHeight="1">
      <c r="A76" s="9"/>
      <c s="9"/>
      <c s="9" t="s">
        <v>85</v>
      </c>
      <c s="9" t="s">
        <v>84</v>
      </c>
      <c s="9"/>
      <c s="11"/>
      <c s="9"/>
      <c s="11"/>
    </row>
    <row r="77" spans="1:16" ht="12.75">
      <c r="A77" s="7">
        <v>23</v>
      </c>
      <c s="7" t="s">
        <v>913</v>
      </c>
      <c s="7" t="s">
        <v>44</v>
      </c>
      <c s="7" t="s">
        <v>914</v>
      </c>
      <c s="7" t="s">
        <v>128</v>
      </c>
      <c s="10">
        <v>13.2</v>
      </c>
      <c s="14"/>
      <c s="13">
        <f>ROUND((G77*F77),2)</f>
      </c>
      <c r="O77">
        <f>rekapitulace!H8</f>
      </c>
      <c>
        <f>O77/100*H77</f>
      </c>
    </row>
    <row r="78" spans="4:4" ht="51">
      <c r="D78" s="15" t="s">
        <v>1269</v>
      </c>
    </row>
    <row r="79" spans="1:16" ht="12.75" customHeight="1">
      <c r="A79" s="16"/>
      <c s="16"/>
      <c s="16" t="s">
        <v>85</v>
      </c>
      <c s="16" t="s">
        <v>84</v>
      </c>
      <c s="16"/>
      <c s="16"/>
      <c s="16"/>
      <c s="16">
        <f>SUM(H77:H78)</f>
      </c>
      <c r="P79">
        <f>ROUND(SUM(P77:P78),2)</f>
      </c>
    </row>
    <row r="81" spans="1:16" ht="12.75" customHeight="1">
      <c r="A81" s="16"/>
      <c s="16"/>
      <c s="16"/>
      <c s="16" t="s">
        <v>65</v>
      </c>
      <c s="16"/>
      <c s="16"/>
      <c s="16"/>
      <c s="16">
        <f>+H16+H29+H40+H51+H60+H67+H74+H79</f>
      </c>
      <c r="P81">
        <f>+P16+P29+P40+P51+P60+P67+P74+P79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3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58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1270</v>
      </c>
      <c s="5" t="s">
        <v>1271</v>
      </c>
      <c s="5"/>
    </row>
    <row r="6" spans="1:5" ht="12.75" customHeight="1">
      <c r="A6" t="s">
        <v>17</v>
      </c>
      <c r="C6" s="5" t="s">
        <v>1272</v>
      </c>
      <c s="5" t="s">
        <v>1271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42</v>
      </c>
      <c s="9" t="s">
        <v>41</v>
      </c>
      <c s="9"/>
      <c s="11"/>
      <c s="9"/>
      <c s="11"/>
    </row>
    <row r="12" spans="1:16" ht="12.75">
      <c r="A12" s="7">
        <v>1</v>
      </c>
      <c s="7" t="s">
        <v>91</v>
      </c>
      <c s="7" t="s">
        <v>44</v>
      </c>
      <c s="7" t="s">
        <v>544</v>
      </c>
      <c s="7" t="s">
        <v>93</v>
      </c>
      <c s="10">
        <v>70.65</v>
      </c>
      <c s="14"/>
      <c s="13">
        <f>ROUND((G12*F12),2)</f>
      </c>
      <c r="O12">
        <f>rekapitulace!H8</f>
      </c>
      <c>
        <f>O12/100*H12</f>
      </c>
    </row>
    <row r="13" spans="4:4" ht="76.5">
      <c r="D13" s="15" t="s">
        <v>1273</v>
      </c>
    </row>
    <row r="14" spans="1:16" ht="12.75">
      <c r="A14" s="7">
        <v>2</v>
      </c>
      <c s="7" t="s">
        <v>546</v>
      </c>
      <c s="7" t="s">
        <v>44</v>
      </c>
      <c s="7" t="s">
        <v>547</v>
      </c>
      <c s="7" t="s">
        <v>93</v>
      </c>
      <c s="10">
        <v>38.85</v>
      </c>
      <c s="14"/>
      <c s="13">
        <f>ROUND((G14*F14),2)</f>
      </c>
      <c r="O14">
        <f>rekapitulace!H8</f>
      </c>
      <c>
        <f>O14/100*H14</f>
      </c>
    </row>
    <row r="15" spans="4:4" ht="76.5">
      <c r="D15" s="15" t="s">
        <v>1274</v>
      </c>
    </row>
    <row r="16" spans="1:16" ht="12.75" customHeight="1">
      <c r="A16" s="16"/>
      <c s="16"/>
      <c s="16" t="s">
        <v>42</v>
      </c>
      <c s="16" t="s">
        <v>41</v>
      </c>
      <c s="16"/>
      <c s="16"/>
      <c s="16"/>
      <c s="16">
        <f>SUM(H12:H15)</f>
      </c>
      <c r="P16">
        <f>ROUND(SUM(P12:P15),2)</f>
      </c>
    </row>
    <row r="18" spans="1:8" ht="12.75" customHeight="1">
      <c r="A18" s="9"/>
      <c s="9"/>
      <c s="9" t="s">
        <v>24</v>
      </c>
      <c s="9" t="s">
        <v>102</v>
      </c>
      <c s="9"/>
      <c s="11"/>
      <c s="9"/>
      <c s="11"/>
    </row>
    <row r="19" spans="1:16" ht="12.75">
      <c r="A19" s="7">
        <v>3</v>
      </c>
      <c s="7" t="s">
        <v>552</v>
      </c>
      <c s="7" t="s">
        <v>63</v>
      </c>
      <c s="7" t="s">
        <v>553</v>
      </c>
      <c s="7" t="s">
        <v>93</v>
      </c>
      <c s="10">
        <v>38.85</v>
      </c>
      <c s="14"/>
      <c s="13">
        <f>ROUND((G19*F19),2)</f>
      </c>
      <c r="O19">
        <f>rekapitulace!H8</f>
      </c>
      <c>
        <f>O19/100*H19</f>
      </c>
    </row>
    <row r="20" spans="4:4" ht="102">
      <c r="D20" s="15" t="s">
        <v>1275</v>
      </c>
    </row>
    <row r="21" spans="1:16" ht="12.75">
      <c r="A21" s="7">
        <v>4</v>
      </c>
      <c s="7" t="s">
        <v>822</v>
      </c>
      <c s="7" t="s">
        <v>44</v>
      </c>
      <c s="7" t="s">
        <v>823</v>
      </c>
      <c s="7" t="s">
        <v>93</v>
      </c>
      <c s="10">
        <v>70.65</v>
      </c>
      <c s="14"/>
      <c s="13">
        <f>ROUND((G21*F21),2)</f>
      </c>
      <c r="O21">
        <f>rekapitulace!H8</f>
      </c>
      <c>
        <f>O21/100*H21</f>
      </c>
    </row>
    <row r="22" spans="4:4" ht="89.25">
      <c r="D22" s="15" t="s">
        <v>1276</v>
      </c>
    </row>
    <row r="23" spans="1:16" ht="12.75">
      <c r="A23" s="7">
        <v>5</v>
      </c>
      <c s="7" t="s">
        <v>109</v>
      </c>
      <c s="7" t="s">
        <v>44</v>
      </c>
      <c s="7" t="s">
        <v>110</v>
      </c>
      <c s="7" t="s">
        <v>93</v>
      </c>
      <c s="10">
        <v>70.65</v>
      </c>
      <c s="14"/>
      <c s="13">
        <f>ROUND((G23*F23),2)</f>
      </c>
      <c r="O23">
        <f>rekapitulace!H8</f>
      </c>
      <c>
        <f>O23/100*H23</f>
      </c>
    </row>
    <row r="24" spans="4:4" ht="127.5">
      <c r="D24" s="15" t="s">
        <v>1277</v>
      </c>
    </row>
    <row r="25" spans="1:16" ht="12.75">
      <c r="A25" s="7">
        <v>6</v>
      </c>
      <c s="7" t="s">
        <v>112</v>
      </c>
      <c s="7" t="s">
        <v>44</v>
      </c>
      <c s="7" t="s">
        <v>113</v>
      </c>
      <c s="7" t="s">
        <v>93</v>
      </c>
      <c s="10">
        <v>38.85</v>
      </c>
      <c s="14"/>
      <c s="13">
        <f>ROUND((G25*F25),2)</f>
      </c>
      <c r="O25">
        <f>rekapitulace!H8</f>
      </c>
      <c>
        <f>O25/100*H25</f>
      </c>
    </row>
    <row r="26" spans="4:4" ht="153">
      <c r="D26" s="15" t="s">
        <v>1278</v>
      </c>
    </row>
    <row r="27" spans="1:16" ht="12.75" customHeight="1">
      <c r="A27" s="16"/>
      <c s="16"/>
      <c s="16" t="s">
        <v>24</v>
      </c>
      <c s="16" t="s">
        <v>102</v>
      </c>
      <c s="16"/>
      <c s="16"/>
      <c s="16"/>
      <c s="16">
        <f>SUM(H19:H26)</f>
      </c>
      <c r="P27">
        <f>ROUND(SUM(P19:P26),2)</f>
      </c>
    </row>
    <row r="29" spans="1:8" ht="12.75" customHeight="1">
      <c r="A29" s="9"/>
      <c s="9"/>
      <c s="9" t="s">
        <v>34</v>
      </c>
      <c s="9" t="s">
        <v>570</v>
      </c>
      <c s="9"/>
      <c s="11"/>
      <c s="9"/>
      <c s="11"/>
    </row>
    <row r="30" spans="1:16" ht="12.75">
      <c r="A30" s="7">
        <v>7</v>
      </c>
      <c s="7" t="s">
        <v>841</v>
      </c>
      <c s="7" t="s">
        <v>44</v>
      </c>
      <c s="7" t="s">
        <v>842</v>
      </c>
      <c s="7" t="s">
        <v>117</v>
      </c>
      <c s="10">
        <v>104.5</v>
      </c>
      <c s="14"/>
      <c s="13">
        <f>ROUND((G30*F30),2)</f>
      </c>
      <c r="O30">
        <f>rekapitulace!H8</f>
      </c>
      <c>
        <f>O30/100*H30</f>
      </c>
    </row>
    <row r="31" spans="4:4" ht="267.75">
      <c r="D31" s="15" t="s">
        <v>1279</v>
      </c>
    </row>
    <row r="32" spans="1:16" ht="12.75">
      <c r="A32" s="7">
        <v>8</v>
      </c>
      <c s="7" t="s">
        <v>844</v>
      </c>
      <c s="7" t="s">
        <v>44</v>
      </c>
      <c s="7" t="s">
        <v>845</v>
      </c>
      <c s="7" t="s">
        <v>93</v>
      </c>
      <c s="10">
        <v>14</v>
      </c>
      <c s="14"/>
      <c s="13">
        <f>ROUND((G32*F32),2)</f>
      </c>
      <c r="O32">
        <f>rekapitulace!H8</f>
      </c>
      <c>
        <f>O32/100*H32</f>
      </c>
    </row>
    <row r="33" spans="4:4" ht="76.5">
      <c r="D33" s="15" t="s">
        <v>1280</v>
      </c>
    </row>
    <row r="34" spans="1:16" ht="12.75" customHeight="1">
      <c r="A34" s="16"/>
      <c s="16"/>
      <c s="16" t="s">
        <v>34</v>
      </c>
      <c s="16" t="s">
        <v>570</v>
      </c>
      <c s="16"/>
      <c s="16"/>
      <c s="16"/>
      <c s="16">
        <f>SUM(H30:H33)</f>
      </c>
      <c r="P34">
        <f>ROUND(SUM(P30:P33),2)</f>
      </c>
    </row>
    <row r="36" spans="1:8" ht="12.75" customHeight="1">
      <c r="A36" s="9"/>
      <c s="9"/>
      <c s="9" t="s">
        <v>35</v>
      </c>
      <c s="9" t="s">
        <v>850</v>
      </c>
      <c s="9"/>
      <c s="11"/>
      <c s="9"/>
      <c s="11"/>
    </row>
    <row r="37" spans="1:16" ht="12.75">
      <c r="A37" s="7">
        <v>9</v>
      </c>
      <c s="7" t="s">
        <v>851</v>
      </c>
      <c s="7" t="s">
        <v>44</v>
      </c>
      <c s="7" t="s">
        <v>852</v>
      </c>
      <c s="7" t="s">
        <v>93</v>
      </c>
      <c s="10">
        <v>21</v>
      </c>
      <c s="14"/>
      <c s="13">
        <f>ROUND((G37*F37),2)</f>
      </c>
      <c r="O37">
        <f>rekapitulace!H8</f>
      </c>
      <c>
        <f>O37/100*H37</f>
      </c>
    </row>
    <row r="38" spans="4:4" ht="89.25">
      <c r="D38" s="15" t="s">
        <v>1281</v>
      </c>
    </row>
    <row r="39" spans="1:16" ht="12.75">
      <c r="A39" s="7">
        <v>10</v>
      </c>
      <c s="7" t="s">
        <v>1282</v>
      </c>
      <c s="7" t="s">
        <v>44</v>
      </c>
      <c s="7" t="s">
        <v>1283</v>
      </c>
      <c s="7" t="s">
        <v>152</v>
      </c>
      <c s="10">
        <v>22</v>
      </c>
      <c s="14"/>
      <c s="13">
        <f>ROUND((G39*F39),2)</f>
      </c>
      <c r="O39">
        <f>rekapitulace!H8</f>
      </c>
      <c>
        <f>O39/100*H39</f>
      </c>
    </row>
    <row r="40" spans="4:4" ht="216.75">
      <c r="D40" s="15" t="s">
        <v>1284</v>
      </c>
    </row>
    <row r="41" spans="1:16" ht="12.75" customHeight="1">
      <c r="A41" s="16"/>
      <c s="16"/>
      <c s="16" t="s">
        <v>35</v>
      </c>
      <c s="16" t="s">
        <v>850</v>
      </c>
      <c s="16"/>
      <c s="16"/>
      <c s="16"/>
      <c s="16">
        <f>SUM(H37:H40)</f>
      </c>
      <c r="P41">
        <f>ROUND(SUM(P37:P40),2)</f>
      </c>
    </row>
    <row r="43" spans="1:8" ht="12.75" customHeight="1">
      <c r="A43" s="9"/>
      <c s="9"/>
      <c s="9" t="s">
        <v>39</v>
      </c>
      <c s="9" t="s">
        <v>366</v>
      </c>
      <c s="9"/>
      <c s="11"/>
      <c s="9"/>
      <c s="11"/>
    </row>
    <row r="44" spans="1:16" ht="12.75">
      <c r="A44" s="7">
        <v>11</v>
      </c>
      <c s="7" t="s">
        <v>1285</v>
      </c>
      <c s="7" t="s">
        <v>44</v>
      </c>
      <c s="7" t="s">
        <v>1286</v>
      </c>
      <c s="7" t="s">
        <v>117</v>
      </c>
      <c s="10">
        <v>78</v>
      </c>
      <c s="14"/>
      <c s="13">
        <f>ROUND((G44*F44),2)</f>
      </c>
      <c r="O44">
        <f>rekapitulace!H8</f>
      </c>
      <c>
        <f>O44/100*H44</f>
      </c>
    </row>
    <row r="45" spans="4:4" ht="191.25">
      <c r="D45" s="15" t="s">
        <v>1287</v>
      </c>
    </row>
    <row r="46" spans="1:16" ht="12.75" customHeight="1">
      <c r="A46" s="16"/>
      <c s="16"/>
      <c s="16" t="s">
        <v>39</v>
      </c>
      <c s="16" t="s">
        <v>366</v>
      </c>
      <c s="16"/>
      <c s="16"/>
      <c s="16"/>
      <c s="16">
        <f>SUM(H44:H45)</f>
      </c>
      <c r="P46">
        <f>ROUND(SUM(P44:P45),2)</f>
      </c>
    </row>
    <row r="48" spans="1:8" ht="12.75" customHeight="1">
      <c r="A48" s="9"/>
      <c s="9"/>
      <c s="9" t="s">
        <v>40</v>
      </c>
      <c s="9" t="s">
        <v>77</v>
      </c>
      <c s="9"/>
      <c s="11"/>
      <c s="9"/>
      <c s="11"/>
    </row>
    <row r="49" spans="1:16" ht="12.75">
      <c r="A49" s="7">
        <v>12</v>
      </c>
      <c s="7" t="s">
        <v>854</v>
      </c>
      <c s="7" t="s">
        <v>44</v>
      </c>
      <c s="7" t="s">
        <v>855</v>
      </c>
      <c s="7" t="s">
        <v>128</v>
      </c>
      <c s="10">
        <v>30</v>
      </c>
      <c s="14"/>
      <c s="13">
        <f>ROUND((G49*F49),2)</f>
      </c>
      <c r="O49">
        <f>rekapitulace!H8</f>
      </c>
      <c>
        <f>O49/100*H49</f>
      </c>
    </row>
    <row r="50" spans="4:4" ht="38.25">
      <c r="D50" s="15" t="s">
        <v>1288</v>
      </c>
    </row>
    <row r="51" spans="1:16" ht="12.75" customHeight="1">
      <c r="A51" s="16"/>
      <c s="16"/>
      <c s="16" t="s">
        <v>40</v>
      </c>
      <c s="16" t="s">
        <v>77</v>
      </c>
      <c s="16"/>
      <c s="16"/>
      <c s="16"/>
      <c s="16">
        <f>SUM(H49:H50)</f>
      </c>
      <c r="P51">
        <f>ROUND(SUM(P49:P50),2)</f>
      </c>
    </row>
    <row r="53" spans="1:8" ht="12.75" customHeight="1">
      <c r="A53" s="9"/>
      <c s="9"/>
      <c s="9" t="s">
        <v>85</v>
      </c>
      <c s="9" t="s">
        <v>84</v>
      </c>
      <c s="9"/>
      <c s="11"/>
      <c s="9"/>
      <c s="11"/>
    </row>
    <row r="54" spans="1:16" ht="12.75">
      <c r="A54" s="7">
        <v>13</v>
      </c>
      <c s="7" t="s">
        <v>126</v>
      </c>
      <c s="7" t="s">
        <v>44</v>
      </c>
      <c s="7" t="s">
        <v>127</v>
      </c>
      <c s="7" t="s">
        <v>128</v>
      </c>
      <c s="10">
        <v>28</v>
      </c>
      <c s="14"/>
      <c s="13">
        <f>ROUND((G54*F54),2)</f>
      </c>
      <c r="O54">
        <f>rekapitulace!H8</f>
      </c>
      <c>
        <f>O54/100*H54</f>
      </c>
    </row>
    <row r="55" spans="4:4" ht="51">
      <c r="D55" s="15" t="s">
        <v>1289</v>
      </c>
    </row>
    <row r="56" spans="1:16" ht="12.75" customHeight="1">
      <c r="A56" s="16"/>
      <c s="16"/>
      <c s="16" t="s">
        <v>85</v>
      </c>
      <c s="16" t="s">
        <v>84</v>
      </c>
      <c s="16"/>
      <c s="16"/>
      <c s="16"/>
      <c s="16">
        <f>SUM(H54:H55)</f>
      </c>
      <c r="P56">
        <f>ROUND(SUM(P54:P55),2)</f>
      </c>
    </row>
    <row r="58" spans="1:16" ht="12.75" customHeight="1">
      <c r="A58" s="16"/>
      <c s="16"/>
      <c s="16"/>
      <c s="16" t="s">
        <v>65</v>
      </c>
      <c s="16"/>
      <c s="16"/>
      <c s="16"/>
      <c s="16">
        <f>+H16+H27+H34+H41+H46+H51+H56</f>
      </c>
      <c r="P58">
        <f>+P16+P27+P34+P41+P46+P51+P56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3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66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1290</v>
      </c>
      <c s="5" t="s">
        <v>1291</v>
      </c>
      <c s="5"/>
    </row>
    <row r="6" spans="1:5" ht="12.75" customHeight="1">
      <c r="A6" t="s">
        <v>17</v>
      </c>
      <c r="C6" s="5" t="s">
        <v>1292</v>
      </c>
      <c s="5" t="s">
        <v>1291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42</v>
      </c>
      <c s="9" t="s">
        <v>41</v>
      </c>
      <c s="9"/>
      <c s="11"/>
      <c s="9"/>
      <c s="11"/>
    </row>
    <row r="12" spans="1:16" ht="12.75">
      <c r="A12" s="7">
        <v>1</v>
      </c>
      <c s="7" t="s">
        <v>91</v>
      </c>
      <c s="7" t="s">
        <v>44</v>
      </c>
      <c s="7" t="s">
        <v>544</v>
      </c>
      <c s="7" t="s">
        <v>93</v>
      </c>
      <c s="10">
        <v>91.245</v>
      </c>
      <c s="14"/>
      <c s="13">
        <f>ROUND((G12*F12),2)</f>
      </c>
      <c r="O12">
        <f>rekapitulace!H8</f>
      </c>
      <c>
        <f>O12/100*H12</f>
      </c>
    </row>
    <row r="13" spans="4:4" ht="76.5">
      <c r="D13" s="15" t="s">
        <v>1293</v>
      </c>
    </row>
    <row r="14" spans="1:16" ht="12.75">
      <c r="A14" s="7">
        <v>2</v>
      </c>
      <c s="7" t="s">
        <v>95</v>
      </c>
      <c s="7" t="s">
        <v>44</v>
      </c>
      <c s="7" t="s">
        <v>544</v>
      </c>
      <c s="7" t="s">
        <v>97</v>
      </c>
      <c s="10">
        <v>11.5</v>
      </c>
      <c s="14"/>
      <c s="13">
        <f>ROUND((G14*F14),2)</f>
      </c>
      <c r="O14">
        <f>rekapitulace!H8</f>
      </c>
      <c>
        <f>O14/100*H14</f>
      </c>
    </row>
    <row r="15" spans="4:4" ht="89.25">
      <c r="D15" s="15" t="s">
        <v>1294</v>
      </c>
    </row>
    <row r="16" spans="1:16" ht="12.75">
      <c r="A16" s="7">
        <v>3</v>
      </c>
      <c s="7" t="s">
        <v>546</v>
      </c>
      <c s="7" t="s">
        <v>44</v>
      </c>
      <c s="7" t="s">
        <v>547</v>
      </c>
      <c s="7" t="s">
        <v>93</v>
      </c>
      <c s="10">
        <v>55.019</v>
      </c>
      <c s="14"/>
      <c s="13">
        <f>ROUND((G16*F16),2)</f>
      </c>
      <c r="O16">
        <f>rekapitulace!H8</f>
      </c>
      <c>
        <f>O16/100*H16</f>
      </c>
    </row>
    <row r="17" spans="4:4" ht="76.5">
      <c r="D17" s="15" t="s">
        <v>1295</v>
      </c>
    </row>
    <row r="18" spans="1:16" ht="12.75" customHeight="1">
      <c r="A18" s="16"/>
      <c s="16"/>
      <c s="16" t="s">
        <v>42</v>
      </c>
      <c s="16" t="s">
        <v>41</v>
      </c>
      <c s="16"/>
      <c s="16"/>
      <c s="16"/>
      <c s="16">
        <f>SUM(H12:H17)</f>
      </c>
      <c r="P18">
        <f>ROUND(SUM(P12:P17),2)</f>
      </c>
    </row>
    <row r="20" spans="1:8" ht="12.75" customHeight="1">
      <c r="A20" s="9"/>
      <c s="9"/>
      <c s="9" t="s">
        <v>24</v>
      </c>
      <c s="9" t="s">
        <v>102</v>
      </c>
      <c s="9"/>
      <c s="11"/>
      <c s="9"/>
      <c s="11"/>
    </row>
    <row r="21" spans="1:16" ht="12.75">
      <c r="A21" s="7">
        <v>4</v>
      </c>
      <c s="7" t="s">
        <v>552</v>
      </c>
      <c s="7" t="s">
        <v>63</v>
      </c>
      <c s="7" t="s">
        <v>553</v>
      </c>
      <c s="7" t="s">
        <v>93</v>
      </c>
      <c s="10">
        <v>55.019</v>
      </c>
      <c s="14"/>
      <c s="13">
        <f>ROUND((G21*F21),2)</f>
      </c>
      <c r="O21">
        <f>rekapitulace!H8</f>
      </c>
      <c>
        <f>O21/100*H21</f>
      </c>
    </row>
    <row r="22" spans="4:4" ht="102">
      <c r="D22" s="15" t="s">
        <v>1296</v>
      </c>
    </row>
    <row r="23" spans="1:16" ht="12.75">
      <c r="A23" s="7">
        <v>5</v>
      </c>
      <c s="7" t="s">
        <v>822</v>
      </c>
      <c s="7" t="s">
        <v>44</v>
      </c>
      <c s="7" t="s">
        <v>823</v>
      </c>
      <c s="7" t="s">
        <v>93</v>
      </c>
      <c s="10">
        <v>91.245</v>
      </c>
      <c s="14"/>
      <c s="13">
        <f>ROUND((G23*F23),2)</f>
      </c>
      <c r="O23">
        <f>rekapitulace!H8</f>
      </c>
      <c>
        <f>O23/100*H23</f>
      </c>
    </row>
    <row r="24" spans="4:4" ht="102">
      <c r="D24" s="15" t="s">
        <v>1297</v>
      </c>
    </row>
    <row r="25" spans="1:16" ht="12.75">
      <c r="A25" s="7">
        <v>6</v>
      </c>
      <c s="7" t="s">
        <v>109</v>
      </c>
      <c s="7" t="s">
        <v>44</v>
      </c>
      <c s="7" t="s">
        <v>110</v>
      </c>
      <c s="7" t="s">
        <v>93</v>
      </c>
      <c s="10">
        <v>91.245</v>
      </c>
      <c s="14"/>
      <c s="13">
        <f>ROUND((G25*F25),2)</f>
      </c>
      <c r="O25">
        <f>rekapitulace!H8</f>
      </c>
      <c>
        <f>O25/100*H25</f>
      </c>
    </row>
    <row r="26" spans="4:4" ht="127.5">
      <c r="D26" s="15" t="s">
        <v>1298</v>
      </c>
    </row>
    <row r="27" spans="1:16" ht="12.75">
      <c r="A27" s="7">
        <v>7</v>
      </c>
      <c s="7" t="s">
        <v>112</v>
      </c>
      <c s="7" t="s">
        <v>44</v>
      </c>
      <c s="7" t="s">
        <v>113</v>
      </c>
      <c s="7" t="s">
        <v>93</v>
      </c>
      <c s="10">
        <v>55.019</v>
      </c>
      <c s="14"/>
      <c s="13">
        <f>ROUND((G27*F27),2)</f>
      </c>
      <c r="O27">
        <f>rekapitulace!H8</f>
      </c>
      <c>
        <f>O27/100*H27</f>
      </c>
    </row>
    <row r="28" spans="4:4" ht="178.5">
      <c r="D28" s="15" t="s">
        <v>1299</v>
      </c>
    </row>
    <row r="29" spans="1:16" ht="12.75" customHeight="1">
      <c r="A29" s="16"/>
      <c s="16"/>
      <c s="16" t="s">
        <v>24</v>
      </c>
      <c s="16" t="s">
        <v>102</v>
      </c>
      <c s="16"/>
      <c s="16"/>
      <c s="16"/>
      <c s="16">
        <f>SUM(H21:H28)</f>
      </c>
      <c r="P29">
        <f>ROUND(SUM(P21:P28),2)</f>
      </c>
    </row>
    <row r="31" spans="1:8" ht="12.75" customHeight="1">
      <c r="A31" s="9"/>
      <c s="9"/>
      <c s="9" t="s">
        <v>34</v>
      </c>
      <c s="9" t="s">
        <v>570</v>
      </c>
      <c s="9"/>
      <c s="11"/>
      <c s="9"/>
      <c s="11"/>
    </row>
    <row r="32" spans="1:16" ht="12.75">
      <c r="A32" s="7">
        <v>8</v>
      </c>
      <c s="7" t="s">
        <v>841</v>
      </c>
      <c s="7" t="s">
        <v>44</v>
      </c>
      <c s="7" t="s">
        <v>842</v>
      </c>
      <c s="7" t="s">
        <v>117</v>
      </c>
      <c s="10">
        <v>131.815</v>
      </c>
      <c s="14"/>
      <c s="13">
        <f>ROUND((G32*F32),2)</f>
      </c>
      <c r="O32">
        <f>rekapitulace!H8</f>
      </c>
      <c>
        <f>O32/100*H32</f>
      </c>
    </row>
    <row r="33" spans="4:4" ht="280.5">
      <c r="D33" s="15" t="s">
        <v>1300</v>
      </c>
    </row>
    <row r="34" spans="1:16" ht="12.75">
      <c r="A34" s="7">
        <v>9</v>
      </c>
      <c s="7" t="s">
        <v>844</v>
      </c>
      <c s="7" t="s">
        <v>44</v>
      </c>
      <c s="7" t="s">
        <v>845</v>
      </c>
      <c s="7" t="s">
        <v>93</v>
      </c>
      <c s="10">
        <v>14.785</v>
      </c>
      <c s="14"/>
      <c s="13">
        <f>ROUND((G34*F34),2)</f>
      </c>
      <c r="O34">
        <f>rekapitulace!H8</f>
      </c>
      <c>
        <f>O34/100*H34</f>
      </c>
    </row>
    <row r="35" spans="4:4" ht="76.5">
      <c r="D35" s="15" t="s">
        <v>1301</v>
      </c>
    </row>
    <row r="36" spans="1:16" ht="12.75" customHeight="1">
      <c r="A36" s="16"/>
      <c s="16"/>
      <c s="16" t="s">
        <v>34</v>
      </c>
      <c s="16" t="s">
        <v>570</v>
      </c>
      <c s="16"/>
      <c s="16"/>
      <c s="16"/>
      <c s="16">
        <f>SUM(H32:H35)</f>
      </c>
      <c r="P36">
        <f>ROUND(SUM(P32:P35),2)</f>
      </c>
    </row>
    <row r="38" spans="1:8" ht="12.75" customHeight="1">
      <c r="A38" s="9"/>
      <c s="9"/>
      <c s="9" t="s">
        <v>35</v>
      </c>
      <c s="9" t="s">
        <v>850</v>
      </c>
      <c s="9"/>
      <c s="11"/>
      <c s="9"/>
      <c s="11"/>
    </row>
    <row r="39" spans="1:16" ht="12.75">
      <c r="A39" s="7">
        <v>10</v>
      </c>
      <c s="7" t="s">
        <v>851</v>
      </c>
      <c s="7" t="s">
        <v>44</v>
      </c>
      <c s="7" t="s">
        <v>852</v>
      </c>
      <c s="7" t="s">
        <v>93</v>
      </c>
      <c s="10">
        <v>39.463</v>
      </c>
      <c s="14"/>
      <c s="13">
        <f>ROUND((G39*F39),2)</f>
      </c>
      <c r="O39">
        <f>rekapitulace!H8</f>
      </c>
      <c>
        <f>O39/100*H39</f>
      </c>
    </row>
    <row r="40" spans="4:4" ht="89.25">
      <c r="D40" s="15" t="s">
        <v>1302</v>
      </c>
    </row>
    <row r="41" spans="1:16" ht="12.75">
      <c r="A41" s="7">
        <v>11</v>
      </c>
      <c s="7" t="s">
        <v>1282</v>
      </c>
      <c s="7" t="s">
        <v>44</v>
      </c>
      <c s="7" t="s">
        <v>1303</v>
      </c>
      <c s="7" t="s">
        <v>152</v>
      </c>
      <c s="10">
        <v>9</v>
      </c>
      <c s="14"/>
      <c s="13">
        <f>ROUND((G41*F41),2)</f>
      </c>
      <c r="O41">
        <f>rekapitulace!H8</f>
      </c>
      <c>
        <f>O41/100*H41</f>
      </c>
    </row>
    <row r="42" spans="4:4" ht="51">
      <c r="D42" s="15" t="s">
        <v>1304</v>
      </c>
    </row>
    <row r="43" spans="1:16" ht="12.75" customHeight="1">
      <c r="A43" s="16"/>
      <c s="16"/>
      <c s="16" t="s">
        <v>35</v>
      </c>
      <c s="16" t="s">
        <v>850</v>
      </c>
      <c s="16"/>
      <c s="16"/>
      <c s="16"/>
      <c s="16">
        <f>SUM(H39:H42)</f>
      </c>
      <c r="P43">
        <f>ROUND(SUM(P39:P42),2)</f>
      </c>
    </row>
    <row r="45" spans="1:8" ht="12.75" customHeight="1">
      <c r="A45" s="9"/>
      <c s="9"/>
      <c s="9" t="s">
        <v>39</v>
      </c>
      <c s="9" t="s">
        <v>366</v>
      </c>
      <c s="9"/>
      <c s="11"/>
      <c s="9"/>
      <c s="11"/>
    </row>
    <row r="46" spans="1:16" ht="12.75">
      <c r="A46" s="7">
        <v>12</v>
      </c>
      <c s="7" t="s">
        <v>1305</v>
      </c>
      <c s="7" t="s">
        <v>44</v>
      </c>
      <c s="7" t="s">
        <v>1306</v>
      </c>
      <c s="7" t="s">
        <v>117</v>
      </c>
      <c s="10">
        <v>15.4</v>
      </c>
      <c s="14"/>
      <c s="13">
        <f>ROUND((G46*F46),2)</f>
      </c>
      <c r="O46">
        <f>rekapitulace!H8</f>
      </c>
      <c>
        <f>O46/100*H46</f>
      </c>
    </row>
    <row r="47" spans="4:4" ht="38.25">
      <c r="D47" s="15" t="s">
        <v>1307</v>
      </c>
    </row>
    <row r="48" spans="1:16" ht="12.75">
      <c r="A48" s="7">
        <v>13</v>
      </c>
      <c s="7" t="s">
        <v>1285</v>
      </c>
      <c s="7" t="s">
        <v>44</v>
      </c>
      <c s="7" t="s">
        <v>1286</v>
      </c>
      <c s="7" t="s">
        <v>117</v>
      </c>
      <c s="10">
        <v>24</v>
      </c>
      <c s="14"/>
      <c s="13">
        <f>ROUND((G48*F48),2)</f>
      </c>
      <c r="O48">
        <f>rekapitulace!H8</f>
      </c>
      <c>
        <f>O48/100*H48</f>
      </c>
    </row>
    <row r="49" spans="4:4" ht="89.25">
      <c r="D49" s="15" t="s">
        <v>1308</v>
      </c>
    </row>
    <row r="50" spans="1:16" ht="12.75" customHeight="1">
      <c r="A50" s="16"/>
      <c s="16"/>
      <c s="16" t="s">
        <v>39</v>
      </c>
      <c s="16" t="s">
        <v>366</v>
      </c>
      <c s="16"/>
      <c s="16"/>
      <c s="16"/>
      <c s="16">
        <f>SUM(H46:H49)</f>
      </c>
      <c r="P50">
        <f>ROUND(SUM(P46:P49),2)</f>
      </c>
    </row>
    <row r="52" spans="1:8" ht="12.75" customHeight="1">
      <c r="A52" s="9"/>
      <c s="9"/>
      <c s="9" t="s">
        <v>40</v>
      </c>
      <c s="9" t="s">
        <v>77</v>
      </c>
      <c s="9"/>
      <c s="11"/>
      <c s="9"/>
      <c s="11"/>
    </row>
    <row r="53" spans="1:16" ht="12.75">
      <c r="A53" s="7">
        <v>14</v>
      </c>
      <c s="7" t="s">
        <v>854</v>
      </c>
      <c s="7" t="s">
        <v>44</v>
      </c>
      <c s="7" t="s">
        <v>855</v>
      </c>
      <c s="7" t="s">
        <v>128</v>
      </c>
      <c s="10">
        <v>30</v>
      </c>
      <c s="14"/>
      <c s="13">
        <f>ROUND((G53*F53),2)</f>
      </c>
      <c r="O53">
        <f>rekapitulace!H8</f>
      </c>
      <c>
        <f>O53/100*H53</f>
      </c>
    </row>
    <row r="54" spans="4:4" ht="38.25">
      <c r="D54" s="15" t="s">
        <v>1288</v>
      </c>
    </row>
    <row r="55" spans="1:16" ht="12.75" customHeight="1">
      <c r="A55" s="16"/>
      <c s="16"/>
      <c s="16" t="s">
        <v>40</v>
      </c>
      <c s="16" t="s">
        <v>77</v>
      </c>
      <c s="16"/>
      <c s="16"/>
      <c s="16"/>
      <c s="16">
        <f>SUM(H53:H54)</f>
      </c>
      <c r="P55">
        <f>ROUND(SUM(P53:P54),2)</f>
      </c>
    </row>
    <row r="57" spans="1:8" ht="12.75" customHeight="1">
      <c r="A57" s="9"/>
      <c s="9"/>
      <c s="9" t="s">
        <v>85</v>
      </c>
      <c s="9" t="s">
        <v>84</v>
      </c>
      <c s="9"/>
      <c s="11"/>
      <c s="9"/>
      <c s="11"/>
    </row>
    <row r="58" spans="1:16" ht="12.75">
      <c r="A58" s="7">
        <v>15</v>
      </c>
      <c s="7" t="s">
        <v>1309</v>
      </c>
      <c s="7" t="s">
        <v>44</v>
      </c>
      <c s="7" t="s">
        <v>1310</v>
      </c>
      <c s="7" t="s">
        <v>93</v>
      </c>
      <c s="10">
        <v>5</v>
      </c>
      <c s="14"/>
      <c s="13">
        <f>ROUND((G58*F58),2)</f>
      </c>
      <c r="O58">
        <f>rekapitulace!H8</f>
      </c>
      <c>
        <f>O58/100*H58</f>
      </c>
    </row>
    <row r="59" spans="4:4" ht="89.25">
      <c r="D59" s="15" t="s">
        <v>1311</v>
      </c>
    </row>
    <row r="60" spans="1:16" ht="12.75">
      <c r="A60" s="7">
        <v>16</v>
      </c>
      <c s="7" t="s">
        <v>1312</v>
      </c>
      <c s="7" t="s">
        <v>44</v>
      </c>
      <c s="7" t="s">
        <v>1313</v>
      </c>
      <c s="7" t="s">
        <v>128</v>
      </c>
      <c s="10">
        <v>15</v>
      </c>
      <c s="14"/>
      <c s="13">
        <f>ROUND((G60*F60),2)</f>
      </c>
      <c r="O60">
        <f>rekapitulace!H8</f>
      </c>
      <c>
        <f>O60/100*H60</f>
      </c>
    </row>
    <row r="61" spans="4:4" ht="25.5">
      <c r="D61" s="15" t="s">
        <v>456</v>
      </c>
    </row>
    <row r="62" spans="1:16" ht="12.75">
      <c r="A62" s="7">
        <v>17</v>
      </c>
      <c s="7" t="s">
        <v>126</v>
      </c>
      <c s="7" t="s">
        <v>44</v>
      </c>
      <c s="7" t="s">
        <v>127</v>
      </c>
      <c s="7" t="s">
        <v>128</v>
      </c>
      <c s="10">
        <v>15</v>
      </c>
      <c s="14"/>
      <c s="13">
        <f>ROUND((G62*F62),2)</f>
      </c>
      <c r="O62">
        <f>rekapitulace!H8</f>
      </c>
      <c>
        <f>O62/100*H62</f>
      </c>
    </row>
    <row r="63" spans="4:4" ht="51">
      <c r="D63" s="15" t="s">
        <v>1314</v>
      </c>
    </row>
    <row r="64" spans="1:16" ht="12.75" customHeight="1">
      <c r="A64" s="16"/>
      <c s="16"/>
      <c s="16" t="s">
        <v>85</v>
      </c>
      <c s="16" t="s">
        <v>84</v>
      </c>
      <c s="16"/>
      <c s="16"/>
      <c s="16"/>
      <c s="16">
        <f>SUM(H58:H63)</f>
      </c>
      <c r="P64">
        <f>ROUND(SUM(P58:P63),2)</f>
      </c>
    </row>
    <row r="66" spans="1:16" ht="12.75" customHeight="1">
      <c r="A66" s="16"/>
      <c s="16"/>
      <c s="16"/>
      <c s="16" t="s">
        <v>65</v>
      </c>
      <c s="16"/>
      <c s="16"/>
      <c s="16"/>
      <c s="16">
        <f>+H18+H29+H36+H43+H50+H55+H64</f>
      </c>
      <c r="P66">
        <f>+P18+P29+P36+P43+P50+P55+P64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3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28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1315</v>
      </c>
      <c s="5" t="s">
        <v>1316</v>
      </c>
      <c s="5"/>
    </row>
    <row r="6" spans="1:5" ht="12.75" customHeight="1">
      <c r="A6" t="s">
        <v>17</v>
      </c>
      <c r="C6" s="5" t="s">
        <v>1317</v>
      </c>
      <c s="5" t="s">
        <v>1316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35</v>
      </c>
      <c s="9" t="s">
        <v>850</v>
      </c>
      <c s="9"/>
      <c s="11"/>
      <c s="9"/>
      <c s="11"/>
    </row>
    <row r="12" spans="1:16" ht="12.75">
      <c r="A12" s="7">
        <v>1</v>
      </c>
      <c s="7" t="s">
        <v>1282</v>
      </c>
      <c s="7" t="s">
        <v>44</v>
      </c>
      <c s="7" t="s">
        <v>1283</v>
      </c>
      <c s="7" t="s">
        <v>152</v>
      </c>
      <c s="10">
        <v>22</v>
      </c>
      <c s="14"/>
      <c s="13">
        <f>ROUND((G12*F12),2)</f>
      </c>
      <c r="O12">
        <f>rekapitulace!H8</f>
      </c>
      <c>
        <f>O12/100*H12</f>
      </c>
    </row>
    <row r="13" spans="4:4" ht="25.5">
      <c r="D13" s="15" t="s">
        <v>471</v>
      </c>
    </row>
    <row r="14" spans="1:16" ht="12.75">
      <c r="A14" s="7">
        <v>2</v>
      </c>
      <c s="7" t="s">
        <v>1318</v>
      </c>
      <c s="7" t="s">
        <v>44</v>
      </c>
      <c s="7" t="s">
        <v>1319</v>
      </c>
      <c s="7" t="s">
        <v>152</v>
      </c>
      <c s="10">
        <v>10</v>
      </c>
      <c s="14"/>
      <c s="13">
        <f>ROUND((G14*F14),2)</f>
      </c>
      <c r="O14">
        <f>rekapitulace!H8</f>
      </c>
      <c>
        <f>O14/100*H14</f>
      </c>
    </row>
    <row r="15" spans="4:4" ht="25.5">
      <c r="D15" s="15" t="s">
        <v>264</v>
      </c>
    </row>
    <row r="16" spans="1:16" ht="12.75" customHeight="1">
      <c r="A16" s="16"/>
      <c s="16"/>
      <c s="16" t="s">
        <v>35</v>
      </c>
      <c s="16" t="s">
        <v>850</v>
      </c>
      <c s="16"/>
      <c s="16"/>
      <c s="16"/>
      <c s="16">
        <f>SUM(H12:H15)</f>
      </c>
      <c r="P16">
        <f>ROUND(SUM(P12:P15),2)</f>
      </c>
    </row>
    <row r="18" spans="1:8" ht="12.75" customHeight="1">
      <c r="A18" s="9"/>
      <c s="9"/>
      <c s="9" t="s">
        <v>39</v>
      </c>
      <c s="9" t="s">
        <v>366</v>
      </c>
      <c s="9"/>
      <c s="11"/>
      <c s="9"/>
      <c s="11"/>
    </row>
    <row r="19" spans="1:16" ht="12.75">
      <c r="A19" s="7">
        <v>3</v>
      </c>
      <c s="7" t="s">
        <v>1285</v>
      </c>
      <c s="7" t="s">
        <v>44</v>
      </c>
      <c s="7" t="s">
        <v>1286</v>
      </c>
      <c s="7" t="s">
        <v>117</v>
      </c>
      <c s="10">
        <v>118.8</v>
      </c>
      <c s="14"/>
      <c s="13">
        <f>ROUND((G19*F19),2)</f>
      </c>
      <c r="O19">
        <f>rekapitulace!H8</f>
      </c>
      <c>
        <f>O19/100*H19</f>
      </c>
    </row>
    <row r="20" spans="4:4" ht="38.25">
      <c r="D20" s="15" t="s">
        <v>1320</v>
      </c>
    </row>
    <row r="21" spans="1:16" ht="12.75" customHeight="1">
      <c r="A21" s="16"/>
      <c s="16"/>
      <c s="16" t="s">
        <v>39</v>
      </c>
      <c s="16" t="s">
        <v>366</v>
      </c>
      <c s="16"/>
      <c s="16"/>
      <c s="16"/>
      <c s="16">
        <f>SUM(H19:H20)</f>
      </c>
      <c r="P21">
        <f>ROUND(SUM(P19:P20),2)</f>
      </c>
    </row>
    <row r="23" spans="1:8" ht="12.75" customHeight="1">
      <c r="A23" s="9"/>
      <c s="9"/>
      <c s="9" t="s">
        <v>85</v>
      </c>
      <c s="9" t="s">
        <v>84</v>
      </c>
      <c s="9"/>
      <c s="11"/>
      <c s="9"/>
      <c s="11"/>
    </row>
    <row r="24" spans="1:16" ht="12.75">
      <c r="A24" s="7">
        <v>4</v>
      </c>
      <c s="7" t="s">
        <v>1321</v>
      </c>
      <c s="7" t="s">
        <v>44</v>
      </c>
      <c s="7" t="s">
        <v>1322</v>
      </c>
      <c s="7" t="s">
        <v>128</v>
      </c>
      <c s="10">
        <v>45</v>
      </c>
      <c s="14"/>
      <c s="13">
        <f>ROUND((G24*F24),2)</f>
      </c>
      <c r="O24">
        <f>rekapitulace!H8</f>
      </c>
      <c>
        <f>O24/100*H24</f>
      </c>
    </row>
    <row r="25" spans="4:4" ht="25.5">
      <c r="D25" s="15" t="s">
        <v>474</v>
      </c>
    </row>
    <row r="26" spans="1:16" ht="12.75" customHeight="1">
      <c r="A26" s="16"/>
      <c s="16"/>
      <c s="16" t="s">
        <v>85</v>
      </c>
      <c s="16" t="s">
        <v>84</v>
      </c>
      <c s="16"/>
      <c s="16"/>
      <c s="16"/>
      <c s="16">
        <f>SUM(H24:H25)</f>
      </c>
      <c r="P26">
        <f>ROUND(SUM(P24:P25),2)</f>
      </c>
    </row>
    <row r="28" spans="1:16" ht="12.75" customHeight="1">
      <c r="A28" s="16"/>
      <c s="16"/>
      <c s="16"/>
      <c s="16" t="s">
        <v>65</v>
      </c>
      <c s="16"/>
      <c s="16"/>
      <c s="16"/>
      <c s="16">
        <f>+H16+H21+H26</f>
      </c>
      <c r="P28">
        <f>+P16+P21+P26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3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53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1323</v>
      </c>
      <c s="5" t="s">
        <v>1324</v>
      </c>
      <c s="5"/>
    </row>
    <row r="6" spans="1:5" ht="12.75" customHeight="1">
      <c r="A6" t="s">
        <v>17</v>
      </c>
      <c r="C6" s="5" t="s">
        <v>1325</v>
      </c>
      <c s="5" t="s">
        <v>1324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42</v>
      </c>
      <c s="9" t="s">
        <v>41</v>
      </c>
      <c s="9"/>
      <c s="11"/>
      <c s="9"/>
      <c s="11"/>
    </row>
    <row r="12" spans="1:16" ht="12.75">
      <c r="A12" s="7">
        <v>1</v>
      </c>
      <c s="7" t="s">
        <v>91</v>
      </c>
      <c s="7" t="s">
        <v>44</v>
      </c>
      <c s="7" t="s">
        <v>544</v>
      </c>
      <c s="7" t="s">
        <v>93</v>
      </c>
      <c s="10">
        <v>152.5</v>
      </c>
      <c s="14"/>
      <c s="13">
        <f>ROUND((G12*F12),2)</f>
      </c>
      <c r="O12">
        <f>rekapitulace!H8</f>
      </c>
      <c>
        <f>O12/100*H12</f>
      </c>
    </row>
    <row r="13" spans="4:4" ht="76.5">
      <c r="D13" s="15" t="s">
        <v>1326</v>
      </c>
    </row>
    <row r="14" spans="1:16" ht="12.75">
      <c r="A14" s="7">
        <v>2</v>
      </c>
      <c s="7" t="s">
        <v>546</v>
      </c>
      <c s="7" t="s">
        <v>44</v>
      </c>
      <c s="7" t="s">
        <v>547</v>
      </c>
      <c s="7" t="s">
        <v>93</v>
      </c>
      <c s="10">
        <v>66.9</v>
      </c>
      <c s="14"/>
      <c s="13">
        <f>ROUND((G14*F14),2)</f>
      </c>
      <c r="O14">
        <f>rekapitulace!H8</f>
      </c>
      <c>
        <f>O14/100*H14</f>
      </c>
    </row>
    <row r="15" spans="4:4" ht="63.75">
      <c r="D15" s="15" t="s">
        <v>1327</v>
      </c>
    </row>
    <row r="16" spans="1:16" ht="12.75" customHeight="1">
      <c r="A16" s="16"/>
      <c s="16"/>
      <c s="16" t="s">
        <v>42</v>
      </c>
      <c s="16" t="s">
        <v>41</v>
      </c>
      <c s="16"/>
      <c s="16"/>
      <c s="16"/>
      <c s="16">
        <f>SUM(H12:H15)</f>
      </c>
      <c r="P16">
        <f>ROUND(SUM(P12:P15),2)</f>
      </c>
    </row>
    <row r="18" spans="1:8" ht="12.75" customHeight="1">
      <c r="A18" s="9"/>
      <c s="9"/>
      <c s="9" t="s">
        <v>24</v>
      </c>
      <c s="9" t="s">
        <v>102</v>
      </c>
      <c s="9"/>
      <c s="11"/>
      <c s="9"/>
      <c s="11"/>
    </row>
    <row r="19" spans="1:16" ht="12.75">
      <c r="A19" s="7">
        <v>3</v>
      </c>
      <c s="7" t="s">
        <v>552</v>
      </c>
      <c s="7" t="s">
        <v>63</v>
      </c>
      <c s="7" t="s">
        <v>553</v>
      </c>
      <c s="7" t="s">
        <v>93</v>
      </c>
      <c s="10">
        <v>66.9</v>
      </c>
      <c s="14"/>
      <c s="13">
        <f>ROUND((G19*F19),2)</f>
      </c>
      <c r="O19">
        <f>rekapitulace!H8</f>
      </c>
      <c>
        <f>O19/100*H19</f>
      </c>
    </row>
    <row r="20" spans="4:4" ht="89.25">
      <c r="D20" s="15" t="s">
        <v>1328</v>
      </c>
    </row>
    <row r="21" spans="1:16" ht="12.75">
      <c r="A21" s="7">
        <v>4</v>
      </c>
      <c s="7" t="s">
        <v>822</v>
      </c>
      <c s="7" t="s">
        <v>44</v>
      </c>
      <c s="7" t="s">
        <v>823</v>
      </c>
      <c s="7" t="s">
        <v>93</v>
      </c>
      <c s="10">
        <v>152.5</v>
      </c>
      <c s="14"/>
      <c s="13">
        <f>ROUND((G21*F21),2)</f>
      </c>
      <c r="O21">
        <f>rekapitulace!H8</f>
      </c>
      <c>
        <f>O21/100*H21</f>
      </c>
    </row>
    <row r="22" spans="4:4" ht="89.25">
      <c r="D22" s="15" t="s">
        <v>1329</v>
      </c>
    </row>
    <row r="23" spans="1:16" ht="12.75">
      <c r="A23" s="7">
        <v>5</v>
      </c>
      <c s="7" t="s">
        <v>109</v>
      </c>
      <c s="7" t="s">
        <v>44</v>
      </c>
      <c s="7" t="s">
        <v>110</v>
      </c>
      <c s="7" t="s">
        <v>93</v>
      </c>
      <c s="10">
        <v>152.5</v>
      </c>
      <c s="14"/>
      <c s="13">
        <f>ROUND((G23*F23),2)</f>
      </c>
      <c r="O23">
        <f>rekapitulace!H8</f>
      </c>
      <c>
        <f>O23/100*H23</f>
      </c>
    </row>
    <row r="24" spans="4:4" ht="127.5">
      <c r="D24" s="15" t="s">
        <v>1330</v>
      </c>
    </row>
    <row r="25" spans="1:16" ht="12.75">
      <c r="A25" s="7">
        <v>6</v>
      </c>
      <c s="7" t="s">
        <v>112</v>
      </c>
      <c s="7" t="s">
        <v>44</v>
      </c>
      <c s="7" t="s">
        <v>113</v>
      </c>
      <c s="7" t="s">
        <v>93</v>
      </c>
      <c s="10">
        <v>66.9</v>
      </c>
      <c s="14"/>
      <c s="13">
        <f>ROUND((G25*F25),2)</f>
      </c>
      <c r="O25">
        <f>rekapitulace!H8</f>
      </c>
      <c>
        <f>O25/100*H25</f>
      </c>
    </row>
    <row r="26" spans="4:4" ht="153">
      <c r="D26" s="15" t="s">
        <v>1331</v>
      </c>
    </row>
    <row r="27" spans="1:16" ht="12.75" customHeight="1">
      <c r="A27" s="16"/>
      <c s="16"/>
      <c s="16" t="s">
        <v>24</v>
      </c>
      <c s="16" t="s">
        <v>102</v>
      </c>
      <c s="16"/>
      <c s="16"/>
      <c s="16"/>
      <c s="16">
        <f>SUM(H19:H26)</f>
      </c>
      <c r="P27">
        <f>ROUND(SUM(P19:P26),2)</f>
      </c>
    </row>
    <row r="29" spans="1:8" ht="12.75" customHeight="1">
      <c r="A29" s="9"/>
      <c s="9"/>
      <c s="9" t="s">
        <v>34</v>
      </c>
      <c s="9" t="s">
        <v>570</v>
      </c>
      <c s="9"/>
      <c s="11"/>
      <c s="9"/>
      <c s="11"/>
    </row>
    <row r="30" spans="1:16" ht="12.75">
      <c r="A30" s="7">
        <v>7</v>
      </c>
      <c s="7" t="s">
        <v>841</v>
      </c>
      <c s="7" t="s">
        <v>44</v>
      </c>
      <c s="7" t="s">
        <v>842</v>
      </c>
      <c s="7" t="s">
        <v>117</v>
      </c>
      <c s="10">
        <v>121.6</v>
      </c>
      <c s="14"/>
      <c s="13">
        <f>ROUND((G30*F30),2)</f>
      </c>
      <c r="O30">
        <f>rekapitulace!H8</f>
      </c>
      <c>
        <f>O30/100*H30</f>
      </c>
    </row>
    <row r="31" spans="4:4" ht="204">
      <c r="D31" s="15" t="s">
        <v>1332</v>
      </c>
    </row>
    <row r="32" spans="1:16" ht="12.75">
      <c r="A32" s="7">
        <v>8</v>
      </c>
      <c s="7" t="s">
        <v>844</v>
      </c>
      <c s="7" t="s">
        <v>44</v>
      </c>
      <c s="7" t="s">
        <v>845</v>
      </c>
      <c s="7" t="s">
        <v>93</v>
      </c>
      <c s="10">
        <v>16</v>
      </c>
      <c s="14"/>
      <c s="13">
        <f>ROUND((G32*F32),2)</f>
      </c>
      <c r="O32">
        <f>rekapitulace!H8</f>
      </c>
      <c>
        <f>O32/100*H32</f>
      </c>
    </row>
    <row r="33" spans="4:4" ht="76.5">
      <c r="D33" s="15" t="s">
        <v>1333</v>
      </c>
    </row>
    <row r="34" spans="1:16" ht="12.75" customHeight="1">
      <c r="A34" s="16"/>
      <c s="16"/>
      <c s="16" t="s">
        <v>34</v>
      </c>
      <c s="16" t="s">
        <v>570</v>
      </c>
      <c s="16"/>
      <c s="16"/>
      <c s="16"/>
      <c s="16">
        <f>SUM(H30:H33)</f>
      </c>
      <c r="P34">
        <f>ROUND(SUM(P30:P33),2)</f>
      </c>
    </row>
    <row r="36" spans="1:8" ht="12.75" customHeight="1">
      <c r="A36" s="9"/>
      <c s="9"/>
      <c s="9" t="s">
        <v>35</v>
      </c>
      <c s="9" t="s">
        <v>850</v>
      </c>
      <c s="9"/>
      <c s="11"/>
      <c s="9"/>
      <c s="11"/>
    </row>
    <row r="37" spans="1:16" ht="12.75">
      <c r="A37" s="7">
        <v>9</v>
      </c>
      <c s="7" t="s">
        <v>851</v>
      </c>
      <c s="7" t="s">
        <v>44</v>
      </c>
      <c s="7" t="s">
        <v>852</v>
      </c>
      <c s="7" t="s">
        <v>93</v>
      </c>
      <c s="10">
        <v>39</v>
      </c>
      <c s="14"/>
      <c s="13">
        <f>ROUND((G37*F37),2)</f>
      </c>
      <c r="O37">
        <f>rekapitulace!H8</f>
      </c>
      <c>
        <f>O37/100*H37</f>
      </c>
    </row>
    <row r="38" spans="4:4" ht="63.75">
      <c r="D38" s="15" t="s">
        <v>1334</v>
      </c>
    </row>
    <row r="39" spans="1:16" ht="12.75">
      <c r="A39" s="7">
        <v>10</v>
      </c>
      <c s="7" t="s">
        <v>1282</v>
      </c>
      <c s="7" t="s">
        <v>44</v>
      </c>
      <c s="7" t="s">
        <v>1303</v>
      </c>
      <c s="7" t="s">
        <v>152</v>
      </c>
      <c s="10">
        <v>17</v>
      </c>
      <c s="14"/>
      <c s="13">
        <f>ROUND((G39*F39),2)</f>
      </c>
      <c r="O39">
        <f>rekapitulace!H8</f>
      </c>
      <c>
        <f>O39/100*H39</f>
      </c>
    </row>
    <row r="40" spans="4:4" ht="51">
      <c r="D40" s="15" t="s">
        <v>1335</v>
      </c>
    </row>
    <row r="41" spans="1:16" ht="12.75" customHeight="1">
      <c r="A41" s="16"/>
      <c s="16"/>
      <c s="16" t="s">
        <v>35</v>
      </c>
      <c s="16" t="s">
        <v>850</v>
      </c>
      <c s="16"/>
      <c s="16"/>
      <c s="16"/>
      <c s="16">
        <f>SUM(H37:H40)</f>
      </c>
      <c r="P41">
        <f>ROUND(SUM(P37:P40),2)</f>
      </c>
    </row>
    <row r="43" spans="1:8" ht="12.75" customHeight="1">
      <c r="A43" s="9"/>
      <c s="9"/>
      <c s="9" t="s">
        <v>39</v>
      </c>
      <c s="9" t="s">
        <v>366</v>
      </c>
      <c s="9"/>
      <c s="11"/>
      <c s="9"/>
      <c s="11"/>
    </row>
    <row r="44" spans="1:16" ht="12.75">
      <c r="A44" s="7">
        <v>11</v>
      </c>
      <c s="7" t="s">
        <v>1285</v>
      </c>
      <c s="7" t="s">
        <v>44</v>
      </c>
      <c s="7" t="s">
        <v>1286</v>
      </c>
      <c s="7" t="s">
        <v>117</v>
      </c>
      <c s="10">
        <v>48</v>
      </c>
      <c s="14"/>
      <c s="13">
        <f>ROUND((G44*F44),2)</f>
      </c>
      <c r="O44">
        <f>rekapitulace!H8</f>
      </c>
      <c>
        <f>O44/100*H44</f>
      </c>
    </row>
    <row r="45" spans="4:4" ht="89.25">
      <c r="D45" s="15" t="s">
        <v>1336</v>
      </c>
    </row>
    <row r="46" spans="1:16" ht="12.75" customHeight="1">
      <c r="A46" s="16"/>
      <c s="16"/>
      <c s="16" t="s">
        <v>39</v>
      </c>
      <c s="16" t="s">
        <v>366</v>
      </c>
      <c s="16"/>
      <c s="16"/>
      <c s="16"/>
      <c s="16">
        <f>SUM(H44:H45)</f>
      </c>
      <c r="P46">
        <f>ROUND(SUM(P44:P45),2)</f>
      </c>
    </row>
    <row r="48" spans="1:8" ht="12.75" customHeight="1">
      <c r="A48" s="9"/>
      <c s="9"/>
      <c s="9" t="s">
        <v>40</v>
      </c>
      <c s="9" t="s">
        <v>77</v>
      </c>
      <c s="9"/>
      <c s="11"/>
      <c s="9"/>
      <c s="11"/>
    </row>
    <row r="49" spans="1:16" ht="12.75">
      <c r="A49" s="7">
        <v>12</v>
      </c>
      <c s="7" t="s">
        <v>854</v>
      </c>
      <c s="7" t="s">
        <v>44</v>
      </c>
      <c s="7" t="s">
        <v>855</v>
      </c>
      <c s="7" t="s">
        <v>128</v>
      </c>
      <c s="10">
        <v>32</v>
      </c>
      <c s="14"/>
      <c s="13">
        <f>ROUND((G49*F49),2)</f>
      </c>
      <c r="O49">
        <f>rekapitulace!H8</f>
      </c>
      <c>
        <f>O49/100*H49</f>
      </c>
    </row>
    <row r="50" spans="4:4" ht="38.25">
      <c r="D50" s="15" t="s">
        <v>1337</v>
      </c>
    </row>
    <row r="51" spans="1:16" ht="12.75" customHeight="1">
      <c r="A51" s="16"/>
      <c s="16"/>
      <c s="16" t="s">
        <v>40</v>
      </c>
      <c s="16" t="s">
        <v>77</v>
      </c>
      <c s="16"/>
      <c s="16"/>
      <c s="16"/>
      <c s="16">
        <f>SUM(H49:H50)</f>
      </c>
      <c r="P51">
        <f>ROUND(SUM(P49:P50),2)</f>
      </c>
    </row>
    <row r="53" spans="1:16" ht="12.75" customHeight="1">
      <c r="A53" s="16"/>
      <c s="16"/>
      <c s="16"/>
      <c s="16" t="s">
        <v>65</v>
      </c>
      <c s="16"/>
      <c s="16"/>
      <c s="16"/>
      <c s="16">
        <f>+H16+H27+H34+H41+H46+H51</f>
      </c>
      <c r="P53">
        <f>+P16+P27+P34+P41+P46+P51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3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45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1338</v>
      </c>
      <c s="5" t="s">
        <v>1339</v>
      </c>
      <c s="5"/>
    </row>
    <row r="6" spans="1:5" ht="12.75" customHeight="1">
      <c r="A6" t="s">
        <v>17</v>
      </c>
      <c r="C6" s="5" t="s">
        <v>1340</v>
      </c>
      <c s="5" t="s">
        <v>1339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42</v>
      </c>
      <c s="9" t="s">
        <v>41</v>
      </c>
      <c s="9"/>
      <c s="11"/>
      <c s="9"/>
      <c s="11"/>
    </row>
    <row r="12" spans="1:16" ht="12.75">
      <c r="A12" s="7">
        <v>1</v>
      </c>
      <c s="7" t="s">
        <v>91</v>
      </c>
      <c s="7" t="s">
        <v>44</v>
      </c>
      <c s="7" t="s">
        <v>544</v>
      </c>
      <c s="7" t="s">
        <v>93</v>
      </c>
      <c s="10">
        <v>30.131</v>
      </c>
      <c s="14"/>
      <c s="13">
        <f>ROUND((G12*F12),2)</f>
      </c>
      <c r="O12">
        <f>rekapitulace!H8</f>
      </c>
      <c>
        <f>O12/100*H12</f>
      </c>
    </row>
    <row r="13" spans="4:4" ht="76.5">
      <c r="D13" s="15" t="s">
        <v>1341</v>
      </c>
    </row>
    <row r="14" spans="1:16" ht="12.75" customHeight="1">
      <c r="A14" s="16"/>
      <c s="16"/>
      <c s="16" t="s">
        <v>42</v>
      </c>
      <c s="16" t="s">
        <v>41</v>
      </c>
      <c s="16"/>
      <c s="16"/>
      <c s="16"/>
      <c s="16">
        <f>SUM(H12:H13)</f>
      </c>
      <c r="P14">
        <f>ROUND(SUM(P12:P13),2)</f>
      </c>
    </row>
    <row r="16" spans="1:8" ht="12.75" customHeight="1">
      <c r="A16" s="9"/>
      <c s="9"/>
      <c s="9" t="s">
        <v>24</v>
      </c>
      <c s="9" t="s">
        <v>102</v>
      </c>
      <c s="9"/>
      <c s="11"/>
      <c s="9"/>
      <c s="11"/>
    </row>
    <row r="17" spans="1:16" ht="12.75">
      <c r="A17" s="7">
        <v>2</v>
      </c>
      <c s="7" t="s">
        <v>552</v>
      </c>
      <c s="7" t="s">
        <v>44</v>
      </c>
      <c s="7" t="s">
        <v>1342</v>
      </c>
      <c s="7" t="s">
        <v>93</v>
      </c>
      <c s="10">
        <v>59.237</v>
      </c>
      <c s="14"/>
      <c s="13">
        <f>ROUND((G17*F17),2)</f>
      </c>
      <c r="O17">
        <f>rekapitulace!H8</f>
      </c>
      <c>
        <f>O17/100*H17</f>
      </c>
    </row>
    <row r="18" spans="4:4" ht="127.5">
      <c r="D18" s="15" t="s">
        <v>1343</v>
      </c>
    </row>
    <row r="19" spans="1:16" ht="12.75">
      <c r="A19" s="7">
        <v>3</v>
      </c>
      <c s="7" t="s">
        <v>356</v>
      </c>
      <c s="7" t="s">
        <v>44</v>
      </c>
      <c s="7" t="s">
        <v>357</v>
      </c>
      <c s="7" t="s">
        <v>93</v>
      </c>
      <c s="10">
        <v>89.4</v>
      </c>
      <c s="14"/>
      <c s="13">
        <f>ROUND((G19*F19),2)</f>
      </c>
      <c r="O19">
        <f>rekapitulace!H8</f>
      </c>
      <c>
        <f>O19/100*H19</f>
      </c>
    </row>
    <row r="20" spans="4:4" ht="51">
      <c r="D20" s="15" t="s">
        <v>1344</v>
      </c>
    </row>
    <row r="21" spans="1:16" ht="12.75">
      <c r="A21" s="7">
        <v>4</v>
      </c>
      <c s="7" t="s">
        <v>109</v>
      </c>
      <c s="7" t="s">
        <v>44</v>
      </c>
      <c s="7" t="s">
        <v>110</v>
      </c>
      <c s="7" t="s">
        <v>93</v>
      </c>
      <c s="10">
        <v>30.163</v>
      </c>
      <c s="14"/>
      <c s="13">
        <f>ROUND((G21*F21),2)</f>
      </c>
      <c r="O21">
        <f>rekapitulace!H8</f>
      </c>
      <c>
        <f>O21/100*H21</f>
      </c>
    </row>
    <row r="22" spans="4:4" ht="140.25">
      <c r="D22" s="15" t="s">
        <v>1345</v>
      </c>
    </row>
    <row r="23" spans="1:16" ht="12.75">
      <c r="A23" s="7">
        <v>5</v>
      </c>
      <c s="7" t="s">
        <v>112</v>
      </c>
      <c s="7" t="s">
        <v>44</v>
      </c>
      <c s="7" t="s">
        <v>113</v>
      </c>
      <c s="7" t="s">
        <v>93</v>
      </c>
      <c s="10">
        <v>59.237</v>
      </c>
      <c s="14"/>
      <c s="13">
        <f>ROUND((G23*F23),2)</f>
      </c>
      <c r="O23">
        <f>rekapitulace!H8</f>
      </c>
      <c>
        <f>O23/100*H23</f>
      </c>
    </row>
    <row r="24" spans="4:4" ht="409.5">
      <c r="D24" s="15" t="s">
        <v>1346</v>
      </c>
    </row>
    <row r="25" spans="1:16" ht="12.75" customHeight="1">
      <c r="A25" s="16"/>
      <c s="16"/>
      <c s="16" t="s">
        <v>24</v>
      </c>
      <c s="16" t="s">
        <v>102</v>
      </c>
      <c s="16"/>
      <c s="16"/>
      <c s="16"/>
      <c s="16">
        <f>SUM(H17:H24)</f>
      </c>
      <c r="P25">
        <f>ROUND(SUM(P17:P24),2)</f>
      </c>
    </row>
    <row r="27" spans="1:8" ht="12.75" customHeight="1">
      <c r="A27" s="9"/>
      <c s="9"/>
      <c s="9" t="s">
        <v>36</v>
      </c>
      <c s="9" t="s">
        <v>119</v>
      </c>
      <c s="9"/>
      <c s="11"/>
      <c s="9"/>
      <c s="11"/>
    </row>
    <row r="28" spans="1:16" ht="12.75">
      <c r="A28" s="7">
        <v>6</v>
      </c>
      <c s="7" t="s">
        <v>896</v>
      </c>
      <c s="7" t="s">
        <v>44</v>
      </c>
      <c s="7" t="s">
        <v>897</v>
      </c>
      <c s="7" t="s">
        <v>93</v>
      </c>
      <c s="10">
        <v>5.86</v>
      </c>
      <c s="14"/>
      <c s="13">
        <f>ROUND((G28*F28),2)</f>
      </c>
      <c r="O28">
        <f>rekapitulace!H8</f>
      </c>
      <c>
        <f>O28/100*H28</f>
      </c>
    </row>
    <row r="29" spans="4:4" ht="38.25">
      <c r="D29" s="15" t="s">
        <v>1347</v>
      </c>
    </row>
    <row r="30" spans="1:16" ht="12.75" customHeight="1">
      <c r="A30" s="16"/>
      <c s="16"/>
      <c s="16" t="s">
        <v>36</v>
      </c>
      <c s="16" t="s">
        <v>119</v>
      </c>
      <c s="16"/>
      <c s="16"/>
      <c s="16"/>
      <c s="16">
        <f>SUM(H28:H29)</f>
      </c>
      <c r="P30">
        <f>ROUND(SUM(P28:P29),2)</f>
      </c>
    </row>
    <row r="32" spans="1:8" ht="12.75" customHeight="1">
      <c r="A32" s="9"/>
      <c s="9"/>
      <c s="9" t="s">
        <v>40</v>
      </c>
      <c s="9" t="s">
        <v>77</v>
      </c>
      <c s="9"/>
      <c s="11"/>
      <c s="9"/>
      <c s="11"/>
    </row>
    <row r="33" spans="1:16" ht="12.75">
      <c r="A33" s="7">
        <v>7</v>
      </c>
      <c s="7" t="s">
        <v>1348</v>
      </c>
      <c s="7" t="s">
        <v>44</v>
      </c>
      <c s="7" t="s">
        <v>1349</v>
      </c>
      <c s="7" t="s">
        <v>128</v>
      </c>
      <c s="10">
        <v>58.6</v>
      </c>
      <c s="14"/>
      <c s="13">
        <f>ROUND((G33*F33),2)</f>
      </c>
      <c r="O33">
        <f>rekapitulace!H8</f>
      </c>
      <c>
        <f>O33/100*H33</f>
      </c>
    </row>
    <row r="34" spans="4:4" ht="25.5">
      <c r="D34" s="15" t="s">
        <v>1350</v>
      </c>
    </row>
    <row r="35" spans="1:16" ht="12.75">
      <c r="A35" s="7">
        <v>8</v>
      </c>
      <c s="7" t="s">
        <v>1351</v>
      </c>
      <c s="7" t="s">
        <v>44</v>
      </c>
      <c s="7" t="s">
        <v>1352</v>
      </c>
      <c s="7" t="s">
        <v>70</v>
      </c>
      <c s="10">
        <v>1</v>
      </c>
      <c s="14"/>
      <c s="13">
        <f>ROUND((G35*F35),2)</f>
      </c>
      <c r="O35">
        <f>rekapitulace!H8</f>
      </c>
      <c>
        <f>O35/100*H35</f>
      </c>
    </row>
    <row r="36" spans="4:4" ht="25.5">
      <c r="D36" s="15" t="s">
        <v>188</v>
      </c>
    </row>
    <row r="37" spans="1:16" ht="12.75">
      <c r="A37" s="7">
        <v>9</v>
      </c>
      <c s="7" t="s">
        <v>1353</v>
      </c>
      <c s="7" t="s">
        <v>44</v>
      </c>
      <c s="7" t="s">
        <v>1354</v>
      </c>
      <c s="7" t="s">
        <v>93</v>
      </c>
      <c s="10">
        <v>19.338</v>
      </c>
      <c s="14"/>
      <c s="13">
        <f>ROUND((G37*F37),2)</f>
      </c>
      <c r="O37">
        <f>rekapitulace!H8</f>
      </c>
      <c>
        <f>O37/100*H37</f>
      </c>
    </row>
    <row r="38" spans="4:4" ht="38.25">
      <c r="D38" s="15" t="s">
        <v>1355</v>
      </c>
    </row>
    <row r="39" spans="1:16" ht="12.75">
      <c r="A39" s="7">
        <v>10</v>
      </c>
      <c s="7" t="s">
        <v>1356</v>
      </c>
      <c s="7" t="s">
        <v>44</v>
      </c>
      <c s="7" t="s">
        <v>1357</v>
      </c>
      <c s="7" t="s">
        <v>128</v>
      </c>
      <c s="10">
        <v>58.6</v>
      </c>
      <c s="14"/>
      <c s="13">
        <f>ROUND((G39*F39),2)</f>
      </c>
      <c r="O39">
        <f>rekapitulace!H8</f>
      </c>
      <c>
        <f>O39/100*H39</f>
      </c>
    </row>
    <row r="40" spans="4:4" ht="63.75">
      <c r="D40" s="15" t="s">
        <v>1358</v>
      </c>
    </row>
    <row r="41" spans="1:16" ht="12.75">
      <c r="A41" s="7">
        <v>11</v>
      </c>
      <c s="7" t="s">
        <v>1359</v>
      </c>
      <c s="7" t="s">
        <v>44</v>
      </c>
      <c s="7" t="s">
        <v>1360</v>
      </c>
      <c s="7" t="s">
        <v>128</v>
      </c>
      <c s="10">
        <v>58.6</v>
      </c>
      <c s="14"/>
      <c s="13">
        <f>ROUND((G41*F41),2)</f>
      </c>
      <c r="O41">
        <f>rekapitulace!H8</f>
      </c>
      <c>
        <f>O41/100*H41</f>
      </c>
    </row>
    <row r="42" spans="4:4" ht="63.75">
      <c r="D42" s="15" t="s">
        <v>1358</v>
      </c>
    </row>
    <row r="43" spans="1:16" ht="12.75" customHeight="1">
      <c r="A43" s="16"/>
      <c s="16"/>
      <c s="16" t="s">
        <v>40</v>
      </c>
      <c s="16" t="s">
        <v>77</v>
      </c>
      <c s="16"/>
      <c s="16"/>
      <c s="16"/>
      <c s="16">
        <f>SUM(H33:H42)</f>
      </c>
      <c r="P43">
        <f>ROUND(SUM(P33:P42),2)</f>
      </c>
    </row>
    <row r="45" spans="1:16" ht="12.75" customHeight="1">
      <c r="A45" s="16"/>
      <c s="16"/>
      <c s="16"/>
      <c s="16" t="s">
        <v>65</v>
      </c>
      <c s="16"/>
      <c s="16"/>
      <c s="16"/>
      <c s="16">
        <f>+H14+H25+H30+H43</f>
      </c>
      <c r="P45">
        <f>+P14+P25+P30+P43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55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88</v>
      </c>
      <c s="5" t="s">
        <v>89</v>
      </c>
      <c s="5"/>
    </row>
    <row r="6" spans="1:5" ht="12.75" customHeight="1">
      <c r="A6" t="s">
        <v>17</v>
      </c>
      <c r="C6" s="5" t="s">
        <v>90</v>
      </c>
      <c s="5" t="s">
        <v>89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42</v>
      </c>
      <c s="9" t="s">
        <v>41</v>
      </c>
      <c s="9"/>
      <c s="11"/>
      <c s="9"/>
      <c s="11"/>
    </row>
    <row r="12" spans="1:16" ht="12.75">
      <c r="A12" s="7">
        <v>1</v>
      </c>
      <c s="7" t="s">
        <v>91</v>
      </c>
      <c s="7" t="s">
        <v>44</v>
      </c>
      <c s="7" t="s">
        <v>92</v>
      </c>
      <c s="7" t="s">
        <v>93</v>
      </c>
      <c s="10">
        <v>130</v>
      </c>
      <c s="14"/>
      <c s="13">
        <f>ROUND((G12*F12),2)</f>
      </c>
      <c r="O12">
        <f>rekapitulace!H8</f>
      </c>
      <c>
        <f>O12/100*H12</f>
      </c>
    </row>
    <row r="13" spans="4:4" ht="76.5">
      <c r="D13" s="15" t="s">
        <v>94</v>
      </c>
    </row>
    <row r="14" spans="1:16" ht="12.75">
      <c r="A14" s="7">
        <v>2</v>
      </c>
      <c s="7" t="s">
        <v>95</v>
      </c>
      <c s="7" t="s">
        <v>44</v>
      </c>
      <c s="7" t="s">
        <v>96</v>
      </c>
      <c s="7" t="s">
        <v>97</v>
      </c>
      <c s="10">
        <v>380.85</v>
      </c>
      <c s="14"/>
      <c s="13">
        <f>ROUND((G14*F14),2)</f>
      </c>
      <c r="O14">
        <f>rekapitulace!H8</f>
      </c>
      <c>
        <f>O14/100*H14</f>
      </c>
    </row>
    <row r="15" spans="4:4" ht="409.5">
      <c r="D15" s="15" t="s">
        <v>98</v>
      </c>
    </row>
    <row r="16" spans="1:16" ht="12.75">
      <c r="A16" s="7">
        <v>3</v>
      </c>
      <c s="7" t="s">
        <v>99</v>
      </c>
      <c s="7" t="s">
        <v>44</v>
      </c>
      <c s="7" t="s">
        <v>100</v>
      </c>
      <c s="7" t="s">
        <v>97</v>
      </c>
      <c s="10">
        <v>2.35</v>
      </c>
      <c s="14"/>
      <c s="13">
        <f>ROUND((G16*F16),2)</f>
      </c>
      <c r="O16">
        <f>rekapitulace!H8</f>
      </c>
      <c>
        <f>O16/100*H16</f>
      </c>
    </row>
    <row r="17" spans="4:4" ht="76.5">
      <c r="D17" s="15" t="s">
        <v>101</v>
      </c>
    </row>
    <row r="18" spans="1:16" ht="12.75" customHeight="1">
      <c r="A18" s="16"/>
      <c s="16"/>
      <c s="16" t="s">
        <v>42</v>
      </c>
      <c s="16" t="s">
        <v>41</v>
      </c>
      <c s="16"/>
      <c s="16"/>
      <c s="16"/>
      <c s="16">
        <f>SUM(H12:H17)</f>
      </c>
      <c r="P18">
        <f>ROUND(SUM(P12:P17),2)</f>
      </c>
    </row>
    <row r="20" spans="1:8" ht="12.75" customHeight="1">
      <c r="A20" s="9"/>
      <c s="9"/>
      <c s="9" t="s">
        <v>24</v>
      </c>
      <c s="9" t="s">
        <v>102</v>
      </c>
      <c s="9"/>
      <c s="11"/>
      <c s="9"/>
      <c s="11"/>
    </row>
    <row r="21" spans="1:16" ht="12.75">
      <c r="A21" s="7">
        <v>4</v>
      </c>
      <c s="7" t="s">
        <v>103</v>
      </c>
      <c s="7" t="s">
        <v>44</v>
      </c>
      <c s="7" t="s">
        <v>104</v>
      </c>
      <c s="7" t="s">
        <v>93</v>
      </c>
      <c s="10">
        <v>4.64</v>
      </c>
      <c s="14"/>
      <c s="13">
        <f>ROUND((G21*F21),2)</f>
      </c>
      <c r="O21">
        <f>rekapitulace!H8</f>
      </c>
      <c>
        <f>O21/100*H21</f>
      </c>
    </row>
    <row r="22" spans="4:4" ht="63.75">
      <c r="D22" s="15" t="s">
        <v>105</v>
      </c>
    </row>
    <row r="23" spans="1:16" ht="12.75">
      <c r="A23" s="7">
        <v>5</v>
      </c>
      <c s="7" t="s">
        <v>106</v>
      </c>
      <c s="7" t="s">
        <v>44</v>
      </c>
      <c s="7" t="s">
        <v>107</v>
      </c>
      <c s="7" t="s">
        <v>93</v>
      </c>
      <c s="10">
        <v>225</v>
      </c>
      <c s="14"/>
      <c s="13">
        <f>ROUND((G23*F23),2)</f>
      </c>
      <c r="O23">
        <f>rekapitulace!H8</f>
      </c>
      <c>
        <f>O23/100*H23</f>
      </c>
    </row>
    <row r="24" spans="4:4" ht="63.75">
      <c r="D24" s="15" t="s">
        <v>108</v>
      </c>
    </row>
    <row r="25" spans="1:16" ht="12.75">
      <c r="A25" s="7">
        <v>6</v>
      </c>
      <c s="7" t="s">
        <v>109</v>
      </c>
      <c s="7" t="s">
        <v>44</v>
      </c>
      <c s="7" t="s">
        <v>110</v>
      </c>
      <c s="7" t="s">
        <v>93</v>
      </c>
      <c s="10">
        <v>130</v>
      </c>
      <c s="14"/>
      <c s="13">
        <f>ROUND((G25*F25),2)</f>
      </c>
      <c r="O25">
        <f>rekapitulace!H8</f>
      </c>
      <c>
        <f>O25/100*H25</f>
      </c>
    </row>
    <row r="26" spans="4:4" ht="178.5">
      <c r="D26" s="15" t="s">
        <v>111</v>
      </c>
    </row>
    <row r="27" spans="1:16" ht="12.75">
      <c r="A27" s="7">
        <v>7</v>
      </c>
      <c s="7" t="s">
        <v>112</v>
      </c>
      <c s="7" t="s">
        <v>44</v>
      </c>
      <c s="7" t="s">
        <v>113</v>
      </c>
      <c s="7" t="s">
        <v>93</v>
      </c>
      <c s="10">
        <v>95</v>
      </c>
      <c s="14"/>
      <c s="13">
        <f>ROUND((G27*F27),2)</f>
      </c>
      <c r="O27">
        <f>rekapitulace!H8</f>
      </c>
      <c>
        <f>O27/100*H27</f>
      </c>
    </row>
    <row r="28" spans="4:4" ht="242.25">
      <c r="D28" s="15" t="s">
        <v>114</v>
      </c>
    </row>
    <row r="29" spans="1:16" ht="12.75">
      <c r="A29" s="7">
        <v>8</v>
      </c>
      <c s="7" t="s">
        <v>115</v>
      </c>
      <c s="7" t="s">
        <v>44</v>
      </c>
      <c s="7" t="s">
        <v>116</v>
      </c>
      <c s="7" t="s">
        <v>117</v>
      </c>
      <c s="10">
        <v>247</v>
      </c>
      <c s="14"/>
      <c s="13">
        <f>ROUND((G29*F29),2)</f>
      </c>
      <c r="O29">
        <f>rekapitulace!H8</f>
      </c>
      <c>
        <f>O29/100*H29</f>
      </c>
    </row>
    <row r="30" spans="4:4" ht="191.25">
      <c r="D30" s="15" t="s">
        <v>118</v>
      </c>
    </row>
    <row r="31" spans="1:16" ht="12.75" customHeight="1">
      <c r="A31" s="16"/>
      <c s="16"/>
      <c s="16" t="s">
        <v>24</v>
      </c>
      <c s="16" t="s">
        <v>102</v>
      </c>
      <c s="16"/>
      <c s="16"/>
      <c s="16"/>
      <c s="16">
        <f>SUM(H21:H30)</f>
      </c>
      <c r="P31">
        <f>ROUND(SUM(P21:P30),2)</f>
      </c>
    </row>
    <row r="33" spans="1:8" ht="12.75" customHeight="1">
      <c r="A33" s="9"/>
      <c s="9"/>
      <c s="9" t="s">
        <v>36</v>
      </c>
      <c s="9" t="s">
        <v>119</v>
      </c>
      <c s="9"/>
      <c s="11"/>
      <c s="9"/>
      <c s="11"/>
    </row>
    <row r="34" spans="1:16" ht="12.75">
      <c r="A34" s="7">
        <v>9</v>
      </c>
      <c s="7" t="s">
        <v>120</v>
      </c>
      <c s="7" t="s">
        <v>44</v>
      </c>
      <c s="7" t="s">
        <v>121</v>
      </c>
      <c s="7" t="s">
        <v>93</v>
      </c>
      <c s="10">
        <v>6.28</v>
      </c>
      <c s="14"/>
      <c s="13">
        <f>ROUND((G34*F34),2)</f>
      </c>
      <c r="O34">
        <f>rekapitulace!H8</f>
      </c>
      <c>
        <f>O34/100*H34</f>
      </c>
    </row>
    <row r="35" spans="4:4" ht="102">
      <c r="D35" s="15" t="s">
        <v>122</v>
      </c>
    </row>
    <row r="36" spans="1:16" ht="12.75" customHeight="1">
      <c r="A36" s="16"/>
      <c s="16"/>
      <c s="16" t="s">
        <v>36</v>
      </c>
      <c s="16" t="s">
        <v>119</v>
      </c>
      <c s="16"/>
      <c s="16"/>
      <c s="16"/>
      <c s="16">
        <f>SUM(H34:H35)</f>
      </c>
      <c r="P36">
        <f>ROUND(SUM(P34:P35),2)</f>
      </c>
    </row>
    <row r="38" spans="1:8" ht="12.75" customHeight="1">
      <c r="A38" s="9"/>
      <c s="9"/>
      <c s="9" t="s">
        <v>85</v>
      </c>
      <c s="9" t="s">
        <v>84</v>
      </c>
      <c s="9"/>
      <c s="11"/>
      <c s="9"/>
      <c s="11"/>
    </row>
    <row r="39" spans="1:16" ht="12.75">
      <c r="A39" s="7">
        <v>10</v>
      </c>
      <c s="7" t="s">
        <v>123</v>
      </c>
      <c s="7" t="s">
        <v>44</v>
      </c>
      <c s="7" t="s">
        <v>124</v>
      </c>
      <c s="7" t="s">
        <v>93</v>
      </c>
      <c s="10">
        <v>2</v>
      </c>
      <c s="14"/>
      <c s="13">
        <f>ROUND((G39*F39),2)</f>
      </c>
      <c r="O39">
        <f>rekapitulace!H8</f>
      </c>
      <c>
        <f>O39/100*H39</f>
      </c>
    </row>
    <row r="40" spans="4:4" ht="216.75">
      <c r="D40" s="15" t="s">
        <v>125</v>
      </c>
    </row>
    <row r="41" spans="1:16" ht="12.75">
      <c r="A41" s="7">
        <v>11</v>
      </c>
      <c s="7" t="s">
        <v>126</v>
      </c>
      <c s="7" t="s">
        <v>44</v>
      </c>
      <c s="7" t="s">
        <v>127</v>
      </c>
      <c s="7" t="s">
        <v>128</v>
      </c>
      <c s="10">
        <v>15</v>
      </c>
      <c s="14"/>
      <c s="13">
        <f>ROUND((G41*F41),2)</f>
      </c>
      <c r="O41">
        <f>rekapitulace!H8</f>
      </c>
      <c>
        <f>O41/100*H41</f>
      </c>
    </row>
    <row r="42" spans="4:4" ht="51">
      <c r="D42" s="15" t="s">
        <v>129</v>
      </c>
    </row>
    <row r="43" spans="1:16" ht="12.75">
      <c r="A43" s="7">
        <v>12</v>
      </c>
      <c s="7" t="s">
        <v>130</v>
      </c>
      <c s="7" t="s">
        <v>44</v>
      </c>
      <c s="7" t="s">
        <v>131</v>
      </c>
      <c s="7" t="s">
        <v>46</v>
      </c>
      <c s="10">
        <v>1</v>
      </c>
      <c s="14"/>
      <c s="13">
        <f>ROUND((G43*F43),2)</f>
      </c>
      <c r="O43">
        <f>rekapitulace!H8</f>
      </c>
      <c>
        <f>O43/100*H43</f>
      </c>
    </row>
    <row r="44" spans="4:4" ht="25.5">
      <c r="D44" s="15" t="s">
        <v>47</v>
      </c>
    </row>
    <row r="45" spans="1:16" ht="12.75">
      <c r="A45" s="7">
        <v>13</v>
      </c>
      <c s="7" t="s">
        <v>132</v>
      </c>
      <c s="7" t="s">
        <v>44</v>
      </c>
      <c s="7" t="s">
        <v>133</v>
      </c>
      <c s="7" t="s">
        <v>70</v>
      </c>
      <c s="10">
        <v>1</v>
      </c>
      <c s="14"/>
      <c s="13">
        <f>ROUND((G45*F45),2)</f>
      </c>
      <c r="O45">
        <f>rekapitulace!H8</f>
      </c>
      <c>
        <f>O45/100*H45</f>
      </c>
    </row>
    <row r="46" spans="4:4" ht="51">
      <c r="D46" s="15" t="s">
        <v>134</v>
      </c>
    </row>
    <row r="47" spans="1:16" ht="12.75">
      <c r="A47" s="7">
        <v>14</v>
      </c>
      <c s="7" t="s">
        <v>135</v>
      </c>
      <c s="7" t="s">
        <v>44</v>
      </c>
      <c s="7" t="s">
        <v>136</v>
      </c>
      <c s="7" t="s">
        <v>128</v>
      </c>
      <c s="10">
        <v>11</v>
      </c>
      <c s="14"/>
      <c s="13">
        <f>ROUND((G47*F47),2)</f>
      </c>
      <c r="O47">
        <f>rekapitulace!H8</f>
      </c>
      <c>
        <f>O47/100*H47</f>
      </c>
    </row>
    <row r="48" spans="4:4" ht="76.5">
      <c r="D48" s="15" t="s">
        <v>137</v>
      </c>
    </row>
    <row r="49" spans="1:16" ht="12.75">
      <c r="A49" s="7">
        <v>15</v>
      </c>
      <c s="7" t="s">
        <v>138</v>
      </c>
      <c s="7" t="s">
        <v>44</v>
      </c>
      <c s="7" t="s">
        <v>139</v>
      </c>
      <c s="7" t="s">
        <v>140</v>
      </c>
      <c s="10">
        <v>44</v>
      </c>
      <c s="14"/>
      <c s="13">
        <f>ROUND((G49*F49),2)</f>
      </c>
      <c r="O49">
        <f>rekapitulace!H8</f>
      </c>
      <c>
        <f>O49/100*H49</f>
      </c>
    </row>
    <row r="50" spans="4:4" ht="51">
      <c r="D50" s="15" t="s">
        <v>141</v>
      </c>
    </row>
    <row r="51" spans="1:16" ht="12.75">
      <c r="A51" s="7">
        <v>16</v>
      </c>
      <c s="7" t="s">
        <v>142</v>
      </c>
      <c s="7" t="s">
        <v>44</v>
      </c>
      <c s="7" t="s">
        <v>143</v>
      </c>
      <c s="7" t="s">
        <v>140</v>
      </c>
      <c s="10">
        <v>813</v>
      </c>
      <c s="14"/>
      <c s="13">
        <f>ROUND((G51*F51),2)</f>
      </c>
      <c r="O51">
        <f>rekapitulace!H8</f>
      </c>
      <c>
        <f>O51/100*H51</f>
      </c>
    </row>
    <row r="52" spans="4:4" ht="76.5">
      <c r="D52" s="15" t="s">
        <v>144</v>
      </c>
    </row>
    <row r="53" spans="1:16" ht="12.75" customHeight="1">
      <c r="A53" s="16"/>
      <c s="16"/>
      <c s="16" t="s">
        <v>85</v>
      </c>
      <c s="16" t="s">
        <v>84</v>
      </c>
      <c s="16"/>
      <c s="16"/>
      <c s="16"/>
      <c s="16">
        <f>SUM(H39:H52)</f>
      </c>
      <c r="P53">
        <f>ROUND(SUM(P39:P52),2)</f>
      </c>
    </row>
    <row r="55" spans="1:16" ht="12.75" customHeight="1">
      <c r="A55" s="16"/>
      <c s="16"/>
      <c s="16"/>
      <c s="16" t="s">
        <v>65</v>
      </c>
      <c s="16"/>
      <c s="16"/>
      <c s="16"/>
      <c s="16">
        <f>+H18+H31+H36+H53</f>
      </c>
      <c r="P55">
        <f>+P18+P31+P36+P53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4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98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1361</v>
      </c>
      <c s="5" t="s">
        <v>1362</v>
      </c>
      <c s="5"/>
    </row>
    <row r="6" spans="1:5" ht="12.75" customHeight="1">
      <c r="A6" t="s">
        <v>17</v>
      </c>
      <c r="C6" s="5" t="s">
        <v>1363</v>
      </c>
      <c s="5" t="s">
        <v>1362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42</v>
      </c>
      <c s="9" t="s">
        <v>41</v>
      </c>
      <c s="9"/>
      <c s="11"/>
      <c s="9"/>
      <c s="11"/>
    </row>
    <row r="12" spans="1:16" ht="12.75">
      <c r="A12" s="7">
        <v>1</v>
      </c>
      <c s="7" t="s">
        <v>91</v>
      </c>
      <c s="7" t="s">
        <v>44</v>
      </c>
      <c s="7" t="s">
        <v>92</v>
      </c>
      <c s="7" t="s">
        <v>93</v>
      </c>
      <c s="10">
        <v>413.168</v>
      </c>
      <c s="14"/>
      <c s="13">
        <f>ROUND((G12*F12),2)</f>
      </c>
      <c r="O12">
        <f>rekapitulace!H8</f>
      </c>
      <c>
        <f>O12/100*H12</f>
      </c>
    </row>
    <row r="13" spans="4:4" ht="76.5">
      <c r="D13" s="15" t="s">
        <v>1364</v>
      </c>
    </row>
    <row r="14" spans="1:16" ht="12.75">
      <c r="A14" s="7">
        <v>2</v>
      </c>
      <c s="7" t="s">
        <v>95</v>
      </c>
      <c s="7" t="s">
        <v>44</v>
      </c>
      <c s="7" t="s">
        <v>1365</v>
      </c>
      <c s="7" t="s">
        <v>97</v>
      </c>
      <c s="10">
        <v>33.414</v>
      </c>
      <c s="14"/>
      <c s="13">
        <f>ROUND((G14*F14),2)</f>
      </c>
      <c r="O14">
        <f>rekapitulace!H8</f>
      </c>
      <c>
        <f>O14/100*H14</f>
      </c>
    </row>
    <row r="15" spans="4:4" ht="409.5">
      <c r="D15" s="15" t="s">
        <v>1366</v>
      </c>
    </row>
    <row r="16" spans="1:16" ht="12.75" customHeight="1">
      <c r="A16" s="16"/>
      <c s="16"/>
      <c s="16" t="s">
        <v>42</v>
      </c>
      <c s="16" t="s">
        <v>41</v>
      </c>
      <c s="16"/>
      <c s="16"/>
      <c s="16"/>
      <c s="16">
        <f>SUM(H12:H15)</f>
      </c>
      <c r="P16">
        <f>ROUND(SUM(P12:P15),2)</f>
      </c>
    </row>
    <row r="18" spans="1:8" ht="12.75" customHeight="1">
      <c r="A18" s="9"/>
      <c s="9"/>
      <c s="9" t="s">
        <v>24</v>
      </c>
      <c s="9" t="s">
        <v>102</v>
      </c>
      <c s="9"/>
      <c s="11"/>
      <c s="9"/>
      <c s="11"/>
    </row>
    <row r="19" spans="1:16" ht="12.75">
      <c r="A19" s="7">
        <v>3</v>
      </c>
      <c s="7" t="s">
        <v>552</v>
      </c>
      <c s="7" t="s">
        <v>44</v>
      </c>
      <c s="7" t="s">
        <v>1342</v>
      </c>
      <c s="7" t="s">
        <v>93</v>
      </c>
      <c s="10">
        <v>529.142</v>
      </c>
      <c s="14"/>
      <c s="13">
        <f>ROUND((G19*F19),2)</f>
      </c>
      <c r="O19">
        <f>rekapitulace!H8</f>
      </c>
      <c>
        <f>O19/100*H19</f>
      </c>
    </row>
    <row r="20" spans="4:4" ht="153">
      <c r="D20" s="15" t="s">
        <v>1367</v>
      </c>
    </row>
    <row r="21" spans="1:16" ht="12.75">
      <c r="A21" s="7">
        <v>4</v>
      </c>
      <c s="7" t="s">
        <v>822</v>
      </c>
      <c s="7" t="s">
        <v>44</v>
      </c>
      <c s="7" t="s">
        <v>823</v>
      </c>
      <c s="7" t="s">
        <v>93</v>
      </c>
      <c s="10">
        <v>561.029</v>
      </c>
      <c s="14"/>
      <c s="13">
        <f>ROUND((G21*F21),2)</f>
      </c>
      <c r="O21">
        <f>rekapitulace!H8</f>
      </c>
      <c>
        <f>O21/100*H21</f>
      </c>
    </row>
    <row r="22" spans="4:4" ht="409.5">
      <c r="D22" s="15" t="s">
        <v>1368</v>
      </c>
    </row>
    <row r="23" spans="1:16" ht="12.75">
      <c r="A23" s="7">
        <v>5</v>
      </c>
      <c s="7" t="s">
        <v>356</v>
      </c>
      <c s="7" t="s">
        <v>44</v>
      </c>
      <c s="7" t="s">
        <v>357</v>
      </c>
      <c s="7" t="s">
        <v>93</v>
      </c>
      <c s="10">
        <v>381.281</v>
      </c>
      <c s="14"/>
      <c s="13">
        <f>ROUND((G23*F23),2)</f>
      </c>
      <c r="O23">
        <f>rekapitulace!H8</f>
      </c>
      <c>
        <f>O23/100*H23</f>
      </c>
    </row>
    <row r="24" spans="4:4" ht="409.5">
      <c r="D24" s="15" t="s">
        <v>1369</v>
      </c>
    </row>
    <row r="25" spans="1:16" ht="12.75">
      <c r="A25" s="7">
        <v>6</v>
      </c>
      <c s="7" t="s">
        <v>109</v>
      </c>
      <c s="7" t="s">
        <v>44</v>
      </c>
      <c s="7" t="s">
        <v>110</v>
      </c>
      <c s="7" t="s">
        <v>93</v>
      </c>
      <c s="10">
        <v>413.168</v>
      </c>
      <c s="14"/>
      <c s="13">
        <f>ROUND((G25*F25),2)</f>
      </c>
      <c r="O25">
        <f>rekapitulace!H8</f>
      </c>
      <c>
        <f>O25/100*H25</f>
      </c>
    </row>
    <row r="26" spans="4:4" ht="242.25">
      <c r="D26" s="15" t="s">
        <v>1370</v>
      </c>
    </row>
    <row r="27" spans="1:16" ht="12.75">
      <c r="A27" s="7">
        <v>7</v>
      </c>
      <c s="7" t="s">
        <v>112</v>
      </c>
      <c s="7" t="s">
        <v>44</v>
      </c>
      <c s="7" t="s">
        <v>113</v>
      </c>
      <c s="7" t="s">
        <v>93</v>
      </c>
      <c s="10">
        <v>388.99</v>
      </c>
      <c s="14"/>
      <c s="13">
        <f>ROUND((G27*F27),2)</f>
      </c>
      <c r="O27">
        <f>rekapitulace!H8</f>
      </c>
      <c>
        <f>O27/100*H27</f>
      </c>
    </row>
    <row r="28" spans="4:4" ht="409.5">
      <c r="D28" s="15" t="s">
        <v>1371</v>
      </c>
    </row>
    <row r="29" spans="1:16" ht="12.75">
      <c r="A29" s="7">
        <v>8</v>
      </c>
      <c s="7" t="s">
        <v>1019</v>
      </c>
      <c s="7" t="s">
        <v>44</v>
      </c>
      <c s="7" t="s">
        <v>1020</v>
      </c>
      <c s="7" t="s">
        <v>93</v>
      </c>
      <c s="10">
        <v>140.152</v>
      </c>
      <c s="14"/>
      <c s="13">
        <f>ROUND((G29*F29),2)</f>
      </c>
      <c r="O29">
        <f>rekapitulace!H8</f>
      </c>
      <c>
        <f>O29/100*H29</f>
      </c>
    </row>
    <row r="30" spans="4:4" ht="114.75">
      <c r="D30" s="15" t="s">
        <v>1372</v>
      </c>
    </row>
    <row r="31" spans="1:16" ht="12.75">
      <c r="A31" s="7">
        <v>9</v>
      </c>
      <c s="7" t="s">
        <v>866</v>
      </c>
      <c s="7" t="s">
        <v>44</v>
      </c>
      <c s="7" t="s">
        <v>867</v>
      </c>
      <c s="7" t="s">
        <v>93</v>
      </c>
      <c s="10">
        <v>65.785</v>
      </c>
      <c s="14"/>
      <c s="13">
        <f>ROUND((G31*F31),2)</f>
      </c>
      <c r="O31">
        <f>rekapitulace!H8</f>
      </c>
      <c>
        <f>O31/100*H31</f>
      </c>
    </row>
    <row r="32" spans="4:4" ht="216.75">
      <c r="D32" s="15" t="s">
        <v>1373</v>
      </c>
    </row>
    <row r="33" spans="1:16" ht="12.75" customHeight="1">
      <c r="A33" s="16"/>
      <c s="16"/>
      <c s="16" t="s">
        <v>24</v>
      </c>
      <c s="16" t="s">
        <v>102</v>
      </c>
      <c s="16"/>
      <c s="16"/>
      <c s="16"/>
      <c s="16">
        <f>SUM(H19:H32)</f>
      </c>
      <c r="P33">
        <f>ROUND(SUM(P19:P32),2)</f>
      </c>
    </row>
    <row r="35" spans="1:8" ht="12.75" customHeight="1">
      <c r="A35" s="9"/>
      <c s="9"/>
      <c s="9" t="s">
        <v>34</v>
      </c>
      <c s="9" t="s">
        <v>570</v>
      </c>
      <c s="9"/>
      <c s="11"/>
      <c s="9"/>
      <c s="11"/>
    </row>
    <row r="36" spans="1:16" ht="12.75">
      <c r="A36" s="7">
        <v>10</v>
      </c>
      <c s="7" t="s">
        <v>1374</v>
      </c>
      <c s="7" t="s">
        <v>44</v>
      </c>
      <c s="7" t="s">
        <v>1375</v>
      </c>
      <c s="7" t="s">
        <v>93</v>
      </c>
      <c s="10">
        <v>90.09</v>
      </c>
      <c s="14"/>
      <c s="13">
        <f>ROUND((G36*F36),2)</f>
      </c>
      <c r="O36">
        <f>rekapitulace!H8</f>
      </c>
      <c>
        <f>O36/100*H36</f>
      </c>
    </row>
    <row r="37" spans="4:4" ht="63.75">
      <c r="D37" s="15" t="s">
        <v>1376</v>
      </c>
    </row>
    <row r="38" spans="1:16" ht="12.75">
      <c r="A38" s="7">
        <v>11</v>
      </c>
      <c s="7" t="s">
        <v>1377</v>
      </c>
      <c s="7" t="s">
        <v>44</v>
      </c>
      <c s="7" t="s">
        <v>1378</v>
      </c>
      <c s="7" t="s">
        <v>117</v>
      </c>
      <c s="10">
        <v>180.18</v>
      </c>
      <c s="14"/>
      <c s="13">
        <f>ROUND((G38*F38),2)</f>
      </c>
      <c r="O38">
        <f>rekapitulace!H8</f>
      </c>
      <c>
        <f>O38/100*H38</f>
      </c>
    </row>
    <row r="39" spans="4:4" ht="63.75">
      <c r="D39" s="15" t="s">
        <v>1379</v>
      </c>
    </row>
    <row r="40" spans="1:16" ht="12.75">
      <c r="A40" s="7">
        <v>12</v>
      </c>
      <c s="7" t="s">
        <v>1380</v>
      </c>
      <c s="7" t="s">
        <v>44</v>
      </c>
      <c s="7" t="s">
        <v>1381</v>
      </c>
      <c s="7" t="s">
        <v>70</v>
      </c>
      <c s="10">
        <v>15</v>
      </c>
      <c s="14"/>
      <c s="13">
        <f>ROUND((G40*F40),2)</f>
      </c>
      <c r="O40">
        <f>rekapitulace!H8</f>
      </c>
      <c>
        <f>O40/100*H40</f>
      </c>
    </row>
    <row r="41" spans="4:4" ht="63.75">
      <c r="D41" s="15" t="s">
        <v>1382</v>
      </c>
    </row>
    <row r="42" spans="1:16" ht="12.75" customHeight="1">
      <c r="A42" s="16"/>
      <c s="16"/>
      <c s="16" t="s">
        <v>34</v>
      </c>
      <c s="16" t="s">
        <v>570</v>
      </c>
      <c s="16"/>
      <c s="16"/>
      <c s="16"/>
      <c s="16">
        <f>SUM(H36:H41)</f>
      </c>
      <c r="P42">
        <f>ROUND(SUM(P36:P41),2)</f>
      </c>
    </row>
    <row r="44" spans="1:8" ht="12.75" customHeight="1">
      <c r="A44" s="9"/>
      <c s="9"/>
      <c s="9" t="s">
        <v>35</v>
      </c>
      <c s="9" t="s">
        <v>850</v>
      </c>
      <c s="9"/>
      <c s="11"/>
      <c s="9"/>
      <c s="11"/>
    </row>
    <row r="45" spans="1:16" ht="12.75">
      <c r="A45" s="7">
        <v>13</v>
      </c>
      <c s="7" t="s">
        <v>1383</v>
      </c>
      <c s="7" t="s">
        <v>44</v>
      </c>
      <c s="7" t="s">
        <v>1384</v>
      </c>
      <c s="7" t="s">
        <v>93</v>
      </c>
      <c s="10">
        <v>2.1</v>
      </c>
      <c s="14"/>
      <c s="13">
        <f>ROUND((G45*F45),2)</f>
      </c>
      <c r="O45">
        <f>rekapitulace!H8</f>
      </c>
      <c>
        <f>O45/100*H45</f>
      </c>
    </row>
    <row r="46" spans="4:4" ht="89.25">
      <c r="D46" s="15" t="s">
        <v>1385</v>
      </c>
    </row>
    <row r="47" spans="1:16" ht="12.75">
      <c r="A47" s="7">
        <v>14</v>
      </c>
      <c s="7" t="s">
        <v>887</v>
      </c>
      <c s="7" t="s">
        <v>44</v>
      </c>
      <c s="7" t="s">
        <v>888</v>
      </c>
      <c s="7" t="s">
        <v>93</v>
      </c>
      <c s="10">
        <v>2.8</v>
      </c>
      <c s="14"/>
      <c s="13">
        <f>ROUND((G47*F47),2)</f>
      </c>
      <c r="O47">
        <f>rekapitulace!H8</f>
      </c>
      <c>
        <f>O47/100*H47</f>
      </c>
    </row>
    <row r="48" spans="4:4" ht="89.25">
      <c r="D48" s="15" t="s">
        <v>1386</v>
      </c>
    </row>
    <row r="49" spans="1:16" ht="12.75">
      <c r="A49" s="7">
        <v>15</v>
      </c>
      <c s="7" t="s">
        <v>890</v>
      </c>
      <c s="7" t="s">
        <v>44</v>
      </c>
      <c s="7" t="s">
        <v>891</v>
      </c>
      <c s="7" t="s">
        <v>97</v>
      </c>
      <c s="10">
        <v>0.28</v>
      </c>
      <c s="14"/>
      <c s="13">
        <f>ROUND((G49*F49),2)</f>
      </c>
      <c r="O49">
        <f>rekapitulace!H8</f>
      </c>
      <c>
        <f>O49/100*H49</f>
      </c>
    </row>
    <row r="50" spans="4:4" ht="89.25">
      <c r="D50" s="15" t="s">
        <v>1387</v>
      </c>
    </row>
    <row r="51" spans="1:16" ht="12.75" customHeight="1">
      <c r="A51" s="16"/>
      <c s="16"/>
      <c s="16" t="s">
        <v>35</v>
      </c>
      <c s="16" t="s">
        <v>850</v>
      </c>
      <c s="16"/>
      <c s="16"/>
      <c s="16"/>
      <c s="16">
        <f>SUM(H45:H50)</f>
      </c>
      <c r="P51">
        <f>ROUND(SUM(P45:P50),2)</f>
      </c>
    </row>
    <row r="53" spans="1:8" ht="12.75" customHeight="1">
      <c r="A53" s="9"/>
      <c s="9"/>
      <c s="9" t="s">
        <v>36</v>
      </c>
      <c s="9" t="s">
        <v>119</v>
      </c>
      <c s="9"/>
      <c s="11"/>
      <c s="9"/>
      <c s="11"/>
    </row>
    <row r="54" spans="1:16" ht="12.75">
      <c r="A54" s="7">
        <v>16</v>
      </c>
      <c s="7" t="s">
        <v>896</v>
      </c>
      <c s="7" t="s">
        <v>44</v>
      </c>
      <c s="7" t="s">
        <v>897</v>
      </c>
      <c s="7" t="s">
        <v>93</v>
      </c>
      <c s="10">
        <v>76.538</v>
      </c>
      <c s="14"/>
      <c s="13">
        <f>ROUND((G54*F54),2)</f>
      </c>
      <c r="O54">
        <f>rekapitulace!H8</f>
      </c>
      <c>
        <f>O54/100*H54</f>
      </c>
    </row>
    <row r="55" spans="4:4" ht="102">
      <c r="D55" s="15" t="s">
        <v>1388</v>
      </c>
    </row>
    <row r="56" spans="1:16" ht="12.75">
      <c r="A56" s="7">
        <v>17</v>
      </c>
      <c s="7" t="s">
        <v>120</v>
      </c>
      <c s="7" t="s">
        <v>44</v>
      </c>
      <c s="7" t="s">
        <v>899</v>
      </c>
      <c s="7" t="s">
        <v>93</v>
      </c>
      <c s="10">
        <v>12.741</v>
      </c>
      <c s="14"/>
      <c s="13">
        <f>ROUND((G56*F56),2)</f>
      </c>
      <c r="O56">
        <f>rekapitulace!H8</f>
      </c>
      <c>
        <f>O56/100*H56</f>
      </c>
    </row>
    <row r="57" spans="4:4" ht="165.75">
      <c r="D57" s="15" t="s">
        <v>1389</v>
      </c>
    </row>
    <row r="58" spans="1:16" ht="12.75">
      <c r="A58" s="7">
        <v>18</v>
      </c>
      <c s="7" t="s">
        <v>1390</v>
      </c>
      <c s="7" t="s">
        <v>44</v>
      </c>
      <c s="7" t="s">
        <v>1391</v>
      </c>
      <c s="7" t="s">
        <v>93</v>
      </c>
      <c s="10">
        <v>45.045</v>
      </c>
      <c s="14"/>
      <c s="13">
        <f>ROUND((G58*F58),2)</f>
      </c>
      <c r="O58">
        <f>rekapitulace!H8</f>
      </c>
      <c>
        <f>O58/100*H58</f>
      </c>
    </row>
    <row r="59" spans="4:4" ht="63.75">
      <c r="D59" s="15" t="s">
        <v>1392</v>
      </c>
    </row>
    <row r="60" spans="1:16" ht="12.75" customHeight="1">
      <c r="A60" s="16"/>
      <c s="16"/>
      <c s="16" t="s">
        <v>36</v>
      </c>
      <c s="16" t="s">
        <v>119</v>
      </c>
      <c s="16"/>
      <c s="16"/>
      <c s="16"/>
      <c s="16">
        <f>SUM(H54:H59)</f>
      </c>
      <c r="P60">
        <f>ROUND(SUM(P54:P59),2)</f>
      </c>
    </row>
    <row r="62" spans="1:8" ht="12.75" customHeight="1">
      <c r="A62" s="9"/>
      <c s="9"/>
      <c s="9" t="s">
        <v>40</v>
      </c>
      <c s="9" t="s">
        <v>77</v>
      </c>
      <c s="9"/>
      <c s="11"/>
      <c s="9"/>
      <c s="11"/>
    </row>
    <row r="63" spans="1:16" ht="12.75">
      <c r="A63" s="7">
        <v>19</v>
      </c>
      <c s="7" t="s">
        <v>1393</v>
      </c>
      <c s="7" t="s">
        <v>44</v>
      </c>
      <c s="7" t="s">
        <v>1394</v>
      </c>
      <c s="7" t="s">
        <v>128</v>
      </c>
      <c s="10">
        <v>77</v>
      </c>
      <c s="14"/>
      <c s="13">
        <f>ROUND((G63*F63),2)</f>
      </c>
      <c r="O63">
        <f>rekapitulace!H8</f>
      </c>
      <c>
        <f>O63/100*H63</f>
      </c>
    </row>
    <row r="64" spans="4:4" ht="25.5">
      <c r="D64" s="15" t="s">
        <v>1395</v>
      </c>
    </row>
    <row r="65" spans="1:16" ht="12.75">
      <c r="A65" s="7">
        <v>20</v>
      </c>
      <c s="7" t="s">
        <v>1396</v>
      </c>
      <c s="7" t="s">
        <v>44</v>
      </c>
      <c s="7" t="s">
        <v>1397</v>
      </c>
      <c s="7" t="s">
        <v>128</v>
      </c>
      <c s="10">
        <v>38.5</v>
      </c>
      <c s="14"/>
      <c s="13">
        <f>ROUND((G65*F65),2)</f>
      </c>
      <c r="O65">
        <f>rekapitulace!H8</f>
      </c>
      <c>
        <f>O65/100*H65</f>
      </c>
    </row>
    <row r="66" spans="4:4" ht="25.5">
      <c r="D66" s="15" t="s">
        <v>1398</v>
      </c>
    </row>
    <row r="67" spans="1:16" ht="12.75">
      <c r="A67" s="7">
        <v>21</v>
      </c>
      <c s="7" t="s">
        <v>1348</v>
      </c>
      <c s="7" t="s">
        <v>44</v>
      </c>
      <c s="7" t="s">
        <v>1349</v>
      </c>
      <c s="7" t="s">
        <v>128</v>
      </c>
      <c s="10">
        <v>66.5</v>
      </c>
      <c s="14"/>
      <c s="13">
        <f>ROUND((G67*F67),2)</f>
      </c>
      <c r="O67">
        <f>rekapitulace!H8</f>
      </c>
      <c>
        <f>O67/100*H67</f>
      </c>
    </row>
    <row r="68" spans="4:4" ht="25.5">
      <c r="D68" s="15" t="s">
        <v>1399</v>
      </c>
    </row>
    <row r="69" spans="1:16" ht="12.75">
      <c r="A69" s="7">
        <v>22</v>
      </c>
      <c s="7" t="s">
        <v>1400</v>
      </c>
      <c s="7" t="s">
        <v>44</v>
      </c>
      <c s="7" t="s">
        <v>1401</v>
      </c>
      <c s="7" t="s">
        <v>70</v>
      </c>
      <c s="10">
        <v>3</v>
      </c>
      <c s="14"/>
      <c s="13">
        <f>ROUND((G69*F69),2)</f>
      </c>
      <c r="O69">
        <f>rekapitulace!H8</f>
      </c>
      <c>
        <f>O69/100*H69</f>
      </c>
    </row>
    <row r="70" spans="4:4" ht="25.5">
      <c r="D70" s="15" t="s">
        <v>74</v>
      </c>
    </row>
    <row r="71" spans="1:16" ht="12.75">
      <c r="A71" s="7">
        <v>23</v>
      </c>
      <c s="7" t="s">
        <v>1402</v>
      </c>
      <c s="7" t="s">
        <v>44</v>
      </c>
      <c s="7" t="s">
        <v>1403</v>
      </c>
      <c s="7" t="s">
        <v>70</v>
      </c>
      <c s="10">
        <v>4</v>
      </c>
      <c s="14"/>
      <c s="13">
        <f>ROUND((G71*F71),2)</f>
      </c>
      <c r="O71">
        <f>rekapitulace!H8</f>
      </c>
      <c>
        <f>O71/100*H71</f>
      </c>
    </row>
    <row r="72" spans="4:4" ht="25.5">
      <c r="D72" s="15" t="s">
        <v>153</v>
      </c>
    </row>
    <row r="73" spans="1:16" ht="12.75">
      <c r="A73" s="7">
        <v>24</v>
      </c>
      <c s="7" t="s">
        <v>1351</v>
      </c>
      <c s="7" t="s">
        <v>44</v>
      </c>
      <c s="7" t="s">
        <v>1352</v>
      </c>
      <c s="7" t="s">
        <v>70</v>
      </c>
      <c s="10">
        <v>6</v>
      </c>
      <c s="14"/>
      <c s="13">
        <f>ROUND((G73*F73),2)</f>
      </c>
      <c r="O73">
        <f>rekapitulace!H8</f>
      </c>
      <c>
        <f>O73/100*H73</f>
      </c>
    </row>
    <row r="74" spans="4:4" ht="25.5">
      <c r="D74" s="15" t="s">
        <v>223</v>
      </c>
    </row>
    <row r="75" spans="1:16" ht="12.75">
      <c r="A75" s="7">
        <v>25</v>
      </c>
      <c s="7" t="s">
        <v>1404</v>
      </c>
      <c s="7" t="s">
        <v>44</v>
      </c>
      <c s="7" t="s">
        <v>1405</v>
      </c>
      <c s="7" t="s">
        <v>128</v>
      </c>
      <c s="10">
        <v>38.5</v>
      </c>
      <c s="14"/>
      <c s="13">
        <f>ROUND((G75*F75),2)</f>
      </c>
      <c r="O75">
        <f>rekapitulace!H8</f>
      </c>
      <c>
        <f>O75/100*H75</f>
      </c>
    </row>
    <row r="76" spans="4:4" ht="63.75">
      <c r="D76" s="15" t="s">
        <v>1406</v>
      </c>
    </row>
    <row r="77" spans="1:16" ht="12.75">
      <c r="A77" s="7">
        <v>26</v>
      </c>
      <c s="7" t="s">
        <v>1356</v>
      </c>
      <c s="7" t="s">
        <v>44</v>
      </c>
      <c s="7" t="s">
        <v>1357</v>
      </c>
      <c s="7" t="s">
        <v>128</v>
      </c>
      <c s="10">
        <v>66.5</v>
      </c>
      <c s="14"/>
      <c s="13">
        <f>ROUND((G77*F77),2)</f>
      </c>
      <c r="O77">
        <f>rekapitulace!H8</f>
      </c>
      <c>
        <f>O77/100*H77</f>
      </c>
    </row>
    <row r="78" spans="4:4" ht="63.75">
      <c r="D78" s="15" t="s">
        <v>1407</v>
      </c>
    </row>
    <row r="79" spans="1:16" ht="12.75">
      <c r="A79" s="7">
        <v>27</v>
      </c>
      <c s="7" t="s">
        <v>1408</v>
      </c>
      <c s="7" t="s">
        <v>44</v>
      </c>
      <c s="7" t="s">
        <v>1409</v>
      </c>
      <c s="7" t="s">
        <v>128</v>
      </c>
      <c s="10">
        <v>77</v>
      </c>
      <c s="14"/>
      <c s="13">
        <f>ROUND((G79*F79),2)</f>
      </c>
      <c r="O79">
        <f>rekapitulace!H8</f>
      </c>
      <c>
        <f>O79/100*H79</f>
      </c>
    </row>
    <row r="80" spans="4:4" ht="63.75">
      <c r="D80" s="15" t="s">
        <v>1410</v>
      </c>
    </row>
    <row r="81" spans="1:16" ht="12.75">
      <c r="A81" s="7">
        <v>28</v>
      </c>
      <c s="7" t="s">
        <v>1359</v>
      </c>
      <c s="7" t="s">
        <v>44</v>
      </c>
      <c s="7" t="s">
        <v>1360</v>
      </c>
      <c s="7" t="s">
        <v>128</v>
      </c>
      <c s="10">
        <v>182</v>
      </c>
      <c s="14"/>
      <c s="13">
        <f>ROUND((G81*F81),2)</f>
      </c>
      <c r="O81">
        <f>rekapitulace!H8</f>
      </c>
      <c>
        <f>O81/100*H81</f>
      </c>
    </row>
    <row r="82" spans="4:4" ht="127.5">
      <c r="D82" s="15" t="s">
        <v>1411</v>
      </c>
    </row>
    <row r="83" spans="1:16" ht="12.75" customHeight="1">
      <c r="A83" s="16"/>
      <c s="16"/>
      <c s="16" t="s">
        <v>40</v>
      </c>
      <c s="16" t="s">
        <v>77</v>
      </c>
      <c s="16"/>
      <c s="16"/>
      <c s="16"/>
      <c s="16">
        <f>SUM(H63:H82)</f>
      </c>
      <c r="P83">
        <f>ROUND(SUM(P63:P82),2)</f>
      </c>
    </row>
    <row r="85" spans="1:8" ht="12.75" customHeight="1">
      <c r="A85" s="9"/>
      <c s="9"/>
      <c s="9" t="s">
        <v>85</v>
      </c>
      <c s="9" t="s">
        <v>84</v>
      </c>
      <c s="9"/>
      <c s="11"/>
      <c s="9"/>
      <c s="11"/>
    </row>
    <row r="86" spans="1:16" ht="12.75">
      <c r="A86" s="7">
        <v>29</v>
      </c>
      <c s="7" t="s">
        <v>1412</v>
      </c>
      <c s="7" t="s">
        <v>44</v>
      </c>
      <c s="7" t="s">
        <v>1413</v>
      </c>
      <c s="7" t="s">
        <v>93</v>
      </c>
      <c s="10">
        <v>2.8</v>
      </c>
      <c s="14"/>
      <c s="13">
        <f>ROUND((G86*F86),2)</f>
      </c>
      <c r="O86">
        <f>rekapitulace!H8</f>
      </c>
      <c>
        <f>O86/100*H86</f>
      </c>
    </row>
    <row r="87" spans="4:4" ht="89.25">
      <c r="D87" s="15" t="s">
        <v>1386</v>
      </c>
    </row>
    <row r="88" spans="1:16" ht="12.75">
      <c r="A88" s="7">
        <v>30</v>
      </c>
      <c s="7" t="s">
        <v>1414</v>
      </c>
      <c s="7" t="s">
        <v>44</v>
      </c>
      <c s="7" t="s">
        <v>1415</v>
      </c>
      <c s="7" t="s">
        <v>70</v>
      </c>
      <c s="10">
        <v>4</v>
      </c>
      <c s="14"/>
      <c s="13">
        <f>ROUND((G88*F88),2)</f>
      </c>
      <c r="O88">
        <f>rekapitulace!H8</f>
      </c>
      <c>
        <f>O88/100*H88</f>
      </c>
    </row>
    <row r="89" spans="4:4" ht="25.5">
      <c r="D89" s="15" t="s">
        <v>153</v>
      </c>
    </row>
    <row r="90" spans="1:16" ht="12.75">
      <c r="A90" s="7">
        <v>31</v>
      </c>
      <c s="7" t="s">
        <v>1416</v>
      </c>
      <c s="7" t="s">
        <v>44</v>
      </c>
      <c s="7" t="s">
        <v>1417</v>
      </c>
      <c s="7" t="s">
        <v>70</v>
      </c>
      <c s="10">
        <v>2</v>
      </c>
      <c s="14"/>
      <c s="13">
        <f>ROUND((G90*F90),2)</f>
      </c>
      <c r="O90">
        <f>rekapitulace!H8</f>
      </c>
      <c>
        <f>O90/100*H90</f>
      </c>
    </row>
    <row r="91" spans="4:4" ht="25.5">
      <c r="D91" s="15" t="s">
        <v>161</v>
      </c>
    </row>
    <row r="92" spans="1:16" ht="12.75">
      <c r="A92" s="7">
        <v>32</v>
      </c>
      <c s="7" t="s">
        <v>1418</v>
      </c>
      <c s="7" t="s">
        <v>44</v>
      </c>
      <c s="7" t="s">
        <v>1419</v>
      </c>
      <c s="7" t="s">
        <v>128</v>
      </c>
      <c s="10">
        <v>34</v>
      </c>
      <c s="14"/>
      <c s="13">
        <f>ROUND((G92*F92),2)</f>
      </c>
      <c r="O92">
        <f>rekapitulace!H8</f>
      </c>
      <c>
        <f>O92/100*H92</f>
      </c>
    </row>
    <row r="93" spans="4:4" ht="51">
      <c r="D93" s="15" t="s">
        <v>1420</v>
      </c>
    </row>
    <row r="94" spans="1:16" ht="12.75">
      <c r="A94" s="7">
        <v>33</v>
      </c>
      <c s="7" t="s">
        <v>1421</v>
      </c>
      <c s="7" t="s">
        <v>44</v>
      </c>
      <c s="7" t="s">
        <v>1422</v>
      </c>
      <c s="7" t="s">
        <v>128</v>
      </c>
      <c s="10">
        <v>77</v>
      </c>
      <c s="14"/>
      <c s="13">
        <f>ROUND((G94*F94),2)</f>
      </c>
      <c r="O94">
        <f>rekapitulace!H8</f>
      </c>
      <c>
        <f>O94/100*H94</f>
      </c>
    </row>
    <row r="95" spans="4:4" ht="51">
      <c r="D95" s="15" t="s">
        <v>1423</v>
      </c>
    </row>
    <row r="96" spans="1:16" ht="12.75" customHeight="1">
      <c r="A96" s="16"/>
      <c s="16"/>
      <c s="16" t="s">
        <v>85</v>
      </c>
      <c s="16" t="s">
        <v>84</v>
      </c>
      <c s="16"/>
      <c s="16"/>
      <c s="16"/>
      <c s="16">
        <f>SUM(H86:H95)</f>
      </c>
      <c r="P96">
        <f>ROUND(SUM(P86:P95),2)</f>
      </c>
    </row>
    <row r="98" spans="1:16" ht="12.75" customHeight="1">
      <c r="A98" s="16"/>
      <c s="16"/>
      <c s="16"/>
      <c s="16" t="s">
        <v>65</v>
      </c>
      <c s="16"/>
      <c s="16"/>
      <c s="16"/>
      <c s="16">
        <f>+H16+H33+H42+H51+H60+H83+H96</f>
      </c>
      <c r="P98">
        <f>+P16+P33+P42+P51+P60+P83+P96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4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72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1424</v>
      </c>
      <c s="5" t="s">
        <v>1425</v>
      </c>
      <c s="5"/>
    </row>
    <row r="6" spans="1:5" ht="12.75" customHeight="1">
      <c r="A6" t="s">
        <v>17</v>
      </c>
      <c r="C6" s="5" t="s">
        <v>1426</v>
      </c>
      <c s="5" t="s">
        <v>1425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42</v>
      </c>
      <c s="9" t="s">
        <v>41</v>
      </c>
      <c s="9"/>
      <c s="11"/>
      <c s="9"/>
      <c s="11"/>
    </row>
    <row r="12" spans="1:16" ht="12.75">
      <c r="A12" s="7">
        <v>1</v>
      </c>
      <c s="7" t="s">
        <v>91</v>
      </c>
      <c s="7" t="s">
        <v>44</v>
      </c>
      <c s="7" t="s">
        <v>92</v>
      </c>
      <c s="7" t="s">
        <v>93</v>
      </c>
      <c s="10">
        <v>324.917</v>
      </c>
      <c s="14"/>
      <c s="13">
        <f>ROUND((G12*F12),2)</f>
      </c>
      <c r="O12">
        <f>rekapitulace!H8</f>
      </c>
      <c>
        <f>O12/100*H12</f>
      </c>
    </row>
    <row r="13" spans="4:4" ht="76.5">
      <c r="D13" s="15" t="s">
        <v>1427</v>
      </c>
    </row>
    <row r="14" spans="1:16" ht="12.75">
      <c r="A14" s="7">
        <v>2</v>
      </c>
      <c s="7" t="s">
        <v>95</v>
      </c>
      <c s="7" t="s">
        <v>44</v>
      </c>
      <c s="7" t="s">
        <v>1365</v>
      </c>
      <c s="7" t="s">
        <v>97</v>
      </c>
      <c s="10">
        <v>1.6</v>
      </c>
      <c s="14"/>
      <c s="13">
        <f>ROUND((G14*F14),2)</f>
      </c>
      <c r="O14">
        <f>rekapitulace!H8</f>
      </c>
      <c>
        <f>O14/100*H14</f>
      </c>
    </row>
    <row r="15" spans="4:4" ht="89.25">
      <c r="D15" s="15" t="s">
        <v>1428</v>
      </c>
    </row>
    <row r="16" spans="1:16" ht="12.75" customHeight="1">
      <c r="A16" s="16"/>
      <c s="16"/>
      <c s="16" t="s">
        <v>42</v>
      </c>
      <c s="16" t="s">
        <v>41</v>
      </c>
      <c s="16"/>
      <c s="16"/>
      <c s="16"/>
      <c s="16">
        <f>SUM(H12:H15)</f>
      </c>
      <c r="P16">
        <f>ROUND(SUM(P12:P15),2)</f>
      </c>
    </row>
    <row r="18" spans="1:8" ht="12.75" customHeight="1">
      <c r="A18" s="9"/>
      <c s="9"/>
      <c s="9" t="s">
        <v>24</v>
      </c>
      <c s="9" t="s">
        <v>102</v>
      </c>
      <c s="9"/>
      <c s="11"/>
      <c s="9"/>
      <c s="11"/>
    </row>
    <row r="19" spans="1:16" ht="12.75">
      <c r="A19" s="7">
        <v>3</v>
      </c>
      <c s="7" t="s">
        <v>552</v>
      </c>
      <c s="7" t="s">
        <v>44</v>
      </c>
      <c s="7" t="s">
        <v>1342</v>
      </c>
      <c s="7" t="s">
        <v>93</v>
      </c>
      <c s="10">
        <v>846.032</v>
      </c>
      <c s="14"/>
      <c s="13">
        <f>ROUND((G19*F19),2)</f>
      </c>
      <c r="O19">
        <f>rekapitulace!H8</f>
      </c>
      <c>
        <f>O19/100*H19</f>
      </c>
    </row>
    <row r="20" spans="4:4" ht="127.5">
      <c r="D20" s="15" t="s">
        <v>1429</v>
      </c>
    </row>
    <row r="21" spans="1:16" ht="12.75">
      <c r="A21" s="7">
        <v>4</v>
      </c>
      <c s="7" t="s">
        <v>356</v>
      </c>
      <c s="7" t="s">
        <v>44</v>
      </c>
      <c s="7" t="s">
        <v>357</v>
      </c>
      <c s="7" t="s">
        <v>93</v>
      </c>
      <c s="10">
        <v>1170.949</v>
      </c>
      <c s="14"/>
      <c s="13">
        <f>ROUND((G21*F21),2)</f>
      </c>
      <c r="O21">
        <f>rekapitulace!H8</f>
      </c>
      <c>
        <f>O21/100*H21</f>
      </c>
    </row>
    <row r="22" spans="4:4" ht="409.5">
      <c r="D22" s="15" t="s">
        <v>1430</v>
      </c>
    </row>
    <row r="23" spans="1:16" ht="12.75">
      <c r="A23" s="7">
        <v>5</v>
      </c>
      <c s="7" t="s">
        <v>109</v>
      </c>
      <c s="7" t="s">
        <v>44</v>
      </c>
      <c s="7" t="s">
        <v>110</v>
      </c>
      <c s="7" t="s">
        <v>93</v>
      </c>
      <c s="10">
        <v>324.917</v>
      </c>
      <c s="14"/>
      <c s="13">
        <f>ROUND((G23*F23),2)</f>
      </c>
      <c r="O23">
        <f>rekapitulace!H8</f>
      </c>
      <c>
        <f>O23/100*H23</f>
      </c>
    </row>
    <row r="24" spans="4:4" ht="165.75">
      <c r="D24" s="15" t="s">
        <v>1431</v>
      </c>
    </row>
    <row r="25" spans="1:16" ht="12.75">
      <c r="A25" s="7">
        <v>6</v>
      </c>
      <c s="7" t="s">
        <v>112</v>
      </c>
      <c s="7" t="s">
        <v>44</v>
      </c>
      <c s="7" t="s">
        <v>113</v>
      </c>
      <c s="7" t="s">
        <v>93</v>
      </c>
      <c s="10">
        <v>846.032</v>
      </c>
      <c s="14"/>
      <c s="13">
        <f>ROUND((G25*F25),2)</f>
      </c>
      <c r="O25">
        <f>rekapitulace!H8</f>
      </c>
      <c>
        <f>O25/100*H25</f>
      </c>
    </row>
    <row r="26" spans="4:4" ht="409.5">
      <c r="D26" s="15" t="s">
        <v>1432</v>
      </c>
    </row>
    <row r="27" spans="1:16" ht="12.75">
      <c r="A27" s="7">
        <v>7</v>
      </c>
      <c s="7" t="s">
        <v>866</v>
      </c>
      <c s="7" t="s">
        <v>44</v>
      </c>
      <c s="7" t="s">
        <v>867</v>
      </c>
      <c s="7" t="s">
        <v>93</v>
      </c>
      <c s="10">
        <v>214.979</v>
      </c>
      <c s="14"/>
      <c s="13">
        <f>ROUND((G27*F27),2)</f>
      </c>
      <c r="O27">
        <f>rekapitulace!H8</f>
      </c>
      <c>
        <f>O27/100*H27</f>
      </c>
    </row>
    <row r="28" spans="4:4" ht="216.75">
      <c r="D28" s="15" t="s">
        <v>1433</v>
      </c>
    </row>
    <row r="29" spans="1:16" ht="12.75" customHeight="1">
      <c r="A29" s="16"/>
      <c s="16"/>
      <c s="16" t="s">
        <v>24</v>
      </c>
      <c s="16" t="s">
        <v>102</v>
      </c>
      <c s="16"/>
      <c s="16"/>
      <c s="16"/>
      <c s="16">
        <f>SUM(H19:H28)</f>
      </c>
      <c r="P29">
        <f>ROUND(SUM(P19:P28),2)</f>
      </c>
    </row>
    <row r="31" spans="1:8" ht="12.75" customHeight="1">
      <c r="A31" s="9"/>
      <c s="9"/>
      <c s="9" t="s">
        <v>34</v>
      </c>
      <c s="9" t="s">
        <v>570</v>
      </c>
      <c s="9"/>
      <c s="11"/>
      <c s="9"/>
      <c s="11"/>
    </row>
    <row r="32" spans="1:16" ht="12.75">
      <c r="A32" s="7">
        <v>8</v>
      </c>
      <c s="7" t="s">
        <v>1380</v>
      </c>
      <c s="7" t="s">
        <v>44</v>
      </c>
      <c s="7" t="s">
        <v>1381</v>
      </c>
      <c s="7" t="s">
        <v>70</v>
      </c>
      <c s="10">
        <v>10</v>
      </c>
      <c s="14"/>
      <c s="13">
        <f>ROUND((G32*F32),2)</f>
      </c>
      <c r="O32">
        <f>rekapitulace!H8</f>
      </c>
      <c>
        <f>O32/100*H32</f>
      </c>
    </row>
    <row r="33" spans="4:4" ht="63.75">
      <c r="D33" s="15" t="s">
        <v>1434</v>
      </c>
    </row>
    <row r="34" spans="1:16" ht="12.75" customHeight="1">
      <c r="A34" s="16"/>
      <c s="16"/>
      <c s="16" t="s">
        <v>34</v>
      </c>
      <c s="16" t="s">
        <v>570</v>
      </c>
      <c s="16"/>
      <c s="16"/>
      <c s="16"/>
      <c s="16">
        <f>SUM(H32:H33)</f>
      </c>
      <c r="P34">
        <f>ROUND(SUM(P32:P33),2)</f>
      </c>
    </row>
    <row r="36" spans="1:8" ht="12.75" customHeight="1">
      <c r="A36" s="9"/>
      <c s="9"/>
      <c s="9" t="s">
        <v>35</v>
      </c>
      <c s="9" t="s">
        <v>850</v>
      </c>
      <c s="9"/>
      <c s="11"/>
      <c s="9"/>
      <c s="11"/>
    </row>
    <row r="37" spans="1:16" ht="12.75">
      <c r="A37" s="7">
        <v>9</v>
      </c>
      <c s="7" t="s">
        <v>1383</v>
      </c>
      <c s="7" t="s">
        <v>44</v>
      </c>
      <c s="7" t="s">
        <v>1384</v>
      </c>
      <c s="7" t="s">
        <v>93</v>
      </c>
      <c s="10">
        <v>0.48</v>
      </c>
      <c s="14"/>
      <c s="13">
        <f>ROUND((G37*F37),2)</f>
      </c>
      <c r="O37">
        <f>rekapitulace!H8</f>
      </c>
      <c>
        <f>O37/100*H37</f>
      </c>
    </row>
    <row r="38" spans="4:4" ht="76.5">
      <c r="D38" s="15" t="s">
        <v>1435</v>
      </c>
    </row>
    <row r="39" spans="1:16" ht="12.75">
      <c r="A39" s="7">
        <v>10</v>
      </c>
      <c s="7" t="s">
        <v>887</v>
      </c>
      <c s="7" t="s">
        <v>44</v>
      </c>
      <c s="7" t="s">
        <v>888</v>
      </c>
      <c s="7" t="s">
        <v>93</v>
      </c>
      <c s="10">
        <v>0.64</v>
      </c>
      <c s="14"/>
      <c s="13">
        <f>ROUND((G39*F39),2)</f>
      </c>
      <c r="O39">
        <f>rekapitulace!H8</f>
      </c>
      <c>
        <f>O39/100*H39</f>
      </c>
    </row>
    <row r="40" spans="4:4" ht="76.5">
      <c r="D40" s="15" t="s">
        <v>1436</v>
      </c>
    </row>
    <row r="41" spans="1:16" ht="12.75">
      <c r="A41" s="7">
        <v>11</v>
      </c>
      <c s="7" t="s">
        <v>890</v>
      </c>
      <c s="7" t="s">
        <v>44</v>
      </c>
      <c s="7" t="s">
        <v>891</v>
      </c>
      <c s="7" t="s">
        <v>97</v>
      </c>
      <c s="10">
        <v>0.064</v>
      </c>
      <c s="14"/>
      <c s="13">
        <f>ROUND((G41*F41),2)</f>
      </c>
      <c r="O41">
        <f>rekapitulace!H8</f>
      </c>
      <c>
        <f>O41/100*H41</f>
      </c>
    </row>
    <row r="42" spans="4:4" ht="89.25">
      <c r="D42" s="15" t="s">
        <v>1437</v>
      </c>
    </row>
    <row r="43" spans="1:16" ht="12.75" customHeight="1">
      <c r="A43" s="16"/>
      <c s="16"/>
      <c s="16" t="s">
        <v>35</v>
      </c>
      <c s="16" t="s">
        <v>850</v>
      </c>
      <c s="16"/>
      <c s="16"/>
      <c s="16"/>
      <c s="16">
        <f>SUM(H37:H42)</f>
      </c>
      <c r="P43">
        <f>ROUND(SUM(P37:P42),2)</f>
      </c>
    </row>
    <row r="45" spans="1:8" ht="12.75" customHeight="1">
      <c r="A45" s="9"/>
      <c s="9"/>
      <c s="9" t="s">
        <v>36</v>
      </c>
      <c s="9" t="s">
        <v>119</v>
      </c>
      <c s="9"/>
      <c s="11"/>
      <c s="9"/>
      <c s="11"/>
    </row>
    <row r="46" spans="1:16" ht="12.75">
      <c r="A46" s="7">
        <v>12</v>
      </c>
      <c s="7" t="s">
        <v>120</v>
      </c>
      <c s="7" t="s">
        <v>44</v>
      </c>
      <c s="7" t="s">
        <v>899</v>
      </c>
      <c s="7" t="s">
        <v>93</v>
      </c>
      <c s="10">
        <v>39.025</v>
      </c>
      <c s="14"/>
      <c s="13">
        <f>ROUND((G46*F46),2)</f>
      </c>
      <c r="O46">
        <f>rekapitulace!H8</f>
      </c>
      <c>
        <f>O46/100*H46</f>
      </c>
    </row>
    <row r="47" spans="4:4" ht="165.75">
      <c r="D47" s="15" t="s">
        <v>1438</v>
      </c>
    </row>
    <row r="48" spans="1:16" ht="12.75" customHeight="1">
      <c r="A48" s="16"/>
      <c s="16"/>
      <c s="16" t="s">
        <v>36</v>
      </c>
      <c s="16" t="s">
        <v>119</v>
      </c>
      <c s="16"/>
      <c s="16"/>
      <c s="16"/>
      <c s="16">
        <f>SUM(H46:H47)</f>
      </c>
      <c r="P48">
        <f>ROUND(SUM(P46:P47),2)</f>
      </c>
    </row>
    <row r="50" spans="1:8" ht="12.75" customHeight="1">
      <c r="A50" s="9"/>
      <c s="9"/>
      <c s="9" t="s">
        <v>40</v>
      </c>
      <c s="9" t="s">
        <v>77</v>
      </c>
      <c s="9"/>
      <c s="11"/>
      <c s="9"/>
      <c s="11"/>
    </row>
    <row r="51" spans="1:16" ht="12.75">
      <c r="A51" s="7">
        <v>13</v>
      </c>
      <c s="7" t="s">
        <v>1396</v>
      </c>
      <c s="7" t="s">
        <v>44</v>
      </c>
      <c s="7" t="s">
        <v>1397</v>
      </c>
      <c s="7" t="s">
        <v>128</v>
      </c>
      <c s="10">
        <v>15</v>
      </c>
      <c s="14"/>
      <c s="13">
        <f>ROUND((G51*F51),2)</f>
      </c>
      <c r="O51">
        <f>rekapitulace!H8</f>
      </c>
      <c>
        <f>O51/100*H51</f>
      </c>
    </row>
    <row r="52" spans="4:4" ht="25.5">
      <c r="D52" s="15" t="s">
        <v>1439</v>
      </c>
    </row>
    <row r="53" spans="1:16" ht="12.75">
      <c r="A53" s="7">
        <v>14</v>
      </c>
      <c s="7" t="s">
        <v>1348</v>
      </c>
      <c s="7" t="s">
        <v>44</v>
      </c>
      <c s="7" t="s">
        <v>1349</v>
      </c>
      <c s="7" t="s">
        <v>128</v>
      </c>
      <c s="10">
        <v>299</v>
      </c>
      <c s="14"/>
      <c s="13">
        <f>ROUND((G53*F53),2)</f>
      </c>
      <c r="O53">
        <f>rekapitulace!H8</f>
      </c>
      <c>
        <f>O53/100*H53</f>
      </c>
    </row>
    <row r="54" spans="4:4" ht="38.25">
      <c r="D54" s="15" t="s">
        <v>1440</v>
      </c>
    </row>
    <row r="55" spans="1:16" ht="12.75">
      <c r="A55" s="7">
        <v>15</v>
      </c>
      <c s="7" t="s">
        <v>1400</v>
      </c>
      <c s="7" t="s">
        <v>44</v>
      </c>
      <c s="7" t="s">
        <v>1401</v>
      </c>
      <c s="7" t="s">
        <v>70</v>
      </c>
      <c s="10">
        <v>11</v>
      </c>
      <c s="14"/>
      <c s="13">
        <f>ROUND((G55*F55),2)</f>
      </c>
      <c r="O55">
        <f>rekapitulace!H8</f>
      </c>
      <c>
        <f>O55/100*H55</f>
      </c>
    </row>
    <row r="56" spans="4:4" ht="25.5">
      <c r="D56" s="15" t="s">
        <v>1441</v>
      </c>
    </row>
    <row r="57" spans="1:16" ht="12.75">
      <c r="A57" s="7">
        <v>16</v>
      </c>
      <c s="7" t="s">
        <v>1351</v>
      </c>
      <c s="7" t="s">
        <v>44</v>
      </c>
      <c s="7" t="s">
        <v>1352</v>
      </c>
      <c s="7" t="s">
        <v>70</v>
      </c>
      <c s="10">
        <v>6</v>
      </c>
      <c s="14"/>
      <c s="13">
        <f>ROUND((G57*F57),2)</f>
      </c>
      <c r="O57">
        <f>rekapitulace!H8</f>
      </c>
      <c>
        <f>O57/100*H57</f>
      </c>
    </row>
    <row r="58" spans="4:4" ht="25.5">
      <c r="D58" s="15" t="s">
        <v>223</v>
      </c>
    </row>
    <row r="59" spans="1:16" ht="12.75">
      <c r="A59" s="7">
        <v>17</v>
      </c>
      <c s="7" t="s">
        <v>1404</v>
      </c>
      <c s="7" t="s">
        <v>44</v>
      </c>
      <c s="7" t="s">
        <v>1405</v>
      </c>
      <c s="7" t="s">
        <v>128</v>
      </c>
      <c s="10">
        <v>15</v>
      </c>
      <c s="14"/>
      <c s="13">
        <f>ROUND((G59*F59),2)</f>
      </c>
      <c r="O59">
        <f>rekapitulace!H8</f>
      </c>
      <c>
        <f>O59/100*H59</f>
      </c>
    </row>
    <row r="60" spans="4:4" ht="63.75">
      <c r="D60" s="15" t="s">
        <v>1442</v>
      </c>
    </row>
    <row r="61" spans="1:16" ht="12.75">
      <c r="A61" s="7">
        <v>18</v>
      </c>
      <c s="7" t="s">
        <v>1356</v>
      </c>
      <c s="7" t="s">
        <v>44</v>
      </c>
      <c s="7" t="s">
        <v>1357</v>
      </c>
      <c s="7" t="s">
        <v>128</v>
      </c>
      <c s="10">
        <v>299</v>
      </c>
      <c s="14"/>
      <c s="13">
        <f>ROUND((G61*F61),2)</f>
      </c>
      <c r="O61">
        <f>rekapitulace!H8</f>
      </c>
      <c>
        <f>O61/100*H61</f>
      </c>
    </row>
    <row r="62" spans="4:4" ht="76.5">
      <c r="D62" s="15" t="s">
        <v>1443</v>
      </c>
    </row>
    <row r="63" spans="1:16" ht="12.75">
      <c r="A63" s="7">
        <v>19</v>
      </c>
      <c s="7" t="s">
        <v>1359</v>
      </c>
      <c s="7" t="s">
        <v>44</v>
      </c>
      <c s="7" t="s">
        <v>1360</v>
      </c>
      <c s="7" t="s">
        <v>128</v>
      </c>
      <c s="10">
        <v>314</v>
      </c>
      <c s="14"/>
      <c s="13">
        <f>ROUND((G63*F63),2)</f>
      </c>
      <c r="O63">
        <f>rekapitulace!H8</f>
      </c>
      <c>
        <f>O63/100*H63</f>
      </c>
    </row>
    <row r="64" spans="4:4" ht="102">
      <c r="D64" s="15" t="s">
        <v>1444</v>
      </c>
    </row>
    <row r="65" spans="1:16" ht="12.75" customHeight="1">
      <c r="A65" s="16"/>
      <c s="16"/>
      <c s="16" t="s">
        <v>40</v>
      </c>
      <c s="16" t="s">
        <v>77</v>
      </c>
      <c s="16"/>
      <c s="16"/>
      <c s="16"/>
      <c s="16">
        <f>SUM(H51:H64)</f>
      </c>
      <c r="P65">
        <f>ROUND(SUM(P51:P64),2)</f>
      </c>
    </row>
    <row r="67" spans="1:8" ht="12.75" customHeight="1">
      <c r="A67" s="9"/>
      <c s="9"/>
      <c s="9" t="s">
        <v>85</v>
      </c>
      <c s="9" t="s">
        <v>84</v>
      </c>
      <c s="9"/>
      <c s="11"/>
      <c s="9"/>
      <c s="11"/>
    </row>
    <row r="68" spans="1:16" ht="12.75">
      <c r="A68" s="7">
        <v>20</v>
      </c>
      <c s="7" t="s">
        <v>1412</v>
      </c>
      <c s="7" t="s">
        <v>44</v>
      </c>
      <c s="7" t="s">
        <v>1413</v>
      </c>
      <c s="7" t="s">
        <v>93</v>
      </c>
      <c s="10">
        <v>0.64</v>
      </c>
      <c s="14"/>
      <c s="13">
        <f>ROUND((G68*F68),2)</f>
      </c>
      <c r="O68">
        <f>rekapitulace!H8</f>
      </c>
      <c>
        <f>O68/100*H68</f>
      </c>
    </row>
    <row r="69" spans="4:4" ht="76.5">
      <c r="D69" s="15" t="s">
        <v>1436</v>
      </c>
    </row>
    <row r="70" spans="1:16" ht="12.75" customHeight="1">
      <c r="A70" s="16"/>
      <c s="16"/>
      <c s="16" t="s">
        <v>85</v>
      </c>
      <c s="16" t="s">
        <v>84</v>
      </c>
      <c s="16"/>
      <c s="16"/>
      <c s="16"/>
      <c s="16">
        <f>SUM(H68:H69)</f>
      </c>
      <c r="P70">
        <f>ROUND(SUM(P68:P69),2)</f>
      </c>
    </row>
    <row r="72" spans="1:16" ht="12.75" customHeight="1">
      <c r="A72" s="16"/>
      <c s="16"/>
      <c s="16"/>
      <c s="16" t="s">
        <v>65</v>
      </c>
      <c s="16"/>
      <c s="16"/>
      <c s="16"/>
      <c s="16">
        <f>+H16+H29+H34+H43+H48+H65+H70</f>
      </c>
      <c r="P72">
        <f>+P16+P29+P34+P43+P48+P65+P70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4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68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1445</v>
      </c>
      <c s="5" t="s">
        <v>1446</v>
      </c>
      <c s="5"/>
    </row>
    <row r="6" spans="1:5" ht="12.75" customHeight="1">
      <c r="A6" t="s">
        <v>17</v>
      </c>
      <c r="C6" s="5" t="s">
        <v>1447</v>
      </c>
      <c s="5" t="s">
        <v>1446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42</v>
      </c>
      <c s="9" t="s">
        <v>41</v>
      </c>
      <c s="9"/>
      <c s="11"/>
      <c s="9"/>
      <c s="11"/>
    </row>
    <row r="12" spans="1:16" ht="12.75">
      <c r="A12" s="7">
        <v>1</v>
      </c>
      <c s="7" t="s">
        <v>91</v>
      </c>
      <c s="7" t="s">
        <v>44</v>
      </c>
      <c s="7" t="s">
        <v>92</v>
      </c>
      <c s="7" t="s">
        <v>93</v>
      </c>
      <c s="10">
        <v>19.793</v>
      </c>
      <c s="14"/>
      <c s="13">
        <f>ROUND((G12*F12),2)</f>
      </c>
      <c r="O12">
        <f>rekapitulace!H8</f>
      </c>
      <c>
        <f>O12/100*H12</f>
      </c>
    </row>
    <row r="13" spans="4:4" ht="76.5">
      <c r="D13" s="15" t="s">
        <v>1448</v>
      </c>
    </row>
    <row r="14" spans="1:16" ht="12.75">
      <c r="A14" s="7">
        <v>2</v>
      </c>
      <c s="7" t="s">
        <v>1449</v>
      </c>
      <c s="7" t="s">
        <v>44</v>
      </c>
      <c s="7" t="s">
        <v>1450</v>
      </c>
      <c s="7" t="s">
        <v>46</v>
      </c>
      <c s="10">
        <v>1</v>
      </c>
      <c s="14"/>
      <c s="13">
        <f>ROUND((G14*F14),2)</f>
      </c>
      <c r="O14">
        <f>rekapitulace!H8</f>
      </c>
      <c>
        <f>O14/100*H14</f>
      </c>
    </row>
    <row r="15" spans="4:4" ht="25.5">
      <c r="D15" s="15" t="s">
        <v>53</v>
      </c>
    </row>
    <row r="16" spans="1:16" ht="12.75" customHeight="1">
      <c r="A16" s="16"/>
      <c s="16"/>
      <c s="16" t="s">
        <v>42</v>
      </c>
      <c s="16" t="s">
        <v>41</v>
      </c>
      <c s="16"/>
      <c s="16"/>
      <c s="16"/>
      <c s="16">
        <f>SUM(H12:H15)</f>
      </c>
      <c r="P16">
        <f>ROUND(SUM(P12:P15),2)</f>
      </c>
    </row>
    <row r="18" spans="1:8" ht="12.75" customHeight="1">
      <c r="A18" s="9"/>
      <c s="9"/>
      <c s="9" t="s">
        <v>24</v>
      </c>
      <c s="9" t="s">
        <v>102</v>
      </c>
      <c s="9"/>
      <c s="11"/>
      <c s="9"/>
      <c s="11"/>
    </row>
    <row r="19" spans="1:16" ht="12.75">
      <c r="A19" s="7">
        <v>3</v>
      </c>
      <c s="7" t="s">
        <v>552</v>
      </c>
      <c s="7" t="s">
        <v>44</v>
      </c>
      <c s="7" t="s">
        <v>1342</v>
      </c>
      <c s="7" t="s">
        <v>93</v>
      </c>
      <c s="10">
        <v>181.577</v>
      </c>
      <c s="14"/>
      <c s="13">
        <f>ROUND((G19*F19),2)</f>
      </c>
      <c r="O19">
        <f>rekapitulace!H8</f>
      </c>
      <c>
        <f>O19/100*H19</f>
      </c>
    </row>
    <row r="20" spans="4:4" ht="127.5">
      <c r="D20" s="15" t="s">
        <v>1451</v>
      </c>
    </row>
    <row r="21" spans="1:16" ht="12.75">
      <c r="A21" s="7">
        <v>4</v>
      </c>
      <c s="7" t="s">
        <v>356</v>
      </c>
      <c s="7" t="s">
        <v>44</v>
      </c>
      <c s="7" t="s">
        <v>357</v>
      </c>
      <c s="7" t="s">
        <v>93</v>
      </c>
      <c s="10">
        <v>201.37</v>
      </c>
      <c s="14"/>
      <c s="13">
        <f>ROUND((G21*F21),2)</f>
      </c>
      <c r="O21">
        <f>rekapitulace!H8</f>
      </c>
      <c>
        <f>O21/100*H21</f>
      </c>
    </row>
    <row r="22" spans="4:4" ht="409.5">
      <c r="D22" s="15" t="s">
        <v>1452</v>
      </c>
    </row>
    <row r="23" spans="1:16" ht="12.75">
      <c r="A23" s="7">
        <v>5</v>
      </c>
      <c s="7" t="s">
        <v>109</v>
      </c>
      <c s="7" t="s">
        <v>44</v>
      </c>
      <c s="7" t="s">
        <v>110</v>
      </c>
      <c s="7" t="s">
        <v>93</v>
      </c>
      <c s="10">
        <v>19.793</v>
      </c>
      <c s="14"/>
      <c s="13">
        <f>ROUND((G23*F23),2)</f>
      </c>
      <c r="O23">
        <f>rekapitulace!H8</f>
      </c>
      <c>
        <f>O23/100*H23</f>
      </c>
    </row>
    <row r="24" spans="4:4" ht="165.75">
      <c r="D24" s="15" t="s">
        <v>1453</v>
      </c>
    </row>
    <row r="25" spans="1:16" ht="12.75">
      <c r="A25" s="7">
        <v>6</v>
      </c>
      <c s="7" t="s">
        <v>112</v>
      </c>
      <c s="7" t="s">
        <v>44</v>
      </c>
      <c s="7" t="s">
        <v>113</v>
      </c>
      <c s="7" t="s">
        <v>93</v>
      </c>
      <c s="10">
        <v>181.577</v>
      </c>
      <c s="14"/>
      <c s="13">
        <f>ROUND((G25*F25),2)</f>
      </c>
      <c r="O25">
        <f>rekapitulace!H8</f>
      </c>
      <c>
        <f>O25/100*H25</f>
      </c>
    </row>
    <row r="26" spans="4:4" ht="409.5">
      <c r="D26" s="15" t="s">
        <v>1454</v>
      </c>
    </row>
    <row r="27" spans="1:16" ht="12.75">
      <c r="A27" s="7">
        <v>7</v>
      </c>
      <c s="7" t="s">
        <v>866</v>
      </c>
      <c s="7" t="s">
        <v>44</v>
      </c>
      <c s="7" t="s">
        <v>867</v>
      </c>
      <c s="7" t="s">
        <v>93</v>
      </c>
      <c s="10">
        <v>16.463</v>
      </c>
      <c s="14"/>
      <c s="13">
        <f>ROUND((G27*F27),2)</f>
      </c>
      <c r="O27">
        <f>rekapitulace!H8</f>
      </c>
      <c>
        <f>O27/100*H27</f>
      </c>
    </row>
    <row r="28" spans="4:4" ht="255">
      <c r="D28" s="15" t="s">
        <v>1455</v>
      </c>
    </row>
    <row r="29" spans="1:16" ht="12.75" customHeight="1">
      <c r="A29" s="16"/>
      <c s="16"/>
      <c s="16" t="s">
        <v>24</v>
      </c>
      <c s="16" t="s">
        <v>102</v>
      </c>
      <c s="16"/>
      <c s="16"/>
      <c s="16"/>
      <c s="16">
        <f>SUM(H19:H28)</f>
      </c>
      <c r="P29">
        <f>ROUND(SUM(P19:P28),2)</f>
      </c>
    </row>
    <row r="31" spans="1:8" ht="12.75" customHeight="1">
      <c r="A31" s="9"/>
      <c s="9"/>
      <c s="9" t="s">
        <v>36</v>
      </c>
      <c s="9" t="s">
        <v>119</v>
      </c>
      <c s="9"/>
      <c s="11"/>
      <c s="9"/>
      <c s="11"/>
    </row>
    <row r="32" spans="1:16" ht="12.75">
      <c r="A32" s="7">
        <v>8</v>
      </c>
      <c s="7" t="s">
        <v>670</v>
      </c>
      <c s="7" t="s">
        <v>44</v>
      </c>
      <c s="7" t="s">
        <v>1456</v>
      </c>
      <c s="7" t="s">
        <v>93</v>
      </c>
      <c s="10">
        <v>0.78</v>
      </c>
      <c s="14"/>
      <c s="13">
        <f>ROUND((G32*F32),2)</f>
      </c>
      <c r="O32">
        <f>rekapitulace!H8</f>
      </c>
      <c>
        <f>O32/100*H32</f>
      </c>
    </row>
    <row r="33" spans="4:4" ht="25.5">
      <c r="D33" s="15" t="s">
        <v>1457</v>
      </c>
    </row>
    <row r="34" spans="1:16" ht="12.75">
      <c r="A34" s="7">
        <v>9</v>
      </c>
      <c s="7" t="s">
        <v>120</v>
      </c>
      <c s="7" t="s">
        <v>44</v>
      </c>
      <c s="7" t="s">
        <v>899</v>
      </c>
      <c s="7" t="s">
        <v>93</v>
      </c>
      <c s="10">
        <v>4.1</v>
      </c>
      <c s="14"/>
      <c s="13">
        <f>ROUND((G34*F34),2)</f>
      </c>
      <c r="O34">
        <f>rekapitulace!H8</f>
      </c>
      <c>
        <f>O34/100*H34</f>
      </c>
    </row>
    <row r="35" spans="4:4" ht="191.25">
      <c r="D35" s="15" t="s">
        <v>1458</v>
      </c>
    </row>
    <row r="36" spans="1:16" ht="12.75" customHeight="1">
      <c r="A36" s="16"/>
      <c s="16"/>
      <c s="16" t="s">
        <v>36</v>
      </c>
      <c s="16" t="s">
        <v>119</v>
      </c>
      <c s="16"/>
      <c s="16"/>
      <c s="16"/>
      <c s="16">
        <f>SUM(H32:H35)</f>
      </c>
      <c r="P36">
        <f>ROUND(SUM(P32:P35),2)</f>
      </c>
    </row>
    <row r="38" spans="1:8" ht="12.75" customHeight="1">
      <c r="A38" s="9"/>
      <c s="9"/>
      <c s="9" t="s">
        <v>40</v>
      </c>
      <c s="9" t="s">
        <v>77</v>
      </c>
      <c s="9"/>
      <c s="11"/>
      <c s="9"/>
      <c s="11"/>
    </row>
    <row r="39" spans="1:16" ht="12.75">
      <c r="A39" s="7">
        <v>10</v>
      </c>
      <c s="7" t="s">
        <v>1459</v>
      </c>
      <c s="7" t="s">
        <v>44</v>
      </c>
      <c s="7" t="s">
        <v>1460</v>
      </c>
      <c s="7" t="s">
        <v>152</v>
      </c>
      <c s="10">
        <v>2</v>
      </c>
      <c s="14"/>
      <c s="13">
        <f>ROUND((G39*F39),2)</f>
      </c>
      <c r="O39">
        <f>rekapitulace!H8</f>
      </c>
      <c>
        <f>O39/100*H39</f>
      </c>
    </row>
    <row r="40" spans="4:4" ht="25.5">
      <c r="D40" s="15" t="s">
        <v>161</v>
      </c>
    </row>
    <row r="41" spans="1:16" ht="12.75">
      <c r="A41" s="7">
        <v>11</v>
      </c>
      <c s="7" t="s">
        <v>1461</v>
      </c>
      <c s="7" t="s">
        <v>44</v>
      </c>
      <c s="7" t="s">
        <v>1462</v>
      </c>
      <c s="7" t="s">
        <v>128</v>
      </c>
      <c s="10">
        <v>41</v>
      </c>
      <c s="14"/>
      <c s="13">
        <f>ROUND((G41*F41),2)</f>
      </c>
      <c r="O41">
        <f>rekapitulace!H8</f>
      </c>
      <c>
        <f>O41/100*H41</f>
      </c>
    </row>
    <row r="42" spans="4:4" ht="25.5">
      <c r="D42" s="15" t="s">
        <v>1463</v>
      </c>
    </row>
    <row r="43" spans="1:16" ht="12.75">
      <c r="A43" s="7">
        <v>12</v>
      </c>
      <c s="7" t="s">
        <v>910</v>
      </c>
      <c s="7" t="s">
        <v>44</v>
      </c>
      <c s="7" t="s">
        <v>911</v>
      </c>
      <c s="7" t="s">
        <v>128</v>
      </c>
      <c s="10">
        <v>8</v>
      </c>
      <c s="14"/>
      <c s="13">
        <f>ROUND((G43*F43),2)</f>
      </c>
      <c r="O43">
        <f>rekapitulace!H8</f>
      </c>
      <c>
        <f>O43/100*H43</f>
      </c>
    </row>
    <row r="44" spans="4:4" ht="25.5">
      <c r="D44" s="15" t="s">
        <v>1464</v>
      </c>
    </row>
    <row r="45" spans="1:16" ht="12.75">
      <c r="A45" s="7">
        <v>13</v>
      </c>
      <c s="7" t="s">
        <v>1465</v>
      </c>
      <c s="7" t="s">
        <v>44</v>
      </c>
      <c s="7" t="s">
        <v>1466</v>
      </c>
      <c s="7" t="s">
        <v>128</v>
      </c>
      <c s="10">
        <v>8</v>
      </c>
      <c s="14"/>
      <c s="13">
        <f>ROUND((G45*F45),2)</f>
      </c>
      <c r="O45">
        <f>rekapitulace!H8</f>
      </c>
      <c>
        <f>O45/100*H45</f>
      </c>
    </row>
    <row r="46" spans="4:4" ht="63.75">
      <c r="D46" s="15" t="s">
        <v>1467</v>
      </c>
    </row>
    <row r="47" spans="1:16" ht="12.75">
      <c r="A47" s="7">
        <v>14</v>
      </c>
      <c s="7" t="s">
        <v>1468</v>
      </c>
      <c s="7" t="s">
        <v>44</v>
      </c>
      <c s="7" t="s">
        <v>1469</v>
      </c>
      <c s="7" t="s">
        <v>70</v>
      </c>
      <c s="10">
        <v>2</v>
      </c>
      <c s="14"/>
      <c s="13">
        <f>ROUND((G47*F47),2)</f>
      </c>
      <c r="O47">
        <f>rekapitulace!H8</f>
      </c>
      <c>
        <f>O47/100*H47</f>
      </c>
    </row>
    <row r="48" spans="4:4" ht="25.5">
      <c r="D48" s="15" t="s">
        <v>161</v>
      </c>
    </row>
    <row r="49" spans="1:16" ht="12.75">
      <c r="A49" s="7">
        <v>15</v>
      </c>
      <c s="7" t="s">
        <v>1470</v>
      </c>
      <c s="7" t="s">
        <v>44</v>
      </c>
      <c s="7" t="s">
        <v>1471</v>
      </c>
      <c s="7" t="s">
        <v>70</v>
      </c>
      <c s="10">
        <v>2</v>
      </c>
      <c s="14"/>
      <c s="13">
        <f>ROUND((G49*F49),2)</f>
      </c>
      <c r="O49">
        <f>rekapitulace!H8</f>
      </c>
      <c>
        <f>O49/100*H49</f>
      </c>
    </row>
    <row r="50" spans="4:4" ht="25.5">
      <c r="D50" s="15" t="s">
        <v>161</v>
      </c>
    </row>
    <row r="51" spans="1:16" ht="12.75">
      <c r="A51" s="7">
        <v>16</v>
      </c>
      <c s="7" t="s">
        <v>1472</v>
      </c>
      <c s="7" t="s">
        <v>44</v>
      </c>
      <c s="7" t="s">
        <v>1473</v>
      </c>
      <c s="7" t="s">
        <v>128</v>
      </c>
      <c s="10">
        <v>41</v>
      </c>
      <c s="14"/>
      <c s="13">
        <f>ROUND((G51*F51),2)</f>
      </c>
      <c r="O51">
        <f>rekapitulace!H8</f>
      </c>
      <c>
        <f>O51/100*H51</f>
      </c>
    </row>
    <row r="52" spans="4:4" ht="63.75">
      <c r="D52" s="15" t="s">
        <v>1474</v>
      </c>
    </row>
    <row r="53" spans="1:16" ht="12.75">
      <c r="A53" s="7">
        <v>17</v>
      </c>
      <c s="7" t="s">
        <v>1475</v>
      </c>
      <c s="7" t="s">
        <v>44</v>
      </c>
      <c s="7" t="s">
        <v>1476</v>
      </c>
      <c s="7" t="s">
        <v>128</v>
      </c>
      <c s="10">
        <v>41</v>
      </c>
      <c s="14"/>
      <c s="13">
        <f>ROUND((G53*F53),2)</f>
      </c>
      <c r="O53">
        <f>rekapitulace!H8</f>
      </c>
      <c>
        <f>O53/100*H53</f>
      </c>
    </row>
    <row r="54" spans="4:4" ht="63.75">
      <c r="D54" s="15" t="s">
        <v>1474</v>
      </c>
    </row>
    <row r="55" spans="1:16" ht="12.75">
      <c r="A55" s="7">
        <v>18</v>
      </c>
      <c s="7" t="s">
        <v>1477</v>
      </c>
      <c s="7" t="s">
        <v>44</v>
      </c>
      <c s="7" t="s">
        <v>1478</v>
      </c>
      <c s="7" t="s">
        <v>70</v>
      </c>
      <c s="10">
        <v>2</v>
      </c>
      <c s="14"/>
      <c s="13">
        <f>ROUND((G55*F55),2)</f>
      </c>
      <c r="O55">
        <f>rekapitulace!H8</f>
      </c>
      <c>
        <f>O55/100*H55</f>
      </c>
    </row>
    <row r="56" spans="4:4" ht="25.5">
      <c r="D56" s="15" t="s">
        <v>161</v>
      </c>
    </row>
    <row r="57" spans="1:16" ht="12.75">
      <c r="A57" s="7">
        <v>19</v>
      </c>
      <c s="7" t="s">
        <v>1479</v>
      </c>
      <c s="7" t="s">
        <v>44</v>
      </c>
      <c s="7" t="s">
        <v>1480</v>
      </c>
      <c s="7" t="s">
        <v>128</v>
      </c>
      <c s="10">
        <v>41</v>
      </c>
      <c s="14"/>
      <c s="13">
        <f>ROUND((G57*F57),2)</f>
      </c>
      <c r="O57">
        <f>rekapitulace!H8</f>
      </c>
      <c>
        <f>O57/100*H57</f>
      </c>
    </row>
    <row r="58" spans="4:4" ht="63.75">
      <c r="D58" s="15" t="s">
        <v>1474</v>
      </c>
    </row>
    <row r="59" spans="1:16" ht="12.75">
      <c r="A59" s="7">
        <v>20</v>
      </c>
      <c s="7" t="s">
        <v>1481</v>
      </c>
      <c s="7" t="s">
        <v>44</v>
      </c>
      <c s="7" t="s">
        <v>1482</v>
      </c>
      <c s="7" t="s">
        <v>128</v>
      </c>
      <c s="10">
        <v>619</v>
      </c>
      <c s="14"/>
      <c s="13">
        <f>ROUND((G59*F59),2)</f>
      </c>
      <c r="O59">
        <f>rekapitulace!H8</f>
      </c>
      <c>
        <f>O59/100*H59</f>
      </c>
    </row>
    <row r="60" spans="4:4" ht="178.5">
      <c r="D60" s="15" t="s">
        <v>1483</v>
      </c>
    </row>
    <row r="61" spans="1:16" ht="12.75" customHeight="1">
      <c r="A61" s="16"/>
      <c s="16"/>
      <c s="16" t="s">
        <v>40</v>
      </c>
      <c s="16" t="s">
        <v>77</v>
      </c>
      <c s="16"/>
      <c s="16"/>
      <c s="16"/>
      <c s="16">
        <f>SUM(H39:H60)</f>
      </c>
      <c r="P61">
        <f>ROUND(SUM(P39:P60),2)</f>
      </c>
    </row>
    <row r="63" spans="1:8" ht="12.75" customHeight="1">
      <c r="A63" s="9"/>
      <c s="9"/>
      <c s="9" t="s">
        <v>85</v>
      </c>
      <c s="9" t="s">
        <v>84</v>
      </c>
      <c s="9"/>
      <c s="11"/>
      <c s="9"/>
      <c s="11"/>
    </row>
    <row r="64" spans="1:16" ht="12.75">
      <c r="A64" s="7">
        <v>21</v>
      </c>
      <c s="7" t="s">
        <v>1484</v>
      </c>
      <c s="7" t="s">
        <v>44</v>
      </c>
      <c s="7" t="s">
        <v>1485</v>
      </c>
      <c s="7" t="s">
        <v>128</v>
      </c>
      <c s="10">
        <v>75</v>
      </c>
      <c s="14"/>
      <c s="13">
        <f>ROUND((G64*F64),2)</f>
      </c>
      <c r="O64">
        <f>rekapitulace!H8</f>
      </c>
      <c>
        <f>O64/100*H64</f>
      </c>
    </row>
    <row r="65" spans="4:4" ht="51">
      <c r="D65" s="15" t="s">
        <v>1486</v>
      </c>
    </row>
    <row r="66" spans="1:16" ht="12.75" customHeight="1">
      <c r="A66" s="16"/>
      <c s="16"/>
      <c s="16" t="s">
        <v>85</v>
      </c>
      <c s="16" t="s">
        <v>84</v>
      </c>
      <c s="16"/>
      <c s="16"/>
      <c s="16"/>
      <c s="16">
        <f>SUM(H64:H65)</f>
      </c>
      <c r="P66">
        <f>ROUND(SUM(P64:P65),2)</f>
      </c>
    </row>
    <row r="68" spans="1:16" ht="12.75" customHeight="1">
      <c r="A68" s="16"/>
      <c s="16"/>
      <c s="16"/>
      <c s="16" t="s">
        <v>65</v>
      </c>
      <c s="16"/>
      <c s="16"/>
      <c s="16"/>
      <c s="16">
        <f>+H16+H29+H36+H61+H66</f>
      </c>
      <c r="P68">
        <f>+P16+P29+P36+P61+P66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4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94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1487</v>
      </c>
      <c s="5" t="s">
        <v>1488</v>
      </c>
      <c s="5"/>
    </row>
    <row r="6" spans="1:5" ht="12.75" customHeight="1">
      <c r="A6" t="s">
        <v>17</v>
      </c>
      <c r="C6" s="5" t="s">
        <v>1489</v>
      </c>
      <c s="5" t="s">
        <v>1488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42</v>
      </c>
      <c s="9" t="s">
        <v>41</v>
      </c>
      <c s="9"/>
      <c s="11"/>
      <c s="9"/>
      <c s="11"/>
    </row>
    <row r="12" spans="1:16" ht="12.75">
      <c r="A12" s="7">
        <v>1</v>
      </c>
      <c s="7" t="s">
        <v>91</v>
      </c>
      <c s="7" t="s">
        <v>44</v>
      </c>
      <c s="7" t="s">
        <v>92</v>
      </c>
      <c s="7" t="s">
        <v>93</v>
      </c>
      <c s="10">
        <v>181.615</v>
      </c>
      <c s="14"/>
      <c s="13">
        <f>ROUND((G12*F12),2)</f>
      </c>
      <c r="O12">
        <f>rekapitulace!H8</f>
      </c>
      <c>
        <f>O12/100*H12</f>
      </c>
    </row>
    <row r="13" spans="4:4" ht="76.5">
      <c r="D13" s="15" t="s">
        <v>1490</v>
      </c>
    </row>
    <row r="14" spans="1:16" ht="12.75">
      <c r="A14" s="7">
        <v>2</v>
      </c>
      <c s="7" t="s">
        <v>95</v>
      </c>
      <c s="7" t="s">
        <v>44</v>
      </c>
      <c s="7" t="s">
        <v>1365</v>
      </c>
      <c s="7" t="s">
        <v>97</v>
      </c>
      <c s="10">
        <v>0.525</v>
      </c>
      <c s="14"/>
      <c s="13">
        <f>ROUND((G14*F14),2)</f>
      </c>
      <c r="O14">
        <f>rekapitulace!H8</f>
      </c>
      <c>
        <f>O14/100*H14</f>
      </c>
    </row>
    <row r="15" spans="4:4" ht="89.25">
      <c r="D15" s="15" t="s">
        <v>1491</v>
      </c>
    </row>
    <row r="16" spans="1:16" ht="12.75">
      <c r="A16" s="7">
        <v>3</v>
      </c>
      <c s="7" t="s">
        <v>1449</v>
      </c>
      <c s="7" t="s">
        <v>44</v>
      </c>
      <c s="7" t="s">
        <v>1450</v>
      </c>
      <c s="7" t="s">
        <v>46</v>
      </c>
      <c s="10">
        <v>1</v>
      </c>
      <c s="14"/>
      <c s="13">
        <f>ROUND((G16*F16),2)</f>
      </c>
      <c r="O16">
        <f>rekapitulace!H8</f>
      </c>
      <c>
        <f>O16/100*H16</f>
      </c>
    </row>
    <row r="17" spans="4:4" ht="25.5">
      <c r="D17" s="15" t="s">
        <v>53</v>
      </c>
    </row>
    <row r="18" spans="1:16" ht="12.75" customHeight="1">
      <c r="A18" s="16"/>
      <c s="16"/>
      <c s="16" t="s">
        <v>42</v>
      </c>
      <c s="16" t="s">
        <v>41</v>
      </c>
      <c s="16"/>
      <c s="16"/>
      <c s="16"/>
      <c s="16">
        <f>SUM(H12:H17)</f>
      </c>
      <c r="P18">
        <f>ROUND(SUM(P12:P17),2)</f>
      </c>
    </row>
    <row r="20" spans="1:8" ht="12.75" customHeight="1">
      <c r="A20" s="9"/>
      <c s="9"/>
      <c s="9" t="s">
        <v>24</v>
      </c>
      <c s="9" t="s">
        <v>102</v>
      </c>
      <c s="9"/>
      <c s="11"/>
      <c s="9"/>
      <c s="11"/>
    </row>
    <row r="21" spans="1:16" ht="12.75">
      <c r="A21" s="7">
        <v>4</v>
      </c>
      <c s="7" t="s">
        <v>552</v>
      </c>
      <c s="7" t="s">
        <v>44</v>
      </c>
      <c s="7" t="s">
        <v>1342</v>
      </c>
      <c s="7" t="s">
        <v>93</v>
      </c>
      <c s="10">
        <v>987.837</v>
      </c>
      <c s="14"/>
      <c s="13">
        <f>ROUND((G21*F21),2)</f>
      </c>
      <c r="O21">
        <f>rekapitulace!H8</f>
      </c>
      <c>
        <f>O21/100*H21</f>
      </c>
    </row>
    <row r="22" spans="4:4" ht="127.5">
      <c r="D22" s="15" t="s">
        <v>1492</v>
      </c>
    </row>
    <row r="23" spans="1:16" ht="12.75">
      <c r="A23" s="7">
        <v>5</v>
      </c>
      <c s="7" t="s">
        <v>356</v>
      </c>
      <c s="7" t="s">
        <v>44</v>
      </c>
      <c s="7" t="s">
        <v>357</v>
      </c>
      <c s="7" t="s">
        <v>93</v>
      </c>
      <c s="10">
        <v>1169.452</v>
      </c>
      <c s="14"/>
      <c s="13">
        <f>ROUND((G23*F23),2)</f>
      </c>
      <c r="O23">
        <f>rekapitulace!H8</f>
      </c>
      <c>
        <f>O23/100*H23</f>
      </c>
    </row>
    <row r="24" spans="4:4" ht="409.5">
      <c r="D24" s="15" t="s">
        <v>1493</v>
      </c>
    </row>
    <row r="25" spans="1:16" ht="12.75">
      <c r="A25" s="7">
        <v>6</v>
      </c>
      <c s="7" t="s">
        <v>109</v>
      </c>
      <c s="7" t="s">
        <v>44</v>
      </c>
      <c s="7" t="s">
        <v>110</v>
      </c>
      <c s="7" t="s">
        <v>93</v>
      </c>
      <c s="10">
        <v>181.615</v>
      </c>
      <c s="14"/>
      <c s="13">
        <f>ROUND((G25*F25),2)</f>
      </c>
      <c r="O25">
        <f>rekapitulace!H8</f>
      </c>
      <c>
        <f>O25/100*H25</f>
      </c>
    </row>
    <row r="26" spans="4:4" ht="165.75">
      <c r="D26" s="15" t="s">
        <v>1494</v>
      </c>
    </row>
    <row r="27" spans="1:16" ht="12.75">
      <c r="A27" s="7">
        <v>7</v>
      </c>
      <c s="7" t="s">
        <v>112</v>
      </c>
      <c s="7" t="s">
        <v>44</v>
      </c>
      <c s="7" t="s">
        <v>113</v>
      </c>
      <c s="7" t="s">
        <v>93</v>
      </c>
      <c s="10">
        <v>987.837</v>
      </c>
      <c s="14"/>
      <c s="13">
        <f>ROUND((G27*F27),2)</f>
      </c>
      <c r="O27">
        <f>rekapitulace!H8</f>
      </c>
      <c>
        <f>O27/100*H27</f>
      </c>
    </row>
    <row r="28" spans="4:4" ht="409.5">
      <c r="D28" s="15" t="s">
        <v>1495</v>
      </c>
    </row>
    <row r="29" spans="1:16" ht="12.75">
      <c r="A29" s="7">
        <v>8</v>
      </c>
      <c s="7" t="s">
        <v>866</v>
      </c>
      <c s="7" t="s">
        <v>44</v>
      </c>
      <c s="7" t="s">
        <v>867</v>
      </c>
      <c s="7" t="s">
        <v>93</v>
      </c>
      <c s="10">
        <v>144.545</v>
      </c>
      <c s="14"/>
      <c s="13">
        <f>ROUND((G29*F29),2)</f>
      </c>
      <c r="O29">
        <f>rekapitulace!H8</f>
      </c>
      <c>
        <f>O29/100*H29</f>
      </c>
    </row>
    <row r="30" spans="4:4" ht="357">
      <c r="D30" s="15" t="s">
        <v>1496</v>
      </c>
    </row>
    <row r="31" spans="1:16" ht="12.75" customHeight="1">
      <c r="A31" s="16"/>
      <c s="16"/>
      <c s="16" t="s">
        <v>24</v>
      </c>
      <c s="16" t="s">
        <v>102</v>
      </c>
      <c s="16"/>
      <c s="16"/>
      <c s="16"/>
      <c s="16">
        <f>SUM(H21:H30)</f>
      </c>
      <c r="P31">
        <f>ROUND(SUM(P21:P30),2)</f>
      </c>
    </row>
    <row r="33" spans="1:8" ht="12.75" customHeight="1">
      <c r="A33" s="9"/>
      <c s="9"/>
      <c s="9" t="s">
        <v>36</v>
      </c>
      <c s="9" t="s">
        <v>119</v>
      </c>
      <c s="9"/>
      <c s="11"/>
      <c s="9"/>
      <c s="11"/>
    </row>
    <row r="34" spans="1:16" ht="12.75">
      <c r="A34" s="7">
        <v>9</v>
      </c>
      <c s="7" t="s">
        <v>670</v>
      </c>
      <c s="7" t="s">
        <v>44</v>
      </c>
      <c s="7" t="s">
        <v>1456</v>
      </c>
      <c s="7" t="s">
        <v>93</v>
      </c>
      <c s="10">
        <v>0.66</v>
      </c>
      <c s="14"/>
      <c s="13">
        <f>ROUND((G34*F34),2)</f>
      </c>
      <c r="O34">
        <f>rekapitulace!H8</f>
      </c>
      <c>
        <f>O34/100*H34</f>
      </c>
    </row>
    <row r="35" spans="4:4" ht="25.5">
      <c r="D35" s="15" t="s">
        <v>1497</v>
      </c>
    </row>
    <row r="36" spans="1:16" ht="12.75">
      <c r="A36" s="7">
        <v>10</v>
      </c>
      <c s="7" t="s">
        <v>120</v>
      </c>
      <c s="7" t="s">
        <v>44</v>
      </c>
      <c s="7" t="s">
        <v>899</v>
      </c>
      <c s="7" t="s">
        <v>93</v>
      </c>
      <c s="10">
        <v>35.873</v>
      </c>
      <c s="14"/>
      <c s="13">
        <f>ROUND((G36*F36),2)</f>
      </c>
      <c r="O36">
        <f>rekapitulace!H8</f>
      </c>
      <c>
        <f>O36/100*H36</f>
      </c>
    </row>
    <row r="37" spans="4:4" ht="255">
      <c r="D37" s="15" t="s">
        <v>1498</v>
      </c>
    </row>
    <row r="38" spans="1:16" ht="12.75" customHeight="1">
      <c r="A38" s="16"/>
      <c s="16"/>
      <c s="16" t="s">
        <v>36</v>
      </c>
      <c s="16" t="s">
        <v>119</v>
      </c>
      <c s="16"/>
      <c s="16"/>
      <c s="16"/>
      <c s="16">
        <f>SUM(H34:H37)</f>
      </c>
      <c r="P38">
        <f>ROUND(SUM(P34:P37),2)</f>
      </c>
    </row>
    <row r="40" spans="1:8" ht="12.75" customHeight="1">
      <c r="A40" s="9"/>
      <c s="9"/>
      <c s="9" t="s">
        <v>40</v>
      </c>
      <c s="9" t="s">
        <v>77</v>
      </c>
      <c s="9"/>
      <c s="11"/>
      <c s="9"/>
      <c s="11"/>
    </row>
    <row r="41" spans="1:16" ht="12.75">
      <c r="A41" s="7">
        <v>11</v>
      </c>
      <c s="7" t="s">
        <v>1499</v>
      </c>
      <c s="7" t="s">
        <v>44</v>
      </c>
      <c s="7" t="s">
        <v>1500</v>
      </c>
      <c s="7" t="s">
        <v>152</v>
      </c>
      <c s="10">
        <v>1</v>
      </c>
      <c s="14"/>
      <c s="13">
        <f>ROUND((G41*F41),2)</f>
      </c>
      <c r="O41">
        <f>rekapitulace!H8</f>
      </c>
      <c>
        <f>O41/100*H41</f>
      </c>
    </row>
    <row r="42" spans="4:4" ht="25.5">
      <c r="D42" s="15" t="s">
        <v>188</v>
      </c>
    </row>
    <row r="43" spans="1:16" ht="12.75">
      <c r="A43" s="7">
        <v>12</v>
      </c>
      <c s="7" t="s">
        <v>1501</v>
      </c>
      <c s="7" t="s">
        <v>44</v>
      </c>
      <c s="7" t="s">
        <v>1502</v>
      </c>
      <c s="7" t="s">
        <v>152</v>
      </c>
      <c s="10">
        <v>1</v>
      </c>
      <c s="14"/>
      <c s="13">
        <f>ROUND((G43*F43),2)</f>
      </c>
      <c r="O43">
        <f>rekapitulace!H8</f>
      </c>
      <c>
        <f>O43/100*H43</f>
      </c>
    </row>
    <row r="44" spans="4:4" ht="25.5">
      <c r="D44" s="15" t="s">
        <v>188</v>
      </c>
    </row>
    <row r="45" spans="1:16" ht="12.75">
      <c r="A45" s="7">
        <v>13</v>
      </c>
      <c s="7" t="s">
        <v>1503</v>
      </c>
      <c s="7" t="s">
        <v>44</v>
      </c>
      <c s="7" t="s">
        <v>1504</v>
      </c>
      <c s="7" t="s">
        <v>152</v>
      </c>
      <c s="10">
        <v>3</v>
      </c>
      <c s="14"/>
      <c s="13">
        <f>ROUND((G45*F45),2)</f>
      </c>
      <c r="O45">
        <f>rekapitulace!H8</f>
      </c>
      <c>
        <f>O45/100*H45</f>
      </c>
    </row>
    <row r="46" spans="4:4" ht="25.5">
      <c r="D46" s="15" t="s">
        <v>74</v>
      </c>
    </row>
    <row r="47" spans="1:16" ht="12.75">
      <c r="A47" s="7">
        <v>14</v>
      </c>
      <c s="7" t="s">
        <v>1505</v>
      </c>
      <c s="7" t="s">
        <v>44</v>
      </c>
      <c s="7" t="s">
        <v>1506</v>
      </c>
      <c s="7" t="s">
        <v>152</v>
      </c>
      <c s="10">
        <v>3</v>
      </c>
      <c s="14"/>
      <c s="13">
        <f>ROUND((G47*F47),2)</f>
      </c>
      <c r="O47">
        <f>rekapitulace!H8</f>
      </c>
      <c>
        <f>O47/100*H47</f>
      </c>
    </row>
    <row r="48" spans="4:4" ht="25.5">
      <c r="D48" s="15" t="s">
        <v>74</v>
      </c>
    </row>
    <row r="49" spans="1:16" ht="12.75">
      <c r="A49" s="7">
        <v>15</v>
      </c>
      <c s="7" t="s">
        <v>1507</v>
      </c>
      <c s="7" t="s">
        <v>44</v>
      </c>
      <c s="7" t="s">
        <v>1508</v>
      </c>
      <c s="7" t="s">
        <v>152</v>
      </c>
      <c s="10">
        <v>1</v>
      </c>
      <c s="14"/>
      <c s="13">
        <f>ROUND((G49*F49),2)</f>
      </c>
      <c r="O49">
        <f>rekapitulace!H8</f>
      </c>
      <c>
        <f>O49/100*H49</f>
      </c>
    </row>
    <row r="50" spans="4:4" ht="25.5">
      <c r="D50" s="15" t="s">
        <v>188</v>
      </c>
    </row>
    <row r="51" spans="1:16" ht="12.75">
      <c r="A51" s="7">
        <v>16</v>
      </c>
      <c s="7" t="s">
        <v>1509</v>
      </c>
      <c s="7" t="s">
        <v>44</v>
      </c>
      <c s="7" t="s">
        <v>1510</v>
      </c>
      <c s="7" t="s">
        <v>152</v>
      </c>
      <c s="10">
        <v>1</v>
      </c>
      <c s="14"/>
      <c s="13">
        <f>ROUND((G51*F51),2)</f>
      </c>
      <c r="O51">
        <f>rekapitulace!H8</f>
      </c>
      <c>
        <f>O51/100*H51</f>
      </c>
    </row>
    <row r="52" spans="4:4" ht="25.5">
      <c r="D52" s="15" t="s">
        <v>188</v>
      </c>
    </row>
    <row r="53" spans="1:16" ht="12.75">
      <c r="A53" s="7">
        <v>17</v>
      </c>
      <c s="7" t="s">
        <v>1461</v>
      </c>
      <c s="7" t="s">
        <v>44</v>
      </c>
      <c s="7" t="s">
        <v>1462</v>
      </c>
      <c s="7" t="s">
        <v>128</v>
      </c>
      <c s="10">
        <v>18</v>
      </c>
      <c s="14"/>
      <c s="13">
        <f>ROUND((G53*F53),2)</f>
      </c>
      <c r="O53">
        <f>rekapitulace!H8</f>
      </c>
      <c>
        <f>O53/100*H53</f>
      </c>
    </row>
    <row r="54" spans="4:4" ht="25.5">
      <c r="D54" s="15" t="s">
        <v>1511</v>
      </c>
    </row>
    <row r="55" spans="1:16" ht="12.75">
      <c r="A55" s="7">
        <v>18</v>
      </c>
      <c s="7" t="s">
        <v>1512</v>
      </c>
      <c s="7" t="s">
        <v>44</v>
      </c>
      <c s="7" t="s">
        <v>1513</v>
      </c>
      <c s="7" t="s">
        <v>128</v>
      </c>
      <c s="10">
        <v>340</v>
      </c>
      <c s="14"/>
      <c s="13">
        <f>ROUND((G55*F55),2)</f>
      </c>
      <c r="O55">
        <f>rekapitulace!H8</f>
      </c>
      <c>
        <f>O55/100*H55</f>
      </c>
    </row>
    <row r="56" spans="4:4" ht="38.25">
      <c r="D56" s="15" t="s">
        <v>1514</v>
      </c>
    </row>
    <row r="57" spans="1:16" ht="12.75">
      <c r="A57" s="7">
        <v>19</v>
      </c>
      <c s="7" t="s">
        <v>1515</v>
      </c>
      <c s="7" t="s">
        <v>44</v>
      </c>
      <c s="7" t="s">
        <v>1516</v>
      </c>
      <c s="7" t="s">
        <v>128</v>
      </c>
      <c s="10">
        <v>7.3</v>
      </c>
      <c s="14"/>
      <c s="13">
        <f>ROUND((G57*F57),2)</f>
      </c>
      <c r="O57">
        <f>rekapitulace!H8</f>
      </c>
      <c>
        <f>O57/100*H57</f>
      </c>
    </row>
    <row r="58" spans="4:4" ht="25.5">
      <c r="D58" s="15" t="s">
        <v>1517</v>
      </c>
    </row>
    <row r="59" spans="1:16" ht="12.75">
      <c r="A59" s="7">
        <v>20</v>
      </c>
      <c s="7" t="s">
        <v>1518</v>
      </c>
      <c s="7" t="s">
        <v>44</v>
      </c>
      <c s="7" t="s">
        <v>1519</v>
      </c>
      <c s="7" t="s">
        <v>128</v>
      </c>
      <c s="10">
        <v>7.3</v>
      </c>
      <c s="14"/>
      <c s="13">
        <f>ROUND((G59*F59),2)</f>
      </c>
      <c r="O59">
        <f>rekapitulace!H8</f>
      </c>
      <c>
        <f>O59/100*H59</f>
      </c>
    </row>
    <row r="60" spans="4:4" ht="63.75">
      <c r="D60" s="15" t="s">
        <v>1520</v>
      </c>
    </row>
    <row r="61" spans="1:16" ht="12.75">
      <c r="A61" s="7">
        <v>21</v>
      </c>
      <c s="7" t="s">
        <v>1468</v>
      </c>
      <c s="7" t="s">
        <v>44</v>
      </c>
      <c s="7" t="s">
        <v>1469</v>
      </c>
      <c s="7" t="s">
        <v>70</v>
      </c>
      <c s="10">
        <v>3</v>
      </c>
      <c s="14"/>
      <c s="13">
        <f>ROUND((G61*F61),2)</f>
      </c>
      <c r="O61">
        <f>rekapitulace!H8</f>
      </c>
      <c>
        <f>O61/100*H61</f>
      </c>
    </row>
    <row r="62" spans="4:4" ht="25.5">
      <c r="D62" s="15" t="s">
        <v>74</v>
      </c>
    </row>
    <row r="63" spans="1:16" ht="12.75">
      <c r="A63" s="7">
        <v>22</v>
      </c>
      <c s="7" t="s">
        <v>1521</v>
      </c>
      <c s="7" t="s">
        <v>44</v>
      </c>
      <c s="7" t="s">
        <v>1522</v>
      </c>
      <c s="7" t="s">
        <v>70</v>
      </c>
      <c s="10">
        <v>2</v>
      </c>
      <c s="14"/>
      <c s="13">
        <f>ROUND((G63*F63),2)</f>
      </c>
      <c r="O63">
        <f>rekapitulace!H8</f>
      </c>
      <c>
        <f>O63/100*H63</f>
      </c>
    </row>
    <row r="64" spans="4:4" ht="25.5">
      <c r="D64" s="15" t="s">
        <v>161</v>
      </c>
    </row>
    <row r="65" spans="1:16" ht="12.75">
      <c r="A65" s="7">
        <v>23</v>
      </c>
      <c s="7" t="s">
        <v>1523</v>
      </c>
      <c s="7" t="s">
        <v>44</v>
      </c>
      <c s="7" t="s">
        <v>1524</v>
      </c>
      <c s="7" t="s">
        <v>70</v>
      </c>
      <c s="10">
        <v>3</v>
      </c>
      <c s="14"/>
      <c s="13">
        <f>ROUND((G65*F65),2)</f>
      </c>
      <c r="O65">
        <f>rekapitulace!H8</f>
      </c>
      <c>
        <f>O65/100*H65</f>
      </c>
    </row>
    <row r="66" spans="4:4" ht="25.5">
      <c r="D66" s="15" t="s">
        <v>74</v>
      </c>
    </row>
    <row r="67" spans="1:16" ht="12.75">
      <c r="A67" s="7">
        <v>24</v>
      </c>
      <c s="7" t="s">
        <v>1470</v>
      </c>
      <c s="7" t="s">
        <v>44</v>
      </c>
      <c s="7" t="s">
        <v>1471</v>
      </c>
      <c s="7" t="s">
        <v>70</v>
      </c>
      <c s="10">
        <v>3</v>
      </c>
      <c s="14"/>
      <c s="13">
        <f>ROUND((G67*F67),2)</f>
      </c>
      <c r="O67">
        <f>rekapitulace!H8</f>
      </c>
      <c>
        <f>O67/100*H67</f>
      </c>
    </row>
    <row r="68" spans="4:4" ht="25.5">
      <c r="D68" s="15" t="s">
        <v>74</v>
      </c>
    </row>
    <row r="69" spans="1:16" ht="12.75">
      <c r="A69" s="7">
        <v>25</v>
      </c>
      <c s="7" t="s">
        <v>1525</v>
      </c>
      <c s="7" t="s">
        <v>44</v>
      </c>
      <c s="7" t="s">
        <v>1526</v>
      </c>
      <c s="7" t="s">
        <v>70</v>
      </c>
      <c s="10">
        <v>2</v>
      </c>
      <c s="14"/>
      <c s="13">
        <f>ROUND((G69*F69),2)</f>
      </c>
      <c r="O69">
        <f>rekapitulace!H8</f>
      </c>
      <c>
        <f>O69/100*H69</f>
      </c>
    </row>
    <row r="70" spans="4:4" ht="25.5">
      <c r="D70" s="15" t="s">
        <v>161</v>
      </c>
    </row>
    <row r="71" spans="1:16" ht="12.75">
      <c r="A71" s="7">
        <v>26</v>
      </c>
      <c s="7" t="s">
        <v>1472</v>
      </c>
      <c s="7" t="s">
        <v>44</v>
      </c>
      <c s="7" t="s">
        <v>1473</v>
      </c>
      <c s="7" t="s">
        <v>128</v>
      </c>
      <c s="10">
        <v>358</v>
      </c>
      <c s="14"/>
      <c s="13">
        <f>ROUND((G71*F71),2)</f>
      </c>
      <c r="O71">
        <f>rekapitulace!H8</f>
      </c>
      <c>
        <f>O71/100*H71</f>
      </c>
    </row>
    <row r="72" spans="4:4" ht="178.5">
      <c r="D72" s="15" t="s">
        <v>1527</v>
      </c>
    </row>
    <row r="73" spans="1:16" ht="12.75">
      <c r="A73" s="7">
        <v>27</v>
      </c>
      <c s="7" t="s">
        <v>1475</v>
      </c>
      <c s="7" t="s">
        <v>44</v>
      </c>
      <c s="7" t="s">
        <v>1476</v>
      </c>
      <c s="7" t="s">
        <v>128</v>
      </c>
      <c s="10">
        <v>358</v>
      </c>
      <c s="14"/>
      <c s="13">
        <f>ROUND((G73*F73),2)</f>
      </c>
      <c r="O73">
        <f>rekapitulace!H8</f>
      </c>
      <c>
        <f>O73/100*H73</f>
      </c>
    </row>
    <row r="74" spans="4:4" ht="178.5">
      <c r="D74" s="15" t="s">
        <v>1527</v>
      </c>
    </row>
    <row r="75" spans="1:16" ht="12.75">
      <c r="A75" s="7">
        <v>28</v>
      </c>
      <c s="7" t="s">
        <v>1477</v>
      </c>
      <c s="7" t="s">
        <v>44</v>
      </c>
      <c s="7" t="s">
        <v>1478</v>
      </c>
      <c s="7" t="s">
        <v>70</v>
      </c>
      <c s="10">
        <v>1</v>
      </c>
      <c s="14"/>
      <c s="13">
        <f>ROUND((G75*F75),2)</f>
      </c>
      <c r="O75">
        <f>rekapitulace!H8</f>
      </c>
      <c>
        <f>O75/100*H75</f>
      </c>
    </row>
    <row r="76" spans="4:4" ht="25.5">
      <c r="D76" s="15" t="s">
        <v>188</v>
      </c>
    </row>
    <row r="77" spans="1:16" ht="12.75">
      <c r="A77" s="7">
        <v>29</v>
      </c>
      <c s="7" t="s">
        <v>1528</v>
      </c>
      <c s="7" t="s">
        <v>44</v>
      </c>
      <c s="7" t="s">
        <v>1529</v>
      </c>
      <c s="7" t="s">
        <v>70</v>
      </c>
      <c s="10">
        <v>1</v>
      </c>
      <c s="14"/>
      <c s="13">
        <f>ROUND((G77*F77),2)</f>
      </c>
      <c r="O77">
        <f>rekapitulace!H8</f>
      </c>
      <c>
        <f>O77/100*H77</f>
      </c>
    </row>
    <row r="78" spans="4:4" ht="25.5">
      <c r="D78" s="15" t="s">
        <v>188</v>
      </c>
    </row>
    <row r="79" spans="1:16" ht="12.75">
      <c r="A79" s="7">
        <v>30</v>
      </c>
      <c s="7" t="s">
        <v>1479</v>
      </c>
      <c s="7" t="s">
        <v>44</v>
      </c>
      <c s="7" t="s">
        <v>1480</v>
      </c>
      <c s="7" t="s">
        <v>128</v>
      </c>
      <c s="10">
        <v>18</v>
      </c>
      <c s="14"/>
      <c s="13">
        <f>ROUND((G79*F79),2)</f>
      </c>
      <c r="O79">
        <f>rekapitulace!H8</f>
      </c>
      <c>
        <f>O79/100*H79</f>
      </c>
    </row>
    <row r="80" spans="4:4" ht="63.75">
      <c r="D80" s="15" t="s">
        <v>1530</v>
      </c>
    </row>
    <row r="81" spans="1:16" ht="12.75">
      <c r="A81" s="7">
        <v>31</v>
      </c>
      <c s="7" t="s">
        <v>1531</v>
      </c>
      <c s="7" t="s">
        <v>44</v>
      </c>
      <c s="7" t="s">
        <v>1532</v>
      </c>
      <c s="7" t="s">
        <v>128</v>
      </c>
      <c s="10">
        <v>340</v>
      </c>
      <c s="14"/>
      <c s="13">
        <f>ROUND((G81*F81),2)</f>
      </c>
      <c r="O81">
        <f>rekapitulace!H8</f>
      </c>
      <c>
        <f>O81/100*H81</f>
      </c>
    </row>
    <row r="82" spans="4:4" ht="76.5">
      <c r="D82" s="15" t="s">
        <v>1533</v>
      </c>
    </row>
    <row r="83" spans="1:16" ht="12.75">
      <c r="A83" s="7">
        <v>32</v>
      </c>
      <c s="7" t="s">
        <v>1481</v>
      </c>
      <c s="7" t="s">
        <v>44</v>
      </c>
      <c s="7" t="s">
        <v>1482</v>
      </c>
      <c s="7" t="s">
        <v>128</v>
      </c>
      <c s="10">
        <v>18</v>
      </c>
      <c s="14"/>
      <c s="13">
        <f>ROUND((G83*F83),2)</f>
      </c>
      <c r="O83">
        <f>rekapitulace!H8</f>
      </c>
      <c>
        <f>O83/100*H83</f>
      </c>
    </row>
    <row r="84" spans="4:4" ht="63.75">
      <c r="D84" s="15" t="s">
        <v>1530</v>
      </c>
    </row>
    <row r="85" spans="1:16" ht="12.75">
      <c r="A85" s="7">
        <v>33</v>
      </c>
      <c s="7" t="s">
        <v>1534</v>
      </c>
      <c s="7" t="s">
        <v>44</v>
      </c>
      <c s="7" t="s">
        <v>1535</v>
      </c>
      <c s="7" t="s">
        <v>128</v>
      </c>
      <c s="10">
        <v>1027</v>
      </c>
      <c s="14"/>
      <c s="13">
        <f>ROUND((G85*F85),2)</f>
      </c>
      <c r="O85">
        <f>rekapitulace!H8</f>
      </c>
      <c>
        <f>O85/100*H85</f>
      </c>
    </row>
    <row r="86" spans="4:4" ht="204">
      <c r="D86" s="15" t="s">
        <v>1536</v>
      </c>
    </row>
    <row r="87" spans="1:16" ht="12.75" customHeight="1">
      <c r="A87" s="16"/>
      <c s="16"/>
      <c s="16" t="s">
        <v>40</v>
      </c>
      <c s="16" t="s">
        <v>77</v>
      </c>
      <c s="16"/>
      <c s="16"/>
      <c s="16"/>
      <c s="16">
        <f>SUM(H41:H86)</f>
      </c>
      <c r="P87">
        <f>ROUND(SUM(P41:P86),2)</f>
      </c>
    </row>
    <row r="89" spans="1:8" ht="12.75" customHeight="1">
      <c r="A89" s="9"/>
      <c s="9"/>
      <c s="9" t="s">
        <v>85</v>
      </c>
      <c s="9" t="s">
        <v>84</v>
      </c>
      <c s="9"/>
      <c s="11"/>
      <c s="9"/>
      <c s="11"/>
    </row>
    <row r="90" spans="1:16" ht="12.75">
      <c r="A90" s="7">
        <v>34</v>
      </c>
      <c s="7" t="s">
        <v>1484</v>
      </c>
      <c s="7" t="s">
        <v>44</v>
      </c>
      <c s="7" t="s">
        <v>1537</v>
      </c>
      <c s="7" t="s">
        <v>128</v>
      </c>
      <c s="10">
        <v>350</v>
      </c>
      <c s="14"/>
      <c s="13">
        <f>ROUND((G90*F90),2)</f>
      </c>
      <c r="O90">
        <f>rekapitulace!H8</f>
      </c>
      <c>
        <f>O90/100*H90</f>
      </c>
    </row>
    <row r="91" spans="4:4" ht="63.75">
      <c r="D91" s="15" t="s">
        <v>1538</v>
      </c>
    </row>
    <row r="92" spans="1:16" ht="12.75" customHeight="1">
      <c r="A92" s="16"/>
      <c s="16"/>
      <c s="16" t="s">
        <v>85</v>
      </c>
      <c s="16" t="s">
        <v>84</v>
      </c>
      <c s="16"/>
      <c s="16"/>
      <c s="16"/>
      <c s="16">
        <f>SUM(H90:H91)</f>
      </c>
      <c r="P92">
        <f>ROUND(SUM(P90:P91),2)</f>
      </c>
    </row>
    <row r="94" spans="1:16" ht="12.75" customHeight="1">
      <c r="A94" s="16"/>
      <c s="16"/>
      <c s="16"/>
      <c s="16" t="s">
        <v>65</v>
      </c>
      <c s="16"/>
      <c s="16"/>
      <c s="16"/>
      <c s="16">
        <f>+H18+H31+H38+H87+H92</f>
      </c>
      <c r="P94">
        <f>+P18+P31+P38+P87+P92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4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64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1539</v>
      </c>
      <c s="5" t="s">
        <v>1540</v>
      </c>
      <c s="5"/>
    </row>
    <row r="6" spans="1:5" ht="12.75" customHeight="1">
      <c r="A6" t="s">
        <v>17</v>
      </c>
      <c r="C6" s="5" t="s">
        <v>1541</v>
      </c>
      <c s="5" t="s">
        <v>1540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42</v>
      </c>
      <c s="9" t="s">
        <v>41</v>
      </c>
      <c s="9"/>
      <c s="11"/>
      <c s="9"/>
      <c s="11"/>
    </row>
    <row r="12" spans="1:16" ht="12.75">
      <c r="A12" s="7">
        <v>1</v>
      </c>
      <c s="7" t="s">
        <v>1542</v>
      </c>
      <c s="7" t="s">
        <v>44</v>
      </c>
      <c s="7" t="s">
        <v>1543</v>
      </c>
      <c s="7" t="s">
        <v>97</v>
      </c>
      <c s="10">
        <v>0.128</v>
      </c>
      <c s="14"/>
      <c s="13">
        <f>ROUND((G12*F12),2)</f>
      </c>
      <c r="O12">
        <f>rekapitulace!H8</f>
      </c>
      <c>
        <f>O12/100*H12</f>
      </c>
    </row>
    <row r="13" spans="4:4" ht="102">
      <c r="D13" s="15" t="s">
        <v>1544</v>
      </c>
    </row>
    <row r="14" spans="1:16" ht="12.75" customHeight="1">
      <c r="A14" s="16"/>
      <c s="16"/>
      <c s="16" t="s">
        <v>42</v>
      </c>
      <c s="16" t="s">
        <v>41</v>
      </c>
      <c s="16"/>
      <c s="16"/>
      <c s="16"/>
      <c s="16">
        <f>SUM(H12:H13)</f>
      </c>
      <c r="P14">
        <f>ROUND(SUM(P12:P13),2)</f>
      </c>
    </row>
    <row r="16" spans="1:8" ht="12.75" customHeight="1">
      <c r="A16" s="9"/>
      <c s="9"/>
      <c s="9" t="s">
        <v>24</v>
      </c>
      <c s="9" t="s">
        <v>102</v>
      </c>
      <c s="9"/>
      <c s="11"/>
      <c s="9"/>
      <c s="11"/>
    </row>
    <row r="17" spans="1:16" ht="12.75">
      <c r="A17" s="7">
        <v>2</v>
      </c>
      <c s="7" t="s">
        <v>1545</v>
      </c>
      <c s="7" t="s">
        <v>44</v>
      </c>
      <c s="7" t="s">
        <v>1546</v>
      </c>
      <c s="7" t="s">
        <v>93</v>
      </c>
      <c s="10">
        <v>133.836</v>
      </c>
      <c s="14"/>
      <c s="13">
        <f>ROUND((G17*F17),2)</f>
      </c>
      <c r="O17">
        <f>rekapitulace!H8</f>
      </c>
      <c>
        <f>O17/100*H17</f>
      </c>
    </row>
    <row r="18" spans="4:4" ht="409.5">
      <c r="D18" s="15" t="s">
        <v>1547</v>
      </c>
    </row>
    <row r="19" spans="1:16" ht="12.75">
      <c r="A19" s="7">
        <v>3</v>
      </c>
      <c s="7" t="s">
        <v>1548</v>
      </c>
      <c s="7" t="s">
        <v>44</v>
      </c>
      <c s="7" t="s">
        <v>1549</v>
      </c>
      <c s="7" t="s">
        <v>93</v>
      </c>
      <c s="10">
        <v>7.056</v>
      </c>
      <c s="14"/>
      <c s="13">
        <f>ROUND((G19*F19),2)</f>
      </c>
      <c r="O19">
        <f>rekapitulace!H8</f>
      </c>
      <c>
        <f>O19/100*H19</f>
      </c>
    </row>
    <row r="20" spans="4:4" ht="409.5">
      <c r="D20" s="15" t="s">
        <v>1550</v>
      </c>
    </row>
    <row r="21" spans="1:16" ht="12.75">
      <c r="A21" s="7">
        <v>4</v>
      </c>
      <c s="7" t="s">
        <v>1551</v>
      </c>
      <c s="7" t="s">
        <v>44</v>
      </c>
      <c s="7" t="s">
        <v>1552</v>
      </c>
      <c s="7" t="s">
        <v>93</v>
      </c>
      <c s="10">
        <v>11.466</v>
      </c>
      <c s="14"/>
      <c s="13">
        <f>ROUND((G21*F21),2)</f>
      </c>
      <c r="O21">
        <f>rekapitulace!H8</f>
      </c>
      <c>
        <f>O21/100*H21</f>
      </c>
    </row>
    <row r="22" spans="4:4" ht="38.25">
      <c r="D22" s="15" t="s">
        <v>1553</v>
      </c>
    </row>
    <row r="23" spans="1:16" ht="12.75">
      <c r="A23" s="7">
        <v>5</v>
      </c>
      <c s="7" t="s">
        <v>362</v>
      </c>
      <c s="7" t="s">
        <v>44</v>
      </c>
      <c s="7" t="s">
        <v>363</v>
      </c>
      <c s="7" t="s">
        <v>128</v>
      </c>
      <c s="10">
        <v>7</v>
      </c>
      <c s="14"/>
      <c s="13">
        <f>ROUND((G23*F23),2)</f>
      </c>
      <c r="O23">
        <f>rekapitulace!H8</f>
      </c>
      <c>
        <f>O23/100*H23</f>
      </c>
    </row>
    <row r="24" spans="1:16" ht="12.75">
      <c r="A24" s="7">
        <v>6</v>
      </c>
      <c s="7" t="s">
        <v>112</v>
      </c>
      <c s="7" t="s">
        <v>44</v>
      </c>
      <c s="7" t="s">
        <v>1554</v>
      </c>
      <c s="7" t="s">
        <v>93</v>
      </c>
      <c s="10">
        <v>18.856</v>
      </c>
      <c s="14"/>
      <c s="13">
        <f>ROUND((G24*F24),2)</f>
      </c>
      <c r="O24">
        <f>rekapitulace!H8</f>
      </c>
      <c>
        <f>O24/100*H24</f>
      </c>
    </row>
    <row r="25" spans="4:4" ht="409.5">
      <c r="D25" s="15" t="s">
        <v>1555</v>
      </c>
    </row>
    <row r="26" spans="1:16" ht="12.75">
      <c r="A26" s="7">
        <v>7</v>
      </c>
      <c s="7" t="s">
        <v>1556</v>
      </c>
      <c s="7" t="s">
        <v>44</v>
      </c>
      <c s="7" t="s">
        <v>1557</v>
      </c>
      <c s="7" t="s">
        <v>93</v>
      </c>
      <c s="10">
        <v>103.466</v>
      </c>
      <c s="14"/>
      <c s="13">
        <f>ROUND((G26*F26),2)</f>
      </c>
      <c r="O26">
        <f>rekapitulace!H8</f>
      </c>
      <c>
        <f>O26/100*H26</f>
      </c>
    </row>
    <row r="27" spans="4:4" ht="409.5">
      <c r="D27" s="15" t="s">
        <v>1558</v>
      </c>
    </row>
    <row r="28" spans="1:16" ht="12.75" customHeight="1">
      <c r="A28" s="16"/>
      <c s="16"/>
      <c s="16" t="s">
        <v>24</v>
      </c>
      <c s="16" t="s">
        <v>102</v>
      </c>
      <c s="16"/>
      <c s="16"/>
      <c s="16"/>
      <c s="16">
        <f>SUM(H17:H27)</f>
      </c>
      <c r="P28">
        <f>ROUND(SUM(P17:P27),2)</f>
      </c>
    </row>
    <row r="30" spans="1:8" ht="12.75" customHeight="1">
      <c r="A30" s="9"/>
      <c s="9"/>
      <c s="9" t="s">
        <v>37</v>
      </c>
      <c s="9" t="s">
        <v>576</v>
      </c>
      <c s="9"/>
      <c s="11"/>
      <c s="9"/>
      <c s="11"/>
    </row>
    <row r="31" spans="1:16" ht="12.75">
      <c r="A31" s="7">
        <v>8</v>
      </c>
      <c s="7" t="s">
        <v>1559</v>
      </c>
      <c s="7" t="s">
        <v>44</v>
      </c>
      <c s="7" t="s">
        <v>1560</v>
      </c>
      <c s="7" t="s">
        <v>93</v>
      </c>
      <c s="10">
        <v>19.14</v>
      </c>
      <c s="14"/>
      <c s="13">
        <f>ROUND((G31*F31),2)</f>
      </c>
      <c r="O31">
        <f>rekapitulace!H8</f>
      </c>
      <c>
        <f>O31/100*H31</f>
      </c>
    </row>
    <row r="32" spans="4:4" ht="255">
      <c r="D32" s="15" t="s">
        <v>1561</v>
      </c>
    </row>
    <row r="33" spans="1:16" ht="12.75" customHeight="1">
      <c r="A33" s="16"/>
      <c s="16"/>
      <c s="16" t="s">
        <v>37</v>
      </c>
      <c s="16" t="s">
        <v>576</v>
      </c>
      <c s="16"/>
      <c s="16"/>
      <c s="16"/>
      <c s="16">
        <f>SUM(H31:H32)</f>
      </c>
      <c r="P33">
        <f>ROUND(SUM(P31:P32),2)</f>
      </c>
    </row>
    <row r="35" spans="1:8" ht="12.75" customHeight="1">
      <c r="A35" s="9"/>
      <c s="9"/>
      <c s="9" t="s">
        <v>39</v>
      </c>
      <c s="9" t="s">
        <v>366</v>
      </c>
      <c s="9"/>
      <c s="11"/>
      <c s="9"/>
      <c s="11"/>
    </row>
    <row r="36" spans="1:16" ht="12.75">
      <c r="A36" s="7">
        <v>9</v>
      </c>
      <c s="7" t="s">
        <v>370</v>
      </c>
      <c s="7" t="s">
        <v>44</v>
      </c>
      <c s="7" t="s">
        <v>371</v>
      </c>
      <c s="7" t="s">
        <v>128</v>
      </c>
      <c s="10">
        <v>205</v>
      </c>
      <c s="14"/>
      <c s="13">
        <f>ROUND((G36*F36),2)</f>
      </c>
      <c r="O36">
        <f>rekapitulace!H8</f>
      </c>
      <c>
        <f>O36/100*H36</f>
      </c>
    </row>
    <row r="37" spans="4:4" ht="165.75">
      <c r="D37" s="15" t="s">
        <v>1562</v>
      </c>
    </row>
    <row r="38" spans="1:16" ht="12.75">
      <c r="A38" s="7">
        <v>10</v>
      </c>
      <c s="7" t="s">
        <v>1563</v>
      </c>
      <c s="7" t="s">
        <v>44</v>
      </c>
      <c s="7" t="s">
        <v>1564</v>
      </c>
      <c s="7" t="s">
        <v>128</v>
      </c>
      <c s="10">
        <v>7</v>
      </c>
      <c s="14"/>
      <c s="13">
        <f>ROUND((G38*F38),2)</f>
      </c>
      <c r="O38">
        <f>rekapitulace!H8</f>
      </c>
      <c>
        <f>O38/100*H38</f>
      </c>
    </row>
    <row r="39" spans="1:16" ht="12.75">
      <c r="A39" s="7">
        <v>11</v>
      </c>
      <c s="7" t="s">
        <v>1565</v>
      </c>
      <c s="7" t="s">
        <v>44</v>
      </c>
      <c s="7" t="s">
        <v>1566</v>
      </c>
      <c s="7" t="s">
        <v>128</v>
      </c>
      <c s="10">
        <v>100</v>
      </c>
      <c s="14"/>
      <c s="13">
        <f>ROUND((G39*F39),2)</f>
      </c>
      <c r="O39">
        <f>rekapitulace!H8</f>
      </c>
      <c>
        <f>O39/100*H39</f>
      </c>
    </row>
    <row r="40" spans="1:16" ht="12.75">
      <c r="A40" s="7">
        <v>12</v>
      </c>
      <c s="7" t="s">
        <v>1567</v>
      </c>
      <c s="7" t="s">
        <v>44</v>
      </c>
      <c s="7" t="s">
        <v>1568</v>
      </c>
      <c s="7" t="s">
        <v>70</v>
      </c>
      <c s="10">
        <v>3</v>
      </c>
      <c s="14"/>
      <c s="13">
        <f>ROUND((G40*F40),2)</f>
      </c>
      <c r="O40">
        <f>rekapitulace!H8</f>
      </c>
      <c>
        <f>O40/100*H40</f>
      </c>
    </row>
    <row r="41" spans="1:16" ht="12.75">
      <c r="A41" s="7">
        <v>13</v>
      </c>
      <c s="7" t="s">
        <v>1569</v>
      </c>
      <c s="7" t="s">
        <v>44</v>
      </c>
      <c s="7" t="s">
        <v>1570</v>
      </c>
      <c s="7" t="s">
        <v>128</v>
      </c>
      <c s="10">
        <v>10</v>
      </c>
      <c s="14"/>
      <c s="13">
        <f>ROUND((G41*F41),2)</f>
      </c>
      <c r="O41">
        <f>rekapitulace!H8</f>
      </c>
      <c>
        <f>O41/100*H41</f>
      </c>
    </row>
    <row r="42" spans="1:16" ht="12.75">
      <c r="A42" s="7">
        <v>14</v>
      </c>
      <c s="7" t="s">
        <v>1571</v>
      </c>
      <c s="7" t="s">
        <v>44</v>
      </c>
      <c s="7" t="s">
        <v>1572</v>
      </c>
      <c s="7" t="s">
        <v>128</v>
      </c>
      <c s="10">
        <v>10</v>
      </c>
      <c s="14"/>
      <c s="13">
        <f>ROUND((G42*F42),2)</f>
      </c>
      <c r="O42">
        <f>rekapitulace!H8</f>
      </c>
      <c>
        <f>O42/100*H42</f>
      </c>
    </row>
    <row r="43" spans="1:16" ht="12.75">
      <c r="A43" s="7">
        <v>15</v>
      </c>
      <c s="7" t="s">
        <v>373</v>
      </c>
      <c s="7" t="s">
        <v>44</v>
      </c>
      <c s="7" t="s">
        <v>1573</v>
      </c>
      <c s="7" t="s">
        <v>128</v>
      </c>
      <c s="10">
        <v>10</v>
      </c>
      <c s="14"/>
      <c s="13">
        <f>ROUND((G43*F43),2)</f>
      </c>
      <c r="O43">
        <f>rekapitulace!H8</f>
      </c>
      <c>
        <f>O43/100*H43</f>
      </c>
    </row>
    <row r="44" spans="1:16" ht="12.75">
      <c r="A44" s="7">
        <v>16</v>
      </c>
      <c s="7" t="s">
        <v>1574</v>
      </c>
      <c s="7" t="s">
        <v>44</v>
      </c>
      <c s="7" t="s">
        <v>1575</v>
      </c>
      <c s="7" t="s">
        <v>128</v>
      </c>
      <c s="10">
        <v>190</v>
      </c>
      <c s="14"/>
      <c s="13">
        <f>ROUND((G44*F44),2)</f>
      </c>
      <c r="O44">
        <f>rekapitulace!H8</f>
      </c>
      <c>
        <f>O44/100*H44</f>
      </c>
    </row>
    <row r="45" spans="1:16" ht="12.75">
      <c r="A45" s="7">
        <v>17</v>
      </c>
      <c s="7" t="s">
        <v>1576</v>
      </c>
      <c s="7" t="s">
        <v>44</v>
      </c>
      <c s="7" t="s">
        <v>1577</v>
      </c>
      <c s="7" t="s">
        <v>70</v>
      </c>
      <c s="10">
        <v>2</v>
      </c>
      <c s="14"/>
      <c s="13">
        <f>ROUND((G45*F45),2)</f>
      </c>
      <c r="O45">
        <f>rekapitulace!H8</f>
      </c>
      <c>
        <f>O45/100*H45</f>
      </c>
    </row>
    <row r="46" spans="1:16" ht="12.75">
      <c r="A46" s="7">
        <v>18</v>
      </c>
      <c s="7" t="s">
        <v>1578</v>
      </c>
      <c s="7" t="s">
        <v>44</v>
      </c>
      <c s="7" t="s">
        <v>1579</v>
      </c>
      <c s="7" t="s">
        <v>70</v>
      </c>
      <c s="10">
        <v>4</v>
      </c>
      <c s="14"/>
      <c s="13">
        <f>ROUND((G46*F46),2)</f>
      </c>
      <c r="O46">
        <f>rekapitulace!H8</f>
      </c>
      <c>
        <f>O46/100*H46</f>
      </c>
    </row>
    <row r="47" spans="1:16" ht="12.75">
      <c r="A47" s="7">
        <v>19</v>
      </c>
      <c s="7" t="s">
        <v>1580</v>
      </c>
      <c s="7" t="s">
        <v>44</v>
      </c>
      <c s="7" t="s">
        <v>1581</v>
      </c>
      <c s="7" t="s">
        <v>70</v>
      </c>
      <c s="10">
        <v>2</v>
      </c>
      <c s="14"/>
      <c s="13">
        <f>ROUND((G47*F47),2)</f>
      </c>
      <c r="O47">
        <f>rekapitulace!H8</f>
      </c>
      <c>
        <f>O47/100*H47</f>
      </c>
    </row>
    <row r="48" spans="1:16" ht="12.75">
      <c r="A48" s="7">
        <v>20</v>
      </c>
      <c s="7" t="s">
        <v>1582</v>
      </c>
      <c s="7" t="s">
        <v>44</v>
      </c>
      <c s="7" t="s">
        <v>1583</v>
      </c>
      <c s="7" t="s">
        <v>70</v>
      </c>
      <c s="10">
        <v>2</v>
      </c>
      <c s="14"/>
      <c s="13">
        <f>ROUND((G48*F48),2)</f>
      </c>
      <c r="O48">
        <f>rekapitulace!H8</f>
      </c>
      <c>
        <f>O48/100*H48</f>
      </c>
    </row>
    <row r="49" spans="1:16" ht="12.75">
      <c r="A49" s="7">
        <v>21</v>
      </c>
      <c s="7" t="s">
        <v>1584</v>
      </c>
      <c s="7" t="s">
        <v>44</v>
      </c>
      <c s="7" t="s">
        <v>1585</v>
      </c>
      <c s="7" t="s">
        <v>128</v>
      </c>
      <c s="10">
        <v>100</v>
      </c>
      <c s="14"/>
      <c s="13">
        <f>ROUND((G49*F49),2)</f>
      </c>
      <c r="O49">
        <f>rekapitulace!H8</f>
      </c>
      <c>
        <f>O49/100*H49</f>
      </c>
    </row>
    <row r="50" spans="1:16" ht="12.75">
      <c r="A50" s="7">
        <v>22</v>
      </c>
      <c s="7" t="s">
        <v>1586</v>
      </c>
      <c s="7" t="s">
        <v>44</v>
      </c>
      <c s="7" t="s">
        <v>1587</v>
      </c>
      <c s="7" t="s">
        <v>70</v>
      </c>
      <c s="10">
        <v>1</v>
      </c>
      <c s="14"/>
      <c s="13">
        <f>ROUND((G50*F50),2)</f>
      </c>
      <c r="O50">
        <f>rekapitulace!H8</f>
      </c>
      <c>
        <f>O50/100*H50</f>
      </c>
    </row>
    <row r="51" spans="1:16" ht="12.75">
      <c r="A51" s="7">
        <v>23</v>
      </c>
      <c s="7" t="s">
        <v>1588</v>
      </c>
      <c s="7" t="s">
        <v>44</v>
      </c>
      <c s="7" t="s">
        <v>1589</v>
      </c>
      <c s="7" t="s">
        <v>128</v>
      </c>
      <c s="10">
        <v>175</v>
      </c>
      <c s="14"/>
      <c s="13">
        <f>ROUND((G51*F51),2)</f>
      </c>
      <c r="O51">
        <f>rekapitulace!H8</f>
      </c>
      <c>
        <f>O51/100*H51</f>
      </c>
    </row>
    <row r="52" spans="1:16" ht="12.75">
      <c r="A52" s="7">
        <v>24</v>
      </c>
      <c s="7" t="s">
        <v>1590</v>
      </c>
      <c s="7" t="s">
        <v>44</v>
      </c>
      <c s="7" t="s">
        <v>1591</v>
      </c>
      <c s="7" t="s">
        <v>70</v>
      </c>
      <c s="10">
        <v>1</v>
      </c>
      <c s="14"/>
      <c s="13">
        <f>ROUND((G52*F52),2)</f>
      </c>
      <c r="O52">
        <f>rekapitulace!H8</f>
      </c>
      <c>
        <f>O52/100*H52</f>
      </c>
    </row>
    <row r="53" spans="1:16" ht="12.75">
      <c r="A53" s="7">
        <v>25</v>
      </c>
      <c s="7" t="s">
        <v>1592</v>
      </c>
      <c s="7" t="s">
        <v>44</v>
      </c>
      <c s="7" t="s">
        <v>1593</v>
      </c>
      <c s="7" t="s">
        <v>70</v>
      </c>
      <c s="10">
        <v>2</v>
      </c>
      <c s="14"/>
      <c s="13">
        <f>ROUND((G53*F53),2)</f>
      </c>
      <c r="O53">
        <f>rekapitulace!H8</f>
      </c>
      <c>
        <f>O53/100*H53</f>
      </c>
    </row>
    <row r="54" spans="1:16" ht="12.75">
      <c r="A54" s="7">
        <v>26</v>
      </c>
      <c s="7" t="s">
        <v>1594</v>
      </c>
      <c s="7" t="s">
        <v>44</v>
      </c>
      <c s="7" t="s">
        <v>1595</v>
      </c>
      <c s="7" t="s">
        <v>70</v>
      </c>
      <c s="10">
        <v>1</v>
      </c>
      <c s="14"/>
      <c s="13">
        <f>ROUND((G54*F54),2)</f>
      </c>
      <c r="O54">
        <f>rekapitulace!H8</f>
      </c>
      <c>
        <f>O54/100*H54</f>
      </c>
    </row>
    <row r="55" spans="1:16" ht="12.75">
      <c r="A55" s="7">
        <v>27</v>
      </c>
      <c s="7" t="s">
        <v>1596</v>
      </c>
      <c s="7" t="s">
        <v>44</v>
      </c>
      <c s="7" t="s">
        <v>1597</v>
      </c>
      <c s="7" t="s">
        <v>1598</v>
      </c>
      <c s="10">
        <v>2.429</v>
      </c>
      <c s="14"/>
      <c s="13">
        <f>ROUND((G55*F55),2)</f>
      </c>
      <c r="O55">
        <f>rekapitulace!H8</f>
      </c>
      <c>
        <f>O55/100*H55</f>
      </c>
    </row>
    <row r="56" spans="4:4" ht="127.5">
      <c r="D56" s="15" t="s">
        <v>1599</v>
      </c>
    </row>
    <row r="57" spans="1:16" ht="12.75">
      <c r="A57" s="7">
        <v>28</v>
      </c>
      <c s="7" t="s">
        <v>1600</v>
      </c>
      <c s="7" t="s">
        <v>44</v>
      </c>
      <c s="7" t="s">
        <v>1601</v>
      </c>
      <c s="7" t="s">
        <v>70</v>
      </c>
      <c s="10">
        <v>1</v>
      </c>
      <c s="14"/>
      <c s="13">
        <f>ROUND((G57*F57),2)</f>
      </c>
      <c r="O57">
        <f>rekapitulace!H8</f>
      </c>
      <c>
        <f>O57/100*H57</f>
      </c>
    </row>
    <row r="58" spans="1:16" ht="12.75" customHeight="1">
      <c r="A58" s="16"/>
      <c s="16"/>
      <c s="16" t="s">
        <v>39</v>
      </c>
      <c s="16" t="s">
        <v>366</v>
      </c>
      <c s="16"/>
      <c s="16"/>
      <c s="16"/>
      <c s="16">
        <f>SUM(H36:H57)</f>
      </c>
      <c r="P58">
        <f>ROUND(SUM(P36:P57),2)</f>
      </c>
    </row>
    <row r="60" spans="1:8" ht="12.75" customHeight="1">
      <c r="A60" s="9"/>
      <c s="9"/>
      <c s="9" t="s">
        <v>40</v>
      </c>
      <c s="9" t="s">
        <v>77</v>
      </c>
      <c s="9"/>
      <c s="11"/>
      <c s="9"/>
      <c s="11"/>
    </row>
    <row r="61" spans="1:16" ht="12.75">
      <c r="A61" s="7">
        <v>29</v>
      </c>
      <c s="7" t="s">
        <v>910</v>
      </c>
      <c s="7" t="s">
        <v>44</v>
      </c>
      <c s="7" t="s">
        <v>1602</v>
      </c>
      <c s="7" t="s">
        <v>128</v>
      </c>
      <c s="10">
        <v>100</v>
      </c>
      <c s="14"/>
      <c s="13">
        <f>ROUND((G61*F61),2)</f>
      </c>
      <c r="O61">
        <f>rekapitulace!H8</f>
      </c>
      <c>
        <f>O61/100*H61</f>
      </c>
    </row>
    <row r="62" spans="1:16" ht="12.75" customHeight="1">
      <c r="A62" s="16"/>
      <c s="16"/>
      <c s="16" t="s">
        <v>40</v>
      </c>
      <c s="16" t="s">
        <v>77</v>
      </c>
      <c s="16"/>
      <c s="16"/>
      <c s="16"/>
      <c s="16">
        <f>SUM(H61:H61)</f>
      </c>
      <c r="P62">
        <f>ROUND(SUM(P61:P61),2)</f>
      </c>
    </row>
    <row r="64" spans="1:16" ht="12.75" customHeight="1">
      <c r="A64" s="16"/>
      <c s="16"/>
      <c s="16"/>
      <c s="16" t="s">
        <v>65</v>
      </c>
      <c s="16"/>
      <c s="16"/>
      <c s="16"/>
      <c s="16">
        <f>+H14+H28+H33+H58+H62</f>
      </c>
      <c r="P64">
        <f>+P14+P28+P33+P58+P62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4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27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1603</v>
      </c>
      <c s="5" t="s">
        <v>1604</v>
      </c>
      <c s="5"/>
    </row>
    <row r="6" spans="1:5" ht="12.75" customHeight="1">
      <c r="A6" t="s">
        <v>17</v>
      </c>
      <c r="C6" s="5" t="s">
        <v>1605</v>
      </c>
      <c s="5" t="s">
        <v>1604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42</v>
      </c>
      <c s="9" t="s">
        <v>41</v>
      </c>
      <c s="9"/>
      <c s="11"/>
      <c s="9"/>
      <c s="11"/>
    </row>
    <row r="12" spans="1:16" ht="12.75">
      <c r="A12" s="7">
        <v>1</v>
      </c>
      <c s="7" t="s">
        <v>1606</v>
      </c>
      <c s="7" t="s">
        <v>44</v>
      </c>
      <c s="7" t="s">
        <v>1607</v>
      </c>
      <c s="7" t="s">
        <v>70</v>
      </c>
      <c s="10">
        <v>1</v>
      </c>
      <c s="14"/>
      <c s="13">
        <f>ROUND((G12*F12),2)</f>
      </c>
      <c r="O12">
        <f>rekapitulace!H8</f>
      </c>
      <c>
        <f>O12/100*H12</f>
      </c>
    </row>
    <row r="13" spans="4:4" ht="25.5">
      <c r="D13" s="15" t="s">
        <v>188</v>
      </c>
    </row>
    <row r="14" spans="1:16" ht="12.75" customHeight="1">
      <c r="A14" s="16"/>
      <c s="16"/>
      <c s="16" t="s">
        <v>42</v>
      </c>
      <c s="16" t="s">
        <v>41</v>
      </c>
      <c s="16"/>
      <c s="16"/>
      <c s="16"/>
      <c s="16">
        <f>SUM(H12:H13)</f>
      </c>
      <c r="P14">
        <f>ROUND(SUM(P12:P13),2)</f>
      </c>
    </row>
    <row r="16" spans="1:8" ht="12.75" customHeight="1">
      <c r="A16" s="9"/>
      <c s="9"/>
      <c s="9" t="s">
        <v>39</v>
      </c>
      <c s="9" t="s">
        <v>366</v>
      </c>
      <c s="9"/>
      <c s="11"/>
      <c s="9"/>
      <c s="11"/>
    </row>
    <row r="17" spans="1:16" ht="12.75">
      <c r="A17" s="7">
        <v>2</v>
      </c>
      <c s="7" t="s">
        <v>370</v>
      </c>
      <c s="7" t="s">
        <v>44</v>
      </c>
      <c s="7" t="s">
        <v>1608</v>
      </c>
      <c s="7" t="s">
        <v>128</v>
      </c>
      <c s="10">
        <v>5</v>
      </c>
      <c s="14"/>
      <c s="13">
        <f>ROUND((G17*F17),2)</f>
      </c>
      <c r="O17">
        <f>rekapitulace!H8</f>
      </c>
      <c>
        <f>O17/100*H17</f>
      </c>
    </row>
    <row r="18" spans="4:4" ht="25.5">
      <c r="D18" s="15" t="s">
        <v>460</v>
      </c>
    </row>
    <row r="19" spans="1:16" ht="12.75">
      <c r="A19" s="7">
        <v>3</v>
      </c>
      <c s="7" t="s">
        <v>1609</v>
      </c>
      <c s="7" t="s">
        <v>44</v>
      </c>
      <c s="7" t="s">
        <v>1610</v>
      </c>
      <c s="7" t="s">
        <v>128</v>
      </c>
      <c s="10">
        <v>5</v>
      </c>
      <c s="14"/>
      <c s="13">
        <f>ROUND((G19*F19),2)</f>
      </c>
      <c r="O19">
        <f>rekapitulace!H8</f>
      </c>
      <c>
        <f>O19/100*H19</f>
      </c>
    </row>
    <row r="20" spans="4:4" ht="25.5">
      <c r="D20" s="15" t="s">
        <v>460</v>
      </c>
    </row>
    <row r="21" spans="1:16" ht="12.75">
      <c r="A21" s="7">
        <v>4</v>
      </c>
      <c s="7" t="s">
        <v>1611</v>
      </c>
      <c s="7" t="s">
        <v>44</v>
      </c>
      <c s="7" t="s">
        <v>1612</v>
      </c>
      <c s="7" t="s">
        <v>128</v>
      </c>
      <c s="10">
        <v>10</v>
      </c>
      <c s="14"/>
      <c s="13">
        <f>ROUND((G21*F21),2)</f>
      </c>
      <c r="O21">
        <f>rekapitulace!H8</f>
      </c>
      <c>
        <f>O21/100*H21</f>
      </c>
    </row>
    <row r="22" spans="4:4" ht="25.5">
      <c r="D22" s="15" t="s">
        <v>167</v>
      </c>
    </row>
    <row r="23" spans="1:16" ht="12.75">
      <c r="A23" s="7">
        <v>5</v>
      </c>
      <c s="7" t="s">
        <v>1613</v>
      </c>
      <c s="7" t="s">
        <v>44</v>
      </c>
      <c s="7" t="s">
        <v>1614</v>
      </c>
      <c s="7" t="s">
        <v>70</v>
      </c>
      <c s="10">
        <v>2</v>
      </c>
      <c s="14"/>
      <c s="13">
        <f>ROUND((G23*F23),2)</f>
      </c>
      <c r="O23">
        <f>rekapitulace!H8</f>
      </c>
      <c>
        <f>O23/100*H23</f>
      </c>
    </row>
    <row r="24" spans="4:4" ht="25.5">
      <c r="D24" s="15" t="s">
        <v>161</v>
      </c>
    </row>
    <row r="25" spans="1:16" ht="12.75" customHeight="1">
      <c r="A25" s="16"/>
      <c s="16"/>
      <c s="16" t="s">
        <v>39</v>
      </c>
      <c s="16" t="s">
        <v>366</v>
      </c>
      <c s="16"/>
      <c s="16"/>
      <c s="16"/>
      <c s="16">
        <f>SUM(H17:H24)</f>
      </c>
      <c r="P25">
        <f>ROUND(SUM(P17:P24),2)</f>
      </c>
    </row>
    <row r="27" spans="1:16" ht="12.75" customHeight="1">
      <c r="A27" s="16"/>
      <c s="16"/>
      <c s="16"/>
      <c s="16" t="s">
        <v>65</v>
      </c>
      <c s="16"/>
      <c s="16"/>
      <c s="16"/>
      <c s="16">
        <f>+H14+H25</f>
      </c>
      <c r="P27">
        <f>+P14+P25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4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108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1615</v>
      </c>
      <c s="5" t="s">
        <v>1616</v>
      </c>
      <c s="5"/>
    </row>
    <row r="6" spans="1:5" ht="12.75" customHeight="1">
      <c r="A6" t="s">
        <v>17</v>
      </c>
      <c r="C6" s="5" t="s">
        <v>1617</v>
      </c>
      <c s="5" t="s">
        <v>1616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42</v>
      </c>
      <c s="9" t="s">
        <v>41</v>
      </c>
      <c s="9"/>
      <c s="11"/>
      <c s="9"/>
      <c s="11"/>
    </row>
    <row r="12" spans="1:16" ht="12.75">
      <c r="A12" s="7">
        <v>1</v>
      </c>
      <c s="7" t="s">
        <v>91</v>
      </c>
      <c s="7" t="s">
        <v>44</v>
      </c>
      <c s="7" t="s">
        <v>544</v>
      </c>
      <c s="7" t="s">
        <v>93</v>
      </c>
      <c s="10">
        <v>213.901</v>
      </c>
      <c s="14"/>
      <c s="13">
        <f>ROUND((G12*F12),2)</f>
      </c>
      <c r="O12">
        <f>rekapitulace!H8</f>
      </c>
      <c>
        <f>O12/100*H12</f>
      </c>
    </row>
    <row r="13" spans="4:4" ht="76.5">
      <c r="D13" s="15" t="s">
        <v>1618</v>
      </c>
    </row>
    <row r="14" spans="1:16" ht="12.75">
      <c r="A14" s="7">
        <v>2</v>
      </c>
      <c s="7" t="s">
        <v>1606</v>
      </c>
      <c s="7" t="s">
        <v>44</v>
      </c>
      <c s="7" t="s">
        <v>1607</v>
      </c>
      <c s="7" t="s">
        <v>70</v>
      </c>
      <c s="10">
        <v>1</v>
      </c>
      <c s="14"/>
      <c s="13">
        <f>ROUND((G14*F14),2)</f>
      </c>
      <c r="O14">
        <f>rekapitulace!H8</f>
      </c>
      <c>
        <f>O14/100*H14</f>
      </c>
    </row>
    <row r="15" spans="4:4" ht="25.5">
      <c r="D15" s="15" t="s">
        <v>188</v>
      </c>
    </row>
    <row r="16" spans="1:16" ht="12.75" customHeight="1">
      <c r="A16" s="16"/>
      <c s="16"/>
      <c s="16" t="s">
        <v>42</v>
      </c>
      <c s="16" t="s">
        <v>41</v>
      </c>
      <c s="16"/>
      <c s="16"/>
      <c s="16"/>
      <c s="16">
        <f>SUM(H12:H15)</f>
      </c>
      <c r="P16">
        <f>ROUND(SUM(P12:P15),2)</f>
      </c>
    </row>
    <row r="18" spans="1:8" ht="12.75" customHeight="1">
      <c r="A18" s="9"/>
      <c s="9"/>
      <c s="9" t="s">
        <v>24</v>
      </c>
      <c s="9" t="s">
        <v>102</v>
      </c>
      <c s="9"/>
      <c s="11"/>
      <c s="9"/>
      <c s="11"/>
    </row>
    <row r="19" spans="1:16" ht="12.75">
      <c r="A19" s="7">
        <v>3</v>
      </c>
      <c s="7" t="s">
        <v>822</v>
      </c>
      <c s="7" t="s">
        <v>44</v>
      </c>
      <c s="7" t="s">
        <v>1619</v>
      </c>
      <c s="7" t="s">
        <v>93</v>
      </c>
      <c s="10">
        <v>4.851</v>
      </c>
      <c s="14"/>
      <c s="13">
        <f>ROUND((G19*F19),2)</f>
      </c>
      <c r="O19">
        <f>rekapitulace!H8</f>
      </c>
      <c>
        <f>O19/100*H19</f>
      </c>
    </row>
    <row r="20" spans="4:4" ht="102">
      <c r="D20" s="15" t="s">
        <v>1620</v>
      </c>
    </row>
    <row r="21" spans="1:16" ht="12.75">
      <c r="A21" s="7">
        <v>4</v>
      </c>
      <c s="7" t="s">
        <v>356</v>
      </c>
      <c s="7" t="s">
        <v>61</v>
      </c>
      <c s="7" t="s">
        <v>1621</v>
      </c>
      <c s="7" t="s">
        <v>93</v>
      </c>
      <c s="10">
        <v>550.119</v>
      </c>
      <c s="14"/>
      <c s="13">
        <f>ROUND((G21*F21),2)</f>
      </c>
      <c r="O21">
        <f>rekapitulace!H8</f>
      </c>
      <c>
        <f>O21/100*H21</f>
      </c>
    </row>
    <row r="22" spans="4:4" ht="409.5">
      <c r="D22" s="15" t="s">
        <v>1622</v>
      </c>
    </row>
    <row r="23" spans="1:16" ht="12.75">
      <c r="A23" s="7">
        <v>5</v>
      </c>
      <c s="7" t="s">
        <v>356</v>
      </c>
      <c s="7" t="s">
        <v>63</v>
      </c>
      <c s="7" t="s">
        <v>1623</v>
      </c>
      <c s="7" t="s">
        <v>93</v>
      </c>
      <c s="10">
        <v>209.05</v>
      </c>
      <c s="14"/>
      <c s="13">
        <f>ROUND((G23*F23),2)</f>
      </c>
      <c r="O23">
        <f>rekapitulace!H8</f>
      </c>
      <c>
        <f>O23/100*H23</f>
      </c>
    </row>
    <row r="24" spans="4:4" ht="409.5">
      <c r="D24" s="15" t="s">
        <v>1624</v>
      </c>
    </row>
    <row r="25" spans="1:16" ht="12.75">
      <c r="A25" s="7">
        <v>6</v>
      </c>
      <c s="7" t="s">
        <v>109</v>
      </c>
      <c s="7" t="s">
        <v>44</v>
      </c>
      <c s="7" t="s">
        <v>110</v>
      </c>
      <c s="7" t="s">
        <v>93</v>
      </c>
      <c s="10">
        <v>213.901</v>
      </c>
      <c s="14"/>
      <c s="13">
        <f>ROUND((G25*F25),2)</f>
      </c>
      <c r="O25">
        <f>rekapitulace!H8</f>
      </c>
      <c>
        <f>O25/100*H25</f>
      </c>
    </row>
    <row r="26" spans="4:4" ht="127.5">
      <c r="D26" s="15" t="s">
        <v>1625</v>
      </c>
    </row>
    <row r="27" spans="1:16" ht="12.75">
      <c r="A27" s="7">
        <v>7</v>
      </c>
      <c s="7" t="s">
        <v>112</v>
      </c>
      <c s="7" t="s">
        <v>44</v>
      </c>
      <c s="7" t="s">
        <v>113</v>
      </c>
      <c s="7" t="s">
        <v>93</v>
      </c>
      <c s="10">
        <v>550.119</v>
      </c>
      <c s="14"/>
      <c s="13">
        <f>ROUND((G27*F27),2)</f>
      </c>
      <c r="O27">
        <f>rekapitulace!H8</f>
      </c>
      <c>
        <f>O27/100*H27</f>
      </c>
    </row>
    <row r="28" spans="4:4" ht="76.5">
      <c r="D28" s="15" t="s">
        <v>1626</v>
      </c>
    </row>
    <row r="29" spans="1:16" ht="12.75" customHeight="1">
      <c r="A29" s="16"/>
      <c s="16"/>
      <c s="16" t="s">
        <v>24</v>
      </c>
      <c s="16" t="s">
        <v>102</v>
      </c>
      <c s="16"/>
      <c s="16"/>
      <c s="16"/>
      <c s="16">
        <f>SUM(H19:H28)</f>
      </c>
      <c r="P29">
        <f>ROUND(SUM(P19:P28),2)</f>
      </c>
    </row>
    <row r="31" spans="1:8" ht="12.75" customHeight="1">
      <c r="A31" s="9"/>
      <c s="9"/>
      <c s="9" t="s">
        <v>34</v>
      </c>
      <c s="9" t="s">
        <v>570</v>
      </c>
      <c s="9"/>
      <c s="11"/>
      <c s="9"/>
      <c s="11"/>
    </row>
    <row r="32" spans="1:16" ht="12.75">
      <c r="A32" s="7">
        <v>8</v>
      </c>
      <c s="7" t="s">
        <v>1174</v>
      </c>
      <c s="7" t="s">
        <v>44</v>
      </c>
      <c s="7" t="s">
        <v>1175</v>
      </c>
      <c s="7" t="s">
        <v>93</v>
      </c>
      <c s="10">
        <v>4.851</v>
      </c>
      <c s="14"/>
      <c s="13">
        <f>ROUND((G32*F32),2)</f>
      </c>
      <c r="O32">
        <f>rekapitulace!H8</f>
      </c>
      <c>
        <f>O32/100*H32</f>
      </c>
    </row>
    <row r="33" spans="4:4" ht="76.5">
      <c r="D33" s="15" t="s">
        <v>1627</v>
      </c>
    </row>
    <row r="34" spans="1:16" ht="12.75" customHeight="1">
      <c r="A34" s="16"/>
      <c s="16"/>
      <c s="16" t="s">
        <v>34</v>
      </c>
      <c s="16" t="s">
        <v>570</v>
      </c>
      <c s="16"/>
      <c s="16"/>
      <c s="16"/>
      <c s="16">
        <f>SUM(H32:H33)</f>
      </c>
      <c r="P34">
        <f>ROUND(SUM(P32:P33),2)</f>
      </c>
    </row>
    <row r="36" spans="1:8" ht="12.75" customHeight="1">
      <c r="A36" s="9"/>
      <c s="9"/>
      <c s="9" t="s">
        <v>35</v>
      </c>
      <c s="9" t="s">
        <v>850</v>
      </c>
      <c s="9"/>
      <c s="11"/>
      <c s="9"/>
      <c s="11"/>
    </row>
    <row r="37" spans="1:16" ht="12.75">
      <c r="A37" s="7">
        <v>9</v>
      </c>
      <c s="7" t="s">
        <v>1628</v>
      </c>
      <c s="7" t="s">
        <v>44</v>
      </c>
      <c s="7" t="s">
        <v>1629</v>
      </c>
      <c s="7" t="s">
        <v>128</v>
      </c>
      <c s="10">
        <v>279</v>
      </c>
      <c s="14"/>
      <c s="13">
        <f>ROUND((G37*F37),2)</f>
      </c>
      <c r="O37">
        <f>rekapitulace!H8</f>
      </c>
      <c>
        <f>O37/100*H37</f>
      </c>
    </row>
    <row r="38" spans="4:4" ht="38.25">
      <c r="D38" s="15" t="s">
        <v>1630</v>
      </c>
    </row>
    <row r="39" spans="1:16" ht="12.75" customHeight="1">
      <c r="A39" s="16"/>
      <c s="16"/>
      <c s="16" t="s">
        <v>35</v>
      </c>
      <c s="16" t="s">
        <v>850</v>
      </c>
      <c s="16"/>
      <c s="16"/>
      <c s="16"/>
      <c s="16">
        <f>SUM(H37:H38)</f>
      </c>
      <c r="P39">
        <f>ROUND(SUM(P37:P38),2)</f>
      </c>
    </row>
    <row r="41" spans="1:8" ht="12.75" customHeight="1">
      <c r="A41" s="9"/>
      <c s="9"/>
      <c s="9" t="s">
        <v>36</v>
      </c>
      <c s="9" t="s">
        <v>119</v>
      </c>
      <c s="9"/>
      <c s="11"/>
      <c s="9"/>
      <c s="11"/>
    </row>
    <row r="42" spans="1:16" ht="12.75">
      <c r="A42" s="7">
        <v>10</v>
      </c>
      <c s="7" t="s">
        <v>120</v>
      </c>
      <c s="7" t="s">
        <v>44</v>
      </c>
      <c s="7" t="s">
        <v>899</v>
      </c>
      <c s="7" t="s">
        <v>93</v>
      </c>
      <c s="10">
        <v>139.36</v>
      </c>
      <c s="14"/>
      <c s="13">
        <f>ROUND((G42*F42),2)</f>
      </c>
      <c r="O42">
        <f>rekapitulace!H8</f>
      </c>
      <c>
        <f>O42/100*H42</f>
      </c>
    </row>
    <row r="43" spans="4:4" ht="140.25">
      <c r="D43" s="15" t="s">
        <v>1631</v>
      </c>
    </row>
    <row r="44" spans="1:16" ht="12.75" customHeight="1">
      <c r="A44" s="16"/>
      <c s="16"/>
      <c s="16" t="s">
        <v>36</v>
      </c>
      <c s="16" t="s">
        <v>119</v>
      </c>
      <c s="16"/>
      <c s="16"/>
      <c s="16"/>
      <c s="16">
        <f>SUM(H42:H43)</f>
      </c>
      <c r="P44">
        <f>ROUND(SUM(P42:P43),2)</f>
      </c>
    </row>
    <row r="46" spans="1:8" ht="12.75" customHeight="1">
      <c r="A46" s="9"/>
      <c s="9"/>
      <c s="9" t="s">
        <v>39</v>
      </c>
      <c s="9" t="s">
        <v>366</v>
      </c>
      <c s="9"/>
      <c s="11"/>
      <c s="9"/>
      <c s="11"/>
    </row>
    <row r="47" spans="1:16" ht="12.75">
      <c r="A47" s="7">
        <v>11</v>
      </c>
      <c s="7" t="s">
        <v>1632</v>
      </c>
      <c s="7" t="s">
        <v>44</v>
      </c>
      <c s="7" t="s">
        <v>1633</v>
      </c>
      <c s="7" t="s">
        <v>70</v>
      </c>
      <c s="10">
        <v>35</v>
      </c>
      <c s="14"/>
      <c s="13">
        <f>ROUND((G47*F47),2)</f>
      </c>
      <c r="O47">
        <f>rekapitulace!H8</f>
      </c>
      <c>
        <f>O47/100*H47</f>
      </c>
    </row>
    <row r="48" spans="4:4" ht="25.5">
      <c r="D48" s="15" t="s">
        <v>1634</v>
      </c>
    </row>
    <row r="49" spans="1:16" ht="12.75">
      <c r="A49" s="7">
        <v>12</v>
      </c>
      <c s="7" t="s">
        <v>1635</v>
      </c>
      <c s="7" t="s">
        <v>44</v>
      </c>
      <c s="7" t="s">
        <v>1636</v>
      </c>
      <c s="7" t="s">
        <v>128</v>
      </c>
      <c s="10">
        <v>1940</v>
      </c>
      <c s="14"/>
      <c s="13">
        <f>ROUND((G49*F49),2)</f>
      </c>
      <c r="O49">
        <f>rekapitulace!H8</f>
      </c>
      <c>
        <f>O49/100*H49</f>
      </c>
    </row>
    <row r="50" spans="4:4" ht="140.25">
      <c r="D50" s="15" t="s">
        <v>1637</v>
      </c>
    </row>
    <row r="51" spans="1:16" ht="12.75">
      <c r="A51" s="7">
        <v>13</v>
      </c>
      <c s="7" t="s">
        <v>367</v>
      </c>
      <c s="7" t="s">
        <v>44</v>
      </c>
      <c s="7" t="s">
        <v>1638</v>
      </c>
      <c s="7" t="s">
        <v>128</v>
      </c>
      <c s="10">
        <v>922</v>
      </c>
      <c s="14"/>
      <c s="13">
        <f>ROUND((G51*F51),2)</f>
      </c>
      <c r="O51">
        <f>rekapitulace!H8</f>
      </c>
      <c>
        <f>O51/100*H51</f>
      </c>
    </row>
    <row r="52" spans="4:4" ht="38.25">
      <c r="D52" s="15" t="s">
        <v>1639</v>
      </c>
    </row>
    <row r="53" spans="1:16" ht="12.75">
      <c r="A53" s="7">
        <v>14</v>
      </c>
      <c s="7" t="s">
        <v>370</v>
      </c>
      <c s="7" t="s">
        <v>61</v>
      </c>
      <c s="7" t="s">
        <v>1608</v>
      </c>
      <c s="7" t="s">
        <v>128</v>
      </c>
      <c s="10">
        <v>1577</v>
      </c>
      <c s="14"/>
      <c s="13">
        <f>ROUND((G53*F53),2)</f>
      </c>
      <c r="O53">
        <f>rekapitulace!H8</f>
      </c>
      <c>
        <f>O53/100*H53</f>
      </c>
    </row>
    <row r="54" spans="4:4" ht="38.25">
      <c r="D54" s="15" t="s">
        <v>1640</v>
      </c>
    </row>
    <row r="55" spans="1:16" ht="12.75">
      <c r="A55" s="7">
        <v>15</v>
      </c>
      <c s="7" t="s">
        <v>370</v>
      </c>
      <c s="7" t="s">
        <v>63</v>
      </c>
      <c s="7" t="s">
        <v>1641</v>
      </c>
      <c s="7" t="s">
        <v>128</v>
      </c>
      <c s="10">
        <v>1308</v>
      </c>
      <c s="14"/>
      <c s="13">
        <f>ROUND((G55*F55),2)</f>
      </c>
      <c r="O55">
        <f>rekapitulace!H8</f>
      </c>
      <c>
        <f>O55/100*H55</f>
      </c>
    </row>
    <row r="56" spans="4:4" ht="38.25">
      <c r="D56" s="15" t="s">
        <v>1642</v>
      </c>
    </row>
    <row r="57" spans="1:16" ht="12.75">
      <c r="A57" s="7">
        <v>16</v>
      </c>
      <c s="7" t="s">
        <v>1643</v>
      </c>
      <c s="7" t="s">
        <v>44</v>
      </c>
      <c s="7" t="s">
        <v>1644</v>
      </c>
      <c s="7" t="s">
        <v>128</v>
      </c>
      <c s="10">
        <v>100</v>
      </c>
      <c s="14"/>
      <c s="13">
        <f>ROUND((G57*F57),2)</f>
      </c>
      <c r="O57">
        <f>rekapitulace!H8</f>
      </c>
      <c>
        <f>O57/100*H57</f>
      </c>
    </row>
    <row r="58" spans="4:4" ht="38.25">
      <c r="D58" s="15" t="s">
        <v>1216</v>
      </c>
    </row>
    <row r="59" spans="1:16" ht="12.75">
      <c r="A59" s="7">
        <v>17</v>
      </c>
      <c s="7" t="s">
        <v>1609</v>
      </c>
      <c s="7" t="s">
        <v>44</v>
      </c>
      <c s="7" t="s">
        <v>1610</v>
      </c>
      <c s="7" t="s">
        <v>128</v>
      </c>
      <c s="10">
        <v>4063</v>
      </c>
      <c s="14"/>
      <c s="13">
        <f>ROUND((G59*F59),2)</f>
      </c>
      <c r="O59">
        <f>rekapitulace!H8</f>
      </c>
      <c>
        <f>O59/100*H59</f>
      </c>
    </row>
    <row r="60" spans="4:4" ht="38.25">
      <c r="D60" s="15" t="s">
        <v>1645</v>
      </c>
    </row>
    <row r="61" spans="1:16" ht="12.75">
      <c r="A61" s="7">
        <v>18</v>
      </c>
      <c s="7" t="s">
        <v>1565</v>
      </c>
      <c s="7" t="s">
        <v>44</v>
      </c>
      <c s="7" t="s">
        <v>1646</v>
      </c>
      <c s="7" t="s">
        <v>128</v>
      </c>
      <c s="10">
        <v>1635</v>
      </c>
      <c s="14"/>
      <c s="13">
        <f>ROUND((G61*F61),2)</f>
      </c>
      <c r="O61">
        <f>rekapitulace!H8</f>
      </c>
      <c>
        <f>O61/100*H61</f>
      </c>
    </row>
    <row r="62" spans="4:4" ht="38.25">
      <c r="D62" s="15" t="s">
        <v>1647</v>
      </c>
    </row>
    <row r="63" spans="1:16" ht="12.75">
      <c r="A63" s="7">
        <v>19</v>
      </c>
      <c s="7" t="s">
        <v>1569</v>
      </c>
      <c s="7" t="s">
        <v>61</v>
      </c>
      <c s="7" t="s">
        <v>1648</v>
      </c>
      <c s="7" t="s">
        <v>128</v>
      </c>
      <c s="10">
        <v>440</v>
      </c>
      <c s="14"/>
      <c s="13">
        <f>ROUND((G63*F63),2)</f>
      </c>
      <c r="O63">
        <f>rekapitulace!H8</f>
      </c>
      <c>
        <f>O63/100*H63</f>
      </c>
    </row>
    <row r="64" spans="4:4" ht="38.25">
      <c r="D64" s="15" t="s">
        <v>1649</v>
      </c>
    </row>
    <row r="65" spans="1:16" ht="12.75">
      <c r="A65" s="7">
        <v>20</v>
      </c>
      <c s="7" t="s">
        <v>1569</v>
      </c>
      <c s="7" t="s">
        <v>63</v>
      </c>
      <c s="7" t="s">
        <v>1650</v>
      </c>
      <c s="7" t="s">
        <v>128</v>
      </c>
      <c s="10">
        <v>90</v>
      </c>
      <c s="14"/>
      <c s="13">
        <f>ROUND((G65*F65),2)</f>
      </c>
      <c r="O65">
        <f>rekapitulace!H8</f>
      </c>
      <c>
        <f>O65/100*H65</f>
      </c>
    </row>
    <row r="66" spans="4:4" ht="25.5">
      <c r="D66" s="15" t="s">
        <v>1651</v>
      </c>
    </row>
    <row r="67" spans="1:16" ht="12.75">
      <c r="A67" s="7">
        <v>21</v>
      </c>
      <c s="7" t="s">
        <v>373</v>
      </c>
      <c s="7" t="s">
        <v>44</v>
      </c>
      <c s="7" t="s">
        <v>1652</v>
      </c>
      <c s="7" t="s">
        <v>128</v>
      </c>
      <c s="10">
        <v>1850</v>
      </c>
      <c s="14"/>
      <c s="13">
        <f>ROUND((G67*F67),2)</f>
      </c>
      <c r="O67">
        <f>rekapitulace!H8</f>
      </c>
      <c>
        <f>O67/100*H67</f>
      </c>
    </row>
    <row r="68" spans="4:4" ht="38.25">
      <c r="D68" s="15" t="s">
        <v>1653</v>
      </c>
    </row>
    <row r="69" spans="1:16" ht="12.75">
      <c r="A69" s="7">
        <v>22</v>
      </c>
      <c s="7" t="s">
        <v>1576</v>
      </c>
      <c s="7" t="s">
        <v>44</v>
      </c>
      <c s="7" t="s">
        <v>1577</v>
      </c>
      <c s="7" t="s">
        <v>70</v>
      </c>
      <c s="10">
        <v>86</v>
      </c>
      <c s="14"/>
      <c s="13">
        <f>ROUND((G69*F69),2)</f>
      </c>
      <c r="O69">
        <f>rekapitulace!H8</f>
      </c>
      <c>
        <f>O69/100*H69</f>
      </c>
    </row>
    <row r="70" spans="4:4" ht="25.5">
      <c r="D70" s="15" t="s">
        <v>1654</v>
      </c>
    </row>
    <row r="71" spans="1:16" ht="12.75">
      <c r="A71" s="7">
        <v>23</v>
      </c>
      <c s="7" t="s">
        <v>1578</v>
      </c>
      <c s="7" t="s">
        <v>44</v>
      </c>
      <c s="7" t="s">
        <v>1579</v>
      </c>
      <c s="7" t="s">
        <v>70</v>
      </c>
      <c s="10">
        <v>85</v>
      </c>
      <c s="14"/>
      <c s="13">
        <f>ROUND((G71*F71),2)</f>
      </c>
      <c r="O71">
        <f>rekapitulace!H8</f>
      </c>
      <c>
        <f>O71/100*H71</f>
      </c>
    </row>
    <row r="72" spans="4:4" ht="25.5">
      <c r="D72" s="15" t="s">
        <v>1655</v>
      </c>
    </row>
    <row r="73" spans="1:16" ht="12.75">
      <c r="A73" s="7">
        <v>24</v>
      </c>
      <c s="7" t="s">
        <v>1582</v>
      </c>
      <c s="7" t="s">
        <v>44</v>
      </c>
      <c s="7" t="s">
        <v>1656</v>
      </c>
      <c s="7" t="s">
        <v>70</v>
      </c>
      <c s="10">
        <v>1</v>
      </c>
      <c s="14"/>
      <c s="13">
        <f>ROUND((G73*F73),2)</f>
      </c>
      <c r="O73">
        <f>rekapitulace!H8</f>
      </c>
      <c>
        <f>O73/100*H73</f>
      </c>
    </row>
    <row r="74" spans="4:4" ht="25.5">
      <c r="D74" s="15" t="s">
        <v>188</v>
      </c>
    </row>
    <row r="75" spans="1:16" ht="12.75">
      <c r="A75" s="7">
        <v>25</v>
      </c>
      <c s="7" t="s">
        <v>1584</v>
      </c>
      <c s="7" t="s">
        <v>44</v>
      </c>
      <c s="7" t="s">
        <v>1585</v>
      </c>
      <c s="7" t="s">
        <v>128</v>
      </c>
      <c s="10">
        <v>1850</v>
      </c>
      <c s="14"/>
      <c s="13">
        <f>ROUND((G75*F75),2)</f>
      </c>
      <c r="O75">
        <f>rekapitulace!H8</f>
      </c>
      <c>
        <f>O75/100*H75</f>
      </c>
    </row>
    <row r="76" spans="4:4" ht="38.25">
      <c r="D76" s="15" t="s">
        <v>1653</v>
      </c>
    </row>
    <row r="77" spans="1:16" ht="12.75">
      <c r="A77" s="7">
        <v>26</v>
      </c>
      <c s="7" t="s">
        <v>1657</v>
      </c>
      <c s="7" t="s">
        <v>44</v>
      </c>
      <c s="7" t="s">
        <v>1658</v>
      </c>
      <c s="7" t="s">
        <v>70</v>
      </c>
      <c s="10">
        <v>100</v>
      </c>
      <c s="14"/>
      <c s="13">
        <f>ROUND((G77*F77),2)</f>
      </c>
      <c r="O77">
        <f>rekapitulace!H8</f>
      </c>
      <c>
        <f>O77/100*H77</f>
      </c>
    </row>
    <row r="78" spans="4:4" ht="25.5">
      <c r="D78" s="15" t="s">
        <v>1659</v>
      </c>
    </row>
    <row r="79" spans="1:16" ht="12.75">
      <c r="A79" s="7">
        <v>27</v>
      </c>
      <c s="7" t="s">
        <v>1660</v>
      </c>
      <c s="7" t="s">
        <v>44</v>
      </c>
      <c s="7" t="s">
        <v>1661</v>
      </c>
      <c s="7" t="s">
        <v>70</v>
      </c>
      <c s="10">
        <v>9</v>
      </c>
      <c s="14"/>
      <c s="13">
        <f>ROUND((G79*F79),2)</f>
      </c>
      <c r="O79">
        <f>rekapitulace!H8</f>
      </c>
      <c>
        <f>O79/100*H79</f>
      </c>
    </row>
    <row r="80" spans="4:4" ht="25.5">
      <c r="D80" s="15" t="s">
        <v>506</v>
      </c>
    </row>
    <row r="81" spans="1:16" ht="12.75">
      <c r="A81" s="7">
        <v>28</v>
      </c>
      <c s="7" t="s">
        <v>1662</v>
      </c>
      <c s="7" t="s">
        <v>44</v>
      </c>
      <c s="7" t="s">
        <v>1663</v>
      </c>
      <c s="7" t="s">
        <v>70</v>
      </c>
      <c s="10">
        <v>31</v>
      </c>
      <c s="14"/>
      <c s="13">
        <f>ROUND((G81*F81),2)</f>
      </c>
      <c r="O81">
        <f>rekapitulace!H8</f>
      </c>
      <c>
        <f>O81/100*H81</f>
      </c>
    </row>
    <row r="82" spans="4:4" ht="25.5">
      <c r="D82" s="15" t="s">
        <v>1664</v>
      </c>
    </row>
    <row r="83" spans="1:16" ht="12.75">
      <c r="A83" s="7">
        <v>29</v>
      </c>
      <c s="7" t="s">
        <v>1665</v>
      </c>
      <c s="7" t="s">
        <v>44</v>
      </c>
      <c s="7" t="s">
        <v>1666</v>
      </c>
      <c s="7" t="s">
        <v>70</v>
      </c>
      <c s="10">
        <v>1</v>
      </c>
      <c s="14"/>
      <c s="13">
        <f>ROUND((G83*F83),2)</f>
      </c>
      <c r="O83">
        <f>rekapitulace!H8</f>
      </c>
      <c>
        <f>O83/100*H83</f>
      </c>
    </row>
    <row r="84" spans="4:4" ht="25.5">
      <c r="D84" s="15" t="s">
        <v>188</v>
      </c>
    </row>
    <row r="85" spans="1:16" ht="12.75">
      <c r="A85" s="7">
        <v>30</v>
      </c>
      <c s="7" t="s">
        <v>1667</v>
      </c>
      <c s="7" t="s">
        <v>44</v>
      </c>
      <c s="7" t="s">
        <v>1668</v>
      </c>
      <c s="7" t="s">
        <v>70</v>
      </c>
      <c s="10">
        <v>31</v>
      </c>
      <c s="14"/>
      <c s="13">
        <f>ROUND((G85*F85),2)</f>
      </c>
      <c r="O85">
        <f>rekapitulace!H8</f>
      </c>
      <c>
        <f>O85/100*H85</f>
      </c>
    </row>
    <row r="86" spans="4:4" ht="25.5">
      <c r="D86" s="15" t="s">
        <v>1664</v>
      </c>
    </row>
    <row r="87" spans="1:16" ht="12.75">
      <c r="A87" s="7">
        <v>31</v>
      </c>
      <c s="7" t="s">
        <v>1669</v>
      </c>
      <c s="7" t="s">
        <v>44</v>
      </c>
      <c s="7" t="s">
        <v>1670</v>
      </c>
      <c s="7" t="s">
        <v>70</v>
      </c>
      <c s="10">
        <v>1</v>
      </c>
      <c s="14"/>
      <c s="13">
        <f>ROUND((G87*F87),2)</f>
      </c>
      <c r="O87">
        <f>rekapitulace!H8</f>
      </c>
      <c>
        <f>O87/100*H87</f>
      </c>
    </row>
    <row r="88" spans="4:4" ht="25.5">
      <c r="D88" s="15" t="s">
        <v>188</v>
      </c>
    </row>
    <row r="89" spans="1:16" ht="12.75">
      <c r="A89" s="7">
        <v>32</v>
      </c>
      <c s="7" t="s">
        <v>1671</v>
      </c>
      <c s="7" t="s">
        <v>61</v>
      </c>
      <c s="7" t="s">
        <v>1672</v>
      </c>
      <c s="7" t="s">
        <v>70</v>
      </c>
      <c s="10">
        <v>10</v>
      </c>
      <c s="14"/>
      <c s="13">
        <f>ROUND((G89*F89),2)</f>
      </c>
      <c r="O89">
        <f>rekapitulace!H8</f>
      </c>
      <c>
        <f>O89/100*H89</f>
      </c>
    </row>
    <row r="90" spans="4:4" ht="25.5">
      <c r="D90" s="15" t="s">
        <v>264</v>
      </c>
    </row>
    <row r="91" spans="1:16" ht="12.75">
      <c r="A91" s="7">
        <v>33</v>
      </c>
      <c s="7" t="s">
        <v>1671</v>
      </c>
      <c s="7" t="s">
        <v>63</v>
      </c>
      <c s="7" t="s">
        <v>1673</v>
      </c>
      <c s="7" t="s">
        <v>70</v>
      </c>
      <c s="10">
        <v>4</v>
      </c>
      <c s="14"/>
      <c s="13">
        <f>ROUND((G91*F91),2)</f>
      </c>
      <c r="O91">
        <f>rekapitulace!H8</f>
      </c>
      <c>
        <f>O91/100*H91</f>
      </c>
    </row>
    <row r="92" spans="4:4" ht="25.5">
      <c r="D92" s="15" t="s">
        <v>153</v>
      </c>
    </row>
    <row r="93" spans="1:16" ht="12.75">
      <c r="A93" s="7">
        <v>34</v>
      </c>
      <c s="7" t="s">
        <v>1674</v>
      </c>
      <c s="7" t="s">
        <v>44</v>
      </c>
      <c s="7" t="s">
        <v>1675</v>
      </c>
      <c s="7" t="s">
        <v>70</v>
      </c>
      <c s="10">
        <v>27</v>
      </c>
      <c s="14"/>
      <c s="13">
        <f>ROUND((G93*F93),2)</f>
      </c>
      <c r="O93">
        <f>rekapitulace!H8</f>
      </c>
      <c>
        <f>O93/100*H93</f>
      </c>
    </row>
    <row r="94" spans="4:4" ht="25.5">
      <c r="D94" s="15" t="s">
        <v>537</v>
      </c>
    </row>
    <row r="95" spans="1:16" ht="12.75">
      <c r="A95" s="7">
        <v>35</v>
      </c>
      <c s="7" t="s">
        <v>1676</v>
      </c>
      <c s="7" t="s">
        <v>44</v>
      </c>
      <c s="7" t="s">
        <v>1677</v>
      </c>
      <c s="7" t="s">
        <v>70</v>
      </c>
      <c s="10">
        <v>1</v>
      </c>
      <c s="14"/>
      <c s="13">
        <f>ROUND((G95*F95),2)</f>
      </c>
      <c r="O95">
        <f>rekapitulace!H8</f>
      </c>
      <c>
        <f>O95/100*H95</f>
      </c>
    </row>
    <row r="96" spans="4:4" ht="25.5">
      <c r="D96" s="15" t="s">
        <v>188</v>
      </c>
    </row>
    <row r="97" spans="1:16" ht="12.75">
      <c r="A97" s="7">
        <v>36</v>
      </c>
      <c s="7" t="s">
        <v>1678</v>
      </c>
      <c s="7" t="s">
        <v>44</v>
      </c>
      <c s="7" t="s">
        <v>1679</v>
      </c>
      <c s="7" t="s">
        <v>70</v>
      </c>
      <c s="10">
        <v>8</v>
      </c>
      <c s="14"/>
      <c s="13">
        <f>ROUND((G97*F97),2)</f>
      </c>
      <c r="O97">
        <f>rekapitulace!H8</f>
      </c>
      <c>
        <f>O97/100*H97</f>
      </c>
    </row>
    <row r="98" spans="4:4" ht="25.5">
      <c r="D98" s="15" t="s">
        <v>313</v>
      </c>
    </row>
    <row r="99" spans="1:16" ht="12.75" customHeight="1">
      <c r="A99" s="16"/>
      <c s="16"/>
      <c s="16" t="s">
        <v>39</v>
      </c>
      <c s="16" t="s">
        <v>366</v>
      </c>
      <c s="16"/>
      <c s="16"/>
      <c s="16"/>
      <c s="16">
        <f>SUM(H47:H98)</f>
      </c>
      <c r="P99">
        <f>ROUND(SUM(P47:P98),2)</f>
      </c>
    </row>
    <row r="101" spans="1:8" ht="12.75" customHeight="1">
      <c r="A101" s="9"/>
      <c s="9"/>
      <c s="9" t="s">
        <v>40</v>
      </c>
      <c s="9" t="s">
        <v>77</v>
      </c>
      <c s="9"/>
      <c s="11"/>
      <c s="9"/>
      <c s="11"/>
    </row>
    <row r="102" spans="1:16" ht="12.75">
      <c r="A102" s="7">
        <v>37</v>
      </c>
      <c s="7" t="s">
        <v>1465</v>
      </c>
      <c s="7" t="s">
        <v>44</v>
      </c>
      <c s="7" t="s">
        <v>1680</v>
      </c>
      <c s="7" t="s">
        <v>128</v>
      </c>
      <c s="10">
        <v>147</v>
      </c>
      <c s="14"/>
      <c s="13">
        <f>ROUND((G102*F102),2)</f>
      </c>
      <c r="O102">
        <f>rekapitulace!H8</f>
      </c>
      <c>
        <f>O102/100*H102</f>
      </c>
    </row>
    <row r="103" spans="4:4" ht="38.25">
      <c r="D103" s="15" t="s">
        <v>1681</v>
      </c>
    </row>
    <row r="104" spans="1:16" ht="12.75">
      <c r="A104" s="7">
        <v>38</v>
      </c>
      <c s="7" t="s">
        <v>1682</v>
      </c>
      <c s="7" t="s">
        <v>44</v>
      </c>
      <c s="7" t="s">
        <v>1683</v>
      </c>
      <c s="7" t="s">
        <v>93</v>
      </c>
      <c s="10">
        <v>25.611</v>
      </c>
      <c s="14"/>
      <c s="13">
        <f>ROUND((G104*F104),2)</f>
      </c>
      <c r="O104">
        <f>rekapitulace!H8</f>
      </c>
      <c>
        <f>O104/100*H104</f>
      </c>
    </row>
    <row r="105" spans="4:4" ht="409.5">
      <c r="D105" s="15" t="s">
        <v>1684</v>
      </c>
    </row>
    <row r="106" spans="1:16" ht="12.75" customHeight="1">
      <c r="A106" s="16"/>
      <c s="16"/>
      <c s="16" t="s">
        <v>40</v>
      </c>
      <c s="16" t="s">
        <v>77</v>
      </c>
      <c s="16"/>
      <c s="16"/>
      <c s="16"/>
      <c s="16">
        <f>SUM(H102:H105)</f>
      </c>
      <c r="P106">
        <f>ROUND(SUM(P102:P105),2)</f>
      </c>
    </row>
    <row r="108" spans="1:16" ht="12.75" customHeight="1">
      <c r="A108" s="16"/>
      <c s="16"/>
      <c s="16"/>
      <c s="16" t="s">
        <v>65</v>
      </c>
      <c s="16"/>
      <c s="16"/>
      <c s="16"/>
      <c s="16">
        <f>+H16+H29+H34+H39+H44+H99+H106</f>
      </c>
      <c r="P108">
        <f>+P16+P29+P34+P39+P44+P99+P106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4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82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1685</v>
      </c>
      <c s="5" t="s">
        <v>1686</v>
      </c>
      <c s="5"/>
    </row>
    <row r="6" spans="1:5" ht="12.75" customHeight="1">
      <c r="A6" t="s">
        <v>17</v>
      </c>
      <c r="C6" s="5" t="s">
        <v>1687</v>
      </c>
      <c s="5" t="s">
        <v>1686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42</v>
      </c>
      <c s="9" t="s">
        <v>41</v>
      </c>
      <c s="9"/>
      <c s="11"/>
      <c s="9"/>
      <c s="11"/>
    </row>
    <row r="12" spans="1:16" ht="12.75">
      <c r="A12" s="7">
        <v>1</v>
      </c>
      <c s="7" t="s">
        <v>91</v>
      </c>
      <c s="7" t="s">
        <v>44</v>
      </c>
      <c s="7" t="s">
        <v>544</v>
      </c>
      <c s="7" t="s">
        <v>93</v>
      </c>
      <c s="10">
        <v>36.378</v>
      </c>
      <c s="14"/>
      <c s="13">
        <f>ROUND((G12*F12),2)</f>
      </c>
      <c r="O12">
        <f>rekapitulace!H8</f>
      </c>
      <c>
        <f>O12/100*H12</f>
      </c>
    </row>
    <row r="13" spans="4:4" ht="76.5">
      <c r="D13" s="15" t="s">
        <v>1688</v>
      </c>
    </row>
    <row r="14" spans="1:16" ht="12.75">
      <c r="A14" s="7">
        <v>2</v>
      </c>
      <c s="7" t="s">
        <v>1606</v>
      </c>
      <c s="7" t="s">
        <v>44</v>
      </c>
      <c s="7" t="s">
        <v>1607</v>
      </c>
      <c s="7" t="s">
        <v>70</v>
      </c>
      <c s="10">
        <v>1</v>
      </c>
      <c s="14"/>
      <c s="13">
        <f>ROUND((G14*F14),2)</f>
      </c>
      <c r="O14">
        <f>rekapitulace!H8</f>
      </c>
      <c>
        <f>O14/100*H14</f>
      </c>
    </row>
    <row r="15" spans="4:4" ht="25.5">
      <c r="D15" s="15" t="s">
        <v>188</v>
      </c>
    </row>
    <row r="16" spans="1:16" ht="12.75" customHeight="1">
      <c r="A16" s="16"/>
      <c s="16"/>
      <c s="16" t="s">
        <v>42</v>
      </c>
      <c s="16" t="s">
        <v>41</v>
      </c>
      <c s="16"/>
      <c s="16"/>
      <c s="16"/>
      <c s="16">
        <f>SUM(H12:H15)</f>
      </c>
      <c r="P16">
        <f>ROUND(SUM(P12:P15),2)</f>
      </c>
    </row>
    <row r="18" spans="1:8" ht="12.75" customHeight="1">
      <c r="A18" s="9"/>
      <c s="9"/>
      <c s="9" t="s">
        <v>24</v>
      </c>
      <c s="9" t="s">
        <v>102</v>
      </c>
      <c s="9"/>
      <c s="11"/>
      <c s="9"/>
      <c s="11"/>
    </row>
    <row r="19" spans="1:16" ht="12.75">
      <c r="A19" s="7">
        <v>3</v>
      </c>
      <c s="7" t="s">
        <v>356</v>
      </c>
      <c s="7" t="s">
        <v>61</v>
      </c>
      <c s="7" t="s">
        <v>1621</v>
      </c>
      <c s="7" t="s">
        <v>93</v>
      </c>
      <c s="10">
        <v>90.29</v>
      </c>
      <c s="14"/>
      <c s="13">
        <f>ROUND((G19*F19),2)</f>
      </c>
      <c r="O19">
        <f>rekapitulace!H8</f>
      </c>
      <c>
        <f>O19/100*H19</f>
      </c>
    </row>
    <row r="20" spans="4:4" ht="216.75">
      <c r="D20" s="15" t="s">
        <v>1689</v>
      </c>
    </row>
    <row r="21" spans="1:16" ht="12.75">
      <c r="A21" s="7">
        <v>4</v>
      </c>
      <c s="7" t="s">
        <v>356</v>
      </c>
      <c s="7" t="s">
        <v>63</v>
      </c>
      <c s="7" t="s">
        <v>1623</v>
      </c>
      <c s="7" t="s">
        <v>93</v>
      </c>
      <c s="10">
        <v>36.378</v>
      </c>
      <c s="14"/>
      <c s="13">
        <f>ROUND((G21*F21),2)</f>
      </c>
      <c r="O21">
        <f>rekapitulace!H8</f>
      </c>
      <c>
        <f>O21/100*H21</f>
      </c>
    </row>
    <row r="22" spans="4:4" ht="216.75">
      <c r="D22" s="15" t="s">
        <v>1690</v>
      </c>
    </row>
    <row r="23" spans="1:16" ht="12.75">
      <c r="A23" s="7">
        <v>5</v>
      </c>
      <c s="7" t="s">
        <v>109</v>
      </c>
      <c s="7" t="s">
        <v>44</v>
      </c>
      <c s="7" t="s">
        <v>110</v>
      </c>
      <c s="7" t="s">
        <v>93</v>
      </c>
      <c s="10">
        <v>36.378</v>
      </c>
      <c s="14"/>
      <c s="13">
        <f>ROUND((G23*F23),2)</f>
      </c>
      <c r="O23">
        <f>rekapitulace!H8</f>
      </c>
      <c>
        <f>O23/100*H23</f>
      </c>
    </row>
    <row r="24" spans="4:4" ht="102">
      <c r="D24" s="15" t="s">
        <v>1691</v>
      </c>
    </row>
    <row r="25" spans="1:16" ht="12.75">
      <c r="A25" s="7">
        <v>6</v>
      </c>
      <c s="7" t="s">
        <v>112</v>
      </c>
      <c s="7" t="s">
        <v>44</v>
      </c>
      <c s="7" t="s">
        <v>113</v>
      </c>
      <c s="7" t="s">
        <v>93</v>
      </c>
      <c s="10">
        <v>90.29</v>
      </c>
      <c s="14"/>
      <c s="13">
        <f>ROUND((G25*F25),2)</f>
      </c>
      <c r="O25">
        <f>rekapitulace!H8</f>
      </c>
      <c>
        <f>O25/100*H25</f>
      </c>
    </row>
    <row r="26" spans="4:4" ht="76.5">
      <c r="D26" s="15" t="s">
        <v>1692</v>
      </c>
    </row>
    <row r="27" spans="1:16" ht="12.75" customHeight="1">
      <c r="A27" s="16"/>
      <c s="16"/>
      <c s="16" t="s">
        <v>24</v>
      </c>
      <c s="16" t="s">
        <v>102</v>
      </c>
      <c s="16"/>
      <c s="16"/>
      <c s="16"/>
      <c s="16">
        <f>SUM(H19:H26)</f>
      </c>
      <c r="P27">
        <f>ROUND(SUM(P19:P26),2)</f>
      </c>
    </row>
    <row r="29" spans="1:8" ht="12.75" customHeight="1">
      <c r="A29" s="9"/>
      <c s="9"/>
      <c s="9" t="s">
        <v>36</v>
      </c>
      <c s="9" t="s">
        <v>119</v>
      </c>
      <c s="9"/>
      <c s="11"/>
      <c s="9"/>
      <c s="11"/>
    </row>
    <row r="30" spans="1:16" ht="12.75">
      <c r="A30" s="7">
        <v>7</v>
      </c>
      <c s="7" t="s">
        <v>120</v>
      </c>
      <c s="7" t="s">
        <v>44</v>
      </c>
      <c s="7" t="s">
        <v>899</v>
      </c>
      <c s="7" t="s">
        <v>93</v>
      </c>
      <c s="10">
        <v>22.18</v>
      </c>
      <c s="14"/>
      <c s="13">
        <f>ROUND((G30*F30),2)</f>
      </c>
      <c r="O30">
        <f>rekapitulace!H8</f>
      </c>
      <c>
        <f>O30/100*H30</f>
      </c>
    </row>
    <row r="31" spans="4:4" ht="76.5">
      <c r="D31" s="15" t="s">
        <v>1693</v>
      </c>
    </row>
    <row r="32" spans="1:16" ht="12.75" customHeight="1">
      <c r="A32" s="16"/>
      <c s="16"/>
      <c s="16" t="s">
        <v>36</v>
      </c>
      <c s="16" t="s">
        <v>119</v>
      </c>
      <c s="16"/>
      <c s="16"/>
      <c s="16"/>
      <c s="16">
        <f>SUM(H30:H31)</f>
      </c>
      <c r="P32">
        <f>ROUND(SUM(P30:P31),2)</f>
      </c>
    </row>
    <row r="34" spans="1:8" ht="12.75" customHeight="1">
      <c r="A34" s="9"/>
      <c s="9"/>
      <c s="9" t="s">
        <v>39</v>
      </c>
      <c s="9" t="s">
        <v>366</v>
      </c>
      <c s="9"/>
      <c s="11"/>
      <c s="9"/>
      <c s="11"/>
    </row>
    <row r="35" spans="1:16" ht="12.75">
      <c r="A35" s="7">
        <v>8</v>
      </c>
      <c s="7" t="s">
        <v>1632</v>
      </c>
      <c s="7" t="s">
        <v>44</v>
      </c>
      <c s="7" t="s">
        <v>1633</v>
      </c>
      <c s="7" t="s">
        <v>70</v>
      </c>
      <c s="10">
        <v>8</v>
      </c>
      <c s="14"/>
      <c s="13">
        <f>ROUND((G35*F35),2)</f>
      </c>
      <c r="O35">
        <f>rekapitulace!H8</f>
      </c>
      <c>
        <f>O35/100*H35</f>
      </c>
    </row>
    <row r="36" spans="4:4" ht="25.5">
      <c r="D36" s="15" t="s">
        <v>313</v>
      </c>
    </row>
    <row r="37" spans="1:16" ht="12.75">
      <c r="A37" s="7">
        <v>9</v>
      </c>
      <c s="7" t="s">
        <v>1635</v>
      </c>
      <c s="7" t="s">
        <v>44</v>
      </c>
      <c s="7" t="s">
        <v>1694</v>
      </c>
      <c s="7" t="s">
        <v>128</v>
      </c>
      <c s="10">
        <v>240</v>
      </c>
      <c s="14"/>
      <c s="13">
        <f>ROUND((G37*F37),2)</f>
      </c>
      <c r="O37">
        <f>rekapitulace!H8</f>
      </c>
      <c>
        <f>O37/100*H37</f>
      </c>
    </row>
    <row r="38" spans="4:4" ht="38.25">
      <c r="D38" s="15" t="s">
        <v>1695</v>
      </c>
    </row>
    <row r="39" spans="1:16" ht="12.75">
      <c r="A39" s="7">
        <v>10</v>
      </c>
      <c s="7" t="s">
        <v>367</v>
      </c>
      <c s="7" t="s">
        <v>44</v>
      </c>
      <c s="7" t="s">
        <v>1638</v>
      </c>
      <c s="7" t="s">
        <v>128</v>
      </c>
      <c s="10">
        <v>434</v>
      </c>
      <c s="14"/>
      <c s="13">
        <f>ROUND((G39*F39),2)</f>
      </c>
      <c r="O39">
        <f>rekapitulace!H8</f>
      </c>
      <c>
        <f>O39/100*H39</f>
      </c>
    </row>
    <row r="40" spans="4:4" ht="38.25">
      <c r="D40" s="15" t="s">
        <v>1696</v>
      </c>
    </row>
    <row r="41" spans="1:16" ht="12.75">
      <c r="A41" s="7">
        <v>11</v>
      </c>
      <c s="7" t="s">
        <v>370</v>
      </c>
      <c s="7" t="s">
        <v>61</v>
      </c>
      <c s="7" t="s">
        <v>1608</v>
      </c>
      <c s="7" t="s">
        <v>128</v>
      </c>
      <c s="10">
        <v>235</v>
      </c>
      <c s="14"/>
      <c s="13">
        <f>ROUND((G41*F41),2)</f>
      </c>
      <c r="O41">
        <f>rekapitulace!H8</f>
      </c>
      <c>
        <f>O41/100*H41</f>
      </c>
    </row>
    <row r="42" spans="4:4" ht="38.25">
      <c r="D42" s="15" t="s">
        <v>1697</v>
      </c>
    </row>
    <row r="43" spans="1:16" ht="12.75">
      <c r="A43" s="7">
        <v>12</v>
      </c>
      <c s="7" t="s">
        <v>370</v>
      </c>
      <c s="7" t="s">
        <v>63</v>
      </c>
      <c s="7" t="s">
        <v>1641</v>
      </c>
      <c s="7" t="s">
        <v>128</v>
      </c>
      <c s="10">
        <v>195</v>
      </c>
      <c s="14"/>
      <c s="13">
        <f>ROUND((G43*F43),2)</f>
      </c>
      <c r="O43">
        <f>rekapitulace!H8</f>
      </c>
      <c>
        <f>O43/100*H43</f>
      </c>
    </row>
    <row r="44" spans="4:4" ht="38.25">
      <c r="D44" s="15" t="s">
        <v>1698</v>
      </c>
    </row>
    <row r="45" spans="1:16" ht="12.75">
      <c r="A45" s="7">
        <v>13</v>
      </c>
      <c s="7" t="s">
        <v>1609</v>
      </c>
      <c s="7" t="s">
        <v>44</v>
      </c>
      <c s="7" t="s">
        <v>1610</v>
      </c>
      <c s="7" t="s">
        <v>128</v>
      </c>
      <c s="10">
        <v>624</v>
      </c>
      <c s="14"/>
      <c s="13">
        <f>ROUND((G45*F45),2)</f>
      </c>
      <c r="O45">
        <f>rekapitulace!H8</f>
      </c>
      <c>
        <f>O45/100*H45</f>
      </c>
    </row>
    <row r="46" spans="4:4" ht="38.25">
      <c r="D46" s="15" t="s">
        <v>1699</v>
      </c>
    </row>
    <row r="47" spans="1:16" ht="12.75">
      <c r="A47" s="7">
        <v>14</v>
      </c>
      <c s="7" t="s">
        <v>1565</v>
      </c>
      <c s="7" t="s">
        <v>44</v>
      </c>
      <c s="7" t="s">
        <v>1646</v>
      </c>
      <c s="7" t="s">
        <v>128</v>
      </c>
      <c s="10">
        <v>220</v>
      </c>
      <c s="14"/>
      <c s="13">
        <f>ROUND((G47*F47),2)</f>
      </c>
      <c r="O47">
        <f>rekapitulace!H8</f>
      </c>
      <c>
        <f>O47/100*H47</f>
      </c>
    </row>
    <row r="48" spans="4:4" ht="38.25">
      <c r="D48" s="15" t="s">
        <v>1700</v>
      </c>
    </row>
    <row r="49" spans="1:16" ht="12.75">
      <c r="A49" s="7">
        <v>15</v>
      </c>
      <c s="7" t="s">
        <v>1569</v>
      </c>
      <c s="7" t="s">
        <v>44</v>
      </c>
      <c s="7" t="s">
        <v>1648</v>
      </c>
      <c s="7" t="s">
        <v>128</v>
      </c>
      <c s="10">
        <v>50</v>
      </c>
      <c s="14"/>
      <c s="13">
        <f>ROUND((G49*F49),2)</f>
      </c>
      <c r="O49">
        <f>rekapitulace!H8</f>
      </c>
      <c>
        <f>O49/100*H49</f>
      </c>
    </row>
    <row r="50" spans="4:4" ht="25.5">
      <c r="D50" s="15" t="s">
        <v>1701</v>
      </c>
    </row>
    <row r="51" spans="1:16" ht="12.75">
      <c r="A51" s="7">
        <v>16</v>
      </c>
      <c s="7" t="s">
        <v>373</v>
      </c>
      <c s="7" t="s">
        <v>44</v>
      </c>
      <c s="7" t="s">
        <v>1652</v>
      </c>
      <c s="7" t="s">
        <v>128</v>
      </c>
      <c s="10">
        <v>240</v>
      </c>
      <c s="14"/>
      <c s="13">
        <f>ROUND((G51*F51),2)</f>
      </c>
      <c r="O51">
        <f>rekapitulace!H8</f>
      </c>
      <c>
        <f>O51/100*H51</f>
      </c>
    </row>
    <row r="52" spans="4:4" ht="38.25">
      <c r="D52" s="15" t="s">
        <v>1695</v>
      </c>
    </row>
    <row r="53" spans="1:16" ht="12.75">
      <c r="A53" s="7">
        <v>17</v>
      </c>
      <c s="7" t="s">
        <v>1576</v>
      </c>
      <c s="7" t="s">
        <v>44</v>
      </c>
      <c s="7" t="s">
        <v>1577</v>
      </c>
      <c s="7" t="s">
        <v>70</v>
      </c>
      <c s="10">
        <v>8</v>
      </c>
      <c s="14"/>
      <c s="13">
        <f>ROUND((G53*F53),2)</f>
      </c>
      <c r="O53">
        <f>rekapitulace!H8</f>
      </c>
      <c>
        <f>O53/100*H53</f>
      </c>
    </row>
    <row r="54" spans="4:4" ht="25.5">
      <c r="D54" s="15" t="s">
        <v>313</v>
      </c>
    </row>
    <row r="55" spans="1:16" ht="12.75">
      <c r="A55" s="7">
        <v>18</v>
      </c>
      <c s="7" t="s">
        <v>1578</v>
      </c>
      <c s="7" t="s">
        <v>44</v>
      </c>
      <c s="7" t="s">
        <v>1579</v>
      </c>
      <c s="7" t="s">
        <v>70</v>
      </c>
      <c s="10">
        <v>9</v>
      </c>
      <c s="14"/>
      <c s="13">
        <f>ROUND((G55*F55),2)</f>
      </c>
      <c r="O55">
        <f>rekapitulace!H8</f>
      </c>
      <c>
        <f>O55/100*H55</f>
      </c>
    </row>
    <row r="56" spans="4:4" ht="25.5">
      <c r="D56" s="15" t="s">
        <v>506</v>
      </c>
    </row>
    <row r="57" spans="1:16" ht="12.75">
      <c r="A57" s="7">
        <v>19</v>
      </c>
      <c s="7" t="s">
        <v>1582</v>
      </c>
      <c s="7" t="s">
        <v>44</v>
      </c>
      <c s="7" t="s">
        <v>1656</v>
      </c>
      <c s="7" t="s">
        <v>70</v>
      </c>
      <c s="10">
        <v>1</v>
      </c>
      <c s="14"/>
      <c s="13">
        <f>ROUND((G57*F57),2)</f>
      </c>
      <c r="O57">
        <f>rekapitulace!H8</f>
      </c>
      <c>
        <f>O57/100*H57</f>
      </c>
    </row>
    <row r="58" spans="4:4" ht="25.5">
      <c r="D58" s="15" t="s">
        <v>188</v>
      </c>
    </row>
    <row r="59" spans="1:16" ht="12.75">
      <c r="A59" s="7">
        <v>20</v>
      </c>
      <c s="7" t="s">
        <v>1584</v>
      </c>
      <c s="7" t="s">
        <v>44</v>
      </c>
      <c s="7" t="s">
        <v>1585</v>
      </c>
      <c s="7" t="s">
        <v>128</v>
      </c>
      <c s="10">
        <v>240</v>
      </c>
      <c s="14"/>
      <c s="13">
        <f>ROUND((G59*F59),2)</f>
      </c>
      <c r="O59">
        <f>rekapitulace!H8</f>
      </c>
      <c>
        <f>O59/100*H59</f>
      </c>
    </row>
    <row r="60" spans="4:4" ht="38.25">
      <c r="D60" s="15" t="s">
        <v>1695</v>
      </c>
    </row>
    <row r="61" spans="1:16" ht="12.75">
      <c r="A61" s="7">
        <v>21</v>
      </c>
      <c s="7" t="s">
        <v>1657</v>
      </c>
      <c s="7" t="s">
        <v>44</v>
      </c>
      <c s="7" t="s">
        <v>1658</v>
      </c>
      <c s="7" t="s">
        <v>70</v>
      </c>
      <c s="10">
        <v>11</v>
      </c>
      <c s="14"/>
      <c s="13">
        <f>ROUND((G61*F61),2)</f>
      </c>
      <c r="O61">
        <f>rekapitulace!H8</f>
      </c>
      <c>
        <f>O61/100*H61</f>
      </c>
    </row>
    <row r="62" spans="4:4" ht="25.5">
      <c r="D62" s="15" t="s">
        <v>1441</v>
      </c>
    </row>
    <row r="63" spans="1:16" ht="12.75">
      <c r="A63" s="7">
        <v>22</v>
      </c>
      <c s="7" t="s">
        <v>1662</v>
      </c>
      <c s="7" t="s">
        <v>44</v>
      </c>
      <c s="7" t="s">
        <v>1663</v>
      </c>
      <c s="7" t="s">
        <v>70</v>
      </c>
      <c s="10">
        <v>4</v>
      </c>
      <c s="14"/>
      <c s="13">
        <f>ROUND((G63*F63),2)</f>
      </c>
      <c r="O63">
        <f>rekapitulace!H8</f>
      </c>
      <c>
        <f>O63/100*H63</f>
      </c>
    </row>
    <row r="64" spans="4:4" ht="25.5">
      <c r="D64" s="15" t="s">
        <v>153</v>
      </c>
    </row>
    <row r="65" spans="1:16" ht="12.75">
      <c r="A65" s="7">
        <v>23</v>
      </c>
      <c s="7" t="s">
        <v>1667</v>
      </c>
      <c s="7" t="s">
        <v>44</v>
      </c>
      <c s="7" t="s">
        <v>1668</v>
      </c>
      <c s="7" t="s">
        <v>70</v>
      </c>
      <c s="10">
        <v>4</v>
      </c>
      <c s="14"/>
      <c s="13">
        <f>ROUND((G65*F65),2)</f>
      </c>
      <c r="O65">
        <f>rekapitulace!H8</f>
      </c>
      <c>
        <f>O65/100*H65</f>
      </c>
    </row>
    <row r="66" spans="4:4" ht="25.5">
      <c r="D66" s="15" t="s">
        <v>153</v>
      </c>
    </row>
    <row r="67" spans="1:16" ht="12.75">
      <c r="A67" s="7">
        <v>24</v>
      </c>
      <c s="7" t="s">
        <v>1674</v>
      </c>
      <c s="7" t="s">
        <v>44</v>
      </c>
      <c s="7" t="s">
        <v>1702</v>
      </c>
      <c s="7" t="s">
        <v>70</v>
      </c>
      <c s="10">
        <v>4</v>
      </c>
      <c s="14"/>
      <c s="13">
        <f>ROUND((G67*F67),2)</f>
      </c>
      <c r="O67">
        <f>rekapitulace!H8</f>
      </c>
      <c>
        <f>O67/100*H67</f>
      </c>
    </row>
    <row r="68" spans="4:4" ht="25.5">
      <c r="D68" s="15" t="s">
        <v>153</v>
      </c>
    </row>
    <row r="69" spans="1:16" ht="12.75">
      <c r="A69" s="7">
        <v>25</v>
      </c>
      <c s="7" t="s">
        <v>1678</v>
      </c>
      <c s="7" t="s">
        <v>44</v>
      </c>
      <c s="7" t="s">
        <v>1703</v>
      </c>
      <c s="7" t="s">
        <v>70</v>
      </c>
      <c s="10">
        <v>1</v>
      </c>
      <c s="14"/>
      <c s="13">
        <f>ROUND((G69*F69),2)</f>
      </c>
      <c r="O69">
        <f>rekapitulace!H8</f>
      </c>
      <c>
        <f>O69/100*H69</f>
      </c>
    </row>
    <row r="70" spans="4:4" ht="25.5">
      <c r="D70" s="15" t="s">
        <v>188</v>
      </c>
    </row>
    <row r="71" spans="1:16" ht="12.75">
      <c r="A71" s="7">
        <v>26</v>
      </c>
      <c s="7" t="s">
        <v>1704</v>
      </c>
      <c s="7" t="s">
        <v>44</v>
      </c>
      <c s="7" t="s">
        <v>1705</v>
      </c>
      <c s="7" t="s">
        <v>70</v>
      </c>
      <c s="10">
        <v>1</v>
      </c>
      <c s="14"/>
      <c s="13">
        <f>ROUND((G71*F71),2)</f>
      </c>
      <c r="O71">
        <f>rekapitulace!H8</f>
      </c>
      <c>
        <f>O71/100*H71</f>
      </c>
    </row>
    <row r="72" spans="4:4" ht="25.5">
      <c r="D72" s="15" t="s">
        <v>188</v>
      </c>
    </row>
    <row r="73" spans="1:16" ht="12.75" customHeight="1">
      <c r="A73" s="16"/>
      <c s="16"/>
      <c s="16" t="s">
        <v>39</v>
      </c>
      <c s="16" t="s">
        <v>366</v>
      </c>
      <c s="16"/>
      <c s="16"/>
      <c s="16"/>
      <c s="16">
        <f>SUM(H35:H72)</f>
      </c>
      <c r="P73">
        <f>ROUND(SUM(P35:P72),2)</f>
      </c>
    </row>
    <row r="75" spans="1:8" ht="12.75" customHeight="1">
      <c r="A75" s="9"/>
      <c s="9"/>
      <c s="9" t="s">
        <v>40</v>
      </c>
      <c s="9" t="s">
        <v>77</v>
      </c>
      <c s="9"/>
      <c s="11"/>
      <c s="9"/>
      <c s="11"/>
    </row>
    <row r="76" spans="1:16" ht="12.75">
      <c r="A76" s="7">
        <v>27</v>
      </c>
      <c s="7" t="s">
        <v>1465</v>
      </c>
      <c s="7" t="s">
        <v>44</v>
      </c>
      <c s="7" t="s">
        <v>1680</v>
      </c>
      <c s="7" t="s">
        <v>128</v>
      </c>
      <c s="10">
        <v>51</v>
      </c>
      <c s="14"/>
      <c s="13">
        <f>ROUND((G76*F76),2)</f>
      </c>
      <c r="O76">
        <f>rekapitulace!H8</f>
      </c>
      <c>
        <f>O76/100*H76</f>
      </c>
    </row>
    <row r="77" spans="4:4" ht="25.5">
      <c r="D77" s="15" t="s">
        <v>1706</v>
      </c>
    </row>
    <row r="78" spans="1:16" ht="12.75">
      <c r="A78" s="7">
        <v>28</v>
      </c>
      <c s="7" t="s">
        <v>1682</v>
      </c>
      <c s="7" t="s">
        <v>44</v>
      </c>
      <c s="7" t="s">
        <v>1683</v>
      </c>
      <c s="7" t="s">
        <v>93</v>
      </c>
      <c s="10">
        <v>10.55</v>
      </c>
      <c s="14"/>
      <c s="13">
        <f>ROUND((G78*F78),2)</f>
      </c>
      <c r="O78">
        <f>rekapitulace!H8</f>
      </c>
      <c>
        <f>O78/100*H78</f>
      </c>
    </row>
    <row r="79" spans="4:4" ht="267.75">
      <c r="D79" s="15" t="s">
        <v>1707</v>
      </c>
    </row>
    <row r="80" spans="1:16" ht="12.75" customHeight="1">
      <c r="A80" s="16"/>
      <c s="16"/>
      <c s="16" t="s">
        <v>40</v>
      </c>
      <c s="16" t="s">
        <v>77</v>
      </c>
      <c s="16"/>
      <c s="16"/>
      <c s="16"/>
      <c s="16">
        <f>SUM(H76:H79)</f>
      </c>
      <c r="P80">
        <f>ROUND(SUM(P76:P79),2)</f>
      </c>
    </row>
    <row r="82" spans="1:16" ht="12.75" customHeight="1">
      <c r="A82" s="16"/>
      <c s="16"/>
      <c s="16"/>
      <c s="16" t="s">
        <v>65</v>
      </c>
      <c s="16"/>
      <c s="16"/>
      <c s="16"/>
      <c s="16">
        <f>+H16+H27+H32+H73+H80</f>
      </c>
      <c r="P82">
        <f>+P16+P27+P32+P73+P80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4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56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1708</v>
      </c>
      <c s="5" t="s">
        <v>1709</v>
      </c>
      <c s="5"/>
    </row>
    <row r="6" spans="1:5" ht="12.75" customHeight="1">
      <c r="A6" t="s">
        <v>17</v>
      </c>
      <c r="C6" s="5" t="s">
        <v>1710</v>
      </c>
      <c s="5" t="s">
        <v>1709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42</v>
      </c>
      <c s="9" t="s">
        <v>41</v>
      </c>
      <c s="9"/>
      <c s="11"/>
      <c s="9"/>
      <c s="11"/>
    </row>
    <row r="12" spans="1:16" ht="12.75">
      <c r="A12" s="7">
        <v>1</v>
      </c>
      <c s="7" t="s">
        <v>1606</v>
      </c>
      <c s="7" t="s">
        <v>44</v>
      </c>
      <c s="7" t="s">
        <v>1607</v>
      </c>
      <c s="7" t="s">
        <v>70</v>
      </c>
      <c s="10">
        <v>1</v>
      </c>
      <c s="14"/>
      <c s="13">
        <f>ROUND((G12*F12),2)</f>
      </c>
      <c r="O12">
        <f>rekapitulace!H8</f>
      </c>
      <c>
        <f>O12/100*H12</f>
      </c>
    </row>
    <row r="13" spans="4:4" ht="25.5">
      <c r="D13" s="15" t="s">
        <v>188</v>
      </c>
    </row>
    <row r="14" spans="1:16" ht="12.75" customHeight="1">
      <c r="A14" s="16"/>
      <c s="16"/>
      <c s="16" t="s">
        <v>42</v>
      </c>
      <c s="16" t="s">
        <v>41</v>
      </c>
      <c s="16"/>
      <c s="16"/>
      <c s="16"/>
      <c s="16">
        <f>SUM(H12:H13)</f>
      </c>
      <c r="P14">
        <f>ROUND(SUM(P12:P13),2)</f>
      </c>
    </row>
    <row r="16" spans="1:8" ht="12.75" customHeight="1">
      <c r="A16" s="9"/>
      <c s="9"/>
      <c s="9" t="s">
        <v>39</v>
      </c>
      <c s="9" t="s">
        <v>366</v>
      </c>
      <c s="9"/>
      <c s="11"/>
      <c s="9"/>
      <c s="11"/>
    </row>
    <row r="17" spans="1:16" ht="12.75">
      <c r="A17" s="7">
        <v>2</v>
      </c>
      <c s="7" t="s">
        <v>1635</v>
      </c>
      <c s="7" t="s">
        <v>44</v>
      </c>
      <c s="7" t="s">
        <v>1694</v>
      </c>
      <c s="7" t="s">
        <v>128</v>
      </c>
      <c s="10">
        <v>1440</v>
      </c>
      <c s="14"/>
      <c s="13">
        <f>ROUND((G17*F17),2)</f>
      </c>
      <c r="O17">
        <f>rekapitulace!H8</f>
      </c>
      <c>
        <f>O17/100*H17</f>
      </c>
    </row>
    <row r="18" spans="4:4" ht="38.25">
      <c r="D18" s="15" t="s">
        <v>1711</v>
      </c>
    </row>
    <row r="19" spans="1:16" ht="12.75">
      <c r="A19" s="7">
        <v>3</v>
      </c>
      <c s="7" t="s">
        <v>373</v>
      </c>
      <c s="7" t="s">
        <v>44</v>
      </c>
      <c s="7" t="s">
        <v>1652</v>
      </c>
      <c s="7" t="s">
        <v>128</v>
      </c>
      <c s="10">
        <v>1440</v>
      </c>
      <c s="14"/>
      <c s="13">
        <f>ROUND((G19*F19),2)</f>
      </c>
      <c r="O19">
        <f>rekapitulace!H8</f>
      </c>
      <c>
        <f>O19/100*H19</f>
      </c>
    </row>
    <row r="20" spans="4:4" ht="38.25">
      <c r="D20" s="15" t="s">
        <v>1711</v>
      </c>
    </row>
    <row r="21" spans="1:16" ht="12.75">
      <c r="A21" s="7">
        <v>4</v>
      </c>
      <c s="7" t="s">
        <v>1578</v>
      </c>
      <c s="7" t="s">
        <v>44</v>
      </c>
      <c s="7" t="s">
        <v>1579</v>
      </c>
      <c s="7" t="s">
        <v>70</v>
      </c>
      <c s="10">
        <v>12</v>
      </c>
      <c s="14"/>
      <c s="13">
        <f>ROUND((G21*F21),2)</f>
      </c>
      <c r="O21">
        <f>rekapitulace!H8</f>
      </c>
      <c>
        <f>O21/100*H21</f>
      </c>
    </row>
    <row r="22" spans="4:4" ht="25.5">
      <c r="D22" s="15" t="s">
        <v>290</v>
      </c>
    </row>
    <row r="23" spans="1:16" ht="12.75">
      <c r="A23" s="7">
        <v>5</v>
      </c>
      <c s="7" t="s">
        <v>1582</v>
      </c>
      <c s="7" t="s">
        <v>44</v>
      </c>
      <c s="7" t="s">
        <v>1656</v>
      </c>
      <c s="7" t="s">
        <v>70</v>
      </c>
      <c s="10">
        <v>3</v>
      </c>
      <c s="14"/>
      <c s="13">
        <f>ROUND((G23*F23),2)</f>
      </c>
      <c r="O23">
        <f>rekapitulace!H8</f>
      </c>
      <c>
        <f>O23/100*H23</f>
      </c>
    </row>
    <row r="24" spans="4:4" ht="25.5">
      <c r="D24" s="15" t="s">
        <v>74</v>
      </c>
    </row>
    <row r="25" spans="1:16" ht="12.75">
      <c r="A25" s="7">
        <v>6</v>
      </c>
      <c s="7" t="s">
        <v>1584</v>
      </c>
      <c s="7" t="s">
        <v>44</v>
      </c>
      <c s="7" t="s">
        <v>1585</v>
      </c>
      <c s="7" t="s">
        <v>128</v>
      </c>
      <c s="10">
        <v>1440</v>
      </c>
      <c s="14"/>
      <c s="13">
        <f>ROUND((G25*F25),2)</f>
      </c>
      <c r="O25">
        <f>rekapitulace!H8</f>
      </c>
      <c>
        <f>O25/100*H25</f>
      </c>
    </row>
    <row r="26" spans="4:4" ht="38.25">
      <c r="D26" s="15" t="s">
        <v>1711</v>
      </c>
    </row>
    <row r="27" spans="1:16" ht="12.75">
      <c r="A27" s="7">
        <v>7</v>
      </c>
      <c s="7" t="s">
        <v>1657</v>
      </c>
      <c s="7" t="s">
        <v>44</v>
      </c>
      <c s="7" t="s">
        <v>1658</v>
      </c>
      <c s="7" t="s">
        <v>70</v>
      </c>
      <c s="10">
        <v>14</v>
      </c>
      <c s="14"/>
      <c s="13">
        <f>ROUND((G27*F27),2)</f>
      </c>
      <c r="O27">
        <f>rekapitulace!H8</f>
      </c>
      <c>
        <f>O27/100*H27</f>
      </c>
    </row>
    <row r="28" spans="4:4" ht="25.5">
      <c r="D28" s="15" t="s">
        <v>513</v>
      </c>
    </row>
    <row r="29" spans="1:16" ht="12.75">
      <c r="A29" s="7">
        <v>8</v>
      </c>
      <c s="7" t="s">
        <v>1712</v>
      </c>
      <c s="7" t="s">
        <v>44</v>
      </c>
      <c s="7" t="s">
        <v>1713</v>
      </c>
      <c s="7" t="s">
        <v>70</v>
      </c>
      <c s="10">
        <v>2</v>
      </c>
      <c s="14"/>
      <c s="13">
        <f>ROUND((G29*F29),2)</f>
      </c>
      <c r="O29">
        <f>rekapitulace!H8</f>
      </c>
      <c>
        <f>O29/100*H29</f>
      </c>
    </row>
    <row r="30" spans="4:4" ht="25.5">
      <c r="D30" s="15" t="s">
        <v>161</v>
      </c>
    </row>
    <row r="31" spans="1:16" ht="12.75">
      <c r="A31" s="7">
        <v>9</v>
      </c>
      <c s="7" t="s">
        <v>1714</v>
      </c>
      <c s="7" t="s">
        <v>44</v>
      </c>
      <c s="7" t="s">
        <v>1715</v>
      </c>
      <c s="7" t="s">
        <v>128</v>
      </c>
      <c s="10">
        <v>1440</v>
      </c>
      <c s="14"/>
      <c s="13">
        <f>ROUND((G31*F31),2)</f>
      </c>
      <c r="O31">
        <f>rekapitulace!H8</f>
      </c>
      <c>
        <f>O31/100*H31</f>
      </c>
    </row>
    <row r="32" spans="4:4" ht="38.25">
      <c r="D32" s="15" t="s">
        <v>1711</v>
      </c>
    </row>
    <row r="33" spans="1:16" ht="12.75">
      <c r="A33" s="7">
        <v>10</v>
      </c>
      <c s="7" t="s">
        <v>1716</v>
      </c>
      <c s="7" t="s">
        <v>44</v>
      </c>
      <c s="7" t="s">
        <v>1717</v>
      </c>
      <c s="7" t="s">
        <v>128</v>
      </c>
      <c s="10">
        <v>1440</v>
      </c>
      <c s="14"/>
      <c s="13">
        <f>ROUND((G33*F33),2)</f>
      </c>
      <c r="O33">
        <f>rekapitulace!H8</f>
      </c>
      <c>
        <f>O33/100*H33</f>
      </c>
    </row>
    <row r="34" spans="4:4" ht="38.25">
      <c r="D34" s="15" t="s">
        <v>1711</v>
      </c>
    </row>
    <row r="35" spans="1:16" ht="12.75">
      <c r="A35" s="7">
        <v>11</v>
      </c>
      <c s="7" t="s">
        <v>1718</v>
      </c>
      <c s="7" t="s">
        <v>44</v>
      </c>
      <c s="7" t="s">
        <v>1719</v>
      </c>
      <c s="7" t="s">
        <v>1720</v>
      </c>
      <c s="10">
        <v>1</v>
      </c>
      <c s="14"/>
      <c s="13">
        <f>ROUND((G35*F35),2)</f>
      </c>
      <c r="O35">
        <f>rekapitulace!H8</f>
      </c>
      <c>
        <f>O35/100*H35</f>
      </c>
    </row>
    <row r="36" spans="4:4" ht="25.5">
      <c r="D36" s="15" t="s">
        <v>53</v>
      </c>
    </row>
    <row r="37" spans="1:16" ht="12.75">
      <c r="A37" s="7">
        <v>12</v>
      </c>
      <c s="7" t="s">
        <v>1721</v>
      </c>
      <c s="7" t="s">
        <v>44</v>
      </c>
      <c s="7" t="s">
        <v>1722</v>
      </c>
      <c s="7" t="s">
        <v>128</v>
      </c>
      <c s="10">
        <v>1440</v>
      </c>
      <c s="14"/>
      <c s="13">
        <f>ROUND((G37*F37),2)</f>
      </c>
      <c r="O37">
        <f>rekapitulace!H8</f>
      </c>
      <c>
        <f>O37/100*H37</f>
      </c>
    </row>
    <row r="38" spans="4:4" ht="38.25">
      <c r="D38" s="15" t="s">
        <v>1711</v>
      </c>
    </row>
    <row r="39" spans="1:16" ht="12.75">
      <c r="A39" s="7">
        <v>13</v>
      </c>
      <c s="7" t="s">
        <v>1723</v>
      </c>
      <c s="7" t="s">
        <v>44</v>
      </c>
      <c s="7" t="s">
        <v>1724</v>
      </c>
      <c s="7" t="s">
        <v>70</v>
      </c>
      <c s="10">
        <v>6</v>
      </c>
      <c s="14"/>
      <c s="13">
        <f>ROUND((G39*F39),2)</f>
      </c>
      <c r="O39">
        <f>rekapitulace!H8</f>
      </c>
      <c>
        <f>O39/100*H39</f>
      </c>
    </row>
    <row r="40" spans="4:4" ht="25.5">
      <c r="D40" s="15" t="s">
        <v>223</v>
      </c>
    </row>
    <row r="41" spans="1:16" ht="12.75">
      <c r="A41" s="7">
        <v>14</v>
      </c>
      <c s="7" t="s">
        <v>1725</v>
      </c>
      <c s="7" t="s">
        <v>44</v>
      </c>
      <c s="7" t="s">
        <v>1726</v>
      </c>
      <c s="7" t="s">
        <v>70</v>
      </c>
      <c s="10">
        <v>1</v>
      </c>
      <c s="14"/>
      <c s="13">
        <f>ROUND((G41*F41),2)</f>
      </c>
      <c r="O41">
        <f>rekapitulace!H8</f>
      </c>
      <c>
        <f>O41/100*H41</f>
      </c>
    </row>
    <row r="42" spans="4:4" ht="25.5">
      <c r="D42" s="15" t="s">
        <v>188</v>
      </c>
    </row>
    <row r="43" spans="1:16" ht="12.75">
      <c r="A43" s="7">
        <v>15</v>
      </c>
      <c s="7" t="s">
        <v>1704</v>
      </c>
      <c s="7" t="s">
        <v>44</v>
      </c>
      <c s="7" t="s">
        <v>1705</v>
      </c>
      <c s="7" t="s">
        <v>70</v>
      </c>
      <c s="10">
        <v>3</v>
      </c>
      <c s="14"/>
      <c s="13">
        <f>ROUND((G43*F43),2)</f>
      </c>
      <c r="O43">
        <f>rekapitulace!H8</f>
      </c>
      <c>
        <f>O43/100*H43</f>
      </c>
    </row>
    <row r="44" spans="4:4" ht="25.5">
      <c r="D44" s="15" t="s">
        <v>74</v>
      </c>
    </row>
    <row r="45" spans="1:16" ht="12.75">
      <c r="A45" s="7">
        <v>16</v>
      </c>
      <c s="7" t="s">
        <v>1727</v>
      </c>
      <c s="7" t="s">
        <v>44</v>
      </c>
      <c s="7" t="s">
        <v>1728</v>
      </c>
      <c s="7" t="s">
        <v>70</v>
      </c>
      <c s="10">
        <v>3</v>
      </c>
      <c s="14"/>
      <c s="13">
        <f>ROUND((G45*F45),2)</f>
      </c>
      <c r="O45">
        <f>rekapitulace!H8</f>
      </c>
      <c>
        <f>O45/100*H45</f>
      </c>
    </row>
    <row r="46" spans="4:4" ht="25.5">
      <c r="D46" s="15" t="s">
        <v>74</v>
      </c>
    </row>
    <row r="47" spans="1:16" ht="12.75" customHeight="1">
      <c r="A47" s="16"/>
      <c s="16"/>
      <c s="16" t="s">
        <v>39</v>
      </c>
      <c s="16" t="s">
        <v>366</v>
      </c>
      <c s="16"/>
      <c s="16"/>
      <c s="16"/>
      <c s="16">
        <f>SUM(H17:H46)</f>
      </c>
      <c r="P47">
        <f>ROUND(SUM(P17:P46),2)</f>
      </c>
    </row>
    <row r="49" spans="1:8" ht="12.75" customHeight="1">
      <c r="A49" s="9"/>
      <c s="9"/>
      <c s="9" t="s">
        <v>40</v>
      </c>
      <c s="9" t="s">
        <v>77</v>
      </c>
      <c s="9"/>
      <c s="11"/>
      <c s="9"/>
      <c s="11"/>
    </row>
    <row r="50" spans="1:16" ht="12.75">
      <c r="A50" s="7">
        <v>17</v>
      </c>
      <c s="7" t="s">
        <v>1729</v>
      </c>
      <c s="7" t="s">
        <v>44</v>
      </c>
      <c s="7" t="s">
        <v>1730</v>
      </c>
      <c s="7" t="s">
        <v>128</v>
      </c>
      <c s="10">
        <v>353</v>
      </c>
      <c s="14"/>
      <c s="13">
        <f>ROUND((G50*F50),2)</f>
      </c>
      <c r="O50">
        <f>rekapitulace!H8</f>
      </c>
      <c>
        <f>O50/100*H50</f>
      </c>
    </row>
    <row r="51" spans="4:4" ht="38.25">
      <c r="D51" s="15" t="s">
        <v>1731</v>
      </c>
    </row>
    <row r="52" spans="1:16" ht="12.75">
      <c r="A52" s="7">
        <v>18</v>
      </c>
      <c s="7" t="s">
        <v>1465</v>
      </c>
      <c s="7" t="s">
        <v>44</v>
      </c>
      <c s="7" t="s">
        <v>1680</v>
      </c>
      <c s="7" t="s">
        <v>128</v>
      </c>
      <c s="10">
        <v>353</v>
      </c>
      <c s="14"/>
      <c s="13">
        <f>ROUND((G52*F52),2)</f>
      </c>
      <c r="O52">
        <f>rekapitulace!H8</f>
      </c>
      <c>
        <f>O52/100*H52</f>
      </c>
    </row>
    <row r="53" spans="4:4" ht="38.25">
      <c r="D53" s="15" t="s">
        <v>1731</v>
      </c>
    </row>
    <row r="54" spans="1:16" ht="12.75" customHeight="1">
      <c r="A54" s="16"/>
      <c s="16"/>
      <c s="16" t="s">
        <v>40</v>
      </c>
      <c s="16" t="s">
        <v>77</v>
      </c>
      <c s="16"/>
      <c s="16"/>
      <c s="16"/>
      <c s="16">
        <f>SUM(H50:H53)</f>
      </c>
      <c r="P54">
        <f>ROUND(SUM(P50:P53),2)</f>
      </c>
    </row>
    <row r="56" spans="1:16" ht="12.75" customHeight="1">
      <c r="A56" s="16"/>
      <c s="16"/>
      <c s="16"/>
      <c s="16" t="s">
        <v>65</v>
      </c>
      <c s="16"/>
      <c s="16"/>
      <c s="16"/>
      <c s="16">
        <f>+H14+H47+H54</f>
      </c>
      <c r="P56">
        <f>+P14+P47+P54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4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54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1732</v>
      </c>
      <c s="5" t="s">
        <v>1733</v>
      </c>
      <c s="5"/>
    </row>
    <row r="6" spans="1:5" ht="12.75" customHeight="1">
      <c r="A6" t="s">
        <v>17</v>
      </c>
      <c r="C6" s="5" t="s">
        <v>1734</v>
      </c>
      <c s="5" t="s">
        <v>1733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42</v>
      </c>
      <c s="9" t="s">
        <v>41</v>
      </c>
      <c s="9"/>
      <c s="11"/>
      <c s="9"/>
      <c s="11"/>
    </row>
    <row r="12" spans="1:16" ht="12.75">
      <c r="A12" s="7">
        <v>1</v>
      </c>
      <c s="7" t="s">
        <v>1606</v>
      </c>
      <c s="7" t="s">
        <v>44</v>
      </c>
      <c s="7" t="s">
        <v>1607</v>
      </c>
      <c s="7" t="s">
        <v>70</v>
      </c>
      <c s="10">
        <v>1</v>
      </c>
      <c s="14"/>
      <c s="13">
        <f>ROUND((G12*F12),2)</f>
      </c>
      <c r="O12">
        <f>rekapitulace!H8</f>
      </c>
      <c>
        <f>O12/100*H12</f>
      </c>
    </row>
    <row r="13" spans="4:4" ht="25.5">
      <c r="D13" s="15" t="s">
        <v>188</v>
      </c>
    </row>
    <row r="14" spans="1:16" ht="12.75" customHeight="1">
      <c r="A14" s="16"/>
      <c s="16"/>
      <c s="16" t="s">
        <v>42</v>
      </c>
      <c s="16" t="s">
        <v>41</v>
      </c>
      <c s="16"/>
      <c s="16"/>
      <c s="16"/>
      <c s="16">
        <f>SUM(H12:H13)</f>
      </c>
      <c r="P14">
        <f>ROUND(SUM(P12:P13),2)</f>
      </c>
    </row>
    <row r="16" spans="1:8" ht="12.75" customHeight="1">
      <c r="A16" s="9"/>
      <c s="9"/>
      <c s="9" t="s">
        <v>39</v>
      </c>
      <c s="9" t="s">
        <v>366</v>
      </c>
      <c s="9"/>
      <c s="11"/>
      <c s="9"/>
      <c s="11"/>
    </row>
    <row r="17" spans="1:16" ht="12.75">
      <c r="A17" s="7">
        <v>2</v>
      </c>
      <c s="7" t="s">
        <v>1635</v>
      </c>
      <c s="7" t="s">
        <v>44</v>
      </c>
      <c s="7" t="s">
        <v>1694</v>
      </c>
      <c s="7" t="s">
        <v>128</v>
      </c>
      <c s="10">
        <v>220</v>
      </c>
      <c s="14"/>
      <c s="13">
        <f>ROUND((G17*F17),2)</f>
      </c>
      <c r="O17">
        <f>rekapitulace!H8</f>
      </c>
      <c>
        <f>O17/100*H17</f>
      </c>
    </row>
    <row r="18" spans="4:4" ht="38.25">
      <c r="D18" s="15" t="s">
        <v>1700</v>
      </c>
    </row>
    <row r="19" spans="1:16" ht="12.75">
      <c r="A19" s="7">
        <v>3</v>
      </c>
      <c s="7" t="s">
        <v>373</v>
      </c>
      <c s="7" t="s">
        <v>44</v>
      </c>
      <c s="7" t="s">
        <v>1652</v>
      </c>
      <c s="7" t="s">
        <v>128</v>
      </c>
      <c s="10">
        <v>220</v>
      </c>
      <c s="14"/>
      <c s="13">
        <f>ROUND((G19*F19),2)</f>
      </c>
      <c r="O19">
        <f>rekapitulace!H8</f>
      </c>
      <c>
        <f>O19/100*H19</f>
      </c>
    </row>
    <row r="20" spans="4:4" ht="38.25">
      <c r="D20" s="15" t="s">
        <v>1700</v>
      </c>
    </row>
    <row r="21" spans="1:16" ht="12.75">
      <c r="A21" s="7">
        <v>4</v>
      </c>
      <c s="7" t="s">
        <v>1578</v>
      </c>
      <c s="7" t="s">
        <v>44</v>
      </c>
      <c s="7" t="s">
        <v>1579</v>
      </c>
      <c s="7" t="s">
        <v>70</v>
      </c>
      <c s="10">
        <v>2</v>
      </c>
      <c s="14"/>
      <c s="13">
        <f>ROUND((G21*F21),2)</f>
      </c>
      <c r="O21">
        <f>rekapitulace!H8</f>
      </c>
      <c>
        <f>O21/100*H21</f>
      </c>
    </row>
    <row r="22" spans="4:4" ht="25.5">
      <c r="D22" s="15" t="s">
        <v>161</v>
      </c>
    </row>
    <row r="23" spans="1:16" ht="12.75">
      <c r="A23" s="7">
        <v>5</v>
      </c>
      <c s="7" t="s">
        <v>1582</v>
      </c>
      <c s="7" t="s">
        <v>44</v>
      </c>
      <c s="7" t="s">
        <v>1656</v>
      </c>
      <c s="7" t="s">
        <v>70</v>
      </c>
      <c s="10">
        <v>1</v>
      </c>
      <c s="14"/>
      <c s="13">
        <f>ROUND((G23*F23),2)</f>
      </c>
      <c r="O23">
        <f>rekapitulace!H8</f>
      </c>
      <c>
        <f>O23/100*H23</f>
      </c>
    </row>
    <row r="24" spans="4:4" ht="25.5">
      <c r="D24" s="15" t="s">
        <v>188</v>
      </c>
    </row>
    <row r="25" spans="1:16" ht="12.75">
      <c r="A25" s="7">
        <v>6</v>
      </c>
      <c s="7" t="s">
        <v>1584</v>
      </c>
      <c s="7" t="s">
        <v>44</v>
      </c>
      <c s="7" t="s">
        <v>1585</v>
      </c>
      <c s="7" t="s">
        <v>128</v>
      </c>
      <c s="10">
        <v>220</v>
      </c>
      <c s="14"/>
      <c s="13">
        <f>ROUND((G25*F25),2)</f>
      </c>
      <c r="O25">
        <f>rekapitulace!H8</f>
      </c>
      <c>
        <f>O25/100*H25</f>
      </c>
    </row>
    <row r="26" spans="4:4" ht="38.25">
      <c r="D26" s="15" t="s">
        <v>1700</v>
      </c>
    </row>
    <row r="27" spans="1:16" ht="12.75">
      <c r="A27" s="7">
        <v>7</v>
      </c>
      <c s="7" t="s">
        <v>1657</v>
      </c>
      <c s="7" t="s">
        <v>44</v>
      </c>
      <c s="7" t="s">
        <v>1658</v>
      </c>
      <c s="7" t="s">
        <v>70</v>
      </c>
      <c s="10">
        <v>4</v>
      </c>
      <c s="14"/>
      <c s="13">
        <f>ROUND((G27*F27),2)</f>
      </c>
      <c r="O27">
        <f>rekapitulace!H8</f>
      </c>
      <c>
        <f>O27/100*H27</f>
      </c>
    </row>
    <row r="28" spans="4:4" ht="25.5">
      <c r="D28" s="15" t="s">
        <v>153</v>
      </c>
    </row>
    <row r="29" spans="1:16" ht="12.75">
      <c r="A29" s="7">
        <v>8</v>
      </c>
      <c s="7" t="s">
        <v>1714</v>
      </c>
      <c s="7" t="s">
        <v>44</v>
      </c>
      <c s="7" t="s">
        <v>1715</v>
      </c>
      <c s="7" t="s">
        <v>128</v>
      </c>
      <c s="10">
        <v>220</v>
      </c>
      <c s="14"/>
      <c s="13">
        <f>ROUND((G29*F29),2)</f>
      </c>
      <c r="O29">
        <f>rekapitulace!H8</f>
      </c>
      <c>
        <f>O29/100*H29</f>
      </c>
    </row>
    <row r="30" spans="4:4" ht="38.25">
      <c r="D30" s="15" t="s">
        <v>1700</v>
      </c>
    </row>
    <row r="31" spans="1:16" ht="12.75">
      <c r="A31" s="7">
        <v>9</v>
      </c>
      <c s="7" t="s">
        <v>1716</v>
      </c>
      <c s="7" t="s">
        <v>44</v>
      </c>
      <c s="7" t="s">
        <v>1717</v>
      </c>
      <c s="7" t="s">
        <v>128</v>
      </c>
      <c s="10">
        <v>220</v>
      </c>
      <c s="14"/>
      <c s="13">
        <f>ROUND((G31*F31),2)</f>
      </c>
      <c r="O31">
        <f>rekapitulace!H8</f>
      </c>
      <c>
        <f>O31/100*H31</f>
      </c>
    </row>
    <row r="32" spans="4:4" ht="38.25">
      <c r="D32" s="15" t="s">
        <v>1700</v>
      </c>
    </row>
    <row r="33" spans="1:16" ht="12.75">
      <c r="A33" s="7">
        <v>10</v>
      </c>
      <c s="7" t="s">
        <v>1718</v>
      </c>
      <c s="7" t="s">
        <v>44</v>
      </c>
      <c s="7" t="s">
        <v>1719</v>
      </c>
      <c s="7" t="s">
        <v>1720</v>
      </c>
      <c s="10">
        <v>1</v>
      </c>
      <c s="14"/>
      <c s="13">
        <f>ROUND((G33*F33),2)</f>
      </c>
      <c r="O33">
        <f>rekapitulace!H8</f>
      </c>
      <c>
        <f>O33/100*H33</f>
      </c>
    </row>
    <row r="34" spans="4:4" ht="25.5">
      <c r="D34" s="15" t="s">
        <v>53</v>
      </c>
    </row>
    <row r="35" spans="1:16" ht="12.75">
      <c r="A35" s="7">
        <v>11</v>
      </c>
      <c s="7" t="s">
        <v>1721</v>
      </c>
      <c s="7" t="s">
        <v>44</v>
      </c>
      <c s="7" t="s">
        <v>1722</v>
      </c>
      <c s="7" t="s">
        <v>128</v>
      </c>
      <c s="10">
        <v>220</v>
      </c>
      <c s="14"/>
      <c s="13">
        <f>ROUND((G35*F35),2)</f>
      </c>
      <c r="O35">
        <f>rekapitulace!H8</f>
      </c>
      <c>
        <f>O35/100*H35</f>
      </c>
    </row>
    <row r="36" spans="4:4" ht="38.25">
      <c r="D36" s="15" t="s">
        <v>1700</v>
      </c>
    </row>
    <row r="37" spans="1:16" ht="12.75">
      <c r="A37" s="7">
        <v>12</v>
      </c>
      <c s="7" t="s">
        <v>1723</v>
      </c>
      <c s="7" t="s">
        <v>44</v>
      </c>
      <c s="7" t="s">
        <v>1724</v>
      </c>
      <c s="7" t="s">
        <v>70</v>
      </c>
      <c s="10">
        <v>5</v>
      </c>
      <c s="14"/>
      <c s="13">
        <f>ROUND((G37*F37),2)</f>
      </c>
      <c r="O37">
        <f>rekapitulace!H8</f>
      </c>
      <c>
        <f>O37/100*H37</f>
      </c>
    </row>
    <row r="38" spans="4:4" ht="25.5">
      <c r="D38" s="15" t="s">
        <v>231</v>
      </c>
    </row>
    <row r="39" spans="1:16" ht="12.75">
      <c r="A39" s="7">
        <v>13</v>
      </c>
      <c s="7" t="s">
        <v>1725</v>
      </c>
      <c s="7" t="s">
        <v>44</v>
      </c>
      <c s="7" t="s">
        <v>1726</v>
      </c>
      <c s="7" t="s">
        <v>70</v>
      </c>
      <c s="10">
        <v>1</v>
      </c>
      <c s="14"/>
      <c s="13">
        <f>ROUND((G39*F39),2)</f>
      </c>
      <c r="O39">
        <f>rekapitulace!H8</f>
      </c>
      <c>
        <f>O39/100*H39</f>
      </c>
    </row>
    <row r="40" spans="4:4" ht="25.5">
      <c r="D40" s="15" t="s">
        <v>188</v>
      </c>
    </row>
    <row r="41" spans="1:16" ht="12.75">
      <c r="A41" s="7">
        <v>14</v>
      </c>
      <c s="7" t="s">
        <v>1704</v>
      </c>
      <c s="7" t="s">
        <v>44</v>
      </c>
      <c s="7" t="s">
        <v>1705</v>
      </c>
      <c s="7" t="s">
        <v>70</v>
      </c>
      <c s="10">
        <v>3</v>
      </c>
      <c s="14"/>
      <c s="13">
        <f>ROUND((G41*F41),2)</f>
      </c>
      <c r="O41">
        <f>rekapitulace!H8</f>
      </c>
      <c>
        <f>O41/100*H41</f>
      </c>
    </row>
    <row r="42" spans="4:4" ht="25.5">
      <c r="D42" s="15" t="s">
        <v>74</v>
      </c>
    </row>
    <row r="43" spans="1:16" ht="12.75">
      <c r="A43" s="7">
        <v>15</v>
      </c>
      <c s="7" t="s">
        <v>1727</v>
      </c>
      <c s="7" t="s">
        <v>44</v>
      </c>
      <c s="7" t="s">
        <v>1728</v>
      </c>
      <c s="7" t="s">
        <v>70</v>
      </c>
      <c s="10">
        <v>1</v>
      </c>
      <c s="14"/>
      <c s="13">
        <f>ROUND((G43*F43),2)</f>
      </c>
      <c r="O43">
        <f>rekapitulace!H8</f>
      </c>
      <c>
        <f>O43/100*H43</f>
      </c>
    </row>
    <row r="44" spans="4:4" ht="25.5">
      <c r="D44" s="15" t="s">
        <v>188</v>
      </c>
    </row>
    <row r="45" spans="1:16" ht="12.75" customHeight="1">
      <c r="A45" s="16"/>
      <c s="16"/>
      <c s="16" t="s">
        <v>39</v>
      </c>
      <c s="16" t="s">
        <v>366</v>
      </c>
      <c s="16"/>
      <c s="16"/>
      <c s="16"/>
      <c s="16">
        <f>SUM(H17:H44)</f>
      </c>
      <c r="P45">
        <f>ROUND(SUM(P17:P44),2)</f>
      </c>
    </row>
    <row r="47" spans="1:8" ht="12.75" customHeight="1">
      <c r="A47" s="9"/>
      <c s="9"/>
      <c s="9" t="s">
        <v>40</v>
      </c>
      <c s="9" t="s">
        <v>77</v>
      </c>
      <c s="9"/>
      <c s="11"/>
      <c s="9"/>
      <c s="11"/>
    </row>
    <row r="48" spans="1:16" ht="12.75">
      <c r="A48" s="7">
        <v>16</v>
      </c>
      <c s="7" t="s">
        <v>1729</v>
      </c>
      <c s="7" t="s">
        <v>44</v>
      </c>
      <c s="7" t="s">
        <v>1730</v>
      </c>
      <c s="7" t="s">
        <v>128</v>
      </c>
      <c s="10">
        <v>27</v>
      </c>
      <c s="14"/>
      <c s="13">
        <f>ROUND((G48*F48),2)</f>
      </c>
      <c r="O48">
        <f>rekapitulace!H8</f>
      </c>
      <c>
        <f>O48/100*H48</f>
      </c>
    </row>
    <row r="49" spans="4:4" ht="25.5">
      <c r="D49" s="15" t="s">
        <v>465</v>
      </c>
    </row>
    <row r="50" spans="1:16" ht="12.75">
      <c r="A50" s="7">
        <v>17</v>
      </c>
      <c s="7" t="s">
        <v>1465</v>
      </c>
      <c s="7" t="s">
        <v>44</v>
      </c>
      <c s="7" t="s">
        <v>1680</v>
      </c>
      <c s="7" t="s">
        <v>128</v>
      </c>
      <c s="10">
        <v>27</v>
      </c>
      <c s="14"/>
      <c s="13">
        <f>ROUND((G50*F50),2)</f>
      </c>
      <c r="O50">
        <f>rekapitulace!H8</f>
      </c>
      <c>
        <f>O50/100*H50</f>
      </c>
    </row>
    <row r="51" spans="4:4" ht="25.5">
      <c r="D51" s="15" t="s">
        <v>465</v>
      </c>
    </row>
    <row r="52" spans="1:16" ht="12.75" customHeight="1">
      <c r="A52" s="16"/>
      <c s="16"/>
      <c s="16" t="s">
        <v>40</v>
      </c>
      <c s="16" t="s">
        <v>77</v>
      </c>
      <c s="16"/>
      <c s="16"/>
      <c s="16"/>
      <c s="16">
        <f>SUM(H48:H51)</f>
      </c>
      <c r="P52">
        <f>ROUND(SUM(P48:P51),2)</f>
      </c>
    </row>
    <row r="54" spans="1:16" ht="12.75" customHeight="1">
      <c r="A54" s="16"/>
      <c s="16"/>
      <c s="16"/>
      <c s="16" t="s">
        <v>65</v>
      </c>
      <c s="16"/>
      <c s="16"/>
      <c s="16"/>
      <c s="16">
        <f>+H14+H45+H52</f>
      </c>
      <c r="P54">
        <f>+P14+P45+P52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135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145</v>
      </c>
      <c s="5" t="s">
        <v>146</v>
      </c>
      <c s="5"/>
    </row>
    <row r="6" spans="1:5" ht="12.75" customHeight="1">
      <c r="A6" t="s">
        <v>17</v>
      </c>
      <c r="C6" s="5" t="s">
        <v>147</v>
      </c>
      <c s="5" t="s">
        <v>148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150</v>
      </c>
      <c s="9" t="s">
        <v>149</v>
      </c>
      <c s="9"/>
      <c s="11"/>
      <c s="9"/>
      <c s="11"/>
    </row>
    <row r="12" spans="1:16" ht="12.75">
      <c r="A12" s="7">
        <v>1</v>
      </c>
      <c s="7" t="s">
        <v>150</v>
      </c>
      <c s="7" t="s">
        <v>44</v>
      </c>
      <c s="7" t="s">
        <v>151</v>
      </c>
      <c s="7" t="s">
        <v>152</v>
      </c>
      <c s="10">
        <v>4</v>
      </c>
      <c s="14"/>
      <c s="13">
        <f>ROUND((G12*F12),2)</f>
      </c>
      <c r="O12">
        <f>rekapitulace!H8</f>
      </c>
      <c>
        <f>O12/100*H12</f>
      </c>
    </row>
    <row r="13" spans="4:4" ht="25.5">
      <c r="D13" s="15" t="s">
        <v>153</v>
      </c>
    </row>
    <row r="14" spans="1:16" ht="12.75">
      <c r="A14" s="7">
        <v>2</v>
      </c>
      <c s="7" t="s">
        <v>154</v>
      </c>
      <c s="7" t="s">
        <v>44</v>
      </c>
      <c s="7" t="s">
        <v>155</v>
      </c>
      <c s="7" t="s">
        <v>152</v>
      </c>
      <c s="10">
        <v>4</v>
      </c>
      <c s="14"/>
      <c s="13">
        <f>ROUND((G14*F14),2)</f>
      </c>
      <c r="O14">
        <f>rekapitulace!H8</f>
      </c>
      <c>
        <f>O14/100*H14</f>
      </c>
    </row>
    <row r="15" spans="4:4" ht="25.5">
      <c r="D15" s="15" t="s">
        <v>153</v>
      </c>
    </row>
    <row r="16" spans="1:16" ht="12.75">
      <c r="A16" s="7">
        <v>3</v>
      </c>
      <c s="7" t="s">
        <v>156</v>
      </c>
      <c s="7" t="s">
        <v>44</v>
      </c>
      <c s="7" t="s">
        <v>157</v>
      </c>
      <c s="7" t="s">
        <v>152</v>
      </c>
      <c s="10">
        <v>4</v>
      </c>
      <c s="14"/>
      <c s="13">
        <f>ROUND((G16*F16),2)</f>
      </c>
      <c r="O16">
        <f>rekapitulace!H8</f>
      </c>
      <c>
        <f>O16/100*H16</f>
      </c>
    </row>
    <row r="17" spans="4:4" ht="25.5">
      <c r="D17" s="15" t="s">
        <v>153</v>
      </c>
    </row>
    <row r="18" spans="1:16" ht="12.75" customHeight="1">
      <c r="A18" s="16"/>
      <c s="16"/>
      <c s="16" t="s">
        <v>150</v>
      </c>
      <c s="16" t="s">
        <v>149</v>
      </c>
      <c s="16"/>
      <c s="16"/>
      <c s="16"/>
      <c s="16">
        <f>SUM(H12:H17)</f>
      </c>
      <c r="P18">
        <f>ROUND(SUM(P12:P17),2)</f>
      </c>
    </row>
    <row r="20" spans="1:8" ht="12.75" customHeight="1">
      <c r="A20" s="9"/>
      <c s="9"/>
      <c s="9" t="s">
        <v>154</v>
      </c>
      <c s="9" t="s">
        <v>158</v>
      </c>
      <c s="9"/>
      <c s="11"/>
      <c s="9"/>
      <c s="11"/>
    </row>
    <row r="21" spans="1:16" ht="12.75">
      <c r="A21" s="7">
        <v>4</v>
      </c>
      <c s="7" t="s">
        <v>159</v>
      </c>
      <c s="7" t="s">
        <v>44</v>
      </c>
      <c s="7" t="s">
        <v>160</v>
      </c>
      <c s="7" t="s">
        <v>152</v>
      </c>
      <c s="10">
        <v>2</v>
      </c>
      <c s="14"/>
      <c s="13">
        <f>ROUND((G21*F21),2)</f>
      </c>
      <c r="O21">
        <f>rekapitulace!H8</f>
      </c>
      <c>
        <f>O21/100*H21</f>
      </c>
    </row>
    <row r="22" spans="4:4" ht="25.5">
      <c r="D22" s="15" t="s">
        <v>161</v>
      </c>
    </row>
    <row r="23" spans="1:16" ht="12.75">
      <c r="A23" s="7">
        <v>5</v>
      </c>
      <c s="7" t="s">
        <v>162</v>
      </c>
      <c s="7" t="s">
        <v>44</v>
      </c>
      <c s="7" t="s">
        <v>163</v>
      </c>
      <c s="7" t="s">
        <v>152</v>
      </c>
      <c s="10">
        <v>2</v>
      </c>
      <c s="14"/>
      <c s="13">
        <f>ROUND((G23*F23),2)</f>
      </c>
      <c r="O23">
        <f>rekapitulace!H8</f>
      </c>
      <c>
        <f>O23/100*H23</f>
      </c>
    </row>
    <row r="24" spans="4:4" ht="25.5">
      <c r="D24" s="15" t="s">
        <v>161</v>
      </c>
    </row>
    <row r="25" spans="1:16" ht="12.75" customHeight="1">
      <c r="A25" s="16"/>
      <c s="16"/>
      <c s="16" t="s">
        <v>154</v>
      </c>
      <c s="16" t="s">
        <v>158</v>
      </c>
      <c s="16"/>
      <c s="16"/>
      <c s="16"/>
      <c s="16">
        <f>SUM(H21:H24)</f>
      </c>
      <c r="P25">
        <f>ROUND(SUM(P21:P24),2)</f>
      </c>
    </row>
    <row r="27" spans="1:8" ht="12.75" customHeight="1">
      <c r="A27" s="9"/>
      <c s="9"/>
      <c s="9" t="s">
        <v>156</v>
      </c>
      <c s="9" t="s">
        <v>164</v>
      </c>
      <c s="9"/>
      <c s="11"/>
      <c s="9"/>
      <c s="11"/>
    </row>
    <row r="28" spans="1:16" ht="12.75">
      <c r="A28" s="7">
        <v>6</v>
      </c>
      <c s="7" t="s">
        <v>165</v>
      </c>
      <c s="7" t="s">
        <v>44</v>
      </c>
      <c s="7" t="s">
        <v>166</v>
      </c>
      <c s="7" t="s">
        <v>128</v>
      </c>
      <c s="10">
        <v>10</v>
      </c>
      <c s="14"/>
      <c s="13">
        <f>ROUND((G28*F28),2)</f>
      </c>
      <c r="O28">
        <f>rekapitulace!H8</f>
      </c>
      <c>
        <f>O28/100*H28</f>
      </c>
    </row>
    <row r="29" spans="4:4" ht="25.5">
      <c r="D29" s="15" t="s">
        <v>167</v>
      </c>
    </row>
    <row r="30" spans="1:16" ht="12.75">
      <c r="A30" s="7">
        <v>7</v>
      </c>
      <c s="7" t="s">
        <v>168</v>
      </c>
      <c s="7" t="s">
        <v>44</v>
      </c>
      <c s="7" t="s">
        <v>169</v>
      </c>
      <c s="7" t="s">
        <v>128</v>
      </c>
      <c s="10">
        <v>6</v>
      </c>
      <c s="14"/>
      <c s="13">
        <f>ROUND((G30*F30),2)</f>
      </c>
      <c r="O30">
        <f>rekapitulace!H8</f>
      </c>
      <c>
        <f>O30/100*H30</f>
      </c>
    </row>
    <row r="31" spans="4:4" ht="25.5">
      <c r="D31" s="15" t="s">
        <v>170</v>
      </c>
    </row>
    <row r="32" spans="1:16" ht="12.75">
      <c r="A32" s="7">
        <v>8</v>
      </c>
      <c s="7" t="s">
        <v>171</v>
      </c>
      <c s="7" t="s">
        <v>44</v>
      </c>
      <c s="7" t="s">
        <v>172</v>
      </c>
      <c s="7" t="s">
        <v>128</v>
      </c>
      <c s="10">
        <v>96</v>
      </c>
      <c s="14"/>
      <c s="13">
        <f>ROUND((G32*F32),2)</f>
      </c>
      <c r="O32">
        <f>rekapitulace!H8</f>
      </c>
      <c>
        <f>O32/100*H32</f>
      </c>
    </row>
    <row r="33" spans="4:4" ht="25.5">
      <c r="D33" s="15" t="s">
        <v>173</v>
      </c>
    </row>
    <row r="34" spans="1:16" ht="12.75">
      <c r="A34" s="7">
        <v>9</v>
      </c>
      <c s="7" t="s">
        <v>174</v>
      </c>
      <c s="7" t="s">
        <v>44</v>
      </c>
      <c s="7" t="s">
        <v>175</v>
      </c>
      <c s="7" t="s">
        <v>128</v>
      </c>
      <c s="10">
        <v>26</v>
      </c>
      <c s="14"/>
      <c s="13">
        <f>ROUND((G34*F34),2)</f>
      </c>
      <c r="O34">
        <f>rekapitulace!H8</f>
      </c>
      <c>
        <f>O34/100*H34</f>
      </c>
    </row>
    <row r="35" spans="4:4" ht="25.5">
      <c r="D35" s="15" t="s">
        <v>176</v>
      </c>
    </row>
    <row r="36" spans="1:16" ht="12.75">
      <c r="A36" s="7">
        <v>10</v>
      </c>
      <c s="7" t="s">
        <v>177</v>
      </c>
      <c s="7" t="s">
        <v>44</v>
      </c>
      <c s="7" t="s">
        <v>178</v>
      </c>
      <c s="7" t="s">
        <v>128</v>
      </c>
      <c s="10">
        <v>6</v>
      </c>
      <c s="14"/>
      <c s="13">
        <f>ROUND((G36*F36),2)</f>
      </c>
      <c r="O36">
        <f>rekapitulace!H8</f>
      </c>
      <c>
        <f>O36/100*H36</f>
      </c>
    </row>
    <row r="37" spans="4:4" ht="25.5">
      <c r="D37" s="15" t="s">
        <v>170</v>
      </c>
    </row>
    <row r="38" spans="1:16" ht="12.75">
      <c r="A38" s="7">
        <v>11</v>
      </c>
      <c s="7" t="s">
        <v>179</v>
      </c>
      <c s="7" t="s">
        <v>44</v>
      </c>
      <c s="7" t="s">
        <v>180</v>
      </c>
      <c s="7" t="s">
        <v>128</v>
      </c>
      <c s="10">
        <v>846</v>
      </c>
      <c s="14"/>
      <c s="13">
        <f>ROUND((G38*F38),2)</f>
      </c>
      <c r="O38">
        <f>rekapitulace!H8</f>
      </c>
      <c>
        <f>O38/100*H38</f>
      </c>
    </row>
    <row r="39" spans="4:4" ht="38.25">
      <c r="D39" s="15" t="s">
        <v>181</v>
      </c>
    </row>
    <row r="40" spans="1:16" ht="12.75">
      <c r="A40" s="7">
        <v>12</v>
      </c>
      <c s="7" t="s">
        <v>182</v>
      </c>
      <c s="7" t="s">
        <v>44</v>
      </c>
      <c s="7" t="s">
        <v>183</v>
      </c>
      <c s="7" t="s">
        <v>152</v>
      </c>
      <c s="10">
        <v>28</v>
      </c>
      <c s="14"/>
      <c s="13">
        <f>ROUND((G40*F40),2)</f>
      </c>
      <c r="O40">
        <f>rekapitulace!H8</f>
      </c>
      <c>
        <f>O40/100*H40</f>
      </c>
    </row>
    <row r="41" spans="4:4" ht="25.5">
      <c r="D41" s="15" t="s">
        <v>184</v>
      </c>
    </row>
    <row r="42" spans="1:16" ht="12.75" customHeight="1">
      <c r="A42" s="16"/>
      <c s="16"/>
      <c s="16" t="s">
        <v>156</v>
      </c>
      <c s="16" t="s">
        <v>164</v>
      </c>
      <c s="16"/>
      <c s="16"/>
      <c s="16"/>
      <c s="16">
        <f>SUM(H28:H41)</f>
      </c>
      <c r="P42">
        <f>ROUND(SUM(P28:P41),2)</f>
      </c>
    </row>
    <row r="44" spans="1:8" ht="12.75" customHeight="1">
      <c r="A44" s="9"/>
      <c s="9"/>
      <c s="9" t="s">
        <v>159</v>
      </c>
      <c s="9" t="s">
        <v>185</v>
      </c>
      <c s="9"/>
      <c s="11"/>
      <c s="9"/>
      <c s="11"/>
    </row>
    <row r="45" spans="1:16" ht="12.75">
      <c r="A45" s="7">
        <v>13</v>
      </c>
      <c s="7" t="s">
        <v>186</v>
      </c>
      <c s="7" t="s">
        <v>44</v>
      </c>
      <c s="7" t="s">
        <v>187</v>
      </c>
      <c s="7" t="s">
        <v>152</v>
      </c>
      <c s="10">
        <v>1</v>
      </c>
      <c s="14"/>
      <c s="13">
        <f>ROUND((G45*F45),2)</f>
      </c>
      <c r="O45">
        <f>rekapitulace!H8</f>
      </c>
      <c>
        <f>O45/100*H45</f>
      </c>
    </row>
    <row r="46" spans="4:4" ht="25.5">
      <c r="D46" s="15" t="s">
        <v>188</v>
      </c>
    </row>
    <row r="47" spans="1:16" ht="12.75">
      <c r="A47" s="7">
        <v>14</v>
      </c>
      <c s="7" t="s">
        <v>189</v>
      </c>
      <c s="7" t="s">
        <v>44</v>
      </c>
      <c s="7" t="s">
        <v>190</v>
      </c>
      <c s="7" t="s">
        <v>152</v>
      </c>
      <c s="10">
        <v>1</v>
      </c>
      <c s="14"/>
      <c s="13">
        <f>ROUND((G47*F47),2)</f>
      </c>
      <c r="O47">
        <f>rekapitulace!H8</f>
      </c>
      <c>
        <f>O47/100*H47</f>
      </c>
    </row>
    <row r="48" spans="4:4" ht="25.5">
      <c r="D48" s="15" t="s">
        <v>188</v>
      </c>
    </row>
    <row r="49" spans="1:16" ht="12.75">
      <c r="A49" s="7">
        <v>15</v>
      </c>
      <c s="7" t="s">
        <v>191</v>
      </c>
      <c s="7" t="s">
        <v>44</v>
      </c>
      <c s="7" t="s">
        <v>192</v>
      </c>
      <c s="7" t="s">
        <v>152</v>
      </c>
      <c s="10">
        <v>4</v>
      </c>
      <c s="14"/>
      <c s="13">
        <f>ROUND((G49*F49),2)</f>
      </c>
      <c r="O49">
        <f>rekapitulace!H8</f>
      </c>
      <c>
        <f>O49/100*H49</f>
      </c>
    </row>
    <row r="50" spans="4:4" ht="25.5">
      <c r="D50" s="15" t="s">
        <v>153</v>
      </c>
    </row>
    <row r="51" spans="1:16" ht="12.75">
      <c r="A51" s="7">
        <v>16</v>
      </c>
      <c s="7" t="s">
        <v>193</v>
      </c>
      <c s="7" t="s">
        <v>44</v>
      </c>
      <c s="7" t="s">
        <v>194</v>
      </c>
      <c s="7" t="s">
        <v>152</v>
      </c>
      <c s="10">
        <v>2</v>
      </c>
      <c s="14"/>
      <c s="13">
        <f>ROUND((G51*F51),2)</f>
      </c>
      <c r="O51">
        <f>rekapitulace!H8</f>
      </c>
      <c>
        <f>O51/100*H51</f>
      </c>
    </row>
    <row r="52" spans="4:4" ht="25.5">
      <c r="D52" s="15" t="s">
        <v>161</v>
      </c>
    </row>
    <row r="53" spans="1:16" ht="12.75">
      <c r="A53" s="7">
        <v>17</v>
      </c>
      <c s="7" t="s">
        <v>195</v>
      </c>
      <c s="7" t="s">
        <v>44</v>
      </c>
      <c s="7" t="s">
        <v>196</v>
      </c>
      <c s="7" t="s">
        <v>152</v>
      </c>
      <c s="10">
        <v>1</v>
      </c>
      <c s="14"/>
      <c s="13">
        <f>ROUND((G53*F53),2)</f>
      </c>
      <c r="O53">
        <f>rekapitulace!H8</f>
      </c>
      <c>
        <f>O53/100*H53</f>
      </c>
    </row>
    <row r="54" spans="4:4" ht="25.5">
      <c r="D54" s="15" t="s">
        <v>188</v>
      </c>
    </row>
    <row r="55" spans="1:16" ht="12.75">
      <c r="A55" s="7">
        <v>18</v>
      </c>
      <c s="7" t="s">
        <v>197</v>
      </c>
      <c s="7" t="s">
        <v>44</v>
      </c>
      <c s="7" t="s">
        <v>198</v>
      </c>
      <c s="7" t="s">
        <v>152</v>
      </c>
      <c s="10">
        <v>1</v>
      </c>
      <c s="14"/>
      <c s="13">
        <f>ROUND((G55*F55),2)</f>
      </c>
      <c r="O55">
        <f>rekapitulace!H8</f>
      </c>
      <c>
        <f>O55/100*H55</f>
      </c>
    </row>
    <row r="56" spans="4:4" ht="25.5">
      <c r="D56" s="15" t="s">
        <v>188</v>
      </c>
    </row>
    <row r="57" spans="1:16" ht="12.75">
      <c r="A57" s="7">
        <v>19</v>
      </c>
      <c s="7" t="s">
        <v>199</v>
      </c>
      <c s="7" t="s">
        <v>44</v>
      </c>
      <c s="7" t="s">
        <v>200</v>
      </c>
      <c s="7" t="s">
        <v>152</v>
      </c>
      <c s="10">
        <v>1</v>
      </c>
      <c s="14"/>
      <c s="13">
        <f>ROUND((G57*F57),2)</f>
      </c>
      <c r="O57">
        <f>rekapitulace!H8</f>
      </c>
      <c>
        <f>O57/100*H57</f>
      </c>
    </row>
    <row r="58" spans="4:4" ht="25.5">
      <c r="D58" s="15" t="s">
        <v>188</v>
      </c>
    </row>
    <row r="59" spans="1:16" ht="12.75">
      <c r="A59" s="7">
        <v>20</v>
      </c>
      <c s="7" t="s">
        <v>201</v>
      </c>
      <c s="7" t="s">
        <v>44</v>
      </c>
      <c s="7" t="s">
        <v>202</v>
      </c>
      <c s="7" t="s">
        <v>46</v>
      </c>
      <c s="10">
        <v>1</v>
      </c>
      <c s="14"/>
      <c s="13">
        <f>ROUND((G59*F59),2)</f>
      </c>
      <c r="O59">
        <f>rekapitulace!H8</f>
      </c>
      <c>
        <f>O59/100*H59</f>
      </c>
    </row>
    <row r="60" spans="4:4" ht="25.5">
      <c r="D60" s="15" t="s">
        <v>47</v>
      </c>
    </row>
    <row r="61" spans="1:16" ht="12.75" customHeight="1">
      <c r="A61" s="16"/>
      <c s="16"/>
      <c s="16" t="s">
        <v>159</v>
      </c>
      <c s="16" t="s">
        <v>185</v>
      </c>
      <c s="16"/>
      <c s="16"/>
      <c s="16"/>
      <c s="16">
        <f>SUM(H45:H60)</f>
      </c>
      <c r="P61">
        <f>ROUND(SUM(P45:P60),2)</f>
      </c>
    </row>
    <row r="63" spans="1:8" ht="12.75" customHeight="1">
      <c r="A63" s="9"/>
      <c s="9"/>
      <c s="9" t="s">
        <v>162</v>
      </c>
      <c s="9" t="s">
        <v>203</v>
      </c>
      <c s="9"/>
      <c s="11"/>
      <c s="9"/>
      <c s="11"/>
    </row>
    <row r="64" spans="1:16" ht="12.75">
      <c r="A64" s="7">
        <v>21</v>
      </c>
      <c s="7" t="s">
        <v>204</v>
      </c>
      <c s="7" t="s">
        <v>44</v>
      </c>
      <c s="7" t="s">
        <v>205</v>
      </c>
      <c s="7" t="s">
        <v>152</v>
      </c>
      <c s="10">
        <v>4</v>
      </c>
      <c s="14"/>
      <c s="13">
        <f>ROUND((G64*F64),2)</f>
      </c>
      <c r="O64">
        <f>rekapitulace!H8</f>
      </c>
      <c>
        <f>O64/100*H64</f>
      </c>
    </row>
    <row r="65" spans="4:4" ht="25.5">
      <c r="D65" s="15" t="s">
        <v>153</v>
      </c>
    </row>
    <row r="66" spans="1:16" ht="12.75">
      <c r="A66" s="7">
        <v>22</v>
      </c>
      <c s="7" t="s">
        <v>206</v>
      </c>
      <c s="7" t="s">
        <v>44</v>
      </c>
      <c s="7" t="s">
        <v>207</v>
      </c>
      <c s="7" t="s">
        <v>152</v>
      </c>
      <c s="10">
        <v>4</v>
      </c>
      <c s="14"/>
      <c s="13">
        <f>ROUND((G66*F66),2)</f>
      </c>
      <c r="O66">
        <f>rekapitulace!H8</f>
      </c>
      <c>
        <f>O66/100*H66</f>
      </c>
    </row>
    <row r="67" spans="4:4" ht="25.5">
      <c r="D67" s="15" t="s">
        <v>153</v>
      </c>
    </row>
    <row r="68" spans="1:16" ht="12.75">
      <c r="A68" s="7">
        <v>23</v>
      </c>
      <c s="7" t="s">
        <v>208</v>
      </c>
      <c s="7" t="s">
        <v>44</v>
      </c>
      <c s="7" t="s">
        <v>209</v>
      </c>
      <c s="7" t="s">
        <v>152</v>
      </c>
      <c s="10">
        <v>4</v>
      </c>
      <c s="14"/>
      <c s="13">
        <f>ROUND((G68*F68),2)</f>
      </c>
      <c r="O68">
        <f>rekapitulace!H8</f>
      </c>
      <c>
        <f>O68/100*H68</f>
      </c>
    </row>
    <row r="69" spans="4:4" ht="25.5">
      <c r="D69" s="15" t="s">
        <v>153</v>
      </c>
    </row>
    <row r="70" spans="1:16" ht="12.75">
      <c r="A70" s="7">
        <v>24</v>
      </c>
      <c s="7" t="s">
        <v>210</v>
      </c>
      <c s="7" t="s">
        <v>44</v>
      </c>
      <c s="7" t="s">
        <v>211</v>
      </c>
      <c s="7" t="s">
        <v>128</v>
      </c>
      <c s="10">
        <v>640</v>
      </c>
      <c s="14"/>
      <c s="13">
        <f>ROUND((G70*F70),2)</f>
      </c>
      <c r="O70">
        <f>rekapitulace!H8</f>
      </c>
      <c>
        <f>O70/100*H70</f>
      </c>
    </row>
    <row r="71" spans="4:4" ht="38.25">
      <c r="D71" s="15" t="s">
        <v>212</v>
      </c>
    </row>
    <row r="72" spans="1:16" ht="12.75" customHeight="1">
      <c r="A72" s="16"/>
      <c s="16"/>
      <c s="16" t="s">
        <v>162</v>
      </c>
      <c s="16" t="s">
        <v>203</v>
      </c>
      <c s="16"/>
      <c s="16"/>
      <c s="16"/>
      <c s="16">
        <f>SUM(H64:H71)</f>
      </c>
      <c r="P72">
        <f>ROUND(SUM(P64:P71),2)</f>
      </c>
    </row>
    <row r="74" spans="1:8" ht="12.75" customHeight="1">
      <c r="A74" s="9"/>
      <c s="9"/>
      <c s="9" t="s">
        <v>165</v>
      </c>
      <c s="9" t="s">
        <v>213</v>
      </c>
      <c s="9"/>
      <c s="11"/>
      <c s="9"/>
      <c s="11"/>
    </row>
    <row r="75" spans="1:16" ht="12.75">
      <c r="A75" s="7">
        <v>25</v>
      </c>
      <c s="7" t="s">
        <v>214</v>
      </c>
      <c s="7" t="s">
        <v>44</v>
      </c>
      <c s="7" t="s">
        <v>215</v>
      </c>
      <c s="7" t="s">
        <v>152</v>
      </c>
      <c s="10">
        <v>2</v>
      </c>
      <c s="14"/>
      <c s="13">
        <f>ROUND((G75*F75),2)</f>
      </c>
      <c r="O75">
        <f>rekapitulace!H8</f>
      </c>
      <c>
        <f>O75/100*H75</f>
      </c>
    </row>
    <row r="76" spans="4:4" ht="25.5">
      <c r="D76" s="15" t="s">
        <v>161</v>
      </c>
    </row>
    <row r="77" spans="1:16" ht="12.75">
      <c r="A77" s="7">
        <v>26</v>
      </c>
      <c s="7" t="s">
        <v>216</v>
      </c>
      <c s="7" t="s">
        <v>44</v>
      </c>
      <c s="7" t="s">
        <v>217</v>
      </c>
      <c s="7" t="s">
        <v>152</v>
      </c>
      <c s="10">
        <v>2</v>
      </c>
      <c s="14"/>
      <c s="13">
        <f>ROUND((G77*F77),2)</f>
      </c>
      <c r="O77">
        <f>rekapitulace!H8</f>
      </c>
      <c>
        <f>O77/100*H77</f>
      </c>
    </row>
    <row r="78" spans="4:4" ht="25.5">
      <c r="D78" s="15" t="s">
        <v>161</v>
      </c>
    </row>
    <row r="79" spans="1:16" ht="12.75">
      <c r="A79" s="7">
        <v>27</v>
      </c>
      <c s="7" t="s">
        <v>218</v>
      </c>
      <c s="7" t="s">
        <v>44</v>
      </c>
      <c s="7" t="s">
        <v>219</v>
      </c>
      <c s="7" t="s">
        <v>152</v>
      </c>
      <c s="10">
        <v>2</v>
      </c>
      <c s="14"/>
      <c s="13">
        <f>ROUND((G79*F79),2)</f>
      </c>
      <c r="O79">
        <f>rekapitulace!H8</f>
      </c>
      <c>
        <f>O79/100*H79</f>
      </c>
    </row>
    <row r="80" spans="4:4" ht="25.5">
      <c r="D80" s="15" t="s">
        <v>161</v>
      </c>
    </row>
    <row r="81" spans="1:16" ht="12.75" customHeight="1">
      <c r="A81" s="16"/>
      <c s="16"/>
      <c s="16" t="s">
        <v>165</v>
      </c>
      <c s="16" t="s">
        <v>213</v>
      </c>
      <c s="16"/>
      <c s="16"/>
      <c s="16"/>
      <c s="16">
        <f>SUM(H75:H80)</f>
      </c>
      <c r="P81">
        <f>ROUND(SUM(P75:P80),2)</f>
      </c>
    </row>
    <row r="83" spans="1:8" ht="12.75" customHeight="1">
      <c r="A83" s="9"/>
      <c s="9"/>
      <c s="9" t="s">
        <v>168</v>
      </c>
      <c s="9" t="s">
        <v>220</v>
      </c>
      <c s="9"/>
      <c s="11"/>
      <c s="9"/>
      <c s="11"/>
    </row>
    <row r="84" spans="1:16" ht="12.75">
      <c r="A84" s="7">
        <v>28</v>
      </c>
      <c s="7" t="s">
        <v>221</v>
      </c>
      <c s="7" t="s">
        <v>44</v>
      </c>
      <c s="7" t="s">
        <v>222</v>
      </c>
      <c s="7" t="s">
        <v>152</v>
      </c>
      <c s="10">
        <v>6</v>
      </c>
      <c s="14"/>
      <c s="13">
        <f>ROUND((G84*F84),2)</f>
      </c>
      <c r="O84">
        <f>rekapitulace!H8</f>
      </c>
      <c>
        <f>O84/100*H84</f>
      </c>
    </row>
    <row r="85" spans="4:4" ht="25.5">
      <c r="D85" s="15" t="s">
        <v>223</v>
      </c>
    </row>
    <row r="86" spans="1:16" ht="12.75">
      <c r="A86" s="7">
        <v>29</v>
      </c>
      <c s="7" t="s">
        <v>224</v>
      </c>
      <c s="7" t="s">
        <v>44</v>
      </c>
      <c s="7" t="s">
        <v>225</v>
      </c>
      <c s="7" t="s">
        <v>152</v>
      </c>
      <c s="10">
        <v>6</v>
      </c>
      <c s="14"/>
      <c s="13">
        <f>ROUND((G86*F86),2)</f>
      </c>
      <c r="O86">
        <f>rekapitulace!H8</f>
      </c>
      <c>
        <f>O86/100*H86</f>
      </c>
    </row>
    <row r="87" spans="4:4" ht="25.5">
      <c r="D87" s="15" t="s">
        <v>223</v>
      </c>
    </row>
    <row r="88" spans="1:16" ht="12.75">
      <c r="A88" s="7">
        <v>30</v>
      </c>
      <c s="7" t="s">
        <v>226</v>
      </c>
      <c s="7" t="s">
        <v>44</v>
      </c>
      <c s="7" t="s">
        <v>227</v>
      </c>
      <c s="7" t="s">
        <v>128</v>
      </c>
      <c s="10">
        <v>2.5</v>
      </c>
      <c s="14"/>
      <c s="13">
        <f>ROUND((G88*F88),2)</f>
      </c>
      <c r="O88">
        <f>rekapitulace!H8</f>
      </c>
      <c>
        <f>O88/100*H88</f>
      </c>
    </row>
    <row r="89" spans="4:4" ht="25.5">
      <c r="D89" s="15" t="s">
        <v>228</v>
      </c>
    </row>
    <row r="90" spans="1:16" ht="12.75">
      <c r="A90" s="7">
        <v>31</v>
      </c>
      <c s="7" t="s">
        <v>229</v>
      </c>
      <c s="7" t="s">
        <v>44</v>
      </c>
      <c s="7" t="s">
        <v>230</v>
      </c>
      <c s="7" t="s">
        <v>152</v>
      </c>
      <c s="10">
        <v>5</v>
      </c>
      <c s="14"/>
      <c s="13">
        <f>ROUND((G90*F90),2)</f>
      </c>
      <c r="O90">
        <f>rekapitulace!H8</f>
      </c>
      <c>
        <f>O90/100*H90</f>
      </c>
    </row>
    <row r="91" spans="4:4" ht="25.5">
      <c r="D91" s="15" t="s">
        <v>231</v>
      </c>
    </row>
    <row r="92" spans="1:16" ht="12.75">
      <c r="A92" s="7">
        <v>32</v>
      </c>
      <c s="7" t="s">
        <v>232</v>
      </c>
      <c s="7" t="s">
        <v>44</v>
      </c>
      <c s="7" t="s">
        <v>233</v>
      </c>
      <c s="7" t="s">
        <v>128</v>
      </c>
      <c s="10">
        <v>34</v>
      </c>
      <c s="14"/>
      <c s="13">
        <f>ROUND((G92*F92),2)</f>
      </c>
      <c r="O92">
        <f>rekapitulace!H8</f>
      </c>
      <c>
        <f>O92/100*H92</f>
      </c>
    </row>
    <row r="93" spans="4:4" ht="25.5">
      <c r="D93" s="15" t="s">
        <v>234</v>
      </c>
    </row>
    <row r="94" spans="1:16" ht="12.75">
      <c r="A94" s="7">
        <v>33</v>
      </c>
      <c s="7" t="s">
        <v>235</v>
      </c>
      <c s="7" t="s">
        <v>44</v>
      </c>
      <c s="7" t="s">
        <v>236</v>
      </c>
      <c s="7" t="s">
        <v>237</v>
      </c>
      <c s="10">
        <v>34</v>
      </c>
      <c s="14"/>
      <c s="13">
        <f>ROUND((G94*F94),2)</f>
      </c>
      <c r="O94">
        <f>rekapitulace!H8</f>
      </c>
      <c>
        <f>O94/100*H94</f>
      </c>
    </row>
    <row r="95" spans="4:4" ht="25.5">
      <c r="D95" s="15" t="s">
        <v>238</v>
      </c>
    </row>
    <row r="96" spans="1:16" ht="12.75">
      <c r="A96" s="7">
        <v>34</v>
      </c>
      <c s="7" t="s">
        <v>239</v>
      </c>
      <c s="7" t="s">
        <v>44</v>
      </c>
      <c s="7" t="s">
        <v>240</v>
      </c>
      <c s="7" t="s">
        <v>152</v>
      </c>
      <c s="10">
        <v>3</v>
      </c>
      <c s="14"/>
      <c s="13">
        <f>ROUND((G96*F96),2)</f>
      </c>
      <c r="O96">
        <f>rekapitulace!H8</f>
      </c>
      <c>
        <f>O96/100*H96</f>
      </c>
    </row>
    <row r="97" spans="4:4" ht="25.5">
      <c r="D97" s="15" t="s">
        <v>74</v>
      </c>
    </row>
    <row r="98" spans="1:16" ht="12.75">
      <c r="A98" s="7">
        <v>35</v>
      </c>
      <c s="7" t="s">
        <v>241</v>
      </c>
      <c s="7" t="s">
        <v>44</v>
      </c>
      <c s="7" t="s">
        <v>242</v>
      </c>
      <c s="7" t="s">
        <v>128</v>
      </c>
      <c s="10">
        <v>36</v>
      </c>
      <c s="14"/>
      <c s="13">
        <f>ROUND((G98*F98),2)</f>
      </c>
      <c r="O98">
        <f>rekapitulace!H8</f>
      </c>
      <c>
        <f>O98/100*H98</f>
      </c>
    </row>
    <row r="99" spans="4:4" ht="25.5">
      <c r="D99" s="15" t="s">
        <v>243</v>
      </c>
    </row>
    <row r="100" spans="1:16" ht="12.75">
      <c r="A100" s="7">
        <v>36</v>
      </c>
      <c s="7" t="s">
        <v>244</v>
      </c>
      <c s="7" t="s">
        <v>44</v>
      </c>
      <c s="7" t="s">
        <v>245</v>
      </c>
      <c s="7" t="s">
        <v>128</v>
      </c>
      <c s="10">
        <v>298</v>
      </c>
      <c s="14"/>
      <c s="13">
        <f>ROUND((G100*F100),2)</f>
      </c>
      <c r="O100">
        <f>rekapitulace!H8</f>
      </c>
      <c>
        <f>O100/100*H100</f>
      </c>
    </row>
    <row r="101" spans="4:4" ht="38.25">
      <c r="D101" s="15" t="s">
        <v>246</v>
      </c>
    </row>
    <row r="102" spans="1:16" ht="12.75">
      <c r="A102" s="7">
        <v>37</v>
      </c>
      <c s="7" t="s">
        <v>247</v>
      </c>
      <c s="7" t="s">
        <v>44</v>
      </c>
      <c s="7" t="s">
        <v>248</v>
      </c>
      <c s="7" t="s">
        <v>128</v>
      </c>
      <c s="10">
        <v>86</v>
      </c>
      <c s="14"/>
      <c s="13">
        <f>ROUND((G102*F102),2)</f>
      </c>
      <c r="O102">
        <f>rekapitulace!H8</f>
      </c>
      <c>
        <f>O102/100*H102</f>
      </c>
    </row>
    <row r="103" spans="4:4" ht="25.5">
      <c r="D103" s="15" t="s">
        <v>249</v>
      </c>
    </row>
    <row r="104" spans="1:16" ht="12.75">
      <c r="A104" s="7">
        <v>38</v>
      </c>
      <c s="7" t="s">
        <v>250</v>
      </c>
      <c s="7" t="s">
        <v>44</v>
      </c>
      <c s="7" t="s">
        <v>251</v>
      </c>
      <c s="7" t="s">
        <v>128</v>
      </c>
      <c s="10">
        <v>846</v>
      </c>
      <c s="14"/>
      <c s="13">
        <f>ROUND((G104*F104),2)</f>
      </c>
      <c r="O104">
        <f>rekapitulace!H8</f>
      </c>
      <c>
        <f>O104/100*H104</f>
      </c>
    </row>
    <row r="105" spans="4:4" ht="38.25">
      <c r="D105" s="15" t="s">
        <v>181</v>
      </c>
    </row>
    <row r="106" spans="1:16" ht="12.75">
      <c r="A106" s="7">
        <v>39</v>
      </c>
      <c s="7" t="s">
        <v>252</v>
      </c>
      <c s="7" t="s">
        <v>44</v>
      </c>
      <c s="7" t="s">
        <v>253</v>
      </c>
      <c s="7" t="s">
        <v>152</v>
      </c>
      <c s="10">
        <v>1</v>
      </c>
      <c s="14"/>
      <c s="13">
        <f>ROUND((G106*F106),2)</f>
      </c>
      <c r="O106">
        <f>rekapitulace!H8</f>
      </c>
      <c>
        <f>O106/100*H106</f>
      </c>
    </row>
    <row r="107" spans="4:4" ht="25.5">
      <c r="D107" s="15" t="s">
        <v>188</v>
      </c>
    </row>
    <row r="108" spans="1:16" ht="12.75">
      <c r="A108" s="7">
        <v>40</v>
      </c>
      <c s="7" t="s">
        <v>254</v>
      </c>
      <c s="7" t="s">
        <v>44</v>
      </c>
      <c s="7" t="s">
        <v>255</v>
      </c>
      <c s="7" t="s">
        <v>152</v>
      </c>
      <c s="10">
        <v>1</v>
      </c>
      <c s="14"/>
      <c s="13">
        <f>ROUND((G108*F108),2)</f>
      </c>
      <c r="O108">
        <f>rekapitulace!H8</f>
      </c>
      <c>
        <f>O108/100*H108</f>
      </c>
    </row>
    <row r="109" spans="4:4" ht="25.5">
      <c r="D109" s="15" t="s">
        <v>188</v>
      </c>
    </row>
    <row r="110" spans="1:16" ht="12.75">
      <c r="A110" s="7">
        <v>41</v>
      </c>
      <c s="7" t="s">
        <v>256</v>
      </c>
      <c s="7" t="s">
        <v>44</v>
      </c>
      <c s="7" t="s">
        <v>257</v>
      </c>
      <c s="7" t="s">
        <v>152</v>
      </c>
      <c s="10">
        <v>5</v>
      </c>
      <c s="14"/>
      <c s="13">
        <f>ROUND((G110*F110),2)</f>
      </c>
      <c r="O110">
        <f>rekapitulace!H8</f>
      </c>
      <c>
        <f>O110/100*H110</f>
      </c>
    </row>
    <row r="111" spans="4:4" ht="25.5">
      <c r="D111" s="15" t="s">
        <v>231</v>
      </c>
    </row>
    <row r="112" spans="1:16" ht="12.75">
      <c r="A112" s="7">
        <v>42</v>
      </c>
      <c s="7" t="s">
        <v>258</v>
      </c>
      <c s="7" t="s">
        <v>44</v>
      </c>
      <c s="7" t="s">
        <v>259</v>
      </c>
      <c s="7" t="s">
        <v>152</v>
      </c>
      <c s="10">
        <v>4</v>
      </c>
      <c s="14"/>
      <c s="13">
        <f>ROUND((G112*F112),2)</f>
      </c>
      <c r="O112">
        <f>rekapitulace!H8</f>
      </c>
      <c>
        <f>O112/100*H112</f>
      </c>
    </row>
    <row r="113" spans="4:4" ht="25.5">
      <c r="D113" s="15" t="s">
        <v>153</v>
      </c>
    </row>
    <row r="114" spans="1:16" ht="12.75">
      <c r="A114" s="7">
        <v>43</v>
      </c>
      <c s="7" t="s">
        <v>260</v>
      </c>
      <c s="7" t="s">
        <v>44</v>
      </c>
      <c s="7" t="s">
        <v>261</v>
      </c>
      <c s="7" t="s">
        <v>152</v>
      </c>
      <c s="10">
        <v>2</v>
      </c>
      <c s="14"/>
      <c s="13">
        <f>ROUND((G114*F114),2)</f>
      </c>
      <c r="O114">
        <f>rekapitulace!H8</f>
      </c>
      <c>
        <f>O114/100*H114</f>
      </c>
    </row>
    <row r="115" spans="4:4" ht="25.5">
      <c r="D115" s="15" t="s">
        <v>161</v>
      </c>
    </row>
    <row r="116" spans="1:16" ht="12.75">
      <c r="A116" s="7">
        <v>44</v>
      </c>
      <c s="7" t="s">
        <v>262</v>
      </c>
      <c s="7" t="s">
        <v>44</v>
      </c>
      <c s="7" t="s">
        <v>263</v>
      </c>
      <c s="7" t="s">
        <v>152</v>
      </c>
      <c s="10">
        <v>10</v>
      </c>
      <c s="14"/>
      <c s="13">
        <f>ROUND((G116*F116),2)</f>
      </c>
      <c r="O116">
        <f>rekapitulace!H8</f>
      </c>
      <c>
        <f>O116/100*H116</f>
      </c>
    </row>
    <row r="117" spans="4:4" ht="25.5">
      <c r="D117" s="15" t="s">
        <v>264</v>
      </c>
    </row>
    <row r="118" spans="1:16" ht="12.75">
      <c r="A118" s="7">
        <v>45</v>
      </c>
      <c s="7" t="s">
        <v>265</v>
      </c>
      <c s="7" t="s">
        <v>44</v>
      </c>
      <c s="7" t="s">
        <v>266</v>
      </c>
      <c s="7" t="s">
        <v>152</v>
      </c>
      <c s="10">
        <v>4</v>
      </c>
      <c s="14"/>
      <c s="13">
        <f>ROUND((G118*F118),2)</f>
      </c>
      <c r="O118">
        <f>rekapitulace!H8</f>
      </c>
      <c>
        <f>O118/100*H118</f>
      </c>
    </row>
    <row r="119" spans="4:4" ht="25.5">
      <c r="D119" s="15" t="s">
        <v>153</v>
      </c>
    </row>
    <row r="120" spans="1:16" ht="12.75" customHeight="1">
      <c r="A120" s="16"/>
      <c s="16"/>
      <c s="16" t="s">
        <v>168</v>
      </c>
      <c s="16" t="s">
        <v>220</v>
      </c>
      <c s="16"/>
      <c s="16"/>
      <c s="16"/>
      <c s="16">
        <f>SUM(H84:H119)</f>
      </c>
      <c r="P120">
        <f>ROUND(SUM(P84:P119),2)</f>
      </c>
    </row>
    <row r="122" spans="1:8" ht="12.75" customHeight="1">
      <c r="A122" s="9"/>
      <c s="9"/>
      <c s="9" t="s">
        <v>171</v>
      </c>
      <c s="9" t="s">
        <v>267</v>
      </c>
      <c s="9"/>
      <c s="11"/>
      <c s="9"/>
      <c s="11"/>
    </row>
    <row r="123" spans="1:16" ht="12.75">
      <c r="A123" s="7">
        <v>46</v>
      </c>
      <c s="7" t="s">
        <v>268</v>
      </c>
      <c s="7" t="s">
        <v>44</v>
      </c>
      <c s="7" t="s">
        <v>269</v>
      </c>
      <c s="7" t="s">
        <v>152</v>
      </c>
      <c s="10">
        <v>1</v>
      </c>
      <c s="14"/>
      <c s="13">
        <f>ROUND((G123*F123),2)</f>
      </c>
      <c r="O123">
        <f>rekapitulace!H8</f>
      </c>
      <c>
        <f>O123/100*H123</f>
      </c>
    </row>
    <row r="124" spans="4:4" ht="25.5">
      <c r="D124" s="15" t="s">
        <v>188</v>
      </c>
    </row>
    <row r="125" spans="1:16" ht="12.75">
      <c r="A125" s="7">
        <v>47</v>
      </c>
      <c s="7" t="s">
        <v>270</v>
      </c>
      <c s="7" t="s">
        <v>44</v>
      </c>
      <c s="7" t="s">
        <v>271</v>
      </c>
      <c s="7" t="s">
        <v>152</v>
      </c>
      <c s="10">
        <v>1</v>
      </c>
      <c s="14"/>
      <c s="13">
        <f>ROUND((G125*F125),2)</f>
      </c>
      <c r="O125">
        <f>rekapitulace!H8</f>
      </c>
      <c>
        <f>O125/100*H125</f>
      </c>
    </row>
    <row r="126" spans="4:4" ht="25.5">
      <c r="D126" s="15" t="s">
        <v>188</v>
      </c>
    </row>
    <row r="127" spans="1:16" ht="12.75">
      <c r="A127" s="7">
        <v>48</v>
      </c>
      <c s="7" t="s">
        <v>272</v>
      </c>
      <c s="7" t="s">
        <v>44</v>
      </c>
      <c s="7" t="s">
        <v>273</v>
      </c>
      <c s="7" t="s">
        <v>46</v>
      </c>
      <c s="10">
        <v>1</v>
      </c>
      <c s="14"/>
      <c s="13">
        <f>ROUND((G127*F127),2)</f>
      </c>
      <c r="O127">
        <f>rekapitulace!H8</f>
      </c>
      <c>
        <f>O127/100*H127</f>
      </c>
    </row>
    <row r="128" spans="4:4" ht="25.5">
      <c r="D128" s="15" t="s">
        <v>47</v>
      </c>
    </row>
    <row r="129" spans="1:16" ht="12.75">
      <c r="A129" s="7">
        <v>49</v>
      </c>
      <c s="7" t="s">
        <v>274</v>
      </c>
      <c s="7" t="s">
        <v>44</v>
      </c>
      <c s="7" t="s">
        <v>275</v>
      </c>
      <c s="7" t="s">
        <v>152</v>
      </c>
      <c s="10">
        <v>1</v>
      </c>
      <c s="14"/>
      <c s="13">
        <f>ROUND((G129*F129),2)</f>
      </c>
      <c r="O129">
        <f>rekapitulace!H8</f>
      </c>
      <c>
        <f>O129/100*H129</f>
      </c>
    </row>
    <row r="130" spans="4:4" ht="25.5">
      <c r="D130" s="15" t="s">
        <v>188</v>
      </c>
    </row>
    <row r="131" spans="1:16" ht="12.75">
      <c r="A131" s="7">
        <v>50</v>
      </c>
      <c s="7" t="s">
        <v>276</v>
      </c>
      <c s="7" t="s">
        <v>44</v>
      </c>
      <c s="7" t="s">
        <v>277</v>
      </c>
      <c s="7" t="s">
        <v>152</v>
      </c>
      <c s="10">
        <v>1</v>
      </c>
      <c s="14"/>
      <c s="13">
        <f>ROUND((G131*F131),2)</f>
      </c>
      <c r="O131">
        <f>rekapitulace!H8</f>
      </c>
      <c>
        <f>O131/100*H131</f>
      </c>
    </row>
    <row r="132" spans="4:4" ht="25.5">
      <c r="D132" s="15" t="s">
        <v>188</v>
      </c>
    </row>
    <row r="133" spans="1:16" ht="12.75" customHeight="1">
      <c r="A133" s="16"/>
      <c s="16"/>
      <c s="16" t="s">
        <v>171</v>
      </c>
      <c s="16" t="s">
        <v>267</v>
      </c>
      <c s="16"/>
      <c s="16"/>
      <c s="16"/>
      <c s="16">
        <f>SUM(H123:H132)</f>
      </c>
      <c r="P133">
        <f>ROUND(SUM(P123:P132),2)</f>
      </c>
    </row>
    <row r="135" spans="1:16" ht="12.75" customHeight="1">
      <c r="A135" s="16"/>
      <c s="16"/>
      <c s="16"/>
      <c s="16" t="s">
        <v>65</v>
      </c>
      <c s="16"/>
      <c s="16"/>
      <c s="16"/>
      <c s="16">
        <f>+H18+H25+H42+H61+H72+H81+H120+H133</f>
      </c>
      <c r="P135">
        <f>+P18+P25+P42+P61+P72+P81+P120+P133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5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85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1735</v>
      </c>
      <c s="5" t="s">
        <v>1736</v>
      </c>
      <c s="5"/>
    </row>
    <row r="6" spans="1:5" ht="12.75" customHeight="1">
      <c r="A6" t="s">
        <v>17</v>
      </c>
      <c r="C6" s="5" t="s">
        <v>1737</v>
      </c>
      <c s="5" t="s">
        <v>1736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42</v>
      </c>
      <c s="9" t="s">
        <v>41</v>
      </c>
      <c s="9"/>
      <c s="11"/>
      <c s="9"/>
      <c s="11"/>
    </row>
    <row r="12" spans="1:16" ht="12.75">
      <c r="A12" s="7">
        <v>1</v>
      </c>
      <c s="7" t="s">
        <v>91</v>
      </c>
      <c s="7" t="s">
        <v>44</v>
      </c>
      <c s="7" t="s">
        <v>544</v>
      </c>
      <c s="7" t="s">
        <v>93</v>
      </c>
      <c s="10">
        <v>60.66</v>
      </c>
      <c s="14"/>
      <c s="13">
        <f>ROUND((G12*F12),2)</f>
      </c>
      <c r="O12">
        <f>rekapitulace!H8</f>
      </c>
      <c>
        <f>O12/100*H12</f>
      </c>
    </row>
    <row r="13" spans="4:4" ht="76.5">
      <c r="D13" s="15" t="s">
        <v>1738</v>
      </c>
    </row>
    <row r="14" spans="1:16" ht="12.75">
      <c r="A14" s="7">
        <v>2</v>
      </c>
      <c s="7" t="s">
        <v>1606</v>
      </c>
      <c s="7" t="s">
        <v>44</v>
      </c>
      <c s="7" t="s">
        <v>1607</v>
      </c>
      <c s="7" t="s">
        <v>70</v>
      </c>
      <c s="10">
        <v>1</v>
      </c>
      <c s="14"/>
      <c s="13">
        <f>ROUND((G14*F14),2)</f>
      </c>
      <c r="O14">
        <f>rekapitulace!H8</f>
      </c>
      <c>
        <f>O14/100*H14</f>
      </c>
    </row>
    <row r="15" spans="4:4" ht="25.5">
      <c r="D15" s="15" t="s">
        <v>188</v>
      </c>
    </row>
    <row r="16" spans="1:16" ht="12.75" customHeight="1">
      <c r="A16" s="16"/>
      <c s="16"/>
      <c s="16" t="s">
        <v>42</v>
      </c>
      <c s="16" t="s">
        <v>41</v>
      </c>
      <c s="16"/>
      <c s="16"/>
      <c s="16"/>
      <c s="16">
        <f>SUM(H12:H15)</f>
      </c>
      <c r="P16">
        <f>ROUND(SUM(P12:P15),2)</f>
      </c>
    </row>
    <row r="18" spans="1:8" ht="12.75" customHeight="1">
      <c r="A18" s="9"/>
      <c s="9"/>
      <c s="9" t="s">
        <v>24</v>
      </c>
      <c s="9" t="s">
        <v>102</v>
      </c>
      <c s="9"/>
      <c s="11"/>
      <c s="9"/>
      <c s="11"/>
    </row>
    <row r="19" spans="1:16" ht="12.75">
      <c r="A19" s="7">
        <v>3</v>
      </c>
      <c s="7" t="s">
        <v>822</v>
      </c>
      <c s="7" t="s">
        <v>44</v>
      </c>
      <c s="7" t="s">
        <v>1619</v>
      </c>
      <c s="7" t="s">
        <v>93</v>
      </c>
      <c s="10">
        <v>5.39</v>
      </c>
      <c s="14"/>
      <c s="13">
        <f>ROUND((G19*F19),2)</f>
      </c>
      <c r="O19">
        <f>rekapitulace!H8</f>
      </c>
      <c>
        <f>O19/100*H19</f>
      </c>
    </row>
    <row r="20" spans="4:4" ht="102">
      <c r="D20" s="15" t="s">
        <v>1739</v>
      </c>
    </row>
    <row r="21" spans="1:16" ht="12.75">
      <c r="A21" s="7">
        <v>4</v>
      </c>
      <c s="7" t="s">
        <v>356</v>
      </c>
      <c s="7" t="s">
        <v>61</v>
      </c>
      <c s="7" t="s">
        <v>1621</v>
      </c>
      <c s="7" t="s">
        <v>93</v>
      </c>
      <c s="10">
        <v>230.93</v>
      </c>
      <c s="14"/>
      <c s="13">
        <f>ROUND((G21*F21),2)</f>
      </c>
      <c r="O21">
        <f>rekapitulace!H8</f>
      </c>
      <c>
        <f>O21/100*H21</f>
      </c>
    </row>
    <row r="22" spans="4:4" ht="306">
      <c r="D22" s="15" t="s">
        <v>1740</v>
      </c>
    </row>
    <row r="23" spans="1:16" ht="12.75">
      <c r="A23" s="7">
        <v>5</v>
      </c>
      <c s="7" t="s">
        <v>356</v>
      </c>
      <c s="7" t="s">
        <v>63</v>
      </c>
      <c s="7" t="s">
        <v>1623</v>
      </c>
      <c s="7" t="s">
        <v>93</v>
      </c>
      <c s="10">
        <v>55.27</v>
      </c>
      <c s="14"/>
      <c s="13">
        <f>ROUND((G23*F23),2)</f>
      </c>
      <c r="O23">
        <f>rekapitulace!H8</f>
      </c>
      <c>
        <f>O23/100*H23</f>
      </c>
    </row>
    <row r="24" spans="4:4" ht="293.25">
      <c r="D24" s="15" t="s">
        <v>1741</v>
      </c>
    </row>
    <row r="25" spans="1:16" ht="12.75">
      <c r="A25" s="7">
        <v>6</v>
      </c>
      <c s="7" t="s">
        <v>109</v>
      </c>
      <c s="7" t="s">
        <v>44</v>
      </c>
      <c s="7" t="s">
        <v>110</v>
      </c>
      <c s="7" t="s">
        <v>93</v>
      </c>
      <c s="10">
        <v>60.66</v>
      </c>
      <c s="14"/>
      <c s="13">
        <f>ROUND((G25*F25),2)</f>
      </c>
      <c r="O25">
        <f>rekapitulace!H8</f>
      </c>
      <c>
        <f>O25/100*H25</f>
      </c>
    </row>
    <row r="26" spans="4:4" ht="114.75">
      <c r="D26" s="15" t="s">
        <v>1742</v>
      </c>
    </row>
    <row r="27" spans="1:16" ht="12.75">
      <c r="A27" s="7">
        <v>7</v>
      </c>
      <c s="7" t="s">
        <v>112</v>
      </c>
      <c s="7" t="s">
        <v>44</v>
      </c>
      <c s="7" t="s">
        <v>113</v>
      </c>
      <c s="7" t="s">
        <v>93</v>
      </c>
      <c s="10">
        <v>230.93</v>
      </c>
      <c s="14"/>
      <c s="13">
        <f>ROUND((G27*F27),2)</f>
      </c>
      <c r="O27">
        <f>rekapitulace!H8</f>
      </c>
      <c>
        <f>O27/100*H27</f>
      </c>
    </row>
    <row r="28" spans="4:4" ht="76.5">
      <c r="D28" s="15" t="s">
        <v>1743</v>
      </c>
    </row>
    <row r="29" spans="1:16" ht="12.75" customHeight="1">
      <c r="A29" s="16"/>
      <c s="16"/>
      <c s="16" t="s">
        <v>24</v>
      </c>
      <c s="16" t="s">
        <v>102</v>
      </c>
      <c s="16"/>
      <c s="16"/>
      <c s="16"/>
      <c s="16">
        <f>SUM(H19:H28)</f>
      </c>
      <c r="P29">
        <f>ROUND(SUM(P19:P28),2)</f>
      </c>
    </row>
    <row r="31" spans="1:8" ht="12.75" customHeight="1">
      <c r="A31" s="9"/>
      <c s="9"/>
      <c s="9" t="s">
        <v>34</v>
      </c>
      <c s="9" t="s">
        <v>570</v>
      </c>
      <c s="9"/>
      <c s="11"/>
      <c s="9"/>
      <c s="11"/>
    </row>
    <row r="32" spans="1:16" ht="12.75">
      <c r="A32" s="7">
        <v>8</v>
      </c>
      <c s="7" t="s">
        <v>1174</v>
      </c>
      <c s="7" t="s">
        <v>44</v>
      </c>
      <c s="7" t="s">
        <v>1175</v>
      </c>
      <c s="7" t="s">
        <v>93</v>
      </c>
      <c s="10">
        <v>5.39</v>
      </c>
      <c s="14"/>
      <c s="13">
        <f>ROUND((G32*F32),2)</f>
      </c>
      <c r="O32">
        <f>rekapitulace!H8</f>
      </c>
      <c>
        <f>O32/100*H32</f>
      </c>
    </row>
    <row r="33" spans="4:4" ht="76.5">
      <c r="D33" s="15" t="s">
        <v>1744</v>
      </c>
    </row>
    <row r="34" spans="1:16" ht="12.75" customHeight="1">
      <c r="A34" s="16"/>
      <c s="16"/>
      <c s="16" t="s">
        <v>34</v>
      </c>
      <c s="16" t="s">
        <v>570</v>
      </c>
      <c s="16"/>
      <c s="16"/>
      <c s="16"/>
      <c s="16">
        <f>SUM(H32:H33)</f>
      </c>
      <c r="P34">
        <f>ROUND(SUM(P32:P33),2)</f>
      </c>
    </row>
    <row r="36" spans="1:8" ht="12.75" customHeight="1">
      <c r="A36" s="9"/>
      <c s="9"/>
      <c s="9" t="s">
        <v>36</v>
      </c>
      <c s="9" t="s">
        <v>119</v>
      </c>
      <c s="9"/>
      <c s="11"/>
      <c s="9"/>
      <c s="11"/>
    </row>
    <row r="37" spans="1:16" ht="12.75">
      <c r="A37" s="7">
        <v>9</v>
      </c>
      <c s="7" t="s">
        <v>120</v>
      </c>
      <c s="7" t="s">
        <v>44</v>
      </c>
      <c s="7" t="s">
        <v>899</v>
      </c>
      <c s="7" t="s">
        <v>93</v>
      </c>
      <c s="10">
        <v>52.42</v>
      </c>
      <c s="14"/>
      <c s="13">
        <f>ROUND((G37*F37),2)</f>
      </c>
      <c r="O37">
        <f>rekapitulace!H8</f>
      </c>
      <c>
        <f>O37/100*H37</f>
      </c>
    </row>
    <row r="38" spans="4:4" ht="102">
      <c r="D38" s="15" t="s">
        <v>1745</v>
      </c>
    </row>
    <row r="39" spans="1:16" ht="12.75" customHeight="1">
      <c r="A39" s="16"/>
      <c s="16"/>
      <c s="16" t="s">
        <v>36</v>
      </c>
      <c s="16" t="s">
        <v>119</v>
      </c>
      <c s="16"/>
      <c s="16"/>
      <c s="16"/>
      <c s="16">
        <f>SUM(H37:H38)</f>
      </c>
      <c r="P39">
        <f>ROUND(SUM(P37:P38),2)</f>
      </c>
    </row>
    <row r="41" spans="1:8" ht="12.75" customHeight="1">
      <c r="A41" s="9"/>
      <c s="9"/>
      <c s="9" t="s">
        <v>39</v>
      </c>
      <c s="9" t="s">
        <v>366</v>
      </c>
      <c s="9"/>
      <c s="11"/>
      <c s="9"/>
      <c s="11"/>
    </row>
    <row r="42" spans="1:16" ht="12.75">
      <c r="A42" s="7">
        <v>10</v>
      </c>
      <c s="7" t="s">
        <v>1632</v>
      </c>
      <c s="7" t="s">
        <v>44</v>
      </c>
      <c s="7" t="s">
        <v>1633</v>
      </c>
      <c s="7" t="s">
        <v>70</v>
      </c>
      <c s="10">
        <v>6</v>
      </c>
      <c s="14"/>
      <c s="13">
        <f>ROUND((G42*F42),2)</f>
      </c>
      <c r="O42">
        <f>rekapitulace!H8</f>
      </c>
      <c>
        <f>O42/100*H42</f>
      </c>
    </row>
    <row r="43" spans="4:4" ht="25.5">
      <c r="D43" s="15" t="s">
        <v>223</v>
      </c>
    </row>
    <row r="44" spans="1:16" ht="12.75">
      <c r="A44" s="7">
        <v>11</v>
      </c>
      <c s="7" t="s">
        <v>1635</v>
      </c>
      <c s="7" t="s">
        <v>44</v>
      </c>
      <c s="7" t="s">
        <v>1746</v>
      </c>
      <c s="7" t="s">
        <v>128</v>
      </c>
      <c s="10">
        <v>620</v>
      </c>
      <c s="14"/>
      <c s="13">
        <f>ROUND((G44*F44),2)</f>
      </c>
      <c r="O44">
        <f>rekapitulace!H8</f>
      </c>
      <c>
        <f>O44/100*H44</f>
      </c>
    </row>
    <row r="45" spans="4:4" ht="38.25">
      <c r="D45" s="15" t="s">
        <v>1747</v>
      </c>
    </row>
    <row r="46" spans="1:16" ht="12.75">
      <c r="A46" s="7">
        <v>12</v>
      </c>
      <c s="7" t="s">
        <v>367</v>
      </c>
      <c s="7" t="s">
        <v>44</v>
      </c>
      <c s="7" t="s">
        <v>1638</v>
      </c>
      <c s="7" t="s">
        <v>128</v>
      </c>
      <c s="10">
        <v>58</v>
      </c>
      <c s="14"/>
      <c s="13">
        <f>ROUND((G46*F46),2)</f>
      </c>
      <c r="O46">
        <f>rekapitulace!H8</f>
      </c>
      <c>
        <f>O46/100*H46</f>
      </c>
    </row>
    <row r="47" spans="4:4" ht="25.5">
      <c r="D47" s="15" t="s">
        <v>1748</v>
      </c>
    </row>
    <row r="48" spans="1:16" ht="12.75">
      <c r="A48" s="7">
        <v>13</v>
      </c>
      <c s="7" t="s">
        <v>370</v>
      </c>
      <c s="7" t="s">
        <v>44</v>
      </c>
      <c s="7" t="s">
        <v>1608</v>
      </c>
      <c s="7" t="s">
        <v>128</v>
      </c>
      <c s="10">
        <v>545</v>
      </c>
      <c s="14"/>
      <c s="13">
        <f>ROUND((G48*F48),2)</f>
      </c>
      <c r="O48">
        <f>rekapitulace!H8</f>
      </c>
      <c>
        <f>O48/100*H48</f>
      </c>
    </row>
    <row r="49" spans="4:4" ht="38.25">
      <c r="D49" s="15" t="s">
        <v>1749</v>
      </c>
    </row>
    <row r="50" spans="1:16" ht="12.75">
      <c r="A50" s="7">
        <v>14</v>
      </c>
      <c s="7" t="s">
        <v>1609</v>
      </c>
      <c s="7" t="s">
        <v>44</v>
      </c>
      <c s="7" t="s">
        <v>1610</v>
      </c>
      <c s="7" t="s">
        <v>128</v>
      </c>
      <c s="10">
        <v>265</v>
      </c>
      <c s="14"/>
      <c s="13">
        <f>ROUND((G50*F50),2)</f>
      </c>
      <c r="O50">
        <f>rekapitulace!H8</f>
      </c>
      <c>
        <f>O50/100*H50</f>
      </c>
    </row>
    <row r="51" spans="4:4" ht="38.25">
      <c r="D51" s="15" t="s">
        <v>1750</v>
      </c>
    </row>
    <row r="52" spans="1:16" ht="12.75">
      <c r="A52" s="7">
        <v>15</v>
      </c>
      <c s="7" t="s">
        <v>1565</v>
      </c>
      <c s="7" t="s">
        <v>44</v>
      </c>
      <c s="7" t="s">
        <v>1646</v>
      </c>
      <c s="7" t="s">
        <v>128</v>
      </c>
      <c s="10">
        <v>595</v>
      </c>
      <c s="14"/>
      <c s="13">
        <f>ROUND((G52*F52),2)</f>
      </c>
      <c r="O52">
        <f>rekapitulace!H8</f>
      </c>
      <c>
        <f>O52/100*H52</f>
      </c>
    </row>
    <row r="53" spans="4:4" ht="38.25">
      <c r="D53" s="15" t="s">
        <v>1751</v>
      </c>
    </row>
    <row r="54" spans="1:16" ht="12.75">
      <c r="A54" s="7">
        <v>16</v>
      </c>
      <c s="7" t="s">
        <v>1569</v>
      </c>
      <c s="7" t="s">
        <v>44</v>
      </c>
      <c s="7" t="s">
        <v>1648</v>
      </c>
      <c s="7" t="s">
        <v>128</v>
      </c>
      <c s="10">
        <v>100</v>
      </c>
      <c s="14"/>
      <c s="13">
        <f>ROUND((G54*F54),2)</f>
      </c>
      <c r="O54">
        <f>rekapitulace!H8</f>
      </c>
      <c>
        <f>O54/100*H54</f>
      </c>
    </row>
    <row r="55" spans="4:4" ht="38.25">
      <c r="D55" s="15" t="s">
        <v>1216</v>
      </c>
    </row>
    <row r="56" spans="1:16" ht="12.75">
      <c r="A56" s="7">
        <v>17</v>
      </c>
      <c s="7" t="s">
        <v>373</v>
      </c>
      <c s="7" t="s">
        <v>44</v>
      </c>
      <c s="7" t="s">
        <v>1652</v>
      </c>
      <c s="7" t="s">
        <v>128</v>
      </c>
      <c s="10">
        <v>620</v>
      </c>
      <c s="14"/>
      <c s="13">
        <f>ROUND((G56*F56),2)</f>
      </c>
      <c r="O56">
        <f>rekapitulace!H8</f>
      </c>
      <c>
        <f>O56/100*H56</f>
      </c>
    </row>
    <row r="57" spans="4:4" ht="38.25">
      <c r="D57" s="15" t="s">
        <v>1747</v>
      </c>
    </row>
    <row r="58" spans="1:16" ht="12.75">
      <c r="A58" s="7">
        <v>18</v>
      </c>
      <c s="7" t="s">
        <v>1576</v>
      </c>
      <c s="7" t="s">
        <v>44</v>
      </c>
      <c s="7" t="s">
        <v>1577</v>
      </c>
      <c s="7" t="s">
        <v>70</v>
      </c>
      <c s="10">
        <v>20</v>
      </c>
      <c s="14"/>
      <c s="13">
        <f>ROUND((G58*F58),2)</f>
      </c>
      <c r="O58">
        <f>rekapitulace!H8</f>
      </c>
      <c>
        <f>O58/100*H58</f>
      </c>
    </row>
    <row r="59" spans="4:4" ht="25.5">
      <c r="D59" s="15" t="s">
        <v>458</v>
      </c>
    </row>
    <row r="60" spans="1:16" ht="12.75">
      <c r="A60" s="7">
        <v>19</v>
      </c>
      <c s="7" t="s">
        <v>1578</v>
      </c>
      <c s="7" t="s">
        <v>44</v>
      </c>
      <c s="7" t="s">
        <v>1579</v>
      </c>
      <c s="7" t="s">
        <v>70</v>
      </c>
      <c s="10">
        <v>22</v>
      </c>
      <c s="14"/>
      <c s="13">
        <f>ROUND((G60*F60),2)</f>
      </c>
      <c r="O60">
        <f>rekapitulace!H8</f>
      </c>
      <c>
        <f>O60/100*H60</f>
      </c>
    </row>
    <row r="61" spans="4:4" ht="25.5">
      <c r="D61" s="15" t="s">
        <v>471</v>
      </c>
    </row>
    <row r="62" spans="1:16" ht="12.75">
      <c r="A62" s="7">
        <v>20</v>
      </c>
      <c s="7" t="s">
        <v>1584</v>
      </c>
      <c s="7" t="s">
        <v>44</v>
      </c>
      <c s="7" t="s">
        <v>1585</v>
      </c>
      <c s="7" t="s">
        <v>128</v>
      </c>
      <c s="10">
        <v>620</v>
      </c>
      <c s="14"/>
      <c s="13">
        <f>ROUND((G62*F62),2)</f>
      </c>
      <c r="O62">
        <f>rekapitulace!H8</f>
      </c>
      <c>
        <f>O62/100*H62</f>
      </c>
    </row>
    <row r="63" spans="4:4" ht="38.25">
      <c r="D63" s="15" t="s">
        <v>1747</v>
      </c>
    </row>
    <row r="64" spans="1:16" ht="12.75">
      <c r="A64" s="7">
        <v>21</v>
      </c>
      <c s="7" t="s">
        <v>1657</v>
      </c>
      <c s="7" t="s">
        <v>44</v>
      </c>
      <c s="7" t="s">
        <v>1658</v>
      </c>
      <c s="7" t="s">
        <v>70</v>
      </c>
      <c s="10">
        <v>22</v>
      </c>
      <c s="14"/>
      <c s="13">
        <f>ROUND((G64*F64),2)</f>
      </c>
      <c r="O64">
        <f>rekapitulace!H8</f>
      </c>
      <c>
        <f>O64/100*H64</f>
      </c>
    </row>
    <row r="65" spans="4:4" ht="25.5">
      <c r="D65" s="15" t="s">
        <v>471</v>
      </c>
    </row>
    <row r="66" spans="1:16" ht="12.75">
      <c r="A66" s="7">
        <v>22</v>
      </c>
      <c s="7" t="s">
        <v>1752</v>
      </c>
      <c s="7" t="s">
        <v>44</v>
      </c>
      <c s="7" t="s">
        <v>1753</v>
      </c>
      <c s="7" t="s">
        <v>70</v>
      </c>
      <c s="10">
        <v>4</v>
      </c>
      <c s="14"/>
      <c s="13">
        <f>ROUND((G66*F66),2)</f>
      </c>
      <c r="O66">
        <f>rekapitulace!H8</f>
      </c>
      <c>
        <f>O66/100*H66</f>
      </c>
    </row>
    <row r="67" spans="4:4" ht="25.5">
      <c r="D67" s="15" t="s">
        <v>153</v>
      </c>
    </row>
    <row r="68" spans="1:16" ht="12.75">
      <c r="A68" s="7">
        <v>23</v>
      </c>
      <c s="7" t="s">
        <v>1754</v>
      </c>
      <c s="7" t="s">
        <v>44</v>
      </c>
      <c s="7" t="s">
        <v>1755</v>
      </c>
      <c s="7" t="s">
        <v>128</v>
      </c>
      <c s="10">
        <v>150</v>
      </c>
      <c s="14"/>
      <c s="13">
        <f>ROUND((G68*F68),2)</f>
      </c>
      <c r="O68">
        <f>rekapitulace!H8</f>
      </c>
      <c>
        <f>O68/100*H68</f>
      </c>
    </row>
    <row r="69" spans="4:4" ht="38.25">
      <c r="D69" s="15" t="s">
        <v>1756</v>
      </c>
    </row>
    <row r="70" spans="1:16" ht="12.75">
      <c r="A70" s="7">
        <v>24</v>
      </c>
      <c s="7" t="s">
        <v>1660</v>
      </c>
      <c s="7" t="s">
        <v>44</v>
      </c>
      <c s="7" t="s">
        <v>1661</v>
      </c>
      <c s="7" t="s">
        <v>70</v>
      </c>
      <c s="10">
        <v>10</v>
      </c>
      <c s="14"/>
      <c s="13">
        <f>ROUND((G70*F70),2)</f>
      </c>
      <c r="O70">
        <f>rekapitulace!H8</f>
      </c>
      <c>
        <f>O70/100*H70</f>
      </c>
    </row>
    <row r="71" spans="4:4" ht="25.5">
      <c r="D71" s="15" t="s">
        <v>264</v>
      </c>
    </row>
    <row r="72" spans="1:16" ht="12.75">
      <c r="A72" s="7">
        <v>25</v>
      </c>
      <c s="7" t="s">
        <v>1671</v>
      </c>
      <c s="7" t="s">
        <v>44</v>
      </c>
      <c s="7" t="s">
        <v>1757</v>
      </c>
      <c s="7" t="s">
        <v>70</v>
      </c>
      <c s="10">
        <v>10</v>
      </c>
      <c s="14"/>
      <c s="13">
        <f>ROUND((G72*F72),2)</f>
      </c>
      <c r="O72">
        <f>rekapitulace!H8</f>
      </c>
      <c>
        <f>O72/100*H72</f>
      </c>
    </row>
    <row r="73" spans="4:4" ht="25.5">
      <c r="D73" s="15" t="s">
        <v>264</v>
      </c>
    </row>
    <row r="74" spans="1:16" ht="12.75">
      <c r="A74" s="7">
        <v>26</v>
      </c>
      <c s="7" t="s">
        <v>1758</v>
      </c>
      <c s="7" t="s">
        <v>44</v>
      </c>
      <c s="7" t="s">
        <v>1759</v>
      </c>
      <c s="7" t="s">
        <v>70</v>
      </c>
      <c s="10">
        <v>3</v>
      </c>
      <c s="14"/>
      <c s="13">
        <f>ROUND((G74*F74),2)</f>
      </c>
      <c r="O74">
        <f>rekapitulace!H8</f>
      </c>
      <c>
        <f>O74/100*H74</f>
      </c>
    </row>
    <row r="75" spans="4:4" ht="25.5">
      <c r="D75" s="15" t="s">
        <v>74</v>
      </c>
    </row>
    <row r="76" spans="1:16" ht="12.75" customHeight="1">
      <c r="A76" s="16"/>
      <c s="16"/>
      <c s="16" t="s">
        <v>39</v>
      </c>
      <c s="16" t="s">
        <v>366</v>
      </c>
      <c s="16"/>
      <c s="16"/>
      <c s="16"/>
      <c s="16">
        <f>SUM(H42:H75)</f>
      </c>
      <c r="P76">
        <f>ROUND(SUM(P42:P75),2)</f>
      </c>
    </row>
    <row r="78" spans="1:8" ht="12.75" customHeight="1">
      <c r="A78" s="9"/>
      <c s="9"/>
      <c s="9" t="s">
        <v>40</v>
      </c>
      <c s="9" t="s">
        <v>77</v>
      </c>
      <c s="9"/>
      <c s="11"/>
      <c s="9"/>
      <c s="11"/>
    </row>
    <row r="79" spans="1:16" ht="12.75">
      <c r="A79" s="7">
        <v>27</v>
      </c>
      <c s="7" t="s">
        <v>1465</v>
      </c>
      <c s="7" t="s">
        <v>44</v>
      </c>
      <c s="7" t="s">
        <v>1680</v>
      </c>
      <c s="7" t="s">
        <v>128</v>
      </c>
      <c s="10">
        <v>19</v>
      </c>
      <c s="14"/>
      <c s="13">
        <f>ROUND((G79*F79),2)</f>
      </c>
      <c r="O79">
        <f>rekapitulace!H8</f>
      </c>
      <c>
        <f>O79/100*H79</f>
      </c>
    </row>
    <row r="80" spans="4:4" ht="25.5">
      <c r="D80" s="15" t="s">
        <v>1760</v>
      </c>
    </row>
    <row r="81" spans="1:16" ht="12.75">
      <c r="A81" s="7">
        <v>28</v>
      </c>
      <c s="7" t="s">
        <v>1682</v>
      </c>
      <c s="7" t="s">
        <v>44</v>
      </c>
      <c s="7" t="s">
        <v>1683</v>
      </c>
      <c s="7" t="s">
        <v>93</v>
      </c>
      <c s="10">
        <v>2.489</v>
      </c>
      <c s="14"/>
      <c s="13">
        <f>ROUND((G81*F81),2)</f>
      </c>
      <c r="O81">
        <f>rekapitulace!H8</f>
      </c>
      <c>
        <f>O81/100*H81</f>
      </c>
    </row>
    <row r="82" spans="4:4" ht="76.5">
      <c r="D82" s="15" t="s">
        <v>1761</v>
      </c>
    </row>
    <row r="83" spans="1:16" ht="12.75" customHeight="1">
      <c r="A83" s="16"/>
      <c s="16"/>
      <c s="16" t="s">
        <v>40</v>
      </c>
      <c s="16" t="s">
        <v>77</v>
      </c>
      <c s="16"/>
      <c s="16"/>
      <c s="16"/>
      <c s="16">
        <f>SUM(H79:H82)</f>
      </c>
      <c r="P83">
        <f>ROUND(SUM(P79:P82),2)</f>
      </c>
    </row>
    <row r="85" spans="1:16" ht="12.75" customHeight="1">
      <c r="A85" s="16"/>
      <c s="16"/>
      <c s="16"/>
      <c s="16" t="s">
        <v>65</v>
      </c>
      <c s="16"/>
      <c s="16"/>
      <c s="16"/>
      <c s="16">
        <f>+H16+H29+H34+H39+H76+H83</f>
      </c>
      <c r="P85">
        <f>+P16+P29+P34+P39+P76+P83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5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95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1762</v>
      </c>
      <c s="5" t="s">
        <v>1763</v>
      </c>
      <c s="5"/>
    </row>
    <row r="6" spans="1:5" ht="12.75" customHeight="1">
      <c r="A6" t="s">
        <v>17</v>
      </c>
      <c r="C6" s="5" t="s">
        <v>1764</v>
      </c>
      <c s="5" t="s">
        <v>1763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42</v>
      </c>
      <c s="9" t="s">
        <v>41</v>
      </c>
      <c s="9"/>
      <c s="11"/>
      <c s="9"/>
      <c s="11"/>
    </row>
    <row r="12" spans="1:16" ht="12.75">
      <c r="A12" s="7">
        <v>1</v>
      </c>
      <c s="7" t="s">
        <v>91</v>
      </c>
      <c s="7" t="s">
        <v>44</v>
      </c>
      <c s="7" t="s">
        <v>544</v>
      </c>
      <c s="7" t="s">
        <v>93</v>
      </c>
      <c s="10">
        <v>30.296</v>
      </c>
      <c s="14"/>
      <c s="13">
        <f>ROUND((G12*F12),2)</f>
      </c>
      <c r="O12">
        <f>rekapitulace!H8</f>
      </c>
      <c>
        <f>O12/100*H12</f>
      </c>
    </row>
    <row r="13" spans="4:4" ht="76.5">
      <c r="D13" s="15" t="s">
        <v>1765</v>
      </c>
    </row>
    <row r="14" spans="1:16" ht="12.75">
      <c r="A14" s="7">
        <v>2</v>
      </c>
      <c s="7" t="s">
        <v>1606</v>
      </c>
      <c s="7" t="s">
        <v>44</v>
      </c>
      <c s="7" t="s">
        <v>1607</v>
      </c>
      <c s="7" t="s">
        <v>70</v>
      </c>
      <c s="10">
        <v>1</v>
      </c>
      <c s="14"/>
      <c s="13">
        <f>ROUND((G14*F14),2)</f>
      </c>
      <c r="O14">
        <f>rekapitulace!H8</f>
      </c>
      <c>
        <f>O14/100*H14</f>
      </c>
    </row>
    <row r="15" spans="4:4" ht="25.5">
      <c r="D15" s="15" t="s">
        <v>188</v>
      </c>
    </row>
    <row r="16" spans="1:16" ht="12.75" customHeight="1">
      <c r="A16" s="16"/>
      <c s="16"/>
      <c s="16" t="s">
        <v>42</v>
      </c>
      <c s="16" t="s">
        <v>41</v>
      </c>
      <c s="16"/>
      <c s="16"/>
      <c s="16"/>
      <c s="16">
        <f>SUM(H12:H15)</f>
      </c>
      <c r="P16">
        <f>ROUND(SUM(P12:P15),2)</f>
      </c>
    </row>
    <row r="18" spans="1:8" ht="12.75" customHeight="1">
      <c r="A18" s="9"/>
      <c s="9"/>
      <c s="9" t="s">
        <v>24</v>
      </c>
      <c s="9" t="s">
        <v>102</v>
      </c>
      <c s="9"/>
      <c s="11"/>
      <c s="9"/>
      <c s="11"/>
    </row>
    <row r="19" spans="1:16" ht="12.75">
      <c r="A19" s="7">
        <v>3</v>
      </c>
      <c s="7" t="s">
        <v>822</v>
      </c>
      <c s="7" t="s">
        <v>44</v>
      </c>
      <c s="7" t="s">
        <v>1619</v>
      </c>
      <c s="7" t="s">
        <v>93</v>
      </c>
      <c s="10">
        <v>2.496</v>
      </c>
      <c s="14"/>
      <c s="13">
        <f>ROUND((G19*F19),2)</f>
      </c>
      <c r="O19">
        <f>rekapitulace!H8</f>
      </c>
      <c>
        <f>O19/100*H19</f>
      </c>
    </row>
    <row r="20" spans="4:4" ht="242.25">
      <c r="D20" s="15" t="s">
        <v>1766</v>
      </c>
    </row>
    <row r="21" spans="1:16" ht="12.75">
      <c r="A21" s="7">
        <v>4</v>
      </c>
      <c s="7" t="s">
        <v>356</v>
      </c>
      <c s="7" t="s">
        <v>61</v>
      </c>
      <c s="7" t="s">
        <v>1621</v>
      </c>
      <c s="7" t="s">
        <v>93</v>
      </c>
      <c s="10">
        <v>81.875</v>
      </c>
      <c s="14"/>
      <c s="13">
        <f>ROUND((G21*F21),2)</f>
      </c>
      <c r="O21">
        <f>rekapitulace!H8</f>
      </c>
      <c>
        <f>O21/100*H21</f>
      </c>
    </row>
    <row r="22" spans="4:4" ht="204">
      <c r="D22" s="15" t="s">
        <v>1767</v>
      </c>
    </row>
    <row r="23" spans="1:16" ht="12.75">
      <c r="A23" s="7">
        <v>5</v>
      </c>
      <c s="7" t="s">
        <v>356</v>
      </c>
      <c s="7" t="s">
        <v>63</v>
      </c>
      <c s="7" t="s">
        <v>1623</v>
      </c>
      <c s="7" t="s">
        <v>93</v>
      </c>
      <c s="10">
        <v>27.8</v>
      </c>
      <c s="14"/>
      <c s="13">
        <f>ROUND((G23*F23),2)</f>
      </c>
      <c r="O23">
        <f>rekapitulace!H8</f>
      </c>
      <c>
        <f>O23/100*H23</f>
      </c>
    </row>
    <row r="24" spans="4:4" ht="204">
      <c r="D24" s="15" t="s">
        <v>1768</v>
      </c>
    </row>
    <row r="25" spans="1:16" ht="12.75">
      <c r="A25" s="7">
        <v>6</v>
      </c>
      <c s="7" t="s">
        <v>109</v>
      </c>
      <c s="7" t="s">
        <v>44</v>
      </c>
      <c s="7" t="s">
        <v>110</v>
      </c>
      <c s="7" t="s">
        <v>93</v>
      </c>
      <c s="10">
        <v>30.296</v>
      </c>
      <c s="14"/>
      <c s="13">
        <f>ROUND((G25*F25),2)</f>
      </c>
      <c r="O25">
        <f>rekapitulace!H8</f>
      </c>
      <c>
        <f>O25/100*H25</f>
      </c>
    </row>
    <row r="26" spans="4:4" ht="114.75">
      <c r="D26" s="15" t="s">
        <v>1769</v>
      </c>
    </row>
    <row r="27" spans="1:16" ht="12.75">
      <c r="A27" s="7">
        <v>7</v>
      </c>
      <c s="7" t="s">
        <v>112</v>
      </c>
      <c s="7" t="s">
        <v>44</v>
      </c>
      <c s="7" t="s">
        <v>113</v>
      </c>
      <c s="7" t="s">
        <v>93</v>
      </c>
      <c s="10">
        <v>81.875</v>
      </c>
      <c s="14"/>
      <c s="13">
        <f>ROUND((G27*F27),2)</f>
      </c>
      <c r="O27">
        <f>rekapitulace!H8</f>
      </c>
      <c>
        <f>O27/100*H27</f>
      </c>
    </row>
    <row r="28" spans="4:4" ht="76.5">
      <c r="D28" s="15" t="s">
        <v>1770</v>
      </c>
    </row>
    <row r="29" spans="1:16" ht="12.75" customHeight="1">
      <c r="A29" s="16"/>
      <c s="16"/>
      <c s="16" t="s">
        <v>24</v>
      </c>
      <c s="16" t="s">
        <v>102</v>
      </c>
      <c s="16"/>
      <c s="16"/>
      <c s="16"/>
      <c s="16">
        <f>SUM(H19:H28)</f>
      </c>
      <c r="P29">
        <f>ROUND(SUM(P19:P28),2)</f>
      </c>
    </row>
    <row r="31" spans="1:8" ht="12.75" customHeight="1">
      <c r="A31" s="9"/>
      <c s="9"/>
      <c s="9" t="s">
        <v>34</v>
      </c>
      <c s="9" t="s">
        <v>570</v>
      </c>
      <c s="9"/>
      <c s="11"/>
      <c s="9"/>
      <c s="11"/>
    </row>
    <row r="32" spans="1:16" ht="12.75">
      <c r="A32" s="7">
        <v>8</v>
      </c>
      <c s="7" t="s">
        <v>1174</v>
      </c>
      <c s="7" t="s">
        <v>44</v>
      </c>
      <c s="7" t="s">
        <v>1175</v>
      </c>
      <c s="7" t="s">
        <v>93</v>
      </c>
      <c s="10">
        <v>2.496</v>
      </c>
      <c s="14"/>
      <c s="13">
        <f>ROUND((G32*F32),2)</f>
      </c>
      <c r="O32">
        <f>rekapitulace!H8</f>
      </c>
      <c>
        <f>O32/100*H32</f>
      </c>
    </row>
    <row r="33" spans="4:4" ht="191.25">
      <c r="D33" s="15" t="s">
        <v>1771</v>
      </c>
    </row>
    <row r="34" spans="1:16" ht="12.75" customHeight="1">
      <c r="A34" s="16"/>
      <c s="16"/>
      <c s="16" t="s">
        <v>34</v>
      </c>
      <c s="16" t="s">
        <v>570</v>
      </c>
      <c s="16"/>
      <c s="16"/>
      <c s="16"/>
      <c s="16">
        <f>SUM(H32:H33)</f>
      </c>
      <c r="P34">
        <f>ROUND(SUM(P32:P33),2)</f>
      </c>
    </row>
    <row r="36" spans="1:8" ht="12.75" customHeight="1">
      <c r="A36" s="9"/>
      <c s="9"/>
      <c s="9" t="s">
        <v>36</v>
      </c>
      <c s="9" t="s">
        <v>119</v>
      </c>
      <c s="9"/>
      <c s="11"/>
      <c s="9"/>
      <c s="11"/>
    </row>
    <row r="37" spans="1:16" ht="12.75">
      <c r="A37" s="7">
        <v>9</v>
      </c>
      <c s="7" t="s">
        <v>120</v>
      </c>
      <c s="7" t="s">
        <v>44</v>
      </c>
      <c s="7" t="s">
        <v>899</v>
      </c>
      <c s="7" t="s">
        <v>93</v>
      </c>
      <c s="10">
        <v>20.75</v>
      </c>
      <c s="14"/>
      <c s="13">
        <f>ROUND((G37*F37),2)</f>
      </c>
      <c r="O37">
        <f>rekapitulace!H8</f>
      </c>
      <c>
        <f>O37/100*H37</f>
      </c>
    </row>
    <row r="38" spans="4:4" ht="89.25">
      <c r="D38" s="15" t="s">
        <v>1772</v>
      </c>
    </row>
    <row r="39" spans="1:16" ht="12.75" customHeight="1">
      <c r="A39" s="16"/>
      <c s="16"/>
      <c s="16" t="s">
        <v>36</v>
      </c>
      <c s="16" t="s">
        <v>119</v>
      </c>
      <c s="16"/>
      <c s="16"/>
      <c s="16"/>
      <c s="16">
        <f>SUM(H37:H38)</f>
      </c>
      <c r="P39">
        <f>ROUND(SUM(P37:P38),2)</f>
      </c>
    </row>
    <row r="41" spans="1:8" ht="12.75" customHeight="1">
      <c r="A41" s="9"/>
      <c s="9"/>
      <c s="9" t="s">
        <v>39</v>
      </c>
      <c s="9" t="s">
        <v>366</v>
      </c>
      <c s="9"/>
      <c s="11"/>
      <c s="9"/>
      <c s="11"/>
    </row>
    <row r="42" spans="1:16" ht="12.75">
      <c r="A42" s="7">
        <v>10</v>
      </c>
      <c s="7" t="s">
        <v>1632</v>
      </c>
      <c s="7" t="s">
        <v>44</v>
      </c>
      <c s="7" t="s">
        <v>1633</v>
      </c>
      <c s="7" t="s">
        <v>70</v>
      </c>
      <c s="10">
        <v>8</v>
      </c>
      <c s="14"/>
      <c s="13">
        <f>ROUND((G42*F42),2)</f>
      </c>
      <c r="O42">
        <f>rekapitulace!H8</f>
      </c>
      <c>
        <f>O42/100*H42</f>
      </c>
    </row>
    <row r="43" spans="4:4" ht="25.5">
      <c r="D43" s="15" t="s">
        <v>313</v>
      </c>
    </row>
    <row r="44" spans="1:16" ht="12.75">
      <c r="A44" s="7">
        <v>11</v>
      </c>
      <c s="7" t="s">
        <v>1635</v>
      </c>
      <c s="7" t="s">
        <v>44</v>
      </c>
      <c s="7" t="s">
        <v>1746</v>
      </c>
      <c s="7" t="s">
        <v>128</v>
      </c>
      <c s="10">
        <v>330</v>
      </c>
      <c s="14"/>
      <c s="13">
        <f>ROUND((G44*F44),2)</f>
      </c>
      <c r="O44">
        <f>rekapitulace!H8</f>
      </c>
      <c>
        <f>O44/100*H44</f>
      </c>
    </row>
    <row r="45" spans="4:4" ht="38.25">
      <c r="D45" s="15" t="s">
        <v>1773</v>
      </c>
    </row>
    <row r="46" spans="1:16" ht="12.75">
      <c r="A46" s="7">
        <v>12</v>
      </c>
      <c s="7" t="s">
        <v>367</v>
      </c>
      <c s="7" t="s">
        <v>44</v>
      </c>
      <c s="7" t="s">
        <v>1638</v>
      </c>
      <c s="7" t="s">
        <v>128</v>
      </c>
      <c s="10">
        <v>94</v>
      </c>
      <c s="14"/>
      <c s="13">
        <f>ROUND((G46*F46),2)</f>
      </c>
      <c r="O46">
        <f>rekapitulace!H8</f>
      </c>
      <c>
        <f>O46/100*H46</f>
      </c>
    </row>
    <row r="47" spans="4:4" ht="25.5">
      <c r="D47" s="15" t="s">
        <v>1774</v>
      </c>
    </row>
    <row r="48" spans="1:16" ht="12.75">
      <c r="A48" s="7">
        <v>13</v>
      </c>
      <c s="7" t="s">
        <v>370</v>
      </c>
      <c s="7" t="s">
        <v>44</v>
      </c>
      <c s="7" t="s">
        <v>1608</v>
      </c>
      <c s="7" t="s">
        <v>128</v>
      </c>
      <c s="10">
        <v>280</v>
      </c>
      <c s="14"/>
      <c s="13">
        <f>ROUND((G48*F48),2)</f>
      </c>
      <c r="O48">
        <f>rekapitulace!H8</f>
      </c>
      <c>
        <f>O48/100*H48</f>
      </c>
    </row>
    <row r="49" spans="4:4" ht="38.25">
      <c r="D49" s="15" t="s">
        <v>1775</v>
      </c>
    </row>
    <row r="50" spans="1:16" ht="12.75">
      <c r="A50" s="7">
        <v>14</v>
      </c>
      <c s="7" t="s">
        <v>1565</v>
      </c>
      <c s="7" t="s">
        <v>44</v>
      </c>
      <c s="7" t="s">
        <v>1646</v>
      </c>
      <c s="7" t="s">
        <v>128</v>
      </c>
      <c s="10">
        <v>320</v>
      </c>
      <c s="14"/>
      <c s="13">
        <f>ROUND((G50*F50),2)</f>
      </c>
      <c r="O50">
        <f>rekapitulace!H8</f>
      </c>
      <c>
        <f>O50/100*H50</f>
      </c>
    </row>
    <row r="51" spans="4:4" ht="38.25">
      <c r="D51" s="15" t="s">
        <v>1776</v>
      </c>
    </row>
    <row r="52" spans="1:16" ht="12.75">
      <c r="A52" s="7">
        <v>15</v>
      </c>
      <c s="7" t="s">
        <v>1777</v>
      </c>
      <c s="7" t="s">
        <v>44</v>
      </c>
      <c s="7" t="s">
        <v>1778</v>
      </c>
      <c s="7" t="s">
        <v>70</v>
      </c>
      <c s="10">
        <v>3</v>
      </c>
      <c s="14"/>
      <c s="13">
        <f>ROUND((G52*F52),2)</f>
      </c>
      <c r="O52">
        <f>rekapitulace!H8</f>
      </c>
      <c>
        <f>O52/100*H52</f>
      </c>
    </row>
    <row r="53" spans="4:4" ht="25.5">
      <c r="D53" s="15" t="s">
        <v>74</v>
      </c>
    </row>
    <row r="54" spans="1:16" ht="12.75">
      <c r="A54" s="7">
        <v>16</v>
      </c>
      <c s="7" t="s">
        <v>1569</v>
      </c>
      <c s="7" t="s">
        <v>44</v>
      </c>
      <c s="7" t="s">
        <v>1648</v>
      </c>
      <c s="7" t="s">
        <v>128</v>
      </c>
      <c s="10">
        <v>75</v>
      </c>
      <c s="14"/>
      <c s="13">
        <f>ROUND((G54*F54),2)</f>
      </c>
      <c r="O54">
        <f>rekapitulace!H8</f>
      </c>
      <c>
        <f>O54/100*H54</f>
      </c>
    </row>
    <row r="55" spans="4:4" ht="25.5">
      <c r="D55" s="15" t="s">
        <v>1779</v>
      </c>
    </row>
    <row r="56" spans="1:16" ht="12.75">
      <c r="A56" s="7">
        <v>17</v>
      </c>
      <c s="7" t="s">
        <v>373</v>
      </c>
      <c s="7" t="s">
        <v>44</v>
      </c>
      <c s="7" t="s">
        <v>1652</v>
      </c>
      <c s="7" t="s">
        <v>128</v>
      </c>
      <c s="10">
        <v>330</v>
      </c>
      <c s="14"/>
      <c s="13">
        <f>ROUND((G56*F56),2)</f>
      </c>
      <c r="O56">
        <f>rekapitulace!H8</f>
      </c>
      <c>
        <f>O56/100*H56</f>
      </c>
    </row>
    <row r="57" spans="4:4" ht="38.25">
      <c r="D57" s="15" t="s">
        <v>1773</v>
      </c>
    </row>
    <row r="58" spans="1:16" ht="12.75">
      <c r="A58" s="7">
        <v>18</v>
      </c>
      <c s="7" t="s">
        <v>1576</v>
      </c>
      <c s="7" t="s">
        <v>44</v>
      </c>
      <c s="7" t="s">
        <v>1577</v>
      </c>
      <c s="7" t="s">
        <v>70</v>
      </c>
      <c s="10">
        <v>10</v>
      </c>
      <c s="14"/>
      <c s="13">
        <f>ROUND((G58*F58),2)</f>
      </c>
      <c r="O58">
        <f>rekapitulace!H8</f>
      </c>
      <c>
        <f>O58/100*H58</f>
      </c>
    </row>
    <row r="59" spans="4:4" ht="25.5">
      <c r="D59" s="15" t="s">
        <v>264</v>
      </c>
    </row>
    <row r="60" spans="1:16" ht="12.75">
      <c r="A60" s="7">
        <v>19</v>
      </c>
      <c s="7" t="s">
        <v>1578</v>
      </c>
      <c s="7" t="s">
        <v>44</v>
      </c>
      <c s="7" t="s">
        <v>1579</v>
      </c>
      <c s="7" t="s">
        <v>70</v>
      </c>
      <c s="10">
        <v>14</v>
      </c>
      <c s="14"/>
      <c s="13">
        <f>ROUND((G60*F60),2)</f>
      </c>
      <c r="O60">
        <f>rekapitulace!H8</f>
      </c>
      <c>
        <f>O60/100*H60</f>
      </c>
    </row>
    <row r="61" spans="4:4" ht="25.5">
      <c r="D61" s="15" t="s">
        <v>513</v>
      </c>
    </row>
    <row r="62" spans="1:16" ht="12.75">
      <c r="A62" s="7">
        <v>20</v>
      </c>
      <c s="7" t="s">
        <v>1584</v>
      </c>
      <c s="7" t="s">
        <v>44</v>
      </c>
      <c s="7" t="s">
        <v>1585</v>
      </c>
      <c s="7" t="s">
        <v>128</v>
      </c>
      <c s="10">
        <v>330</v>
      </c>
      <c s="14"/>
      <c s="13">
        <f>ROUND((G62*F62),2)</f>
      </c>
      <c r="O62">
        <f>rekapitulace!H8</f>
      </c>
      <c>
        <f>O62/100*H62</f>
      </c>
    </row>
    <row r="63" spans="4:4" ht="38.25">
      <c r="D63" s="15" t="s">
        <v>1773</v>
      </c>
    </row>
    <row r="64" spans="1:16" ht="12.75">
      <c r="A64" s="7">
        <v>21</v>
      </c>
      <c s="7" t="s">
        <v>1657</v>
      </c>
      <c s="7" t="s">
        <v>44</v>
      </c>
      <c s="7" t="s">
        <v>1658</v>
      </c>
      <c s="7" t="s">
        <v>70</v>
      </c>
      <c s="10">
        <v>14</v>
      </c>
      <c s="14"/>
      <c s="13">
        <f>ROUND((G64*F64),2)</f>
      </c>
      <c r="O64">
        <f>rekapitulace!H8</f>
      </c>
      <c>
        <f>O64/100*H64</f>
      </c>
    </row>
    <row r="65" spans="4:4" ht="25.5">
      <c r="D65" s="15" t="s">
        <v>513</v>
      </c>
    </row>
    <row r="66" spans="1:16" ht="12.75">
      <c r="A66" s="7">
        <v>22</v>
      </c>
      <c s="7" t="s">
        <v>1780</v>
      </c>
      <c s="7" t="s">
        <v>44</v>
      </c>
      <c s="7" t="s">
        <v>1753</v>
      </c>
      <c s="7" t="s">
        <v>70</v>
      </c>
      <c s="10">
        <v>1</v>
      </c>
      <c s="14"/>
      <c s="13">
        <f>ROUND((G66*F66),2)</f>
      </c>
      <c r="O66">
        <f>rekapitulace!H8</f>
      </c>
      <c>
        <f>O66/100*H66</f>
      </c>
    </row>
    <row r="67" spans="4:4" ht="25.5">
      <c r="D67" s="15" t="s">
        <v>188</v>
      </c>
    </row>
    <row r="68" spans="1:16" ht="12.75">
      <c r="A68" s="7">
        <v>23</v>
      </c>
      <c s="7" t="s">
        <v>1781</v>
      </c>
      <c s="7" t="s">
        <v>61</v>
      </c>
      <c s="7" t="s">
        <v>1782</v>
      </c>
      <c s="7" t="s">
        <v>70</v>
      </c>
      <c s="10">
        <v>2</v>
      </c>
      <c s="14"/>
      <c s="13">
        <f>ROUND((G68*F68),2)</f>
      </c>
      <c r="O68">
        <f>rekapitulace!H8</f>
      </c>
      <c>
        <f>O68/100*H68</f>
      </c>
    </row>
    <row r="69" spans="4:4" ht="25.5">
      <c r="D69" s="15" t="s">
        <v>161</v>
      </c>
    </row>
    <row r="70" spans="1:16" ht="12.75">
      <c r="A70" s="7">
        <v>24</v>
      </c>
      <c s="7" t="s">
        <v>1781</v>
      </c>
      <c s="7" t="s">
        <v>63</v>
      </c>
      <c s="7" t="s">
        <v>1783</v>
      </c>
      <c s="7" t="s">
        <v>70</v>
      </c>
      <c s="10">
        <v>1</v>
      </c>
      <c s="14"/>
      <c s="13">
        <f>ROUND((G70*F70),2)</f>
      </c>
      <c r="O70">
        <f>rekapitulace!H8</f>
      </c>
      <c>
        <f>O70/100*H70</f>
      </c>
    </row>
    <row r="71" spans="4:4" ht="25.5">
      <c r="D71" s="15" t="s">
        <v>188</v>
      </c>
    </row>
    <row r="72" spans="1:16" ht="12.75">
      <c r="A72" s="7">
        <v>25</v>
      </c>
      <c s="7" t="s">
        <v>1667</v>
      </c>
      <c s="7" t="s">
        <v>44</v>
      </c>
      <c s="7" t="s">
        <v>1784</v>
      </c>
      <c s="7" t="s">
        <v>70</v>
      </c>
      <c s="10">
        <v>1</v>
      </c>
      <c s="14"/>
      <c s="13">
        <f>ROUND((G72*F72),2)</f>
      </c>
      <c r="O72">
        <f>rekapitulace!H8</f>
      </c>
      <c>
        <f>O72/100*H72</f>
      </c>
    </row>
    <row r="73" spans="4:4" ht="25.5">
      <c r="D73" s="15" t="s">
        <v>188</v>
      </c>
    </row>
    <row r="74" spans="1:16" ht="12.75">
      <c r="A74" s="7">
        <v>26</v>
      </c>
      <c s="7" t="s">
        <v>1785</v>
      </c>
      <c s="7" t="s">
        <v>44</v>
      </c>
      <c s="7" t="s">
        <v>1786</v>
      </c>
      <c s="7" t="s">
        <v>70</v>
      </c>
      <c s="10">
        <v>2</v>
      </c>
      <c s="14"/>
      <c s="13">
        <f>ROUND((G74*F74),2)</f>
      </c>
      <c r="O74">
        <f>rekapitulace!H8</f>
      </c>
      <c>
        <f>O74/100*H74</f>
      </c>
    </row>
    <row r="75" spans="4:4" ht="25.5">
      <c r="D75" s="15" t="s">
        <v>161</v>
      </c>
    </row>
    <row r="76" spans="1:16" ht="12.75">
      <c r="A76" s="7">
        <v>27</v>
      </c>
      <c s="7" t="s">
        <v>1671</v>
      </c>
      <c s="7" t="s">
        <v>44</v>
      </c>
      <c s="7" t="s">
        <v>1787</v>
      </c>
      <c s="7" t="s">
        <v>70</v>
      </c>
      <c s="10">
        <v>5</v>
      </c>
      <c s="14"/>
      <c s="13">
        <f>ROUND((G76*F76),2)</f>
      </c>
      <c r="O76">
        <f>rekapitulace!H8</f>
      </c>
      <c>
        <f>O76/100*H76</f>
      </c>
    </row>
    <row r="77" spans="4:4" ht="25.5">
      <c r="D77" s="15" t="s">
        <v>231</v>
      </c>
    </row>
    <row r="78" spans="1:16" ht="12.75">
      <c r="A78" s="7">
        <v>28</v>
      </c>
      <c s="7" t="s">
        <v>1788</v>
      </c>
      <c s="7" t="s">
        <v>44</v>
      </c>
      <c s="7" t="s">
        <v>1789</v>
      </c>
      <c s="7" t="s">
        <v>70</v>
      </c>
      <c s="10">
        <v>1</v>
      </c>
      <c s="14"/>
      <c s="13">
        <f>ROUND((G78*F78),2)</f>
      </c>
      <c r="O78">
        <f>rekapitulace!H8</f>
      </c>
      <c>
        <f>O78/100*H78</f>
      </c>
    </row>
    <row r="79" spans="4:4" ht="25.5">
      <c r="D79" s="15" t="s">
        <v>188</v>
      </c>
    </row>
    <row r="80" spans="1:16" ht="12.75">
      <c r="A80" s="7">
        <v>29</v>
      </c>
      <c s="7" t="s">
        <v>1790</v>
      </c>
      <c s="7" t="s">
        <v>44</v>
      </c>
      <c s="7" t="s">
        <v>1791</v>
      </c>
      <c s="7" t="s">
        <v>70</v>
      </c>
      <c s="10">
        <v>2</v>
      </c>
      <c s="14"/>
      <c s="13">
        <f>ROUND((G80*F80),2)</f>
      </c>
      <c r="O80">
        <f>rekapitulace!H8</f>
      </c>
      <c>
        <f>O80/100*H80</f>
      </c>
    </row>
    <row r="81" spans="4:4" ht="25.5">
      <c r="D81" s="15" t="s">
        <v>161</v>
      </c>
    </row>
    <row r="82" spans="1:16" ht="12.75">
      <c r="A82" s="7">
        <v>30</v>
      </c>
      <c s="7" t="s">
        <v>1792</v>
      </c>
      <c s="7" t="s">
        <v>44</v>
      </c>
      <c s="7" t="s">
        <v>1793</v>
      </c>
      <c s="7" t="s">
        <v>70</v>
      </c>
      <c s="10">
        <v>1</v>
      </c>
      <c s="14"/>
      <c s="13">
        <f>ROUND((G82*F82),2)</f>
      </c>
      <c r="O82">
        <f>rekapitulace!H8</f>
      </c>
      <c>
        <f>O82/100*H82</f>
      </c>
    </row>
    <row r="83" spans="4:4" ht="25.5">
      <c r="D83" s="15" t="s">
        <v>188</v>
      </c>
    </row>
    <row r="84" spans="1:16" ht="12.75">
      <c r="A84" s="7">
        <v>31</v>
      </c>
      <c s="7" t="s">
        <v>1758</v>
      </c>
      <c s="7" t="s">
        <v>44</v>
      </c>
      <c s="7" t="s">
        <v>1759</v>
      </c>
      <c s="7" t="s">
        <v>70</v>
      </c>
      <c s="10">
        <v>2</v>
      </c>
      <c s="14"/>
      <c s="13">
        <f>ROUND((G84*F84),2)</f>
      </c>
      <c r="O84">
        <f>rekapitulace!H8</f>
      </c>
      <c>
        <f>O84/100*H84</f>
      </c>
    </row>
    <row r="85" spans="4:4" ht="25.5">
      <c r="D85" s="15" t="s">
        <v>161</v>
      </c>
    </row>
    <row r="86" spans="1:16" ht="12.75" customHeight="1">
      <c r="A86" s="16"/>
      <c s="16"/>
      <c s="16" t="s">
        <v>39</v>
      </c>
      <c s="16" t="s">
        <v>366</v>
      </c>
      <c s="16"/>
      <c s="16"/>
      <c s="16"/>
      <c s="16">
        <f>SUM(H42:H85)</f>
      </c>
      <c r="P86">
        <f>ROUND(SUM(P42:P85),2)</f>
      </c>
    </row>
    <row r="88" spans="1:8" ht="12.75" customHeight="1">
      <c r="A88" s="9"/>
      <c s="9"/>
      <c s="9" t="s">
        <v>40</v>
      </c>
      <c s="9" t="s">
        <v>77</v>
      </c>
      <c s="9"/>
      <c s="11"/>
      <c s="9"/>
      <c s="11"/>
    </row>
    <row r="89" spans="1:16" ht="12.75">
      <c r="A89" s="7">
        <v>32</v>
      </c>
      <c s="7" t="s">
        <v>1465</v>
      </c>
      <c s="7" t="s">
        <v>44</v>
      </c>
      <c s="7" t="s">
        <v>1680</v>
      </c>
      <c s="7" t="s">
        <v>128</v>
      </c>
      <c s="10">
        <v>47</v>
      </c>
      <c s="14"/>
      <c s="13">
        <f>ROUND((G89*F89),2)</f>
      </c>
      <c r="O89">
        <f>rekapitulace!H8</f>
      </c>
      <c>
        <f>O89/100*H89</f>
      </c>
    </row>
    <row r="90" spans="4:4" ht="25.5">
      <c r="D90" s="15" t="s">
        <v>1794</v>
      </c>
    </row>
    <row r="91" spans="1:16" ht="12.75">
      <c r="A91" s="7">
        <v>33</v>
      </c>
      <c s="7" t="s">
        <v>1682</v>
      </c>
      <c s="7" t="s">
        <v>44</v>
      </c>
      <c s="7" t="s">
        <v>1683</v>
      </c>
      <c s="7" t="s">
        <v>93</v>
      </c>
      <c s="10">
        <v>6.157</v>
      </c>
      <c s="14"/>
      <c s="13">
        <f>ROUND((G91*F91),2)</f>
      </c>
      <c r="O91">
        <f>rekapitulace!H8</f>
      </c>
      <c>
        <f>O91/100*H91</f>
      </c>
    </row>
    <row r="92" spans="4:4" ht="76.5">
      <c r="D92" s="15" t="s">
        <v>1795</v>
      </c>
    </row>
    <row r="93" spans="1:16" ht="12.75" customHeight="1">
      <c r="A93" s="16"/>
      <c s="16"/>
      <c s="16" t="s">
        <v>40</v>
      </c>
      <c s="16" t="s">
        <v>77</v>
      </c>
      <c s="16"/>
      <c s="16"/>
      <c s="16"/>
      <c s="16">
        <f>SUM(H89:H92)</f>
      </c>
      <c r="P93">
        <f>ROUND(SUM(P89:P92),2)</f>
      </c>
    </row>
    <row r="95" spans="1:16" ht="12.75" customHeight="1">
      <c r="A95" s="16"/>
      <c s="16"/>
      <c s="16"/>
      <c s="16" t="s">
        <v>65</v>
      </c>
      <c s="16"/>
      <c s="16"/>
      <c s="16"/>
      <c s="16">
        <f>+H16+H29+H34+H39+H86+H93</f>
      </c>
      <c r="P95">
        <f>+P16+P29+P34+P39+P86+P93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5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87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1796</v>
      </c>
      <c s="5" t="s">
        <v>1797</v>
      </c>
      <c s="5"/>
    </row>
    <row r="6" spans="1:5" ht="12.75" customHeight="1">
      <c r="A6" t="s">
        <v>17</v>
      </c>
      <c r="C6" s="5" t="s">
        <v>1798</v>
      </c>
      <c s="5" t="s">
        <v>1797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42</v>
      </c>
      <c s="9" t="s">
        <v>41</v>
      </c>
      <c s="9"/>
      <c s="11"/>
      <c s="9"/>
      <c s="11"/>
    </row>
    <row r="12" spans="1:16" ht="12.75">
      <c r="A12" s="7">
        <v>1</v>
      </c>
      <c s="7" t="s">
        <v>91</v>
      </c>
      <c s="7" t="s">
        <v>44</v>
      </c>
      <c s="7" t="s">
        <v>544</v>
      </c>
      <c s="7" t="s">
        <v>93</v>
      </c>
      <c s="10">
        <v>7.689</v>
      </c>
      <c s="14"/>
      <c s="13">
        <f>ROUND((G12*F12),2)</f>
      </c>
      <c r="O12">
        <f>rekapitulace!H8</f>
      </c>
      <c>
        <f>O12/100*H12</f>
      </c>
    </row>
    <row r="13" spans="4:4" ht="63.75">
      <c r="D13" s="15" t="s">
        <v>1799</v>
      </c>
    </row>
    <row r="14" spans="1:16" ht="12.75">
      <c r="A14" s="7">
        <v>2</v>
      </c>
      <c s="7" t="s">
        <v>1606</v>
      </c>
      <c s="7" t="s">
        <v>44</v>
      </c>
      <c s="7" t="s">
        <v>1607</v>
      </c>
      <c s="7" t="s">
        <v>70</v>
      </c>
      <c s="10">
        <v>1</v>
      </c>
      <c s="14"/>
      <c s="13">
        <f>ROUND((G14*F14),2)</f>
      </c>
      <c r="O14">
        <f>rekapitulace!H8</f>
      </c>
      <c>
        <f>O14/100*H14</f>
      </c>
    </row>
    <row r="15" spans="4:4" ht="25.5">
      <c r="D15" s="15" t="s">
        <v>188</v>
      </c>
    </row>
    <row r="16" spans="1:16" ht="12.75" customHeight="1">
      <c r="A16" s="16"/>
      <c s="16"/>
      <c s="16" t="s">
        <v>42</v>
      </c>
      <c s="16" t="s">
        <v>41</v>
      </c>
      <c s="16"/>
      <c s="16"/>
      <c s="16"/>
      <c s="16">
        <f>SUM(H12:H15)</f>
      </c>
      <c r="P16">
        <f>ROUND(SUM(P12:P15),2)</f>
      </c>
    </row>
    <row r="18" spans="1:8" ht="12.75" customHeight="1">
      <c r="A18" s="9"/>
      <c s="9"/>
      <c s="9" t="s">
        <v>24</v>
      </c>
      <c s="9" t="s">
        <v>102</v>
      </c>
      <c s="9"/>
      <c s="11"/>
      <c s="9"/>
      <c s="11"/>
    </row>
    <row r="19" spans="1:16" ht="12.75">
      <c r="A19" s="7">
        <v>3</v>
      </c>
      <c s="7" t="s">
        <v>822</v>
      </c>
      <c s="7" t="s">
        <v>44</v>
      </c>
      <c s="7" t="s">
        <v>1619</v>
      </c>
      <c s="7" t="s">
        <v>93</v>
      </c>
      <c s="10">
        <v>0.539</v>
      </c>
      <c s="14"/>
      <c s="13">
        <f>ROUND((G19*F19),2)</f>
      </c>
      <c r="O19">
        <f>rekapitulace!H8</f>
      </c>
      <c>
        <f>O19/100*H19</f>
      </c>
    </row>
    <row r="20" spans="4:4" ht="102">
      <c r="D20" s="15" t="s">
        <v>1800</v>
      </c>
    </row>
    <row r="21" spans="1:16" ht="12.75">
      <c r="A21" s="7">
        <v>4</v>
      </c>
      <c s="7" t="s">
        <v>356</v>
      </c>
      <c s="7" t="s">
        <v>61</v>
      </c>
      <c s="7" t="s">
        <v>1621</v>
      </c>
      <c s="7" t="s">
        <v>93</v>
      </c>
      <c s="10">
        <v>24.05</v>
      </c>
      <c s="14"/>
      <c s="13">
        <f>ROUND((G21*F21),2)</f>
      </c>
      <c r="O21">
        <f>rekapitulace!H8</f>
      </c>
      <c>
        <f>O21/100*H21</f>
      </c>
    </row>
    <row r="22" spans="4:4" ht="153">
      <c r="D22" s="15" t="s">
        <v>1801</v>
      </c>
    </row>
    <row r="23" spans="1:16" ht="12.75">
      <c r="A23" s="7">
        <v>5</v>
      </c>
      <c s="7" t="s">
        <v>356</v>
      </c>
      <c s="7" t="s">
        <v>63</v>
      </c>
      <c s="7" t="s">
        <v>1623</v>
      </c>
      <c s="7" t="s">
        <v>93</v>
      </c>
      <c s="10">
        <v>7.15</v>
      </c>
      <c s="14"/>
      <c s="13">
        <f>ROUND((G23*F23),2)</f>
      </c>
      <c r="O23">
        <f>rekapitulace!H8</f>
      </c>
      <c>
        <f>O23/100*H23</f>
      </c>
    </row>
    <row r="24" spans="4:4" ht="153">
      <c r="D24" s="15" t="s">
        <v>1802</v>
      </c>
    </row>
    <row r="25" spans="1:16" ht="12.75">
      <c r="A25" s="7">
        <v>6</v>
      </c>
      <c s="7" t="s">
        <v>109</v>
      </c>
      <c s="7" t="s">
        <v>44</v>
      </c>
      <c s="7" t="s">
        <v>110</v>
      </c>
      <c s="7" t="s">
        <v>93</v>
      </c>
      <c s="10">
        <v>7.689</v>
      </c>
      <c s="14"/>
      <c s="13">
        <f>ROUND((G25*F25),2)</f>
      </c>
      <c r="O25">
        <f>rekapitulace!H8</f>
      </c>
      <c>
        <f>O25/100*H25</f>
      </c>
    </row>
    <row r="26" spans="4:4" ht="114.75">
      <c r="D26" s="15" t="s">
        <v>1803</v>
      </c>
    </row>
    <row r="27" spans="1:16" ht="12.75">
      <c r="A27" s="7">
        <v>7</v>
      </c>
      <c s="7" t="s">
        <v>112</v>
      </c>
      <c s="7" t="s">
        <v>44</v>
      </c>
      <c s="7" t="s">
        <v>113</v>
      </c>
      <c s="7" t="s">
        <v>93</v>
      </c>
      <c s="10">
        <v>24.05</v>
      </c>
      <c s="14"/>
      <c s="13">
        <f>ROUND((G27*F27),2)</f>
      </c>
      <c r="O27">
        <f>rekapitulace!H8</f>
      </c>
      <c>
        <f>O27/100*H27</f>
      </c>
    </row>
    <row r="28" spans="4:4" ht="76.5">
      <c r="D28" s="15" t="s">
        <v>1804</v>
      </c>
    </row>
    <row r="29" spans="1:16" ht="12.75" customHeight="1">
      <c r="A29" s="16"/>
      <c s="16"/>
      <c s="16" t="s">
        <v>24</v>
      </c>
      <c s="16" t="s">
        <v>102</v>
      </c>
      <c s="16"/>
      <c s="16"/>
      <c s="16"/>
      <c s="16">
        <f>SUM(H19:H28)</f>
      </c>
      <c r="P29">
        <f>ROUND(SUM(P19:P28),2)</f>
      </c>
    </row>
    <row r="31" spans="1:8" ht="12.75" customHeight="1">
      <c r="A31" s="9"/>
      <c s="9"/>
      <c s="9" t="s">
        <v>34</v>
      </c>
      <c s="9" t="s">
        <v>570</v>
      </c>
      <c s="9"/>
      <c s="11"/>
      <c s="9"/>
      <c s="11"/>
    </row>
    <row r="32" spans="1:16" ht="12.75">
      <c r="A32" s="7">
        <v>8</v>
      </c>
      <c s="7" t="s">
        <v>1174</v>
      </c>
      <c s="7" t="s">
        <v>44</v>
      </c>
      <c s="7" t="s">
        <v>1175</v>
      </c>
      <c s="7" t="s">
        <v>93</v>
      </c>
      <c s="10">
        <v>0.539</v>
      </c>
      <c s="14"/>
      <c s="13">
        <f>ROUND((G32*F32),2)</f>
      </c>
      <c r="O32">
        <f>rekapitulace!H8</f>
      </c>
      <c>
        <f>O32/100*H32</f>
      </c>
    </row>
    <row r="33" spans="4:4" ht="76.5">
      <c r="D33" s="15" t="s">
        <v>1805</v>
      </c>
    </row>
    <row r="34" spans="1:16" ht="12.75" customHeight="1">
      <c r="A34" s="16"/>
      <c s="16"/>
      <c s="16" t="s">
        <v>34</v>
      </c>
      <c s="16" t="s">
        <v>570</v>
      </c>
      <c s="16"/>
      <c s="16"/>
      <c s="16"/>
      <c s="16">
        <f>SUM(H32:H33)</f>
      </c>
      <c r="P34">
        <f>ROUND(SUM(P32:P33),2)</f>
      </c>
    </row>
    <row r="36" spans="1:8" ht="12.75" customHeight="1">
      <c r="A36" s="9"/>
      <c s="9"/>
      <c s="9" t="s">
        <v>36</v>
      </c>
      <c s="9" t="s">
        <v>119</v>
      </c>
      <c s="9"/>
      <c s="11"/>
      <c s="9"/>
      <c s="11"/>
    </row>
    <row r="37" spans="1:16" ht="12.75">
      <c r="A37" s="7">
        <v>9</v>
      </c>
      <c s="7" t="s">
        <v>120</v>
      </c>
      <c s="7" t="s">
        <v>44</v>
      </c>
      <c s="7" t="s">
        <v>899</v>
      </c>
      <c s="7" t="s">
        <v>93</v>
      </c>
      <c s="10">
        <v>5.2</v>
      </c>
      <c s="14"/>
      <c s="13">
        <f>ROUND((G37*F37),2)</f>
      </c>
      <c r="O37">
        <f>rekapitulace!H8</f>
      </c>
      <c>
        <f>O37/100*H37</f>
      </c>
    </row>
    <row r="38" spans="4:4" ht="63.75">
      <c r="D38" s="15" t="s">
        <v>1806</v>
      </c>
    </row>
    <row r="39" spans="1:16" ht="12.75" customHeight="1">
      <c r="A39" s="16"/>
      <c s="16"/>
      <c s="16" t="s">
        <v>36</v>
      </c>
      <c s="16" t="s">
        <v>119</v>
      </c>
      <c s="16"/>
      <c s="16"/>
      <c s="16"/>
      <c s="16">
        <f>SUM(H37:H38)</f>
      </c>
      <c r="P39">
        <f>ROUND(SUM(P37:P38),2)</f>
      </c>
    </row>
    <row r="41" spans="1:8" ht="12.75" customHeight="1">
      <c r="A41" s="9"/>
      <c s="9"/>
      <c s="9" t="s">
        <v>39</v>
      </c>
      <c s="9" t="s">
        <v>366</v>
      </c>
      <c s="9"/>
      <c s="11"/>
      <c s="9"/>
      <c s="11"/>
    </row>
    <row r="42" spans="1:16" ht="12.75">
      <c r="A42" s="7">
        <v>10</v>
      </c>
      <c s="7" t="s">
        <v>1632</v>
      </c>
      <c s="7" t="s">
        <v>44</v>
      </c>
      <c s="7" t="s">
        <v>1633</v>
      </c>
      <c s="7" t="s">
        <v>70</v>
      </c>
      <c s="10">
        <v>6</v>
      </c>
      <c s="14"/>
      <c s="13">
        <f>ROUND((G42*F42),2)</f>
      </c>
      <c r="O42">
        <f>rekapitulace!H8</f>
      </c>
      <c>
        <f>O42/100*H42</f>
      </c>
    </row>
    <row r="43" spans="4:4" ht="25.5">
      <c r="D43" s="15" t="s">
        <v>223</v>
      </c>
    </row>
    <row r="44" spans="1:16" ht="12.75">
      <c r="A44" s="7">
        <v>11</v>
      </c>
      <c s="7" t="s">
        <v>1635</v>
      </c>
      <c s="7" t="s">
        <v>44</v>
      </c>
      <c s="7" t="s">
        <v>1694</v>
      </c>
      <c s="7" t="s">
        <v>128</v>
      </c>
      <c s="10">
        <v>90</v>
      </c>
      <c s="14"/>
      <c s="13">
        <f>ROUND((G44*F44),2)</f>
      </c>
      <c r="O44">
        <f>rekapitulace!H8</f>
      </c>
      <c>
        <f>O44/100*H44</f>
      </c>
    </row>
    <row r="45" spans="4:4" ht="25.5">
      <c r="D45" s="15" t="s">
        <v>1651</v>
      </c>
    </row>
    <row r="46" spans="1:16" ht="12.75">
      <c r="A46" s="7">
        <v>12</v>
      </c>
      <c s="7" t="s">
        <v>367</v>
      </c>
      <c s="7" t="s">
        <v>44</v>
      </c>
      <c s="7" t="s">
        <v>1638</v>
      </c>
      <c s="7" t="s">
        <v>128</v>
      </c>
      <c s="10">
        <v>26</v>
      </c>
      <c s="14"/>
      <c s="13">
        <f>ROUND((G46*F46),2)</f>
      </c>
      <c r="O46">
        <f>rekapitulace!H8</f>
      </c>
      <c>
        <f>O46/100*H46</f>
      </c>
    </row>
    <row r="47" spans="4:4" ht="25.5">
      <c r="D47" s="15" t="s">
        <v>176</v>
      </c>
    </row>
    <row r="48" spans="1:16" ht="12.75">
      <c r="A48" s="7">
        <v>13</v>
      </c>
      <c s="7" t="s">
        <v>370</v>
      </c>
      <c s="7" t="s">
        <v>44</v>
      </c>
      <c s="7" t="s">
        <v>1608</v>
      </c>
      <c s="7" t="s">
        <v>128</v>
      </c>
      <c s="10">
        <v>65</v>
      </c>
      <c s="14"/>
      <c s="13">
        <f>ROUND((G48*F48),2)</f>
      </c>
      <c r="O48">
        <f>rekapitulace!H8</f>
      </c>
      <c>
        <f>O48/100*H48</f>
      </c>
    </row>
    <row r="49" spans="4:4" ht="25.5">
      <c r="D49" s="15" t="s">
        <v>1807</v>
      </c>
    </row>
    <row r="50" spans="1:16" ht="12.75">
      <c r="A50" s="7">
        <v>14</v>
      </c>
      <c s="7" t="s">
        <v>1565</v>
      </c>
      <c s="7" t="s">
        <v>44</v>
      </c>
      <c s="7" t="s">
        <v>1646</v>
      </c>
      <c s="7" t="s">
        <v>128</v>
      </c>
      <c s="10">
        <v>75</v>
      </c>
      <c s="14"/>
      <c s="13">
        <f>ROUND((G50*F50),2)</f>
      </c>
      <c r="O50">
        <f>rekapitulace!H8</f>
      </c>
      <c>
        <f>O50/100*H50</f>
      </c>
    </row>
    <row r="51" spans="4:4" ht="25.5">
      <c r="D51" s="15" t="s">
        <v>1779</v>
      </c>
    </row>
    <row r="52" spans="1:16" ht="12.75">
      <c r="A52" s="7">
        <v>15</v>
      </c>
      <c s="7" t="s">
        <v>1777</v>
      </c>
      <c s="7" t="s">
        <v>44</v>
      </c>
      <c s="7" t="s">
        <v>1778</v>
      </c>
      <c s="7" t="s">
        <v>70</v>
      </c>
      <c s="10">
        <v>3</v>
      </c>
      <c s="14"/>
      <c s="13">
        <f>ROUND((G52*F52),2)</f>
      </c>
      <c r="O52">
        <f>rekapitulace!H8</f>
      </c>
      <c>
        <f>O52/100*H52</f>
      </c>
    </row>
    <row r="53" spans="4:4" ht="25.5">
      <c r="D53" s="15" t="s">
        <v>74</v>
      </c>
    </row>
    <row r="54" spans="1:16" ht="12.75">
      <c r="A54" s="7">
        <v>16</v>
      </c>
      <c s="7" t="s">
        <v>1569</v>
      </c>
      <c s="7" t="s">
        <v>44</v>
      </c>
      <c s="7" t="s">
        <v>1648</v>
      </c>
      <c s="7" t="s">
        <v>128</v>
      </c>
      <c s="10">
        <v>45</v>
      </c>
      <c s="14"/>
      <c s="13">
        <f>ROUND((G54*F54),2)</f>
      </c>
      <c r="O54">
        <f>rekapitulace!H8</f>
      </c>
      <c>
        <f>O54/100*H54</f>
      </c>
    </row>
    <row r="55" spans="4:4" ht="25.5">
      <c r="D55" s="15" t="s">
        <v>474</v>
      </c>
    </row>
    <row r="56" spans="1:16" ht="12.75">
      <c r="A56" s="7">
        <v>17</v>
      </c>
      <c s="7" t="s">
        <v>373</v>
      </c>
      <c s="7" t="s">
        <v>44</v>
      </c>
      <c s="7" t="s">
        <v>1652</v>
      </c>
      <c s="7" t="s">
        <v>128</v>
      </c>
      <c s="10">
        <v>90</v>
      </c>
      <c s="14"/>
      <c s="13">
        <f>ROUND((G56*F56),2)</f>
      </c>
      <c r="O56">
        <f>rekapitulace!H8</f>
      </c>
      <c>
        <f>O56/100*H56</f>
      </c>
    </row>
    <row r="57" spans="4:4" ht="25.5">
      <c r="D57" s="15" t="s">
        <v>1651</v>
      </c>
    </row>
    <row r="58" spans="1:16" ht="12.75">
      <c r="A58" s="7">
        <v>18</v>
      </c>
      <c s="7" t="s">
        <v>1611</v>
      </c>
      <c s="7" t="s">
        <v>44</v>
      </c>
      <c s="7" t="s">
        <v>1808</v>
      </c>
      <c s="7" t="s">
        <v>128</v>
      </c>
      <c s="10">
        <v>430</v>
      </c>
      <c s="14"/>
      <c s="13">
        <f>ROUND((G58*F58),2)</f>
      </c>
      <c r="O58">
        <f>rekapitulace!H8</f>
      </c>
      <c>
        <f>O58/100*H58</f>
      </c>
    </row>
    <row r="59" spans="4:4" ht="38.25">
      <c r="D59" s="15" t="s">
        <v>1809</v>
      </c>
    </row>
    <row r="60" spans="1:16" ht="12.75">
      <c r="A60" s="7">
        <v>19</v>
      </c>
      <c s="7" t="s">
        <v>1576</v>
      </c>
      <c s="7" t="s">
        <v>44</v>
      </c>
      <c s="7" t="s">
        <v>1577</v>
      </c>
      <c s="7" t="s">
        <v>70</v>
      </c>
      <c s="10">
        <v>16</v>
      </c>
      <c s="14"/>
      <c s="13">
        <f>ROUND((G60*F60),2)</f>
      </c>
      <c r="O60">
        <f>rekapitulace!H8</f>
      </c>
      <c>
        <f>O60/100*H60</f>
      </c>
    </row>
    <row r="61" spans="4:4" ht="25.5">
      <c r="D61" s="15" t="s">
        <v>525</v>
      </c>
    </row>
    <row r="62" spans="1:16" ht="12.75">
      <c r="A62" s="7">
        <v>20</v>
      </c>
      <c s="7" t="s">
        <v>1578</v>
      </c>
      <c s="7" t="s">
        <v>44</v>
      </c>
      <c s="7" t="s">
        <v>1579</v>
      </c>
      <c s="7" t="s">
        <v>70</v>
      </c>
      <c s="10">
        <v>4</v>
      </c>
      <c s="14"/>
      <c s="13">
        <f>ROUND((G62*F62),2)</f>
      </c>
      <c r="O62">
        <f>rekapitulace!H8</f>
      </c>
      <c>
        <f>O62/100*H62</f>
      </c>
    </row>
    <row r="63" spans="4:4" ht="25.5">
      <c r="D63" s="15" t="s">
        <v>153</v>
      </c>
    </row>
    <row r="64" spans="1:16" ht="12.75">
      <c r="A64" s="7">
        <v>21</v>
      </c>
      <c s="7" t="s">
        <v>1584</v>
      </c>
      <c s="7" t="s">
        <v>44</v>
      </c>
      <c s="7" t="s">
        <v>1585</v>
      </c>
      <c s="7" t="s">
        <v>128</v>
      </c>
      <c s="10">
        <v>90</v>
      </c>
      <c s="14"/>
      <c s="13">
        <f>ROUND((G64*F64),2)</f>
      </c>
      <c r="O64">
        <f>rekapitulace!H8</f>
      </c>
      <c>
        <f>O64/100*H64</f>
      </c>
    </row>
    <row r="65" spans="4:4" ht="25.5">
      <c r="D65" s="15" t="s">
        <v>1651</v>
      </c>
    </row>
    <row r="66" spans="1:16" ht="12.75">
      <c r="A66" s="7">
        <v>22</v>
      </c>
      <c s="7" t="s">
        <v>1657</v>
      </c>
      <c s="7" t="s">
        <v>44</v>
      </c>
      <c s="7" t="s">
        <v>1658</v>
      </c>
      <c s="7" t="s">
        <v>70</v>
      </c>
      <c s="10">
        <v>4</v>
      </c>
      <c s="14"/>
      <c s="13">
        <f>ROUND((G66*F66),2)</f>
      </c>
      <c r="O66">
        <f>rekapitulace!H8</f>
      </c>
      <c>
        <f>O66/100*H66</f>
      </c>
    </row>
    <row r="67" spans="4:4" ht="25.5">
      <c r="D67" s="15" t="s">
        <v>153</v>
      </c>
    </row>
    <row r="68" spans="1:16" ht="12.75">
      <c r="A68" s="7">
        <v>23</v>
      </c>
      <c s="7" t="s">
        <v>1660</v>
      </c>
      <c s="7" t="s">
        <v>44</v>
      </c>
      <c s="7" t="s">
        <v>1661</v>
      </c>
      <c s="7" t="s">
        <v>70</v>
      </c>
      <c s="10">
        <v>1</v>
      </c>
      <c s="14"/>
      <c s="13">
        <f>ROUND((G68*F68),2)</f>
      </c>
      <c r="O68">
        <f>rekapitulace!H8</f>
      </c>
      <c>
        <f>O68/100*H68</f>
      </c>
    </row>
    <row r="69" spans="4:4" ht="25.5">
      <c r="D69" s="15" t="s">
        <v>188</v>
      </c>
    </row>
    <row r="70" spans="1:16" ht="12.75">
      <c r="A70" s="7">
        <v>24</v>
      </c>
      <c s="7" t="s">
        <v>1671</v>
      </c>
      <c s="7" t="s">
        <v>44</v>
      </c>
      <c s="7" t="s">
        <v>1810</v>
      </c>
      <c s="7" t="s">
        <v>70</v>
      </c>
      <c s="10">
        <v>1</v>
      </c>
      <c s="14"/>
      <c s="13">
        <f>ROUND((G70*F70),2)</f>
      </c>
      <c r="O70">
        <f>rekapitulace!H8</f>
      </c>
      <c>
        <f>O70/100*H70</f>
      </c>
    </row>
    <row r="71" spans="4:4" ht="25.5">
      <c r="D71" s="15" t="s">
        <v>188</v>
      </c>
    </row>
    <row r="72" spans="1:16" ht="12.75">
      <c r="A72" s="7">
        <v>25</v>
      </c>
      <c s="7" t="s">
        <v>1811</v>
      </c>
      <c s="7" t="s">
        <v>44</v>
      </c>
      <c s="7" t="s">
        <v>1812</v>
      </c>
      <c s="7" t="s">
        <v>70</v>
      </c>
      <c s="10">
        <v>7</v>
      </c>
      <c s="14"/>
      <c s="13">
        <f>ROUND((G72*F72),2)</f>
      </c>
      <c r="O72">
        <f>rekapitulace!H8</f>
      </c>
      <c>
        <f>O72/100*H72</f>
      </c>
    </row>
    <row r="73" spans="4:4" ht="25.5">
      <c r="D73" s="15" t="s">
        <v>504</v>
      </c>
    </row>
    <row r="74" spans="1:16" ht="12.75">
      <c r="A74" s="7">
        <v>26</v>
      </c>
      <c s="7" t="s">
        <v>1788</v>
      </c>
      <c s="7" t="s">
        <v>44</v>
      </c>
      <c s="7" t="s">
        <v>1789</v>
      </c>
      <c s="7" t="s">
        <v>70</v>
      </c>
      <c s="10">
        <v>1</v>
      </c>
      <c s="14"/>
      <c s="13">
        <f>ROUND((G74*F74),2)</f>
      </c>
      <c r="O74">
        <f>rekapitulace!H8</f>
      </c>
      <c>
        <f>O74/100*H74</f>
      </c>
    </row>
    <row r="75" spans="4:4" ht="25.5">
      <c r="D75" s="15" t="s">
        <v>188</v>
      </c>
    </row>
    <row r="76" spans="1:16" ht="12.75">
      <c r="A76" s="7">
        <v>27</v>
      </c>
      <c s="7" t="s">
        <v>1813</v>
      </c>
      <c s="7" t="s">
        <v>44</v>
      </c>
      <c s="7" t="s">
        <v>1814</v>
      </c>
      <c s="7" t="s">
        <v>70</v>
      </c>
      <c s="10">
        <v>7</v>
      </c>
      <c s="14"/>
      <c s="13">
        <f>ROUND((G76*F76),2)</f>
      </c>
      <c r="O76">
        <f>rekapitulace!H8</f>
      </c>
      <c>
        <f>O76/100*H76</f>
      </c>
    </row>
    <row r="77" spans="4:4" ht="25.5">
      <c r="D77" s="15" t="s">
        <v>504</v>
      </c>
    </row>
    <row r="78" spans="1:16" ht="12.75" customHeight="1">
      <c r="A78" s="16"/>
      <c s="16"/>
      <c s="16" t="s">
        <v>39</v>
      </c>
      <c s="16" t="s">
        <v>366</v>
      </c>
      <c s="16"/>
      <c s="16"/>
      <c s="16"/>
      <c s="16">
        <f>SUM(H42:H77)</f>
      </c>
      <c r="P78">
        <f>ROUND(SUM(P42:P77),2)</f>
      </c>
    </row>
    <row r="80" spans="1:8" ht="12.75" customHeight="1">
      <c r="A80" s="9"/>
      <c s="9"/>
      <c s="9" t="s">
        <v>40</v>
      </c>
      <c s="9" t="s">
        <v>77</v>
      </c>
      <c s="9"/>
      <c s="11"/>
      <c s="9"/>
      <c s="11"/>
    </row>
    <row r="81" spans="1:16" ht="12.75">
      <c r="A81" s="7">
        <v>28</v>
      </c>
      <c s="7" t="s">
        <v>1465</v>
      </c>
      <c s="7" t="s">
        <v>44</v>
      </c>
      <c s="7" t="s">
        <v>1680</v>
      </c>
      <c s="7" t="s">
        <v>128</v>
      </c>
      <c s="10">
        <v>13</v>
      </c>
      <c s="14"/>
      <c s="13">
        <f>ROUND((G81*F81),2)</f>
      </c>
      <c r="O81">
        <f>rekapitulace!H8</f>
      </c>
      <c>
        <f>O81/100*H81</f>
      </c>
    </row>
    <row r="82" spans="4:4" ht="25.5">
      <c r="D82" s="15" t="s">
        <v>1815</v>
      </c>
    </row>
    <row r="83" spans="1:16" ht="12.75">
      <c r="A83" s="7">
        <v>29</v>
      </c>
      <c s="7" t="s">
        <v>1682</v>
      </c>
      <c s="7" t="s">
        <v>44</v>
      </c>
      <c s="7" t="s">
        <v>1683</v>
      </c>
      <c s="7" t="s">
        <v>93</v>
      </c>
      <c s="10">
        <v>1.703</v>
      </c>
      <c s="14"/>
      <c s="13">
        <f>ROUND((G83*F83),2)</f>
      </c>
      <c r="O83">
        <f>rekapitulace!H8</f>
      </c>
      <c>
        <f>O83/100*H83</f>
      </c>
    </row>
    <row r="84" spans="4:4" ht="76.5">
      <c r="D84" s="15" t="s">
        <v>1816</v>
      </c>
    </row>
    <row r="85" spans="1:16" ht="12.75" customHeight="1">
      <c r="A85" s="16"/>
      <c s="16"/>
      <c s="16" t="s">
        <v>40</v>
      </c>
      <c s="16" t="s">
        <v>77</v>
      </c>
      <c s="16"/>
      <c s="16"/>
      <c s="16"/>
      <c s="16">
        <f>SUM(H81:H84)</f>
      </c>
      <c r="P85">
        <f>ROUND(SUM(P81:P84),2)</f>
      </c>
    </row>
    <row r="87" spans="1:16" ht="12.75" customHeight="1">
      <c r="A87" s="16"/>
      <c s="16"/>
      <c s="16"/>
      <c s="16" t="s">
        <v>65</v>
      </c>
      <c s="16"/>
      <c s="16"/>
      <c s="16"/>
      <c s="16">
        <f>+H16+H29+H34+H39+H78+H85</f>
      </c>
      <c r="P87">
        <f>+P16+P29+P34+P39+P78+P85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5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95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1817</v>
      </c>
      <c s="5" t="s">
        <v>1818</v>
      </c>
      <c s="5"/>
    </row>
    <row r="6" spans="1:5" ht="12.75" customHeight="1">
      <c r="A6" t="s">
        <v>17</v>
      </c>
      <c r="C6" s="5" t="s">
        <v>1819</v>
      </c>
      <c s="5" t="s">
        <v>1818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42</v>
      </c>
      <c s="9" t="s">
        <v>41</v>
      </c>
      <c s="9"/>
      <c s="11"/>
      <c s="9"/>
      <c s="11"/>
    </row>
    <row r="12" spans="1:16" ht="12.75">
      <c r="A12" s="7">
        <v>1</v>
      </c>
      <c s="7" t="s">
        <v>91</v>
      </c>
      <c s="7" t="s">
        <v>44</v>
      </c>
      <c s="7" t="s">
        <v>544</v>
      </c>
      <c s="7" t="s">
        <v>93</v>
      </c>
      <c s="10">
        <v>53.031</v>
      </c>
      <c s="14"/>
      <c s="13">
        <f>ROUND((G12*F12),2)</f>
      </c>
      <c r="O12">
        <f>rekapitulace!H8</f>
      </c>
      <c>
        <f>O12/100*H12</f>
      </c>
    </row>
    <row r="13" spans="4:4" ht="76.5">
      <c r="D13" s="15" t="s">
        <v>1820</v>
      </c>
    </row>
    <row r="14" spans="1:16" ht="12.75">
      <c r="A14" s="7">
        <v>2</v>
      </c>
      <c s="7" t="s">
        <v>1606</v>
      </c>
      <c s="7" t="s">
        <v>44</v>
      </c>
      <c s="7" t="s">
        <v>1607</v>
      </c>
      <c s="7" t="s">
        <v>70</v>
      </c>
      <c s="10">
        <v>1</v>
      </c>
      <c s="14"/>
      <c s="13">
        <f>ROUND((G14*F14),2)</f>
      </c>
      <c r="O14">
        <f>rekapitulace!H8</f>
      </c>
      <c>
        <f>O14/100*H14</f>
      </c>
    </row>
    <row r="15" spans="4:4" ht="25.5">
      <c r="D15" s="15" t="s">
        <v>188</v>
      </c>
    </row>
    <row r="16" spans="1:16" ht="12.75" customHeight="1">
      <c r="A16" s="16"/>
      <c s="16"/>
      <c s="16" t="s">
        <v>42</v>
      </c>
      <c s="16" t="s">
        <v>41</v>
      </c>
      <c s="16"/>
      <c s="16"/>
      <c s="16"/>
      <c s="16">
        <f>SUM(H12:H15)</f>
      </c>
      <c r="P16">
        <f>ROUND(SUM(P12:P15),2)</f>
      </c>
    </row>
    <row r="18" spans="1:8" ht="12.75" customHeight="1">
      <c r="A18" s="9"/>
      <c s="9"/>
      <c s="9" t="s">
        <v>24</v>
      </c>
      <c s="9" t="s">
        <v>102</v>
      </c>
      <c s="9"/>
      <c s="11"/>
      <c s="9"/>
      <c s="11"/>
    </row>
    <row r="19" spans="1:16" ht="12.75">
      <c r="A19" s="7">
        <v>3</v>
      </c>
      <c s="7" t="s">
        <v>822</v>
      </c>
      <c s="7" t="s">
        <v>44</v>
      </c>
      <c s="7" t="s">
        <v>1619</v>
      </c>
      <c s="7" t="s">
        <v>93</v>
      </c>
      <c s="10">
        <v>5.531</v>
      </c>
      <c s="14"/>
      <c s="13">
        <f>ROUND((G19*F19),2)</f>
      </c>
      <c r="O19">
        <f>rekapitulace!H8</f>
      </c>
      <c>
        <f>O19/100*H19</f>
      </c>
    </row>
    <row r="20" spans="4:4" ht="242.25">
      <c r="D20" s="15" t="s">
        <v>1821</v>
      </c>
    </row>
    <row r="21" spans="1:16" ht="12.75">
      <c r="A21" s="7">
        <v>4</v>
      </c>
      <c s="7" t="s">
        <v>356</v>
      </c>
      <c s="7" t="s">
        <v>61</v>
      </c>
      <c s="7" t="s">
        <v>1621</v>
      </c>
      <c s="7" t="s">
        <v>93</v>
      </c>
      <c s="10">
        <v>182.75</v>
      </c>
      <c s="14"/>
      <c s="13">
        <f>ROUND((G21*F21),2)</f>
      </c>
      <c r="O21">
        <f>rekapitulace!H8</f>
      </c>
      <c>
        <f>O21/100*H21</f>
      </c>
    </row>
    <row r="22" spans="4:4" ht="255">
      <c r="D22" s="15" t="s">
        <v>1822</v>
      </c>
    </row>
    <row r="23" spans="1:16" ht="12.75">
      <c r="A23" s="7">
        <v>5</v>
      </c>
      <c s="7" t="s">
        <v>356</v>
      </c>
      <c s="7" t="s">
        <v>63</v>
      </c>
      <c s="7" t="s">
        <v>1623</v>
      </c>
      <c s="7" t="s">
        <v>93</v>
      </c>
      <c s="10">
        <v>47.5</v>
      </c>
      <c s="14"/>
      <c s="13">
        <f>ROUND((G23*F23),2)</f>
      </c>
      <c r="O23">
        <f>rekapitulace!H8</f>
      </c>
      <c>
        <f>O23/100*H23</f>
      </c>
    </row>
    <row r="24" spans="4:4" ht="242.25">
      <c r="D24" s="15" t="s">
        <v>1823</v>
      </c>
    </row>
    <row r="25" spans="1:16" ht="12.75">
      <c r="A25" s="7">
        <v>6</v>
      </c>
      <c s="7" t="s">
        <v>109</v>
      </c>
      <c s="7" t="s">
        <v>44</v>
      </c>
      <c s="7" t="s">
        <v>110</v>
      </c>
      <c s="7" t="s">
        <v>93</v>
      </c>
      <c s="10">
        <v>53.031</v>
      </c>
      <c s="14"/>
      <c s="13">
        <f>ROUND((G25*F25),2)</f>
      </c>
      <c r="O25">
        <f>rekapitulace!H8</f>
      </c>
      <c>
        <f>O25/100*H25</f>
      </c>
    </row>
    <row r="26" spans="4:4" ht="114.75">
      <c r="D26" s="15" t="s">
        <v>1824</v>
      </c>
    </row>
    <row r="27" spans="1:16" ht="12.75">
      <c r="A27" s="7">
        <v>7</v>
      </c>
      <c s="7" t="s">
        <v>112</v>
      </c>
      <c s="7" t="s">
        <v>44</v>
      </c>
      <c s="7" t="s">
        <v>113</v>
      </c>
      <c s="7" t="s">
        <v>93</v>
      </c>
      <c s="10">
        <v>182.75</v>
      </c>
      <c s="14"/>
      <c s="13">
        <f>ROUND((G27*F27),2)</f>
      </c>
      <c r="O27">
        <f>rekapitulace!H8</f>
      </c>
      <c>
        <f>O27/100*H27</f>
      </c>
    </row>
    <row r="28" spans="4:4" ht="76.5">
      <c r="D28" s="15" t="s">
        <v>1825</v>
      </c>
    </row>
    <row r="29" spans="1:16" ht="12.75" customHeight="1">
      <c r="A29" s="16"/>
      <c s="16"/>
      <c s="16" t="s">
        <v>24</v>
      </c>
      <c s="16" t="s">
        <v>102</v>
      </c>
      <c s="16"/>
      <c s="16"/>
      <c s="16"/>
      <c s="16">
        <f>SUM(H19:H28)</f>
      </c>
      <c r="P29">
        <f>ROUND(SUM(P19:P28),2)</f>
      </c>
    </row>
    <row r="31" spans="1:8" ht="12.75" customHeight="1">
      <c r="A31" s="9"/>
      <c s="9"/>
      <c s="9" t="s">
        <v>34</v>
      </c>
      <c s="9" t="s">
        <v>570</v>
      </c>
      <c s="9"/>
      <c s="11"/>
      <c s="9"/>
      <c s="11"/>
    </row>
    <row r="32" spans="1:16" ht="12.75">
      <c r="A32" s="7">
        <v>8</v>
      </c>
      <c s="7" t="s">
        <v>1174</v>
      </c>
      <c s="7" t="s">
        <v>44</v>
      </c>
      <c s="7" t="s">
        <v>1175</v>
      </c>
      <c s="7" t="s">
        <v>93</v>
      </c>
      <c s="10">
        <v>5.531</v>
      </c>
      <c s="14"/>
      <c s="13">
        <f>ROUND((G32*F32),2)</f>
      </c>
      <c r="O32">
        <f>rekapitulace!H8</f>
      </c>
      <c>
        <f>O32/100*H32</f>
      </c>
    </row>
    <row r="33" spans="4:4" ht="191.25">
      <c r="D33" s="15" t="s">
        <v>1826</v>
      </c>
    </row>
    <row r="34" spans="1:16" ht="12.75" customHeight="1">
      <c r="A34" s="16"/>
      <c s="16"/>
      <c s="16" t="s">
        <v>34</v>
      </c>
      <c s="16" t="s">
        <v>570</v>
      </c>
      <c s="16"/>
      <c s="16"/>
      <c s="16"/>
      <c s="16">
        <f>SUM(H32:H33)</f>
      </c>
      <c r="P34">
        <f>ROUND(SUM(P32:P33),2)</f>
      </c>
    </row>
    <row r="36" spans="1:8" ht="12.75" customHeight="1">
      <c r="A36" s="9"/>
      <c s="9"/>
      <c s="9" t="s">
        <v>36</v>
      </c>
      <c s="9" t="s">
        <v>119</v>
      </c>
      <c s="9"/>
      <c s="11"/>
      <c s="9"/>
      <c s="11"/>
    </row>
    <row r="37" spans="1:16" ht="12.75">
      <c r="A37" s="7">
        <v>9</v>
      </c>
      <c s="7" t="s">
        <v>120</v>
      </c>
      <c s="7" t="s">
        <v>44</v>
      </c>
      <c s="7" t="s">
        <v>899</v>
      </c>
      <c s="7" t="s">
        <v>93</v>
      </c>
      <c s="10">
        <v>43</v>
      </c>
      <c s="14"/>
      <c s="13">
        <f>ROUND((G37*F37),2)</f>
      </c>
      <c r="O37">
        <f>rekapitulace!H8</f>
      </c>
      <c>
        <f>O37/100*H37</f>
      </c>
    </row>
    <row r="38" spans="4:4" ht="89.25">
      <c r="D38" s="15" t="s">
        <v>1827</v>
      </c>
    </row>
    <row r="39" spans="1:16" ht="12.75" customHeight="1">
      <c r="A39" s="16"/>
      <c s="16"/>
      <c s="16" t="s">
        <v>36</v>
      </c>
      <c s="16" t="s">
        <v>119</v>
      </c>
      <c s="16"/>
      <c s="16"/>
      <c s="16"/>
      <c s="16">
        <f>SUM(H37:H38)</f>
      </c>
      <c r="P39">
        <f>ROUND(SUM(P37:P38),2)</f>
      </c>
    </row>
    <row r="41" spans="1:8" ht="12.75" customHeight="1">
      <c r="A41" s="9"/>
      <c s="9"/>
      <c s="9" t="s">
        <v>39</v>
      </c>
      <c s="9" t="s">
        <v>366</v>
      </c>
      <c s="9"/>
      <c s="11"/>
      <c s="9"/>
      <c s="11"/>
    </row>
    <row r="42" spans="1:16" ht="12.75">
      <c r="A42" s="7">
        <v>10</v>
      </c>
      <c s="7" t="s">
        <v>1635</v>
      </c>
      <c s="7" t="s">
        <v>44</v>
      </c>
      <c s="7" t="s">
        <v>1746</v>
      </c>
      <c s="7" t="s">
        <v>128</v>
      </c>
      <c s="10">
        <v>620</v>
      </c>
      <c s="14"/>
      <c s="13">
        <f>ROUND((G42*F42),2)</f>
      </c>
      <c r="O42">
        <f>rekapitulace!H8</f>
      </c>
      <c>
        <f>O42/100*H42</f>
      </c>
    </row>
    <row r="43" spans="4:4" ht="38.25">
      <c r="D43" s="15" t="s">
        <v>1747</v>
      </c>
    </row>
    <row r="44" spans="1:16" ht="12.75">
      <c r="A44" s="7">
        <v>11</v>
      </c>
      <c s="7" t="s">
        <v>367</v>
      </c>
      <c s="7" t="s">
        <v>44</v>
      </c>
      <c s="7" t="s">
        <v>1638</v>
      </c>
      <c s="7" t="s">
        <v>128</v>
      </c>
      <c s="10">
        <v>90</v>
      </c>
      <c s="14"/>
      <c s="13">
        <f>ROUND((G44*F44),2)</f>
      </c>
      <c r="O44">
        <f>rekapitulace!H8</f>
      </c>
      <c>
        <f>O44/100*H44</f>
      </c>
    </row>
    <row r="45" spans="4:4" ht="25.5">
      <c r="D45" s="15" t="s">
        <v>1651</v>
      </c>
    </row>
    <row r="46" spans="1:16" ht="12.75">
      <c r="A46" s="7">
        <v>12</v>
      </c>
      <c s="7" t="s">
        <v>370</v>
      </c>
      <c s="7" t="s">
        <v>44</v>
      </c>
      <c s="7" t="s">
        <v>1608</v>
      </c>
      <c s="7" t="s">
        <v>128</v>
      </c>
      <c s="10">
        <v>460</v>
      </c>
      <c s="14"/>
      <c s="13">
        <f>ROUND((G46*F46),2)</f>
      </c>
      <c r="O46">
        <f>rekapitulace!H8</f>
      </c>
      <c>
        <f>O46/100*H46</f>
      </c>
    </row>
    <row r="47" spans="4:4" ht="38.25">
      <c r="D47" s="15" t="s">
        <v>1828</v>
      </c>
    </row>
    <row r="48" spans="1:16" ht="12.75">
      <c r="A48" s="7">
        <v>13</v>
      </c>
      <c s="7" t="s">
        <v>1609</v>
      </c>
      <c s="7" t="s">
        <v>44</v>
      </c>
      <c s="7" t="s">
        <v>1610</v>
      </c>
      <c s="7" t="s">
        <v>128</v>
      </c>
      <c s="10">
        <v>125</v>
      </c>
      <c s="14"/>
      <c s="13">
        <f>ROUND((G48*F48),2)</f>
      </c>
      <c r="O48">
        <f>rekapitulace!H8</f>
      </c>
      <c>
        <f>O48/100*H48</f>
      </c>
    </row>
    <row r="49" spans="4:4" ht="38.25">
      <c r="D49" s="15" t="s">
        <v>1829</v>
      </c>
    </row>
    <row r="50" spans="1:16" ht="12.75">
      <c r="A50" s="7">
        <v>14</v>
      </c>
      <c s="7" t="s">
        <v>1565</v>
      </c>
      <c s="7" t="s">
        <v>44</v>
      </c>
      <c s="7" t="s">
        <v>1646</v>
      </c>
      <c s="7" t="s">
        <v>128</v>
      </c>
      <c s="10">
        <v>510</v>
      </c>
      <c s="14"/>
      <c s="13">
        <f>ROUND((G50*F50),2)</f>
      </c>
      <c r="O50">
        <f>rekapitulace!H8</f>
      </c>
      <c>
        <f>O50/100*H50</f>
      </c>
    </row>
    <row r="51" spans="4:4" ht="38.25">
      <c r="D51" s="15" t="s">
        <v>1830</v>
      </c>
    </row>
    <row r="52" spans="1:16" ht="12.75">
      <c r="A52" s="7">
        <v>15</v>
      </c>
      <c s="7" t="s">
        <v>1569</v>
      </c>
      <c s="7" t="s">
        <v>44</v>
      </c>
      <c s="7" t="s">
        <v>1648</v>
      </c>
      <c s="7" t="s">
        <v>128</v>
      </c>
      <c s="10">
        <v>80</v>
      </c>
      <c s="14"/>
      <c s="13">
        <f>ROUND((G52*F52),2)</f>
      </c>
      <c r="O52">
        <f>rekapitulace!H8</f>
      </c>
      <c>
        <f>O52/100*H52</f>
      </c>
    </row>
    <row r="53" spans="4:4" ht="25.5">
      <c r="D53" s="15" t="s">
        <v>1831</v>
      </c>
    </row>
    <row r="54" spans="1:16" ht="12.75">
      <c r="A54" s="7">
        <v>16</v>
      </c>
      <c s="7" t="s">
        <v>373</v>
      </c>
      <c s="7" t="s">
        <v>44</v>
      </c>
      <c s="7" t="s">
        <v>1652</v>
      </c>
      <c s="7" t="s">
        <v>128</v>
      </c>
      <c s="10">
        <v>580</v>
      </c>
      <c s="14"/>
      <c s="13">
        <f>ROUND((G54*F54),2)</f>
      </c>
      <c r="O54">
        <f>rekapitulace!H8</f>
      </c>
      <c>
        <f>O54/100*H54</f>
      </c>
    </row>
    <row r="55" spans="4:4" ht="38.25">
      <c r="D55" s="15" t="s">
        <v>1832</v>
      </c>
    </row>
    <row r="56" spans="1:16" ht="12.75">
      <c r="A56" s="7">
        <v>17</v>
      </c>
      <c s="7" t="s">
        <v>1576</v>
      </c>
      <c s="7" t="s">
        <v>44</v>
      </c>
      <c s="7" t="s">
        <v>1577</v>
      </c>
      <c s="7" t="s">
        <v>70</v>
      </c>
      <c s="10">
        <v>14</v>
      </c>
      <c s="14"/>
      <c s="13">
        <f>ROUND((G56*F56),2)</f>
      </c>
      <c r="O56">
        <f>rekapitulace!H8</f>
      </c>
      <c>
        <f>O56/100*H56</f>
      </c>
    </row>
    <row r="57" spans="4:4" ht="25.5">
      <c r="D57" s="15" t="s">
        <v>513</v>
      </c>
    </row>
    <row r="58" spans="1:16" ht="12.75">
      <c r="A58" s="7">
        <v>18</v>
      </c>
      <c s="7" t="s">
        <v>1578</v>
      </c>
      <c s="7" t="s">
        <v>44</v>
      </c>
      <c s="7" t="s">
        <v>1579</v>
      </c>
      <c s="7" t="s">
        <v>70</v>
      </c>
      <c s="10">
        <v>21</v>
      </c>
      <c s="14"/>
      <c s="13">
        <f>ROUND((G58*F58),2)</f>
      </c>
      <c r="O58">
        <f>rekapitulace!H8</f>
      </c>
      <c>
        <f>O58/100*H58</f>
      </c>
    </row>
    <row r="59" spans="4:4" ht="25.5">
      <c r="D59" s="15" t="s">
        <v>1833</v>
      </c>
    </row>
    <row r="60" spans="1:16" ht="12.75">
      <c r="A60" s="7">
        <v>19</v>
      </c>
      <c s="7" t="s">
        <v>1582</v>
      </c>
      <c s="7" t="s">
        <v>44</v>
      </c>
      <c s="7" t="s">
        <v>1656</v>
      </c>
      <c s="7" t="s">
        <v>70</v>
      </c>
      <c s="10">
        <v>1</v>
      </c>
      <c s="14"/>
      <c s="13">
        <f>ROUND((G60*F60),2)</f>
      </c>
      <c r="O60">
        <f>rekapitulace!H8</f>
      </c>
      <c>
        <f>O60/100*H60</f>
      </c>
    </row>
    <row r="61" spans="4:4" ht="25.5">
      <c r="D61" s="15" t="s">
        <v>188</v>
      </c>
    </row>
    <row r="62" spans="1:16" ht="12.75">
      <c r="A62" s="7">
        <v>20</v>
      </c>
      <c s="7" t="s">
        <v>1584</v>
      </c>
      <c s="7" t="s">
        <v>44</v>
      </c>
      <c s="7" t="s">
        <v>1585</v>
      </c>
      <c s="7" t="s">
        <v>128</v>
      </c>
      <c s="10">
        <v>580</v>
      </c>
      <c s="14"/>
      <c s="13">
        <f>ROUND((G62*F62),2)</f>
      </c>
      <c r="O62">
        <f>rekapitulace!H8</f>
      </c>
      <c>
        <f>O62/100*H62</f>
      </c>
    </row>
    <row r="63" spans="4:4" ht="38.25">
      <c r="D63" s="15" t="s">
        <v>1832</v>
      </c>
    </row>
    <row r="64" spans="1:16" ht="12.75">
      <c r="A64" s="7">
        <v>21</v>
      </c>
      <c s="7" t="s">
        <v>1657</v>
      </c>
      <c s="7" t="s">
        <v>44</v>
      </c>
      <c s="7" t="s">
        <v>1658</v>
      </c>
      <c s="7" t="s">
        <v>70</v>
      </c>
      <c s="10">
        <v>24</v>
      </c>
      <c s="14"/>
      <c s="13">
        <f>ROUND((G64*F64),2)</f>
      </c>
      <c r="O64">
        <f>rekapitulace!H8</f>
      </c>
      <c>
        <f>O64/100*H64</f>
      </c>
    </row>
    <row r="65" spans="4:4" ht="25.5">
      <c r="D65" s="15" t="s">
        <v>491</v>
      </c>
    </row>
    <row r="66" spans="1:16" ht="12.75">
      <c r="A66" s="7">
        <v>22</v>
      </c>
      <c s="7" t="s">
        <v>1754</v>
      </c>
      <c s="7" t="s">
        <v>44</v>
      </c>
      <c s="7" t="s">
        <v>1755</v>
      </c>
      <c s="7" t="s">
        <v>128</v>
      </c>
      <c s="10">
        <v>430</v>
      </c>
      <c s="14"/>
      <c s="13">
        <f>ROUND((G66*F66),2)</f>
      </c>
      <c r="O66">
        <f>rekapitulace!H8</f>
      </c>
      <c>
        <f>O66/100*H66</f>
      </c>
    </row>
    <row r="67" spans="4:4" ht="38.25">
      <c r="D67" s="15" t="s">
        <v>1809</v>
      </c>
    </row>
    <row r="68" spans="1:16" ht="12.75">
      <c r="A68" s="7">
        <v>23</v>
      </c>
      <c s="7" t="s">
        <v>1660</v>
      </c>
      <c s="7" t="s">
        <v>44</v>
      </c>
      <c s="7" t="s">
        <v>1661</v>
      </c>
      <c s="7" t="s">
        <v>70</v>
      </c>
      <c s="10">
        <v>1</v>
      </c>
      <c s="14"/>
      <c s="13">
        <f>ROUND((G68*F68),2)</f>
      </c>
      <c r="O68">
        <f>rekapitulace!H8</f>
      </c>
      <c>
        <f>O68/100*H68</f>
      </c>
    </row>
    <row r="69" spans="4:4" ht="25.5">
      <c r="D69" s="15" t="s">
        <v>188</v>
      </c>
    </row>
    <row r="70" spans="1:16" ht="12.75">
      <c r="A70" s="7">
        <v>24</v>
      </c>
      <c s="7" t="s">
        <v>1781</v>
      </c>
      <c s="7" t="s">
        <v>44</v>
      </c>
      <c s="7" t="s">
        <v>1782</v>
      </c>
      <c s="7" t="s">
        <v>70</v>
      </c>
      <c s="10">
        <v>6</v>
      </c>
      <c s="14"/>
      <c s="13">
        <f>ROUND((G70*F70),2)</f>
      </c>
      <c r="O70">
        <f>rekapitulace!H8</f>
      </c>
      <c>
        <f>O70/100*H70</f>
      </c>
    </row>
    <row r="71" spans="4:4" ht="25.5">
      <c r="D71" s="15" t="s">
        <v>223</v>
      </c>
    </row>
    <row r="72" spans="1:16" ht="12.75">
      <c r="A72" s="7">
        <v>25</v>
      </c>
      <c s="7" t="s">
        <v>1667</v>
      </c>
      <c s="7" t="s">
        <v>44</v>
      </c>
      <c s="7" t="s">
        <v>1784</v>
      </c>
      <c s="7" t="s">
        <v>70</v>
      </c>
      <c s="10">
        <v>6</v>
      </c>
      <c s="14"/>
      <c s="13">
        <f>ROUND((G72*F72),2)</f>
      </c>
      <c r="O72">
        <f>rekapitulace!H8</f>
      </c>
      <c>
        <f>O72/100*H72</f>
      </c>
    </row>
    <row r="73" spans="4:4" ht="25.5">
      <c r="D73" s="15" t="s">
        <v>223</v>
      </c>
    </row>
    <row r="74" spans="1:16" ht="12.75">
      <c r="A74" s="7">
        <v>26</v>
      </c>
      <c s="7" t="s">
        <v>1671</v>
      </c>
      <c s="7" t="s">
        <v>61</v>
      </c>
      <c s="7" t="s">
        <v>1834</v>
      </c>
      <c s="7" t="s">
        <v>70</v>
      </c>
      <c s="10">
        <v>1</v>
      </c>
      <c s="14"/>
      <c s="13">
        <f>ROUND((G74*F74),2)</f>
      </c>
      <c r="O74">
        <f>rekapitulace!H8</f>
      </c>
      <c>
        <f>O74/100*H74</f>
      </c>
    </row>
    <row r="75" spans="4:4" ht="25.5">
      <c r="D75" s="15" t="s">
        <v>188</v>
      </c>
    </row>
    <row r="76" spans="1:16" ht="12.75">
      <c r="A76" s="7">
        <v>27</v>
      </c>
      <c s="7" t="s">
        <v>1671</v>
      </c>
      <c s="7" t="s">
        <v>63</v>
      </c>
      <c s="7" t="s">
        <v>1835</v>
      </c>
      <c s="7" t="s">
        <v>70</v>
      </c>
      <c s="10">
        <v>5</v>
      </c>
      <c s="14"/>
      <c s="13">
        <f>ROUND((G76*F76),2)</f>
      </c>
      <c r="O76">
        <f>rekapitulace!H8</f>
      </c>
      <c>
        <f>O76/100*H76</f>
      </c>
    </row>
    <row r="77" spans="4:4" ht="25.5">
      <c r="D77" s="15" t="s">
        <v>231</v>
      </c>
    </row>
    <row r="78" spans="1:16" ht="12.75">
      <c r="A78" s="7">
        <v>28</v>
      </c>
      <c s="7" t="s">
        <v>1674</v>
      </c>
      <c s="7" t="s">
        <v>44</v>
      </c>
      <c s="7" t="s">
        <v>1836</v>
      </c>
      <c s="7" t="s">
        <v>70</v>
      </c>
      <c s="10">
        <v>1</v>
      </c>
      <c s="14"/>
      <c s="13">
        <f>ROUND((G78*F78),2)</f>
      </c>
      <c r="O78">
        <f>rekapitulace!H8</f>
      </c>
      <c>
        <f>O78/100*H78</f>
      </c>
    </row>
    <row r="79" spans="4:4" ht="25.5">
      <c r="D79" s="15" t="s">
        <v>188</v>
      </c>
    </row>
    <row r="80" spans="1:16" ht="12.75">
      <c r="A80" s="7">
        <v>29</v>
      </c>
      <c s="7" t="s">
        <v>1788</v>
      </c>
      <c s="7" t="s">
        <v>44</v>
      </c>
      <c s="7" t="s">
        <v>1789</v>
      </c>
      <c s="7" t="s">
        <v>70</v>
      </c>
      <c s="10">
        <v>2</v>
      </c>
      <c s="14"/>
      <c s="13">
        <f>ROUND((G80*F80),2)</f>
      </c>
      <c r="O80">
        <f>rekapitulace!H8</f>
      </c>
      <c>
        <f>O80/100*H80</f>
      </c>
    </row>
    <row r="81" spans="4:4" ht="25.5">
      <c r="D81" s="15" t="s">
        <v>161</v>
      </c>
    </row>
    <row r="82" spans="1:16" ht="12.75">
      <c r="A82" s="7">
        <v>30</v>
      </c>
      <c s="7" t="s">
        <v>1790</v>
      </c>
      <c s="7" t="s">
        <v>44</v>
      </c>
      <c s="7" t="s">
        <v>1791</v>
      </c>
      <c s="7" t="s">
        <v>70</v>
      </c>
      <c s="10">
        <v>1</v>
      </c>
      <c s="14"/>
      <c s="13">
        <f>ROUND((G82*F82),2)</f>
      </c>
      <c r="O82">
        <f>rekapitulace!H8</f>
      </c>
      <c>
        <f>O82/100*H82</f>
      </c>
    </row>
    <row r="83" spans="4:4" ht="25.5">
      <c r="D83" s="15" t="s">
        <v>188</v>
      </c>
    </row>
    <row r="84" spans="1:16" ht="12.75">
      <c r="A84" s="7">
        <v>31</v>
      </c>
      <c s="7" t="s">
        <v>1758</v>
      </c>
      <c s="7" t="s">
        <v>44</v>
      </c>
      <c s="7" t="s">
        <v>1759</v>
      </c>
      <c s="7" t="s">
        <v>70</v>
      </c>
      <c s="10">
        <v>7</v>
      </c>
      <c s="14"/>
      <c s="13">
        <f>ROUND((G84*F84),2)</f>
      </c>
      <c r="O84">
        <f>rekapitulace!H8</f>
      </c>
      <c>
        <f>O84/100*H84</f>
      </c>
    </row>
    <row r="85" spans="4:4" ht="25.5">
      <c r="D85" s="15" t="s">
        <v>504</v>
      </c>
    </row>
    <row r="86" spans="1:16" ht="12.75" customHeight="1">
      <c r="A86" s="16"/>
      <c s="16"/>
      <c s="16" t="s">
        <v>39</v>
      </c>
      <c s="16" t="s">
        <v>366</v>
      </c>
      <c s="16"/>
      <c s="16"/>
      <c s="16"/>
      <c s="16">
        <f>SUM(H42:H85)</f>
      </c>
      <c r="P86">
        <f>ROUND(SUM(P42:P85),2)</f>
      </c>
    </row>
    <row r="88" spans="1:8" ht="12.75" customHeight="1">
      <c r="A88" s="9"/>
      <c s="9"/>
      <c s="9" t="s">
        <v>40</v>
      </c>
      <c s="9" t="s">
        <v>77</v>
      </c>
      <c s="9"/>
      <c s="11"/>
      <c s="9"/>
      <c s="11"/>
    </row>
    <row r="89" spans="1:16" ht="12.75">
      <c r="A89" s="7">
        <v>32</v>
      </c>
      <c s="7" t="s">
        <v>1465</v>
      </c>
      <c s="7" t="s">
        <v>44</v>
      </c>
      <c s="7" t="s">
        <v>1680</v>
      </c>
      <c s="7" t="s">
        <v>128</v>
      </c>
      <c s="10">
        <v>40</v>
      </c>
      <c s="14"/>
      <c s="13">
        <f>ROUND((G89*F89),2)</f>
      </c>
      <c r="O89">
        <f>rekapitulace!H8</f>
      </c>
      <c>
        <f>O89/100*H89</f>
      </c>
    </row>
    <row r="90" spans="4:4" ht="25.5">
      <c r="D90" s="15" t="s">
        <v>1837</v>
      </c>
    </row>
    <row r="91" spans="1:16" ht="12.75">
      <c r="A91" s="7">
        <v>33</v>
      </c>
      <c s="7" t="s">
        <v>1682</v>
      </c>
      <c s="7" t="s">
        <v>44</v>
      </c>
      <c s="7" t="s">
        <v>1683</v>
      </c>
      <c s="7" t="s">
        <v>93</v>
      </c>
      <c s="10">
        <v>3.835</v>
      </c>
      <c s="14"/>
      <c s="13">
        <f>ROUND((G91*F91),2)</f>
      </c>
      <c r="O91">
        <f>rekapitulace!H8</f>
      </c>
      <c>
        <f>O91/100*H91</f>
      </c>
    </row>
    <row r="92" spans="4:4" ht="127.5">
      <c r="D92" s="15" t="s">
        <v>1838</v>
      </c>
    </row>
    <row r="93" spans="1:16" ht="12.75" customHeight="1">
      <c r="A93" s="16"/>
      <c s="16"/>
      <c s="16" t="s">
        <v>40</v>
      </c>
      <c s="16" t="s">
        <v>77</v>
      </c>
      <c s="16"/>
      <c s="16"/>
      <c s="16"/>
      <c s="16">
        <f>SUM(H89:H92)</f>
      </c>
      <c r="P93">
        <f>ROUND(SUM(P89:P92),2)</f>
      </c>
    </row>
    <row r="95" spans="1:16" ht="12.75" customHeight="1">
      <c r="A95" s="16"/>
      <c s="16"/>
      <c s="16"/>
      <c s="16" t="s">
        <v>65</v>
      </c>
      <c s="16"/>
      <c s="16"/>
      <c s="16"/>
      <c s="16">
        <f>+H16+H29+H34+H39+H86+H93</f>
      </c>
      <c r="P95">
        <f>+P16+P29+P34+P39+P86+P93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5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66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1839</v>
      </c>
      <c s="5" t="s">
        <v>1840</v>
      </c>
      <c s="5"/>
    </row>
    <row r="6" spans="1:5" ht="12.75" customHeight="1">
      <c r="A6" t="s">
        <v>17</v>
      </c>
      <c r="C6" s="5" t="s">
        <v>1841</v>
      </c>
      <c s="5" t="s">
        <v>1840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42</v>
      </c>
      <c s="9" t="s">
        <v>41</v>
      </c>
      <c s="9"/>
      <c s="11"/>
      <c s="9"/>
      <c s="11"/>
    </row>
    <row r="12" spans="1:16" ht="12.75">
      <c r="A12" s="7">
        <v>1</v>
      </c>
      <c s="7" t="s">
        <v>91</v>
      </c>
      <c s="7" t="s">
        <v>44</v>
      </c>
      <c s="7" t="s">
        <v>544</v>
      </c>
      <c s="7" t="s">
        <v>93</v>
      </c>
      <c s="10">
        <v>1.85</v>
      </c>
      <c s="14"/>
      <c s="13">
        <f>ROUND((G12*F12),2)</f>
      </c>
      <c r="O12">
        <f>rekapitulace!H8</f>
      </c>
      <c>
        <f>O12/100*H12</f>
      </c>
    </row>
    <row r="13" spans="4:4" ht="63.75">
      <c r="D13" s="15" t="s">
        <v>1842</v>
      </c>
    </row>
    <row r="14" spans="1:16" ht="12.75">
      <c r="A14" s="7">
        <v>2</v>
      </c>
      <c s="7" t="s">
        <v>1606</v>
      </c>
      <c s="7" t="s">
        <v>44</v>
      </c>
      <c s="7" t="s">
        <v>1607</v>
      </c>
      <c s="7" t="s">
        <v>70</v>
      </c>
      <c s="10">
        <v>1</v>
      </c>
      <c s="14"/>
      <c s="13">
        <f>ROUND((G14*F14),2)</f>
      </c>
      <c r="O14">
        <f>rekapitulace!H8</f>
      </c>
      <c>
        <f>O14/100*H14</f>
      </c>
    </row>
    <row r="15" spans="4:4" ht="25.5">
      <c r="D15" s="15" t="s">
        <v>188</v>
      </c>
    </row>
    <row r="16" spans="1:16" ht="12.75" customHeight="1">
      <c r="A16" s="16"/>
      <c s="16"/>
      <c s="16" t="s">
        <v>42</v>
      </c>
      <c s="16" t="s">
        <v>41</v>
      </c>
      <c s="16"/>
      <c s="16"/>
      <c s="16"/>
      <c s="16">
        <f>SUM(H12:H15)</f>
      </c>
      <c r="P16">
        <f>ROUND(SUM(P12:P15),2)</f>
      </c>
    </row>
    <row r="18" spans="1:8" ht="12.75" customHeight="1">
      <c r="A18" s="9"/>
      <c s="9"/>
      <c s="9" t="s">
        <v>24</v>
      </c>
      <c s="9" t="s">
        <v>102</v>
      </c>
      <c s="9"/>
      <c s="11"/>
      <c s="9"/>
      <c s="11"/>
    </row>
    <row r="19" spans="1:16" ht="12.75">
      <c r="A19" s="7">
        <v>3</v>
      </c>
      <c s="7" t="s">
        <v>356</v>
      </c>
      <c s="7" t="s">
        <v>61</v>
      </c>
      <c s="7" t="s">
        <v>1621</v>
      </c>
      <c s="7" t="s">
        <v>93</v>
      </c>
      <c s="10">
        <v>5.8</v>
      </c>
      <c s="14"/>
      <c s="13">
        <f>ROUND((G19*F19),2)</f>
      </c>
      <c r="O19">
        <f>rekapitulace!H8</f>
      </c>
      <c>
        <f>O19/100*H19</f>
      </c>
    </row>
    <row r="20" spans="4:4" ht="153">
      <c r="D20" s="15" t="s">
        <v>1843</v>
      </c>
    </row>
    <row r="21" spans="1:16" ht="12.75">
      <c r="A21" s="7">
        <v>4</v>
      </c>
      <c s="7" t="s">
        <v>356</v>
      </c>
      <c s="7" t="s">
        <v>63</v>
      </c>
      <c s="7" t="s">
        <v>1623</v>
      </c>
      <c s="7" t="s">
        <v>93</v>
      </c>
      <c s="10">
        <v>1.85</v>
      </c>
      <c s="14"/>
      <c s="13">
        <f>ROUND((G21*F21),2)</f>
      </c>
      <c r="O21">
        <f>rekapitulace!H8</f>
      </c>
      <c>
        <f>O21/100*H21</f>
      </c>
    </row>
    <row r="22" spans="4:4" ht="153">
      <c r="D22" s="15" t="s">
        <v>1844</v>
      </c>
    </row>
    <row r="23" spans="1:16" ht="12.75">
      <c r="A23" s="7">
        <v>5</v>
      </c>
      <c s="7" t="s">
        <v>109</v>
      </c>
      <c s="7" t="s">
        <v>44</v>
      </c>
      <c s="7" t="s">
        <v>110</v>
      </c>
      <c s="7" t="s">
        <v>93</v>
      </c>
      <c s="10">
        <v>1.85</v>
      </c>
      <c s="14"/>
      <c s="13">
        <f>ROUND((G23*F23),2)</f>
      </c>
      <c r="O23">
        <f>rekapitulace!H8</f>
      </c>
      <c>
        <f>O23/100*H23</f>
      </c>
    </row>
    <row r="24" spans="4:4" ht="89.25">
      <c r="D24" s="15" t="s">
        <v>1845</v>
      </c>
    </row>
    <row r="25" spans="1:16" ht="12.75">
      <c r="A25" s="7">
        <v>6</v>
      </c>
      <c s="7" t="s">
        <v>112</v>
      </c>
      <c s="7" t="s">
        <v>44</v>
      </c>
      <c s="7" t="s">
        <v>113</v>
      </c>
      <c s="7" t="s">
        <v>93</v>
      </c>
      <c s="10">
        <v>5.8</v>
      </c>
      <c s="14"/>
      <c s="13">
        <f>ROUND((G25*F25),2)</f>
      </c>
      <c r="O25">
        <f>rekapitulace!H8</f>
      </c>
      <c>
        <f>O25/100*H25</f>
      </c>
    </row>
    <row r="26" spans="4:4" ht="63.75">
      <c r="D26" s="15" t="s">
        <v>1846</v>
      </c>
    </row>
    <row r="27" spans="1:16" ht="12.75" customHeight="1">
      <c r="A27" s="16"/>
      <c s="16"/>
      <c s="16" t="s">
        <v>24</v>
      </c>
      <c s="16" t="s">
        <v>102</v>
      </c>
      <c s="16"/>
      <c s="16"/>
      <c s="16"/>
      <c s="16">
        <f>SUM(H19:H26)</f>
      </c>
      <c r="P27">
        <f>ROUND(SUM(P19:P26),2)</f>
      </c>
    </row>
    <row r="29" spans="1:8" ht="12.75" customHeight="1">
      <c r="A29" s="9"/>
      <c s="9"/>
      <c s="9" t="s">
        <v>36</v>
      </c>
      <c s="9" t="s">
        <v>119</v>
      </c>
      <c s="9"/>
      <c s="11"/>
      <c s="9"/>
      <c s="11"/>
    </row>
    <row r="30" spans="1:16" ht="12.75">
      <c r="A30" s="7">
        <v>7</v>
      </c>
      <c s="7" t="s">
        <v>120</v>
      </c>
      <c s="7" t="s">
        <v>44</v>
      </c>
      <c s="7" t="s">
        <v>899</v>
      </c>
      <c s="7" t="s">
        <v>93</v>
      </c>
      <c s="10">
        <v>0.5</v>
      </c>
      <c s="14"/>
      <c s="13">
        <f>ROUND((G30*F30),2)</f>
      </c>
      <c r="O30">
        <f>rekapitulace!H8</f>
      </c>
      <c>
        <f>O30/100*H30</f>
      </c>
    </row>
    <row r="31" spans="4:4" ht="63.75">
      <c r="D31" s="15" t="s">
        <v>1847</v>
      </c>
    </row>
    <row r="32" spans="1:16" ht="12.75" customHeight="1">
      <c r="A32" s="16"/>
      <c s="16"/>
      <c s="16" t="s">
        <v>36</v>
      </c>
      <c s="16" t="s">
        <v>119</v>
      </c>
      <c s="16"/>
      <c s="16"/>
      <c s="16"/>
      <c s="16">
        <f>SUM(H30:H31)</f>
      </c>
      <c r="P32">
        <f>ROUND(SUM(P30:P31),2)</f>
      </c>
    </row>
    <row r="34" spans="1:8" ht="12.75" customHeight="1">
      <c r="A34" s="9"/>
      <c s="9"/>
      <c s="9" t="s">
        <v>39</v>
      </c>
      <c s="9" t="s">
        <v>366</v>
      </c>
      <c s="9"/>
      <c s="11"/>
      <c s="9"/>
      <c s="11"/>
    </row>
    <row r="35" spans="1:16" ht="12.75">
      <c r="A35" s="7">
        <v>8</v>
      </c>
      <c s="7" t="s">
        <v>1635</v>
      </c>
      <c s="7" t="s">
        <v>44</v>
      </c>
      <c s="7" t="s">
        <v>1746</v>
      </c>
      <c s="7" t="s">
        <v>128</v>
      </c>
      <c s="10">
        <v>120</v>
      </c>
      <c s="14"/>
      <c s="13">
        <f>ROUND((G35*F35),2)</f>
      </c>
      <c r="O35">
        <f>rekapitulace!H8</f>
      </c>
      <c>
        <f>O35/100*H35</f>
      </c>
    </row>
    <row r="36" spans="4:4" ht="38.25">
      <c r="D36" s="15" t="s">
        <v>1848</v>
      </c>
    </row>
    <row r="37" spans="1:16" ht="12.75">
      <c r="A37" s="7">
        <v>9</v>
      </c>
      <c s="7" t="s">
        <v>370</v>
      </c>
      <c s="7" t="s">
        <v>44</v>
      </c>
      <c s="7" t="s">
        <v>1608</v>
      </c>
      <c s="7" t="s">
        <v>128</v>
      </c>
      <c s="10">
        <v>14</v>
      </c>
      <c s="14"/>
      <c s="13">
        <f>ROUND((G37*F37),2)</f>
      </c>
      <c r="O37">
        <f>rekapitulace!H8</f>
      </c>
      <c>
        <f>O37/100*H37</f>
      </c>
    </row>
    <row r="38" spans="4:4" ht="25.5">
      <c r="D38" s="15" t="s">
        <v>1849</v>
      </c>
    </row>
    <row r="39" spans="1:16" ht="12.75">
      <c r="A39" s="7">
        <v>10</v>
      </c>
      <c s="7" t="s">
        <v>1565</v>
      </c>
      <c s="7" t="s">
        <v>44</v>
      </c>
      <c s="7" t="s">
        <v>1646</v>
      </c>
      <c s="7" t="s">
        <v>128</v>
      </c>
      <c s="10">
        <v>115</v>
      </c>
      <c s="14"/>
      <c s="13">
        <f>ROUND((G39*F39),2)</f>
      </c>
      <c r="O39">
        <f>rekapitulace!H8</f>
      </c>
      <c>
        <f>O39/100*H39</f>
      </c>
    </row>
    <row r="40" spans="4:4" ht="38.25">
      <c r="D40" s="15" t="s">
        <v>1850</v>
      </c>
    </row>
    <row r="41" spans="1:16" ht="12.75">
      <c r="A41" s="7">
        <v>11</v>
      </c>
      <c s="7" t="s">
        <v>1777</v>
      </c>
      <c s="7" t="s">
        <v>44</v>
      </c>
      <c s="7" t="s">
        <v>1778</v>
      </c>
      <c s="7" t="s">
        <v>70</v>
      </c>
      <c s="10">
        <v>3</v>
      </c>
      <c s="14"/>
      <c s="13">
        <f>ROUND((G41*F41),2)</f>
      </c>
      <c r="O41">
        <f>rekapitulace!H8</f>
      </c>
      <c>
        <f>O41/100*H41</f>
      </c>
    </row>
    <row r="42" spans="4:4" ht="25.5">
      <c r="D42" s="15" t="s">
        <v>74</v>
      </c>
    </row>
    <row r="43" spans="1:16" ht="12.75">
      <c r="A43" s="7">
        <v>12</v>
      </c>
      <c s="7" t="s">
        <v>373</v>
      </c>
      <c s="7" t="s">
        <v>44</v>
      </c>
      <c s="7" t="s">
        <v>1652</v>
      </c>
      <c s="7" t="s">
        <v>128</v>
      </c>
      <c s="10">
        <v>120</v>
      </c>
      <c s="14"/>
      <c s="13">
        <f>ROUND((G43*F43),2)</f>
      </c>
      <c r="O43">
        <f>rekapitulace!H8</f>
      </c>
      <c>
        <f>O43/100*H43</f>
      </c>
    </row>
    <row r="44" spans="4:4" ht="38.25">
      <c r="D44" s="15" t="s">
        <v>1848</v>
      </c>
    </row>
    <row r="45" spans="1:16" ht="12.75">
      <c r="A45" s="7">
        <v>13</v>
      </c>
      <c s="7" t="s">
        <v>1578</v>
      </c>
      <c s="7" t="s">
        <v>44</v>
      </c>
      <c s="7" t="s">
        <v>1579</v>
      </c>
      <c s="7" t="s">
        <v>70</v>
      </c>
      <c s="10">
        <v>2</v>
      </c>
      <c s="14"/>
      <c s="13">
        <f>ROUND((G45*F45),2)</f>
      </c>
      <c r="O45">
        <f>rekapitulace!H8</f>
      </c>
      <c>
        <f>O45/100*H45</f>
      </c>
    </row>
    <row r="46" spans="4:4" ht="25.5">
      <c r="D46" s="15" t="s">
        <v>161</v>
      </c>
    </row>
    <row r="47" spans="1:16" ht="12.75">
      <c r="A47" s="7">
        <v>14</v>
      </c>
      <c s="7" t="s">
        <v>1584</v>
      </c>
      <c s="7" t="s">
        <v>44</v>
      </c>
      <c s="7" t="s">
        <v>1585</v>
      </c>
      <c s="7" t="s">
        <v>128</v>
      </c>
      <c s="10">
        <v>120</v>
      </c>
      <c s="14"/>
      <c s="13">
        <f>ROUND((G47*F47),2)</f>
      </c>
      <c r="O47">
        <f>rekapitulace!H8</f>
      </c>
      <c>
        <f>O47/100*H47</f>
      </c>
    </row>
    <row r="48" spans="4:4" ht="38.25">
      <c r="D48" s="15" t="s">
        <v>1848</v>
      </c>
    </row>
    <row r="49" spans="1:16" ht="12.75">
      <c r="A49" s="7">
        <v>15</v>
      </c>
      <c s="7" t="s">
        <v>1657</v>
      </c>
      <c s="7" t="s">
        <v>44</v>
      </c>
      <c s="7" t="s">
        <v>1658</v>
      </c>
      <c s="7" t="s">
        <v>70</v>
      </c>
      <c s="10">
        <v>5</v>
      </c>
      <c s="14"/>
      <c s="13">
        <f>ROUND((G49*F49),2)</f>
      </c>
      <c r="O49">
        <f>rekapitulace!H8</f>
      </c>
      <c>
        <f>O49/100*H49</f>
      </c>
    </row>
    <row r="50" spans="4:4" ht="25.5">
      <c r="D50" s="15" t="s">
        <v>231</v>
      </c>
    </row>
    <row r="51" spans="1:16" ht="12.75">
      <c r="A51" s="7">
        <v>16</v>
      </c>
      <c s="7" t="s">
        <v>1754</v>
      </c>
      <c s="7" t="s">
        <v>44</v>
      </c>
      <c s="7" t="s">
        <v>1755</v>
      </c>
      <c s="7" t="s">
        <v>128</v>
      </c>
      <c s="10">
        <v>45</v>
      </c>
      <c s="14"/>
      <c s="13">
        <f>ROUND((G51*F51),2)</f>
      </c>
      <c r="O51">
        <f>rekapitulace!H8</f>
      </c>
      <c>
        <f>O51/100*H51</f>
      </c>
    </row>
    <row r="52" spans="4:4" ht="25.5">
      <c r="D52" s="15" t="s">
        <v>474</v>
      </c>
    </row>
    <row r="53" spans="1:16" ht="12.75">
      <c r="A53" s="7">
        <v>17</v>
      </c>
      <c s="7" t="s">
        <v>1788</v>
      </c>
      <c s="7" t="s">
        <v>44</v>
      </c>
      <c s="7" t="s">
        <v>1789</v>
      </c>
      <c s="7" t="s">
        <v>70</v>
      </c>
      <c s="10">
        <v>1</v>
      </c>
      <c s="14"/>
      <c s="13">
        <f>ROUND((G53*F53),2)</f>
      </c>
      <c r="O53">
        <f>rekapitulace!H8</f>
      </c>
      <c>
        <f>O53/100*H53</f>
      </c>
    </row>
    <row r="54" spans="4:4" ht="25.5">
      <c r="D54" s="15" t="s">
        <v>188</v>
      </c>
    </row>
    <row r="55" spans="1:16" ht="12.75">
      <c r="A55" s="7">
        <v>18</v>
      </c>
      <c s="7" t="s">
        <v>1758</v>
      </c>
      <c s="7" t="s">
        <v>44</v>
      </c>
      <c s="7" t="s">
        <v>1759</v>
      </c>
      <c s="7" t="s">
        <v>70</v>
      </c>
      <c s="10">
        <v>1</v>
      </c>
      <c s="14"/>
      <c s="13">
        <f>ROUND((G55*F55),2)</f>
      </c>
      <c r="O55">
        <f>rekapitulace!H8</f>
      </c>
      <c>
        <f>O55/100*H55</f>
      </c>
    </row>
    <row r="56" spans="4:4" ht="25.5">
      <c r="D56" s="15" t="s">
        <v>188</v>
      </c>
    </row>
    <row r="57" spans="1:16" ht="12.75" customHeight="1">
      <c r="A57" s="16"/>
      <c s="16"/>
      <c s="16" t="s">
        <v>39</v>
      </c>
      <c s="16" t="s">
        <v>366</v>
      </c>
      <c s="16"/>
      <c s="16"/>
      <c s="16"/>
      <c s="16">
        <f>SUM(H35:H56)</f>
      </c>
      <c r="P57">
        <f>ROUND(SUM(P35:P56),2)</f>
      </c>
    </row>
    <row r="59" spans="1:8" ht="12.75" customHeight="1">
      <c r="A59" s="9"/>
      <c s="9"/>
      <c s="9" t="s">
        <v>40</v>
      </c>
      <c s="9" t="s">
        <v>77</v>
      </c>
      <c s="9"/>
      <c s="11"/>
      <c s="9"/>
      <c s="11"/>
    </row>
    <row r="60" spans="1:16" ht="12.75">
      <c r="A60" s="7">
        <v>19</v>
      </c>
      <c s="7" t="s">
        <v>1465</v>
      </c>
      <c s="7" t="s">
        <v>44</v>
      </c>
      <c s="7" t="s">
        <v>1680</v>
      </c>
      <c s="7" t="s">
        <v>128</v>
      </c>
      <c s="10">
        <v>9</v>
      </c>
      <c s="14"/>
      <c s="13">
        <f>ROUND((G60*F60),2)</f>
      </c>
      <c r="O60">
        <f>rekapitulace!H8</f>
      </c>
      <c>
        <f>O60/100*H60</f>
      </c>
    </row>
    <row r="61" spans="4:4" ht="25.5">
      <c r="D61" s="15" t="s">
        <v>468</v>
      </c>
    </row>
    <row r="62" spans="1:16" ht="12.75">
      <c r="A62" s="7">
        <v>20</v>
      </c>
      <c s="7" t="s">
        <v>1682</v>
      </c>
      <c s="7" t="s">
        <v>44</v>
      </c>
      <c s="7" t="s">
        <v>1683</v>
      </c>
      <c s="7" t="s">
        <v>93</v>
      </c>
      <c s="10">
        <v>1.179</v>
      </c>
      <c s="14"/>
      <c s="13">
        <f>ROUND((G62*F62),2)</f>
      </c>
      <c r="O62">
        <f>rekapitulace!H8</f>
      </c>
      <c>
        <f>O62/100*H62</f>
      </c>
    </row>
    <row r="63" spans="4:4" ht="76.5">
      <c r="D63" s="15" t="s">
        <v>1851</v>
      </c>
    </row>
    <row r="64" spans="1:16" ht="12.75" customHeight="1">
      <c r="A64" s="16"/>
      <c s="16"/>
      <c s="16" t="s">
        <v>40</v>
      </c>
      <c s="16" t="s">
        <v>77</v>
      </c>
      <c s="16"/>
      <c s="16"/>
      <c s="16"/>
      <c s="16">
        <f>SUM(H60:H63)</f>
      </c>
      <c r="P64">
        <f>ROUND(SUM(P60:P63),2)</f>
      </c>
    </row>
    <row r="66" spans="1:16" ht="12.75" customHeight="1">
      <c r="A66" s="16"/>
      <c s="16"/>
      <c s="16"/>
      <c s="16" t="s">
        <v>65</v>
      </c>
      <c s="16"/>
      <c s="16"/>
      <c s="16"/>
      <c s="16">
        <f>+H16+H27+H32+H57+H64</f>
      </c>
      <c r="P66">
        <f>+P16+P27+P32+P57+P64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5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65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1852</v>
      </c>
      <c s="5" t="s">
        <v>1853</v>
      </c>
      <c s="5"/>
    </row>
    <row r="6" spans="1:5" ht="12.75" customHeight="1">
      <c r="A6" t="s">
        <v>17</v>
      </c>
      <c r="C6" s="5" t="s">
        <v>1854</v>
      </c>
      <c s="5" t="s">
        <v>1853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42</v>
      </c>
      <c s="9" t="s">
        <v>41</v>
      </c>
      <c s="9"/>
      <c s="11"/>
      <c s="9"/>
      <c s="11"/>
    </row>
    <row r="12" spans="1:16" ht="12.75">
      <c r="A12" s="7">
        <v>1</v>
      </c>
      <c s="7" t="s">
        <v>1855</v>
      </c>
      <c s="7" t="s">
        <v>44</v>
      </c>
      <c s="7" t="s">
        <v>1856</v>
      </c>
      <c s="7" t="s">
        <v>97</v>
      </c>
      <c s="10">
        <v>1.643</v>
      </c>
      <c s="14"/>
      <c s="13">
        <f>ROUND((G12*F12),2)</f>
      </c>
      <c r="O12">
        <f>rekapitulace!H8</f>
      </c>
      <c>
        <f>O12/100*H12</f>
      </c>
    </row>
    <row r="13" spans="4:4" ht="89.25">
      <c r="D13" s="15" t="s">
        <v>1857</v>
      </c>
    </row>
    <row r="14" spans="1:16" ht="12.75">
      <c r="A14" s="7">
        <v>2</v>
      </c>
      <c s="7" t="s">
        <v>1542</v>
      </c>
      <c s="7" t="s">
        <v>44</v>
      </c>
      <c s="7" t="s">
        <v>1543</v>
      </c>
      <c s="7" t="s">
        <v>97</v>
      </c>
      <c s="10">
        <v>0.098</v>
      </c>
      <c s="14"/>
      <c s="13">
        <f>ROUND((G14*F14),2)</f>
      </c>
      <c r="O14">
        <f>rekapitulace!H8</f>
      </c>
      <c>
        <f>O14/100*H14</f>
      </c>
    </row>
    <row r="15" spans="4:4" ht="318.75">
      <c r="D15" s="15" t="s">
        <v>1858</v>
      </c>
    </row>
    <row r="16" spans="1:16" ht="12.75" customHeight="1">
      <c r="A16" s="16"/>
      <c s="16"/>
      <c s="16" t="s">
        <v>42</v>
      </c>
      <c s="16" t="s">
        <v>41</v>
      </c>
      <c s="16"/>
      <c s="16"/>
      <c s="16"/>
      <c s="16">
        <f>SUM(H12:H15)</f>
      </c>
      <c r="P16">
        <f>ROUND(SUM(P12:P15),2)</f>
      </c>
    </row>
    <row r="18" spans="1:8" ht="12.75" customHeight="1">
      <c r="A18" s="9"/>
      <c s="9"/>
      <c s="9" t="s">
        <v>24</v>
      </c>
      <c s="9" t="s">
        <v>102</v>
      </c>
      <c s="9"/>
      <c s="11"/>
      <c s="9"/>
      <c s="11"/>
    </row>
    <row r="19" spans="1:16" ht="12.75">
      <c r="A19" s="7">
        <v>3</v>
      </c>
      <c s="7" t="s">
        <v>1548</v>
      </c>
      <c s="7" t="s">
        <v>44</v>
      </c>
      <c s="7" t="s">
        <v>1549</v>
      </c>
      <c s="7" t="s">
        <v>93</v>
      </c>
      <c s="10">
        <v>19.57</v>
      </c>
      <c s="14"/>
      <c s="13">
        <f>ROUND((G19*F19),2)</f>
      </c>
      <c r="O19">
        <f>rekapitulace!H8</f>
      </c>
      <c>
        <f>O19/100*H19</f>
      </c>
    </row>
    <row r="20" spans="4:4" ht="114.75">
      <c r="D20" s="15" t="s">
        <v>1859</v>
      </c>
    </row>
    <row r="21" spans="1:16" ht="12.75">
      <c r="A21" s="7">
        <v>4</v>
      </c>
      <c s="7" t="s">
        <v>1556</v>
      </c>
      <c s="7" t="s">
        <v>44</v>
      </c>
      <c s="7" t="s">
        <v>1860</v>
      </c>
      <c s="7" t="s">
        <v>93</v>
      </c>
      <c s="10">
        <v>9.548</v>
      </c>
      <c s="14"/>
      <c s="13">
        <f>ROUND((G21*F21),2)</f>
      </c>
      <c r="O21">
        <f>rekapitulace!H8</f>
      </c>
      <c>
        <f>O21/100*H21</f>
      </c>
    </row>
    <row r="22" spans="4:4" ht="38.25">
      <c r="D22" s="15" t="s">
        <v>1861</v>
      </c>
    </row>
    <row r="23" spans="1:16" ht="12.75" customHeight="1">
      <c r="A23" s="16"/>
      <c s="16"/>
      <c s="16" t="s">
        <v>24</v>
      </c>
      <c s="16" t="s">
        <v>102</v>
      </c>
      <c s="16"/>
      <c s="16"/>
      <c s="16"/>
      <c s="16">
        <f>SUM(H19:H22)</f>
      </c>
      <c r="P23">
        <f>ROUND(SUM(P19:P22),2)</f>
      </c>
    </row>
    <row r="25" spans="1:8" ht="12.75" customHeight="1">
      <c r="A25" s="9"/>
      <c s="9"/>
      <c s="9" t="s">
        <v>34</v>
      </c>
      <c s="9" t="s">
        <v>570</v>
      </c>
      <c s="9"/>
      <c s="11"/>
      <c s="9"/>
      <c s="11"/>
    </row>
    <row r="26" spans="1:16" ht="12.75">
      <c r="A26" s="7">
        <v>5</v>
      </c>
      <c s="7" t="s">
        <v>1174</v>
      </c>
      <c s="7" t="s">
        <v>44</v>
      </c>
      <c s="7" t="s">
        <v>1862</v>
      </c>
      <c s="7" t="s">
        <v>93</v>
      </c>
      <c s="10">
        <v>1.971</v>
      </c>
      <c s="14"/>
      <c s="13">
        <f>ROUND((G26*F26),2)</f>
      </c>
      <c r="O26">
        <f>rekapitulace!H8</f>
      </c>
      <c>
        <f>O26/100*H26</f>
      </c>
    </row>
    <row r="27" spans="4:4" ht="76.5">
      <c r="D27" s="15" t="s">
        <v>1863</v>
      </c>
    </row>
    <row r="28" spans="1:16" ht="12.75" customHeight="1">
      <c r="A28" s="16"/>
      <c s="16"/>
      <c s="16" t="s">
        <v>34</v>
      </c>
      <c s="16" t="s">
        <v>570</v>
      </c>
      <c s="16"/>
      <c s="16"/>
      <c s="16"/>
      <c s="16">
        <f>SUM(H26:H27)</f>
      </c>
      <c r="P28">
        <f>ROUND(SUM(P26:P27),2)</f>
      </c>
    </row>
    <row r="30" spans="1:8" ht="12.75" customHeight="1">
      <c r="A30" s="9"/>
      <c s="9"/>
      <c s="9" t="s">
        <v>37</v>
      </c>
      <c s="9" t="s">
        <v>576</v>
      </c>
      <c s="9"/>
      <c s="11"/>
      <c s="9"/>
      <c s="11"/>
    </row>
    <row r="31" spans="1:16" ht="12.75">
      <c r="A31" s="7">
        <v>6</v>
      </c>
      <c s="7" t="s">
        <v>1559</v>
      </c>
      <c s="7" t="s">
        <v>44</v>
      </c>
      <c s="7" t="s">
        <v>1560</v>
      </c>
      <c s="7" t="s">
        <v>93</v>
      </c>
      <c s="10">
        <v>6.82</v>
      </c>
      <c s="14"/>
      <c s="13">
        <f>ROUND((G31*F31),2)</f>
      </c>
      <c r="O31">
        <f>rekapitulace!H8</f>
      </c>
      <c>
        <f>O31/100*H31</f>
      </c>
    </row>
    <row r="32" spans="4:4" ht="38.25">
      <c r="D32" s="15" t="s">
        <v>1864</v>
      </c>
    </row>
    <row r="33" spans="1:16" ht="12.75" customHeight="1">
      <c r="A33" s="16"/>
      <c s="16"/>
      <c s="16" t="s">
        <v>37</v>
      </c>
      <c s="16" t="s">
        <v>576</v>
      </c>
      <c s="16"/>
      <c s="16"/>
      <c s="16"/>
      <c s="16">
        <f>SUM(H31:H32)</f>
      </c>
      <c r="P33">
        <f>ROUND(SUM(P31:P32),2)</f>
      </c>
    </row>
    <row r="35" spans="1:8" ht="12.75" customHeight="1">
      <c r="A35" s="9"/>
      <c s="9"/>
      <c s="9" t="s">
        <v>39</v>
      </c>
      <c s="9" t="s">
        <v>366</v>
      </c>
      <c s="9"/>
      <c s="11"/>
      <c s="9"/>
      <c s="11"/>
    </row>
    <row r="36" spans="1:16" ht="12.75">
      <c r="A36" s="7">
        <v>7</v>
      </c>
      <c s="7" t="s">
        <v>370</v>
      </c>
      <c s="7" t="s">
        <v>44</v>
      </c>
      <c s="7" t="s">
        <v>1865</v>
      </c>
      <c s="7" t="s">
        <v>128</v>
      </c>
      <c s="10">
        <v>78</v>
      </c>
      <c s="14"/>
      <c s="13">
        <f>ROUND((G36*F36),2)</f>
      </c>
      <c r="O36">
        <f>rekapitulace!H8</f>
      </c>
      <c>
        <f>O36/100*H36</f>
      </c>
    </row>
    <row r="37" spans="1:16" ht="12.75">
      <c r="A37" s="7">
        <v>8</v>
      </c>
      <c s="7" t="s">
        <v>1571</v>
      </c>
      <c s="7" t="s">
        <v>44</v>
      </c>
      <c s="7" t="s">
        <v>1866</v>
      </c>
      <c s="7" t="s">
        <v>128</v>
      </c>
      <c s="10">
        <v>24</v>
      </c>
      <c s="14"/>
      <c s="13">
        <f>ROUND((G37*F37),2)</f>
      </c>
      <c r="O37">
        <f>rekapitulace!H8</f>
      </c>
      <c>
        <f>O37/100*H37</f>
      </c>
    </row>
    <row r="38" spans="1:16" ht="12.75">
      <c r="A38" s="7">
        <v>9</v>
      </c>
      <c s="7" t="s">
        <v>373</v>
      </c>
      <c s="7" t="s">
        <v>44</v>
      </c>
      <c s="7" t="s">
        <v>1867</v>
      </c>
      <c s="7" t="s">
        <v>128</v>
      </c>
      <c s="10">
        <v>83</v>
      </c>
      <c s="14"/>
      <c s="13">
        <f>ROUND((G38*F38),2)</f>
      </c>
      <c r="O38">
        <f>rekapitulace!H8</f>
      </c>
      <c>
        <f>O38/100*H38</f>
      </c>
    </row>
    <row r="39" spans="1:16" ht="12.75">
      <c r="A39" s="7">
        <v>10</v>
      </c>
      <c s="7" t="s">
        <v>1868</v>
      </c>
      <c s="7" t="s">
        <v>44</v>
      </c>
      <c s="7" t="s">
        <v>1869</v>
      </c>
      <c s="7" t="s">
        <v>128</v>
      </c>
      <c s="10">
        <v>15</v>
      </c>
      <c s="14"/>
      <c s="13">
        <f>ROUND((G39*F39),2)</f>
      </c>
      <c r="O39">
        <f>rekapitulace!H8</f>
      </c>
      <c>
        <f>O39/100*H39</f>
      </c>
    </row>
    <row r="40" spans="4:4" ht="178.5">
      <c r="D40" s="15" t="s">
        <v>1870</v>
      </c>
    </row>
    <row r="41" spans="1:16" ht="12.75">
      <c r="A41" s="7">
        <v>11</v>
      </c>
      <c s="7" t="s">
        <v>1871</v>
      </c>
      <c s="7" t="s">
        <v>44</v>
      </c>
      <c s="7" t="s">
        <v>1872</v>
      </c>
      <c s="7" t="s">
        <v>70</v>
      </c>
      <c s="10">
        <v>2</v>
      </c>
      <c s="14"/>
      <c s="13">
        <f>ROUND((G41*F41),2)</f>
      </c>
      <c r="O41">
        <f>rekapitulace!H8</f>
      </c>
      <c>
        <f>O41/100*H41</f>
      </c>
    </row>
    <row r="42" spans="1:16" ht="12.75">
      <c r="A42" s="7">
        <v>12</v>
      </c>
      <c s="7" t="s">
        <v>1578</v>
      </c>
      <c s="7" t="s">
        <v>44</v>
      </c>
      <c s="7" t="s">
        <v>1579</v>
      </c>
      <c s="7" t="s">
        <v>70</v>
      </c>
      <c s="10">
        <v>8</v>
      </c>
      <c s="14"/>
      <c s="13">
        <f>ROUND((G42*F42),2)</f>
      </c>
      <c r="O42">
        <f>rekapitulace!H8</f>
      </c>
      <c>
        <f>O42/100*H42</f>
      </c>
    </row>
    <row r="43" spans="1:16" ht="12.75">
      <c r="A43" s="7">
        <v>13</v>
      </c>
      <c s="7" t="s">
        <v>1584</v>
      </c>
      <c s="7" t="s">
        <v>44</v>
      </c>
      <c s="7" t="s">
        <v>1585</v>
      </c>
      <c s="7" t="s">
        <v>128</v>
      </c>
      <c s="10">
        <v>78</v>
      </c>
      <c s="14"/>
      <c s="13">
        <f>ROUND((G43*F43),2)</f>
      </c>
      <c r="O43">
        <f>rekapitulace!H8</f>
      </c>
      <c>
        <f>O43/100*H43</f>
      </c>
    </row>
    <row r="44" spans="1:16" ht="12.75">
      <c r="A44" s="7">
        <v>14</v>
      </c>
      <c s="7" t="s">
        <v>1588</v>
      </c>
      <c s="7" t="s">
        <v>44</v>
      </c>
      <c s="7" t="s">
        <v>1589</v>
      </c>
      <c s="7" t="s">
        <v>128</v>
      </c>
      <c s="10">
        <v>83</v>
      </c>
      <c s="14"/>
      <c s="13">
        <f>ROUND((G44*F44),2)</f>
      </c>
      <c r="O44">
        <f>rekapitulace!H8</f>
      </c>
      <c>
        <f>O44/100*H44</f>
      </c>
    </row>
    <row r="45" spans="1:16" ht="12.75">
      <c r="A45" s="7">
        <v>15</v>
      </c>
      <c s="7" t="s">
        <v>1873</v>
      </c>
      <c s="7" t="s">
        <v>44</v>
      </c>
      <c s="7" t="s">
        <v>1874</v>
      </c>
      <c s="7" t="s">
        <v>70</v>
      </c>
      <c s="10">
        <v>3</v>
      </c>
      <c s="14"/>
      <c s="13">
        <f>ROUND((G45*F45),2)</f>
      </c>
      <c r="O45">
        <f>rekapitulace!H8</f>
      </c>
      <c>
        <f>O45/100*H45</f>
      </c>
    </row>
    <row r="46" spans="1:16" ht="12.75">
      <c r="A46" s="7">
        <v>16</v>
      </c>
      <c s="7" t="s">
        <v>1875</v>
      </c>
      <c s="7" t="s">
        <v>44</v>
      </c>
      <c s="7" t="s">
        <v>1876</v>
      </c>
      <c s="7" t="s">
        <v>70</v>
      </c>
      <c s="10">
        <v>3</v>
      </c>
      <c s="14"/>
      <c s="13">
        <f>ROUND((G46*F46),2)</f>
      </c>
      <c r="O46">
        <f>rekapitulace!H8</f>
      </c>
      <c>
        <f>O46/100*H46</f>
      </c>
    </row>
    <row r="47" spans="1:16" ht="12.75">
      <c r="A47" s="7">
        <v>17</v>
      </c>
      <c s="7" t="s">
        <v>1877</v>
      </c>
      <c s="7" t="s">
        <v>44</v>
      </c>
      <c s="7" t="s">
        <v>1878</v>
      </c>
      <c s="7" t="s">
        <v>70</v>
      </c>
      <c s="10">
        <v>3</v>
      </c>
      <c s="14"/>
      <c s="13">
        <f>ROUND((G47*F47),2)</f>
      </c>
      <c r="O47">
        <f>rekapitulace!H8</f>
      </c>
      <c>
        <f>O47/100*H47</f>
      </c>
    </row>
    <row r="48" spans="1:16" ht="12.75">
      <c r="A48" s="7">
        <v>18</v>
      </c>
      <c s="7" t="s">
        <v>1811</v>
      </c>
      <c s="7" t="s">
        <v>44</v>
      </c>
      <c s="7" t="s">
        <v>1879</v>
      </c>
      <c s="7" t="s">
        <v>70</v>
      </c>
      <c s="10">
        <v>3</v>
      </c>
      <c s="14"/>
      <c s="13">
        <f>ROUND((G48*F48),2)</f>
      </c>
      <c r="O48">
        <f>rekapitulace!H8</f>
      </c>
      <c>
        <f>O48/100*H48</f>
      </c>
    </row>
    <row r="49" spans="1:16" ht="12.75">
      <c r="A49" s="7">
        <v>19</v>
      </c>
      <c s="7" t="s">
        <v>1880</v>
      </c>
      <c s="7" t="s">
        <v>44</v>
      </c>
      <c s="7" t="s">
        <v>1881</v>
      </c>
      <c s="7" t="s">
        <v>70</v>
      </c>
      <c s="10">
        <v>1</v>
      </c>
      <c s="14"/>
      <c s="13">
        <f>ROUND((G49*F49),2)</f>
      </c>
      <c r="O49">
        <f>rekapitulace!H8</f>
      </c>
      <c>
        <f>O49/100*H49</f>
      </c>
    </row>
    <row r="50" spans="1:16" ht="12.75">
      <c r="A50" s="7">
        <v>20</v>
      </c>
      <c s="7" t="s">
        <v>1882</v>
      </c>
      <c s="7" t="s">
        <v>44</v>
      </c>
      <c s="7" t="s">
        <v>1883</v>
      </c>
      <c s="7" t="s">
        <v>70</v>
      </c>
      <c s="10">
        <v>1</v>
      </c>
      <c s="14"/>
      <c s="13">
        <f>ROUND((G50*F50),2)</f>
      </c>
      <c r="O50">
        <f>rekapitulace!H8</f>
      </c>
      <c>
        <f>O50/100*H50</f>
      </c>
    </row>
    <row r="51" spans="1:16" ht="12.75">
      <c r="A51" s="7">
        <v>21</v>
      </c>
      <c s="7" t="s">
        <v>1884</v>
      </c>
      <c s="7" t="s">
        <v>44</v>
      </c>
      <c s="7" t="s">
        <v>1885</v>
      </c>
      <c s="7" t="s">
        <v>70</v>
      </c>
      <c s="10">
        <v>1</v>
      </c>
      <c s="14"/>
      <c s="13">
        <f>ROUND((G51*F51),2)</f>
      </c>
      <c r="O51">
        <f>rekapitulace!H8</f>
      </c>
      <c>
        <f>O51/100*H51</f>
      </c>
    </row>
    <row r="52" spans="1:16" ht="12.75">
      <c r="A52" s="7">
        <v>22</v>
      </c>
      <c s="7" t="s">
        <v>1594</v>
      </c>
      <c s="7" t="s">
        <v>44</v>
      </c>
      <c s="7" t="s">
        <v>1595</v>
      </c>
      <c s="7" t="s">
        <v>70</v>
      </c>
      <c s="10">
        <v>1</v>
      </c>
      <c s="14"/>
      <c s="13">
        <f>ROUND((G52*F52),2)</f>
      </c>
      <c r="O52">
        <f>rekapitulace!H8</f>
      </c>
      <c>
        <f>O52/100*H52</f>
      </c>
    </row>
    <row r="53" spans="1:16" ht="12.75">
      <c r="A53" s="7">
        <v>23</v>
      </c>
      <c s="7" t="s">
        <v>1886</v>
      </c>
      <c s="7" t="s">
        <v>44</v>
      </c>
      <c s="7" t="s">
        <v>1887</v>
      </c>
      <c s="7" t="s">
        <v>70</v>
      </c>
      <c s="10">
        <v>1</v>
      </c>
      <c s="14"/>
      <c s="13">
        <f>ROUND((G53*F53),2)</f>
      </c>
      <c r="O53">
        <f>rekapitulace!H8</f>
      </c>
      <c>
        <f>O53/100*H53</f>
      </c>
    </row>
    <row r="54" spans="1:16" ht="12.75">
      <c r="A54" s="7">
        <v>24</v>
      </c>
      <c s="7" t="s">
        <v>1596</v>
      </c>
      <c s="7" t="s">
        <v>44</v>
      </c>
      <c s="7" t="s">
        <v>1597</v>
      </c>
      <c s="7" t="s">
        <v>1598</v>
      </c>
      <c s="10">
        <v>45.06</v>
      </c>
      <c s="14"/>
      <c s="13">
        <f>ROUND((G54*F54),2)</f>
      </c>
      <c r="O54">
        <f>rekapitulace!H8</f>
      </c>
      <c>
        <f>O54/100*H54</f>
      </c>
    </row>
    <row r="55" spans="4:4" ht="409.5">
      <c r="D55" s="15" t="s">
        <v>1888</v>
      </c>
    </row>
    <row r="56" spans="1:16" ht="12.75">
      <c r="A56" s="7">
        <v>25</v>
      </c>
      <c s="7" t="s">
        <v>1889</v>
      </c>
      <c s="7" t="s">
        <v>44</v>
      </c>
      <c s="7" t="s">
        <v>1890</v>
      </c>
      <c s="7" t="s">
        <v>70</v>
      </c>
      <c s="10">
        <v>3</v>
      </c>
      <c s="14"/>
      <c s="13">
        <f>ROUND((G56*F56),2)</f>
      </c>
      <c r="O56">
        <f>rekapitulace!H8</f>
      </c>
      <c>
        <f>O56/100*H56</f>
      </c>
    </row>
    <row r="57" spans="1:16" ht="12.75">
      <c r="A57" s="7">
        <v>26</v>
      </c>
      <c s="7" t="s">
        <v>1891</v>
      </c>
      <c s="7" t="s">
        <v>44</v>
      </c>
      <c s="7" t="s">
        <v>1892</v>
      </c>
      <c s="7" t="s">
        <v>70</v>
      </c>
      <c s="10">
        <v>3</v>
      </c>
      <c s="14"/>
      <c s="13">
        <f>ROUND((G57*F57),2)</f>
      </c>
      <c r="O57">
        <f>rekapitulace!H8</f>
      </c>
      <c>
        <f>O57/100*H57</f>
      </c>
    </row>
    <row r="58" spans="1:16" ht="12.75" customHeight="1">
      <c r="A58" s="16"/>
      <c s="16"/>
      <c s="16" t="s">
        <v>39</v>
      </c>
      <c s="16" t="s">
        <v>366</v>
      </c>
      <c s="16"/>
      <c s="16"/>
      <c s="16"/>
      <c s="16">
        <f>SUM(H36:H57)</f>
      </c>
      <c r="P58">
        <f>ROUND(SUM(P36:P57),2)</f>
      </c>
    </row>
    <row r="60" spans="1:8" ht="12.75" customHeight="1">
      <c r="A60" s="9"/>
      <c s="9"/>
      <c s="9" t="s">
        <v>40</v>
      </c>
      <c s="9" t="s">
        <v>77</v>
      </c>
      <c s="9"/>
      <c s="11"/>
      <c s="9"/>
      <c s="11"/>
    </row>
    <row r="61" spans="1:16" ht="12.75">
      <c r="A61" s="7">
        <v>27</v>
      </c>
      <c s="7" t="s">
        <v>1893</v>
      </c>
      <c s="7" t="s">
        <v>44</v>
      </c>
      <c s="7" t="s">
        <v>1894</v>
      </c>
      <c s="7" t="s">
        <v>128</v>
      </c>
      <c s="10">
        <v>5</v>
      </c>
      <c s="14"/>
      <c s="13">
        <f>ROUND((G61*F61),2)</f>
      </c>
      <c r="O61">
        <f>rekapitulace!H8</f>
      </c>
      <c>
        <f>O61/100*H61</f>
      </c>
    </row>
    <row r="62" spans="1:16" ht="12.75">
      <c r="A62" s="7">
        <v>28</v>
      </c>
      <c s="7" t="s">
        <v>1895</v>
      </c>
      <c s="7" t="s">
        <v>44</v>
      </c>
      <c s="7" t="s">
        <v>1896</v>
      </c>
      <c s="7" t="s">
        <v>128</v>
      </c>
      <c s="10">
        <v>75</v>
      </c>
      <c s="14"/>
      <c s="13">
        <f>ROUND((G62*F62),2)</f>
      </c>
      <c r="O62">
        <f>rekapitulace!H8</f>
      </c>
      <c>
        <f>O62/100*H62</f>
      </c>
    </row>
    <row r="63" spans="1:16" ht="12.75" customHeight="1">
      <c r="A63" s="16"/>
      <c s="16"/>
      <c s="16" t="s">
        <v>40</v>
      </c>
      <c s="16" t="s">
        <v>77</v>
      </c>
      <c s="16"/>
      <c s="16"/>
      <c s="16"/>
      <c s="16">
        <f>SUM(H61:H62)</f>
      </c>
      <c r="P63">
        <f>ROUND(SUM(P61:P62),2)</f>
      </c>
    </row>
    <row r="65" spans="1:16" ht="12.75" customHeight="1">
      <c r="A65" s="16"/>
      <c s="16"/>
      <c s="16"/>
      <c s="16" t="s">
        <v>65</v>
      </c>
      <c s="16"/>
      <c s="16"/>
      <c s="16"/>
      <c s="16">
        <f>+H16+H23+H28+H33+H58+H63</f>
      </c>
      <c r="P65">
        <f>+P16+P23+P28+P33+P58+P63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5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8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1897</v>
      </c>
      <c s="5" t="s">
        <v>1898</v>
      </c>
      <c s="5"/>
    </row>
    <row r="6" spans="1:5" ht="12.75" customHeight="1">
      <c r="A6" t="s">
        <v>17</v>
      </c>
      <c r="C6" s="5" t="s">
        <v>1899</v>
      </c>
      <c s="5" t="s">
        <v>1898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42</v>
      </c>
      <c s="9" t="s">
        <v>41</v>
      </c>
      <c s="9"/>
      <c s="11"/>
      <c s="9"/>
      <c s="11"/>
    </row>
    <row r="12" spans="1:16" ht="12.75">
      <c r="A12" s="7">
        <v>1</v>
      </c>
      <c s="7" t="s">
        <v>1606</v>
      </c>
      <c s="7" t="s">
        <v>44</v>
      </c>
      <c s="7" t="s">
        <v>1607</v>
      </c>
      <c s="7" t="s">
        <v>70</v>
      </c>
      <c s="10">
        <v>1</v>
      </c>
      <c s="14"/>
      <c s="13">
        <f>ROUND((G12*F12),2)</f>
      </c>
      <c r="O12">
        <f>rekapitulace!H8</f>
      </c>
      <c>
        <f>O12/100*H12</f>
      </c>
    </row>
    <row r="13" spans="4:4" ht="25.5">
      <c r="D13" s="15" t="s">
        <v>188</v>
      </c>
    </row>
    <row r="14" spans="1:16" ht="12.75" customHeight="1">
      <c r="A14" s="16"/>
      <c s="16"/>
      <c s="16" t="s">
        <v>42</v>
      </c>
      <c s="16" t="s">
        <v>41</v>
      </c>
      <c s="16"/>
      <c s="16"/>
      <c s="16"/>
      <c s="16">
        <f>SUM(H12:H13)</f>
      </c>
      <c r="P14">
        <f>ROUND(SUM(P12:P13),2)</f>
      </c>
    </row>
    <row r="16" spans="1:8" ht="12.75" customHeight="1">
      <c r="A16" s="9"/>
      <c s="9"/>
      <c s="9" t="s">
        <v>39</v>
      </c>
      <c s="9" t="s">
        <v>366</v>
      </c>
      <c s="9"/>
      <c s="11"/>
      <c s="9"/>
      <c s="11"/>
    </row>
    <row r="17" spans="1:16" ht="12.75">
      <c r="A17" s="7">
        <v>2</v>
      </c>
      <c s="7" t="s">
        <v>1657</v>
      </c>
      <c s="7" t="s">
        <v>44</v>
      </c>
      <c s="7" t="s">
        <v>1658</v>
      </c>
      <c s="7" t="s">
        <v>70</v>
      </c>
      <c s="10">
        <v>10</v>
      </c>
      <c s="14"/>
      <c s="13">
        <f>ROUND((G17*F17),2)</f>
      </c>
      <c r="O17">
        <f>rekapitulace!H8</f>
      </c>
      <c>
        <f>O17/100*H17</f>
      </c>
    </row>
    <row r="18" spans="4:4" ht="25.5">
      <c r="D18" s="15" t="s">
        <v>264</v>
      </c>
    </row>
    <row r="19" spans="1:16" ht="12.75">
      <c r="A19" s="7">
        <v>3</v>
      </c>
      <c s="7" t="s">
        <v>1716</v>
      </c>
      <c s="7" t="s">
        <v>44</v>
      </c>
      <c s="7" t="s">
        <v>1717</v>
      </c>
      <c s="7" t="s">
        <v>128</v>
      </c>
      <c s="10">
        <v>1385</v>
      </c>
      <c s="14"/>
      <c s="13">
        <f>ROUND((G19*F19),2)</f>
      </c>
      <c r="O19">
        <f>rekapitulace!H8</f>
      </c>
      <c>
        <f>O19/100*H19</f>
      </c>
    </row>
    <row r="20" spans="4:4" ht="38.25">
      <c r="D20" s="15" t="s">
        <v>1900</v>
      </c>
    </row>
    <row r="21" spans="1:16" ht="12.75">
      <c r="A21" s="7">
        <v>4</v>
      </c>
      <c s="7" t="s">
        <v>1718</v>
      </c>
      <c s="7" t="s">
        <v>44</v>
      </c>
      <c s="7" t="s">
        <v>1719</v>
      </c>
      <c s="7" t="s">
        <v>1720</v>
      </c>
      <c s="10">
        <v>1</v>
      </c>
      <c s="14"/>
      <c s="13">
        <f>ROUND((G21*F21),2)</f>
      </c>
      <c r="O21">
        <f>rekapitulace!H8</f>
      </c>
      <c>
        <f>O21/100*H21</f>
      </c>
    </row>
    <row r="22" spans="4:4" ht="25.5">
      <c r="D22" s="15" t="s">
        <v>53</v>
      </c>
    </row>
    <row r="23" spans="1:16" ht="12.75">
      <c r="A23" s="7">
        <v>5</v>
      </c>
      <c s="7" t="s">
        <v>1721</v>
      </c>
      <c s="7" t="s">
        <v>44</v>
      </c>
      <c s="7" t="s">
        <v>1722</v>
      </c>
      <c s="7" t="s">
        <v>128</v>
      </c>
      <c s="10">
        <v>1385</v>
      </c>
      <c s="14"/>
      <c s="13">
        <f>ROUND((G23*F23),2)</f>
      </c>
      <c r="O23">
        <f>rekapitulace!H8</f>
      </c>
      <c>
        <f>O23/100*H23</f>
      </c>
    </row>
    <row r="24" spans="4:4" ht="38.25">
      <c r="D24" s="15" t="s">
        <v>1900</v>
      </c>
    </row>
    <row r="25" spans="1:16" ht="12.75">
      <c r="A25" s="7">
        <v>6</v>
      </c>
      <c s="7" t="s">
        <v>1723</v>
      </c>
      <c s="7" t="s">
        <v>44</v>
      </c>
      <c s="7" t="s">
        <v>1724</v>
      </c>
      <c s="7" t="s">
        <v>70</v>
      </c>
      <c s="10">
        <v>5</v>
      </c>
      <c s="14"/>
      <c s="13">
        <f>ROUND((G25*F25),2)</f>
      </c>
      <c r="O25">
        <f>rekapitulace!H8</f>
      </c>
      <c>
        <f>O25/100*H25</f>
      </c>
    </row>
    <row r="26" spans="4:4" ht="25.5">
      <c r="D26" s="15" t="s">
        <v>231</v>
      </c>
    </row>
    <row r="27" spans="1:16" ht="12.75">
      <c r="A27" s="7">
        <v>7</v>
      </c>
      <c s="7" t="s">
        <v>1725</v>
      </c>
      <c s="7" t="s">
        <v>44</v>
      </c>
      <c s="7" t="s">
        <v>1726</v>
      </c>
      <c s="7" t="s">
        <v>70</v>
      </c>
      <c s="10">
        <v>1</v>
      </c>
      <c s="14"/>
      <c s="13">
        <f>ROUND((G27*F27),2)</f>
      </c>
      <c r="O27">
        <f>rekapitulace!H8</f>
      </c>
      <c>
        <f>O27/100*H27</f>
      </c>
    </row>
    <row r="28" spans="4:4" ht="25.5">
      <c r="D28" s="15" t="s">
        <v>188</v>
      </c>
    </row>
    <row r="29" spans="1:16" ht="12.75">
      <c r="A29" s="7">
        <v>8</v>
      </c>
      <c s="7" t="s">
        <v>1704</v>
      </c>
      <c s="7" t="s">
        <v>44</v>
      </c>
      <c s="7" t="s">
        <v>1705</v>
      </c>
      <c s="7" t="s">
        <v>70</v>
      </c>
      <c s="10">
        <v>1</v>
      </c>
      <c s="14"/>
      <c s="13">
        <f>ROUND((G29*F29),2)</f>
      </c>
      <c r="O29">
        <f>rekapitulace!H8</f>
      </c>
      <c>
        <f>O29/100*H29</f>
      </c>
    </row>
    <row r="30" spans="4:4" ht="25.5">
      <c r="D30" s="15" t="s">
        <v>188</v>
      </c>
    </row>
    <row r="31" spans="1:16" ht="12.75" customHeight="1">
      <c r="A31" s="16"/>
      <c s="16"/>
      <c s="16" t="s">
        <v>39</v>
      </c>
      <c s="16" t="s">
        <v>366</v>
      </c>
      <c s="16"/>
      <c s="16"/>
      <c s="16"/>
      <c s="16">
        <f>SUM(H17:H30)</f>
      </c>
      <c r="P31">
        <f>ROUND(SUM(P17:P30),2)</f>
      </c>
    </row>
    <row r="33" spans="1:8" ht="12.75" customHeight="1">
      <c r="A33" s="9"/>
      <c s="9"/>
      <c s="9" t="s">
        <v>40</v>
      </c>
      <c s="9" t="s">
        <v>77</v>
      </c>
      <c s="9"/>
      <c s="11"/>
      <c s="9"/>
      <c s="11"/>
    </row>
    <row r="34" spans="1:16" ht="12.75">
      <c r="A34" s="7">
        <v>9</v>
      </c>
      <c s="7" t="s">
        <v>1729</v>
      </c>
      <c s="7" t="s">
        <v>44</v>
      </c>
      <c s="7" t="s">
        <v>1730</v>
      </c>
      <c s="7" t="s">
        <v>128</v>
      </c>
      <c s="10">
        <v>353</v>
      </c>
      <c s="14"/>
      <c s="13">
        <f>ROUND((G34*F34),2)</f>
      </c>
      <c r="O34">
        <f>rekapitulace!H8</f>
      </c>
      <c>
        <f>O34/100*H34</f>
      </c>
    </row>
    <row r="35" spans="4:4" ht="38.25">
      <c r="D35" s="15" t="s">
        <v>1731</v>
      </c>
    </row>
    <row r="36" spans="1:16" ht="12.75" customHeight="1">
      <c r="A36" s="16"/>
      <c s="16"/>
      <c s="16" t="s">
        <v>40</v>
      </c>
      <c s="16" t="s">
        <v>77</v>
      </c>
      <c s="16"/>
      <c s="16"/>
      <c s="16"/>
      <c s="16">
        <f>SUM(H34:H35)</f>
      </c>
      <c r="P36">
        <f>ROUND(SUM(P34:P35),2)</f>
      </c>
    </row>
    <row r="38" spans="1:16" ht="12.75" customHeight="1">
      <c r="A38" s="16"/>
      <c s="16"/>
      <c s="16"/>
      <c s="16" t="s">
        <v>65</v>
      </c>
      <c s="16"/>
      <c s="16"/>
      <c s="16"/>
      <c s="16">
        <f>+H14+H31+H36</f>
      </c>
      <c r="P38">
        <f>+P14+P31+P36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5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8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1901</v>
      </c>
      <c s="5" t="s">
        <v>1902</v>
      </c>
      <c s="5"/>
    </row>
    <row r="6" spans="1:5" ht="12.75" customHeight="1">
      <c r="A6" t="s">
        <v>17</v>
      </c>
      <c r="C6" s="5" t="s">
        <v>1903</v>
      </c>
      <c s="5" t="s">
        <v>1902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42</v>
      </c>
      <c s="9" t="s">
        <v>41</v>
      </c>
      <c s="9"/>
      <c s="11"/>
      <c s="9"/>
      <c s="11"/>
    </row>
    <row r="12" spans="1:16" ht="12.75">
      <c r="A12" s="7">
        <v>1</v>
      </c>
      <c s="7" t="s">
        <v>1606</v>
      </c>
      <c s="7" t="s">
        <v>44</v>
      </c>
      <c s="7" t="s">
        <v>1607</v>
      </c>
      <c s="7" t="s">
        <v>70</v>
      </c>
      <c s="10">
        <v>1</v>
      </c>
      <c s="14"/>
      <c s="13">
        <f>ROUND((G12*F12),2)</f>
      </c>
      <c r="O12">
        <f>rekapitulace!H8</f>
      </c>
      <c>
        <f>O12/100*H12</f>
      </c>
    </row>
    <row r="13" spans="4:4" ht="25.5">
      <c r="D13" s="15" t="s">
        <v>188</v>
      </c>
    </row>
    <row r="14" spans="1:16" ht="12.75" customHeight="1">
      <c r="A14" s="16"/>
      <c s="16"/>
      <c s="16" t="s">
        <v>42</v>
      </c>
      <c s="16" t="s">
        <v>41</v>
      </c>
      <c s="16"/>
      <c s="16"/>
      <c s="16"/>
      <c s="16">
        <f>SUM(H12:H13)</f>
      </c>
      <c r="P14">
        <f>ROUND(SUM(P12:P13),2)</f>
      </c>
    </row>
    <row r="16" spans="1:8" ht="12.75" customHeight="1">
      <c r="A16" s="9"/>
      <c s="9"/>
      <c s="9" t="s">
        <v>39</v>
      </c>
      <c s="9" t="s">
        <v>366</v>
      </c>
      <c s="9"/>
      <c s="11"/>
      <c s="9"/>
      <c s="11"/>
    </row>
    <row r="17" spans="1:16" ht="12.75">
      <c r="A17" s="7">
        <v>2</v>
      </c>
      <c s="7" t="s">
        <v>1657</v>
      </c>
      <c s="7" t="s">
        <v>44</v>
      </c>
      <c s="7" t="s">
        <v>1658</v>
      </c>
      <c s="7" t="s">
        <v>70</v>
      </c>
      <c s="10">
        <v>2</v>
      </c>
      <c s="14"/>
      <c s="13">
        <f>ROUND((G17*F17),2)</f>
      </c>
      <c r="O17">
        <f>rekapitulace!H8</f>
      </c>
      <c>
        <f>O17/100*H17</f>
      </c>
    </row>
    <row r="18" spans="4:4" ht="25.5">
      <c r="D18" s="15" t="s">
        <v>161</v>
      </c>
    </row>
    <row r="19" spans="1:16" ht="12.75">
      <c r="A19" s="7">
        <v>3</v>
      </c>
      <c s="7" t="s">
        <v>1716</v>
      </c>
      <c s="7" t="s">
        <v>44</v>
      </c>
      <c s="7" t="s">
        <v>1717</v>
      </c>
      <c s="7" t="s">
        <v>128</v>
      </c>
      <c s="10">
        <v>200</v>
      </c>
      <c s="14"/>
      <c s="13">
        <f>ROUND((G19*F19),2)</f>
      </c>
      <c r="O19">
        <f>rekapitulace!H8</f>
      </c>
      <c>
        <f>O19/100*H19</f>
      </c>
    </row>
    <row r="20" spans="4:4" ht="38.25">
      <c r="D20" s="15" t="s">
        <v>1904</v>
      </c>
    </row>
    <row r="21" spans="1:16" ht="12.75">
      <c r="A21" s="7">
        <v>4</v>
      </c>
      <c s="7" t="s">
        <v>1718</v>
      </c>
      <c s="7" t="s">
        <v>44</v>
      </c>
      <c s="7" t="s">
        <v>1719</v>
      </c>
      <c s="7" t="s">
        <v>1720</v>
      </c>
      <c s="10">
        <v>1</v>
      </c>
      <c s="14"/>
      <c s="13">
        <f>ROUND((G21*F21),2)</f>
      </c>
      <c r="O21">
        <f>rekapitulace!H8</f>
      </c>
      <c>
        <f>O21/100*H21</f>
      </c>
    </row>
    <row r="22" spans="4:4" ht="25.5">
      <c r="D22" s="15" t="s">
        <v>53</v>
      </c>
    </row>
    <row r="23" spans="1:16" ht="12.75">
      <c r="A23" s="7">
        <v>5</v>
      </c>
      <c s="7" t="s">
        <v>1721</v>
      </c>
      <c s="7" t="s">
        <v>44</v>
      </c>
      <c s="7" t="s">
        <v>1722</v>
      </c>
      <c s="7" t="s">
        <v>128</v>
      </c>
      <c s="10">
        <v>200</v>
      </c>
      <c s="14"/>
      <c s="13">
        <f>ROUND((G23*F23),2)</f>
      </c>
      <c r="O23">
        <f>rekapitulace!H8</f>
      </c>
      <c>
        <f>O23/100*H23</f>
      </c>
    </row>
    <row r="24" spans="4:4" ht="38.25">
      <c r="D24" s="15" t="s">
        <v>1904</v>
      </c>
    </row>
    <row r="25" spans="1:16" ht="12.75">
      <c r="A25" s="7">
        <v>6</v>
      </c>
      <c s="7" t="s">
        <v>1723</v>
      </c>
      <c s="7" t="s">
        <v>44</v>
      </c>
      <c s="7" t="s">
        <v>1724</v>
      </c>
      <c s="7" t="s">
        <v>70</v>
      </c>
      <c s="10">
        <v>1</v>
      </c>
      <c s="14"/>
      <c s="13">
        <f>ROUND((G25*F25),2)</f>
      </c>
      <c r="O25">
        <f>rekapitulace!H8</f>
      </c>
      <c>
        <f>O25/100*H25</f>
      </c>
    </row>
    <row r="26" spans="4:4" ht="25.5">
      <c r="D26" s="15" t="s">
        <v>188</v>
      </c>
    </row>
    <row r="27" spans="1:16" ht="12.75">
      <c r="A27" s="7">
        <v>7</v>
      </c>
      <c s="7" t="s">
        <v>1725</v>
      </c>
      <c s="7" t="s">
        <v>44</v>
      </c>
      <c s="7" t="s">
        <v>1726</v>
      </c>
      <c s="7" t="s">
        <v>70</v>
      </c>
      <c s="10">
        <v>1</v>
      </c>
      <c s="14"/>
      <c s="13">
        <f>ROUND((G27*F27),2)</f>
      </c>
      <c r="O27">
        <f>rekapitulace!H8</f>
      </c>
      <c>
        <f>O27/100*H27</f>
      </c>
    </row>
    <row r="28" spans="4:4" ht="25.5">
      <c r="D28" s="15" t="s">
        <v>188</v>
      </c>
    </row>
    <row r="29" spans="1:16" ht="12.75">
      <c r="A29" s="7">
        <v>8</v>
      </c>
      <c s="7" t="s">
        <v>1704</v>
      </c>
      <c s="7" t="s">
        <v>44</v>
      </c>
      <c s="7" t="s">
        <v>1705</v>
      </c>
      <c s="7" t="s">
        <v>70</v>
      </c>
      <c s="10">
        <v>1</v>
      </c>
      <c s="14"/>
      <c s="13">
        <f>ROUND((G29*F29),2)</f>
      </c>
      <c r="O29">
        <f>rekapitulace!H8</f>
      </c>
      <c>
        <f>O29/100*H29</f>
      </c>
    </row>
    <row r="30" spans="4:4" ht="25.5">
      <c r="D30" s="15" t="s">
        <v>188</v>
      </c>
    </row>
    <row r="31" spans="1:16" ht="12.75" customHeight="1">
      <c r="A31" s="16"/>
      <c s="16"/>
      <c s="16" t="s">
        <v>39</v>
      </c>
      <c s="16" t="s">
        <v>366</v>
      </c>
      <c s="16"/>
      <c s="16"/>
      <c s="16"/>
      <c s="16">
        <f>SUM(H17:H30)</f>
      </c>
      <c r="P31">
        <f>ROUND(SUM(P17:P30),2)</f>
      </c>
    </row>
    <row r="33" spans="1:8" ht="12.75" customHeight="1">
      <c r="A33" s="9"/>
      <c s="9"/>
      <c s="9" t="s">
        <v>40</v>
      </c>
      <c s="9" t="s">
        <v>77</v>
      </c>
      <c s="9"/>
      <c s="11"/>
      <c s="9"/>
      <c s="11"/>
    </row>
    <row r="34" spans="1:16" ht="12.75">
      <c r="A34" s="7">
        <v>9</v>
      </c>
      <c s="7" t="s">
        <v>1729</v>
      </c>
      <c s="7" t="s">
        <v>44</v>
      </c>
      <c s="7" t="s">
        <v>1730</v>
      </c>
      <c s="7" t="s">
        <v>128</v>
      </c>
      <c s="10">
        <v>27</v>
      </c>
      <c s="14"/>
      <c s="13">
        <f>ROUND((G34*F34),2)</f>
      </c>
      <c r="O34">
        <f>rekapitulace!H8</f>
      </c>
      <c>
        <f>O34/100*H34</f>
      </c>
    </row>
    <row r="35" spans="4:4" ht="25.5">
      <c r="D35" s="15" t="s">
        <v>465</v>
      </c>
    </row>
    <row r="36" spans="1:16" ht="12.75" customHeight="1">
      <c r="A36" s="16"/>
      <c s="16"/>
      <c s="16" t="s">
        <v>40</v>
      </c>
      <c s="16" t="s">
        <v>77</v>
      </c>
      <c s="16"/>
      <c s="16"/>
      <c s="16"/>
      <c s="16">
        <f>SUM(H34:H35)</f>
      </c>
      <c r="P36">
        <f>ROUND(SUM(P34:P35),2)</f>
      </c>
    </row>
    <row r="38" spans="1:16" ht="12.75" customHeight="1">
      <c r="A38" s="16"/>
      <c s="16"/>
      <c s="16"/>
      <c s="16" t="s">
        <v>65</v>
      </c>
      <c s="16"/>
      <c s="16"/>
      <c s="16"/>
      <c s="16">
        <f>+H14+H31+H36</f>
      </c>
      <c r="P38">
        <f>+P14+P31+P36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5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82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1905</v>
      </c>
      <c s="5" t="s">
        <v>1906</v>
      </c>
      <c s="5"/>
    </row>
    <row r="6" spans="1:5" ht="12.75" customHeight="1">
      <c r="A6" t="s">
        <v>17</v>
      </c>
      <c r="C6" s="5" t="s">
        <v>1907</v>
      </c>
      <c s="5" t="s">
        <v>1906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42</v>
      </c>
      <c s="9" t="s">
        <v>41</v>
      </c>
      <c s="9"/>
      <c s="11"/>
      <c s="9"/>
      <c s="11"/>
    </row>
    <row r="12" spans="1:16" ht="12.75">
      <c r="A12" s="7">
        <v>1</v>
      </c>
      <c s="7" t="s">
        <v>1542</v>
      </c>
      <c s="7" t="s">
        <v>44</v>
      </c>
      <c s="7" t="s">
        <v>1543</v>
      </c>
      <c s="7" t="s">
        <v>97</v>
      </c>
      <c s="10">
        <v>2.153</v>
      </c>
      <c s="14"/>
      <c s="13">
        <f>ROUND((G12*F12),2)</f>
      </c>
      <c r="O12">
        <f>rekapitulace!H8</f>
      </c>
      <c>
        <f>O12/100*H12</f>
      </c>
    </row>
    <row r="13" spans="4:4" ht="140.25">
      <c r="D13" s="15" t="s">
        <v>1908</v>
      </c>
    </row>
    <row r="14" spans="1:16" ht="12.75" customHeight="1">
      <c r="A14" s="16"/>
      <c s="16"/>
      <c s="16" t="s">
        <v>42</v>
      </c>
      <c s="16" t="s">
        <v>41</v>
      </c>
      <c s="16"/>
      <c s="16"/>
      <c s="16"/>
      <c s="16">
        <f>SUM(H12:H13)</f>
      </c>
      <c r="P14">
        <f>ROUND(SUM(P12:P13),2)</f>
      </c>
    </row>
    <row r="16" spans="1:8" ht="12.75" customHeight="1">
      <c r="A16" s="9"/>
      <c s="9"/>
      <c s="9" t="s">
        <v>24</v>
      </c>
      <c s="9" t="s">
        <v>102</v>
      </c>
      <c s="9"/>
      <c s="11"/>
      <c s="9"/>
      <c s="11"/>
    </row>
    <row r="17" spans="1:16" ht="12.75">
      <c r="A17" s="7">
        <v>2</v>
      </c>
      <c s="7" t="s">
        <v>1545</v>
      </c>
      <c s="7" t="s">
        <v>44</v>
      </c>
      <c s="7" t="s">
        <v>1546</v>
      </c>
      <c s="7" t="s">
        <v>93</v>
      </c>
      <c s="10">
        <v>49.44</v>
      </c>
      <c s="14"/>
      <c s="13">
        <f>ROUND((G17*F17),2)</f>
      </c>
      <c r="O17">
        <f>rekapitulace!H8</f>
      </c>
      <c>
        <f>O17/100*H17</f>
      </c>
    </row>
    <row r="18" spans="4:4" ht="165.75">
      <c r="D18" s="15" t="s">
        <v>1909</v>
      </c>
    </row>
    <row r="19" spans="1:16" ht="12.75">
      <c r="A19" s="7">
        <v>3</v>
      </c>
      <c s="7" t="s">
        <v>1910</v>
      </c>
      <c s="7" t="s">
        <v>44</v>
      </c>
      <c s="7" t="s">
        <v>1911</v>
      </c>
      <c s="7" t="s">
        <v>93</v>
      </c>
      <c s="10">
        <v>14.04</v>
      </c>
      <c s="14"/>
      <c s="13">
        <f>ROUND((G19*F19),2)</f>
      </c>
      <c r="O19">
        <f>rekapitulace!H8</f>
      </c>
      <c>
        <f>O19/100*H19</f>
      </c>
    </row>
    <row r="20" spans="4:4" ht="38.25">
      <c r="D20" s="15" t="s">
        <v>1912</v>
      </c>
    </row>
    <row r="21" spans="1:16" ht="12.75">
      <c r="A21" s="7">
        <v>4</v>
      </c>
      <c s="7" t="s">
        <v>1556</v>
      </c>
      <c s="7" t="s">
        <v>44</v>
      </c>
      <c s="7" t="s">
        <v>1860</v>
      </c>
      <c s="7" t="s">
        <v>93</v>
      </c>
      <c s="10">
        <v>35.893</v>
      </c>
      <c s="14"/>
      <c s="13">
        <f>ROUND((G21*F21),2)</f>
      </c>
      <c r="O21">
        <f>rekapitulace!H8</f>
      </c>
      <c>
        <f>O21/100*H21</f>
      </c>
    </row>
    <row r="22" spans="4:4" ht="255">
      <c r="D22" s="15" t="s">
        <v>1913</v>
      </c>
    </row>
    <row r="23" spans="1:16" ht="12.75" customHeight="1">
      <c r="A23" s="16"/>
      <c s="16"/>
      <c s="16" t="s">
        <v>24</v>
      </c>
      <c s="16" t="s">
        <v>102</v>
      </c>
      <c s="16"/>
      <c s="16"/>
      <c s="16"/>
      <c s="16">
        <f>SUM(H17:H22)</f>
      </c>
      <c r="P23">
        <f>ROUND(SUM(P17:P22),2)</f>
      </c>
    </row>
    <row r="25" spans="1:8" ht="12.75" customHeight="1">
      <c r="A25" s="9"/>
      <c s="9"/>
      <c s="9" t="s">
        <v>36</v>
      </c>
      <c s="9" t="s">
        <v>119</v>
      </c>
      <c s="9"/>
      <c s="11"/>
      <c s="9"/>
      <c s="11"/>
    </row>
    <row r="26" spans="1:16" ht="12.75">
      <c r="A26" s="7">
        <v>5</v>
      </c>
      <c s="7" t="s">
        <v>1914</v>
      </c>
      <c s="7" t="s">
        <v>44</v>
      </c>
      <c s="7" t="s">
        <v>1915</v>
      </c>
      <c s="7" t="s">
        <v>93</v>
      </c>
      <c s="10">
        <v>4.5</v>
      </c>
      <c s="14"/>
      <c s="13">
        <f>ROUND((G26*F26),2)</f>
      </c>
      <c r="O26">
        <f>rekapitulace!H8</f>
      </c>
      <c>
        <f>O26/100*H26</f>
      </c>
    </row>
    <row r="27" spans="4:4" ht="38.25">
      <c r="D27" s="15" t="s">
        <v>1916</v>
      </c>
    </row>
    <row r="28" spans="1:16" ht="12.75" customHeight="1">
      <c r="A28" s="16"/>
      <c s="16"/>
      <c s="16" t="s">
        <v>36</v>
      </c>
      <c s="16" t="s">
        <v>119</v>
      </c>
      <c s="16"/>
      <c s="16"/>
      <c s="16"/>
      <c s="16">
        <f>SUM(H26:H27)</f>
      </c>
      <c r="P28">
        <f>ROUND(SUM(P26:P27),2)</f>
      </c>
    </row>
    <row r="30" spans="1:8" ht="12.75" customHeight="1">
      <c r="A30" s="9"/>
      <c s="9"/>
      <c s="9" t="s">
        <v>37</v>
      </c>
      <c s="9" t="s">
        <v>576</v>
      </c>
      <c s="9"/>
      <c s="11"/>
      <c s="9"/>
      <c s="11"/>
    </row>
    <row r="31" spans="1:16" ht="12.75">
      <c r="A31" s="7">
        <v>6</v>
      </c>
      <c s="7" t="s">
        <v>1559</v>
      </c>
      <c s="7" t="s">
        <v>44</v>
      </c>
      <c s="7" t="s">
        <v>1560</v>
      </c>
      <c s="7" t="s">
        <v>93</v>
      </c>
      <c s="10">
        <v>30.9</v>
      </c>
      <c s="14"/>
      <c s="13">
        <f>ROUND((G31*F31),2)</f>
      </c>
      <c r="O31">
        <f>rekapitulace!H8</f>
      </c>
      <c>
        <f>O31/100*H31</f>
      </c>
    </row>
    <row r="32" spans="4:4" ht="102">
      <c r="D32" s="15" t="s">
        <v>1917</v>
      </c>
    </row>
    <row r="33" spans="1:16" ht="12.75" customHeight="1">
      <c r="A33" s="16"/>
      <c s="16"/>
      <c s="16" t="s">
        <v>37</v>
      </c>
      <c s="16" t="s">
        <v>576</v>
      </c>
      <c s="16"/>
      <c s="16"/>
      <c s="16"/>
      <c s="16">
        <f>SUM(H31:H32)</f>
      </c>
      <c r="P33">
        <f>ROUND(SUM(P31:P32),2)</f>
      </c>
    </row>
    <row r="35" spans="1:8" ht="12.75" customHeight="1">
      <c r="A35" s="9"/>
      <c s="9"/>
      <c s="9" t="s">
        <v>39</v>
      </c>
      <c s="9" t="s">
        <v>366</v>
      </c>
      <c s="9"/>
      <c s="11"/>
      <c s="9"/>
      <c s="11"/>
    </row>
    <row r="36" spans="1:16" ht="12.75">
      <c r="A36" s="7">
        <v>7</v>
      </c>
      <c s="7" t="s">
        <v>1918</v>
      </c>
      <c s="7" t="s">
        <v>44</v>
      </c>
      <c s="7" t="s">
        <v>1919</v>
      </c>
      <c s="7" t="s">
        <v>70</v>
      </c>
      <c s="10">
        <v>24</v>
      </c>
      <c s="14"/>
      <c s="13">
        <f>ROUND((G36*F36),2)</f>
      </c>
      <c r="O36">
        <f>rekapitulace!H8</f>
      </c>
      <c>
        <f>O36/100*H36</f>
      </c>
    </row>
    <row r="37" spans="4:4" ht="102">
      <c r="D37" s="15" t="s">
        <v>1920</v>
      </c>
    </row>
    <row r="38" spans="1:16" ht="12.75">
      <c r="A38" s="7">
        <v>8</v>
      </c>
      <c s="7" t="s">
        <v>1921</v>
      </c>
      <c s="7" t="s">
        <v>44</v>
      </c>
      <c s="7" t="s">
        <v>1922</v>
      </c>
      <c s="7" t="s">
        <v>128</v>
      </c>
      <c s="10">
        <v>10</v>
      </c>
      <c s="14"/>
      <c s="13">
        <f>ROUND((G38*F38),2)</f>
      </c>
      <c r="O38">
        <f>rekapitulace!H8</f>
      </c>
      <c>
        <f>O38/100*H38</f>
      </c>
    </row>
    <row r="39" spans="1:16" ht="12.75">
      <c r="A39" s="7">
        <v>9</v>
      </c>
      <c s="7" t="s">
        <v>370</v>
      </c>
      <c s="7" t="s">
        <v>44</v>
      </c>
      <c s="7" t="s">
        <v>1923</v>
      </c>
      <c s="7" t="s">
        <v>128</v>
      </c>
      <c s="10">
        <v>207</v>
      </c>
      <c s="14"/>
      <c s="13">
        <f>ROUND((G39*F39),2)</f>
      </c>
      <c r="O39">
        <f>rekapitulace!H8</f>
      </c>
      <c>
        <f>O39/100*H39</f>
      </c>
    </row>
    <row r="40" spans="4:4" ht="25.5">
      <c r="D40" s="15" t="s">
        <v>1924</v>
      </c>
    </row>
    <row r="41" spans="1:16" ht="12.75">
      <c r="A41" s="7">
        <v>10</v>
      </c>
      <c s="7" t="s">
        <v>1563</v>
      </c>
      <c s="7" t="s">
        <v>44</v>
      </c>
      <c s="7" t="s">
        <v>1925</v>
      </c>
      <c s="7" t="s">
        <v>128</v>
      </c>
      <c s="10">
        <v>200</v>
      </c>
      <c s="14"/>
      <c s="13">
        <f>ROUND((G41*F41),2)</f>
      </c>
      <c r="O41">
        <f>rekapitulace!H8</f>
      </c>
      <c>
        <f>O41/100*H41</f>
      </c>
    </row>
    <row r="42" spans="1:16" ht="12.75">
      <c r="A42" s="7">
        <v>11</v>
      </c>
      <c s="7" t="s">
        <v>1868</v>
      </c>
      <c s="7" t="s">
        <v>44</v>
      </c>
      <c s="7" t="s">
        <v>1926</v>
      </c>
      <c s="7" t="s">
        <v>128</v>
      </c>
      <c s="10">
        <v>302</v>
      </c>
      <c s="14"/>
      <c s="13">
        <f>ROUND((G42*F42),2)</f>
      </c>
      <c r="O42">
        <f>rekapitulace!H8</f>
      </c>
      <c>
        <f>O42/100*H42</f>
      </c>
    </row>
    <row r="43" spans="4:4" ht="165.75">
      <c r="D43" s="15" t="s">
        <v>1927</v>
      </c>
    </row>
    <row r="44" spans="1:16" ht="12.75">
      <c r="A44" s="7">
        <v>12</v>
      </c>
      <c s="7" t="s">
        <v>1871</v>
      </c>
      <c s="7" t="s">
        <v>44</v>
      </c>
      <c s="7" t="s">
        <v>1928</v>
      </c>
      <c s="7" t="s">
        <v>70</v>
      </c>
      <c s="10">
        <v>1</v>
      </c>
      <c s="14"/>
      <c s="13">
        <f>ROUND((G44*F44),2)</f>
      </c>
      <c r="O44">
        <f>rekapitulace!H8</f>
      </c>
      <c>
        <f>O44/100*H44</f>
      </c>
    </row>
    <row r="45" spans="1:16" ht="12.75">
      <c r="A45" s="7">
        <v>13</v>
      </c>
      <c s="7" t="s">
        <v>1584</v>
      </c>
      <c s="7" t="s">
        <v>44</v>
      </c>
      <c s="7" t="s">
        <v>1585</v>
      </c>
      <c s="7" t="s">
        <v>128</v>
      </c>
      <c s="10">
        <v>594</v>
      </c>
      <c s="14"/>
      <c s="13">
        <f>ROUND((G45*F45),2)</f>
      </c>
      <c r="O45">
        <f>rekapitulace!H8</f>
      </c>
      <c>
        <f>O45/100*H45</f>
      </c>
    </row>
    <row r="46" spans="1:16" ht="12.75">
      <c r="A46" s="7">
        <v>14</v>
      </c>
      <c s="7" t="s">
        <v>1586</v>
      </c>
      <c s="7" t="s">
        <v>44</v>
      </c>
      <c s="7" t="s">
        <v>1587</v>
      </c>
      <c s="7" t="s">
        <v>70</v>
      </c>
      <c s="10">
        <v>2</v>
      </c>
      <c s="14"/>
      <c s="13">
        <f>ROUND((G46*F46),2)</f>
      </c>
      <c r="O46">
        <f>rekapitulace!H8</f>
      </c>
      <c>
        <f>O46/100*H46</f>
      </c>
    </row>
    <row r="47" spans="1:16" ht="12.75">
      <c r="A47" s="7">
        <v>15</v>
      </c>
      <c s="7" t="s">
        <v>1596</v>
      </c>
      <c s="7" t="s">
        <v>44</v>
      </c>
      <c s="7" t="s">
        <v>1929</v>
      </c>
      <c s="7" t="s">
        <v>1598</v>
      </c>
      <c s="10">
        <v>111.713</v>
      </c>
      <c s="14"/>
      <c s="13">
        <f>ROUND((G47*F47),2)</f>
      </c>
      <c r="O47">
        <f>rekapitulace!H8</f>
      </c>
      <c>
        <f>O47/100*H47</f>
      </c>
    </row>
    <row r="48" spans="4:4" ht="191.25">
      <c r="D48" s="15" t="s">
        <v>1930</v>
      </c>
    </row>
    <row r="49" spans="1:16" ht="12.75">
      <c r="A49" s="7">
        <v>16</v>
      </c>
      <c s="7" t="s">
        <v>1931</v>
      </c>
      <c s="7" t="s">
        <v>44</v>
      </c>
      <c s="7" t="s">
        <v>1932</v>
      </c>
      <c s="7" t="s">
        <v>128</v>
      </c>
      <c s="10">
        <v>308</v>
      </c>
      <c s="14"/>
      <c s="13">
        <f>ROUND((G49*F49),2)</f>
      </c>
      <c r="O49">
        <f>rekapitulace!H8</f>
      </c>
      <c>
        <f>O49/100*H49</f>
      </c>
    </row>
    <row r="50" spans="1:16" ht="12.75">
      <c r="A50" s="7">
        <v>17</v>
      </c>
      <c s="7" t="s">
        <v>1933</v>
      </c>
      <c s="7" t="s">
        <v>44</v>
      </c>
      <c s="7" t="s">
        <v>1934</v>
      </c>
      <c s="7" t="s">
        <v>1935</v>
      </c>
      <c s="10">
        <v>14.04</v>
      </c>
      <c s="14"/>
      <c s="13">
        <f>ROUND((G50*F50),2)</f>
      </c>
      <c r="O50">
        <f>rekapitulace!H8</f>
      </c>
      <c>
        <f>O50/100*H50</f>
      </c>
    </row>
    <row r="51" spans="4:4" ht="102">
      <c r="D51" s="15" t="s">
        <v>1936</v>
      </c>
    </row>
    <row r="52" spans="1:16" ht="12.75">
      <c r="A52" s="7">
        <v>18</v>
      </c>
      <c s="7" t="s">
        <v>1937</v>
      </c>
      <c s="7" t="s">
        <v>44</v>
      </c>
      <c s="7" t="s">
        <v>1938</v>
      </c>
      <c s="7" t="s">
        <v>128</v>
      </c>
      <c s="10">
        <v>308</v>
      </c>
      <c s="14"/>
      <c s="13">
        <f>ROUND((G52*F52),2)</f>
      </c>
      <c r="O52">
        <f>rekapitulace!H8</f>
      </c>
      <c>
        <f>O52/100*H52</f>
      </c>
    </row>
    <row r="53" spans="1:16" ht="12.75">
      <c r="A53" s="7">
        <v>19</v>
      </c>
      <c s="7" t="s">
        <v>1716</v>
      </c>
      <c s="7" t="s">
        <v>44</v>
      </c>
      <c s="7" t="s">
        <v>1939</v>
      </c>
      <c s="7" t="s">
        <v>128</v>
      </c>
      <c s="10">
        <v>300</v>
      </c>
      <c s="14"/>
      <c s="13">
        <f>ROUND((G53*F53),2)</f>
      </c>
      <c r="O53">
        <f>rekapitulace!H8</f>
      </c>
      <c>
        <f>O53/100*H53</f>
      </c>
    </row>
    <row r="54" spans="1:16" ht="12.75">
      <c r="A54" s="7">
        <v>20</v>
      </c>
      <c s="7" t="s">
        <v>1940</v>
      </c>
      <c s="7" t="s">
        <v>44</v>
      </c>
      <c s="7" t="s">
        <v>1941</v>
      </c>
      <c s="7" t="s">
        <v>128</v>
      </c>
      <c s="10">
        <v>300</v>
      </c>
      <c s="14"/>
      <c s="13">
        <f>ROUND((G54*F54),2)</f>
      </c>
      <c r="O54">
        <f>rekapitulace!H8</f>
      </c>
      <c>
        <f>O54/100*H54</f>
      </c>
    </row>
    <row r="55" spans="4:4" ht="25.5">
      <c r="D55" s="15" t="s">
        <v>1942</v>
      </c>
    </row>
    <row r="56" spans="1:16" ht="12.75">
      <c r="A56" s="7">
        <v>21</v>
      </c>
      <c s="7" t="s">
        <v>1943</v>
      </c>
      <c s="7" t="s">
        <v>44</v>
      </c>
      <c s="7" t="s">
        <v>1944</v>
      </c>
      <c s="7" t="s">
        <v>128</v>
      </c>
      <c s="10">
        <v>308</v>
      </c>
      <c s="14"/>
      <c s="13">
        <f>ROUND((G56*F56),2)</f>
      </c>
      <c r="O56">
        <f>rekapitulace!H8</f>
      </c>
      <c>
        <f>O56/100*H56</f>
      </c>
    </row>
    <row r="57" spans="1:16" ht="12.75">
      <c r="A57" s="7">
        <v>22</v>
      </c>
      <c s="7" t="s">
        <v>1721</v>
      </c>
      <c s="7" t="s">
        <v>44</v>
      </c>
      <c s="7" t="s">
        <v>1722</v>
      </c>
      <c s="7" t="s">
        <v>128</v>
      </c>
      <c s="10">
        <v>300</v>
      </c>
      <c s="14"/>
      <c s="13">
        <f>ROUND((G57*F57),2)</f>
      </c>
      <c r="O57">
        <f>rekapitulace!H8</f>
      </c>
      <c>
        <f>O57/100*H57</f>
      </c>
    </row>
    <row r="58" spans="1:16" ht="12.75">
      <c r="A58" s="7">
        <v>23</v>
      </c>
      <c s="7" t="s">
        <v>1723</v>
      </c>
      <c s="7" t="s">
        <v>44</v>
      </c>
      <c s="7" t="s">
        <v>1945</v>
      </c>
      <c s="7" t="s">
        <v>70</v>
      </c>
      <c s="10">
        <v>2</v>
      </c>
      <c s="14"/>
      <c s="13">
        <f>ROUND((G58*F58),2)</f>
      </c>
      <c r="O58">
        <f>rekapitulace!H8</f>
      </c>
      <c>
        <f>O58/100*H58</f>
      </c>
    </row>
    <row r="59" spans="1:16" ht="12.75">
      <c r="A59" s="7">
        <v>24</v>
      </c>
      <c s="7" t="s">
        <v>1946</v>
      </c>
      <c s="7" t="s">
        <v>44</v>
      </c>
      <c s="7" t="s">
        <v>1947</v>
      </c>
      <c s="7" t="s">
        <v>70</v>
      </c>
      <c s="10">
        <v>4</v>
      </c>
      <c s="14"/>
      <c s="13">
        <f>ROUND((G59*F59),2)</f>
      </c>
      <c r="O59">
        <f>rekapitulace!H8</f>
      </c>
      <c>
        <f>O59/100*H59</f>
      </c>
    </row>
    <row r="60" spans="1:16" ht="12.75">
      <c r="A60" s="7">
        <v>25</v>
      </c>
      <c s="7" t="s">
        <v>1948</v>
      </c>
      <c s="7" t="s">
        <v>44</v>
      </c>
      <c s="7" t="s">
        <v>1949</v>
      </c>
      <c s="7" t="s">
        <v>70</v>
      </c>
      <c s="10">
        <v>2</v>
      </c>
      <c s="14"/>
      <c s="13">
        <f>ROUND((G60*F60),2)</f>
      </c>
      <c r="O60">
        <f>rekapitulace!H8</f>
      </c>
      <c>
        <f>O60/100*H60</f>
      </c>
    </row>
    <row r="61" spans="1:16" ht="12.75">
      <c r="A61" s="7">
        <v>26</v>
      </c>
      <c s="7" t="s">
        <v>1950</v>
      </c>
      <c s="7" t="s">
        <v>44</v>
      </c>
      <c s="7" t="s">
        <v>1951</v>
      </c>
      <c s="7" t="s">
        <v>70</v>
      </c>
      <c s="10">
        <v>1</v>
      </c>
      <c s="14"/>
      <c s="13">
        <f>ROUND((G61*F61),2)</f>
      </c>
      <c r="O61">
        <f>rekapitulace!H8</f>
      </c>
      <c>
        <f>O61/100*H61</f>
      </c>
    </row>
    <row r="62" spans="1:16" ht="12.75">
      <c r="A62" s="7">
        <v>27</v>
      </c>
      <c s="7" t="s">
        <v>1952</v>
      </c>
      <c s="7" t="s">
        <v>44</v>
      </c>
      <c s="7" t="s">
        <v>1953</v>
      </c>
      <c s="7" t="s">
        <v>70</v>
      </c>
      <c s="10">
        <v>10</v>
      </c>
      <c s="14"/>
      <c s="13">
        <f>ROUND((G62*F62),2)</f>
      </c>
      <c r="O62">
        <f>rekapitulace!H8</f>
      </c>
      <c>
        <f>O62/100*H62</f>
      </c>
    </row>
    <row r="63" spans="1:16" ht="12.75">
      <c r="A63" s="7">
        <v>28</v>
      </c>
      <c s="7" t="s">
        <v>1954</v>
      </c>
      <c s="7" t="s">
        <v>44</v>
      </c>
      <c s="7" t="s">
        <v>1955</v>
      </c>
      <c s="7" t="s">
        <v>1720</v>
      </c>
      <c s="10">
        <v>10</v>
      </c>
      <c s="14"/>
      <c s="13">
        <f>ROUND((G63*F63),2)</f>
      </c>
      <c r="O63">
        <f>rekapitulace!H8</f>
      </c>
      <c>
        <f>O63/100*H63</f>
      </c>
    </row>
    <row r="64" spans="1:16" ht="12.75">
      <c r="A64" s="7">
        <v>29</v>
      </c>
      <c s="7" t="s">
        <v>1956</v>
      </c>
      <c s="7" t="s">
        <v>44</v>
      </c>
      <c s="7" t="s">
        <v>1957</v>
      </c>
      <c s="7" t="s">
        <v>1958</v>
      </c>
      <c s="10">
        <v>2</v>
      </c>
      <c s="14"/>
      <c s="13">
        <f>ROUND((G64*F64),2)</f>
      </c>
      <c r="O64">
        <f>rekapitulace!H8</f>
      </c>
      <c>
        <f>O64/100*H64</f>
      </c>
    </row>
    <row r="65" spans="4:4" ht="51">
      <c r="D65" s="15" t="s">
        <v>1959</v>
      </c>
    </row>
    <row r="66" spans="1:16" ht="12.75">
      <c r="A66" s="7">
        <v>30</v>
      </c>
      <c s="7" t="s">
        <v>1960</v>
      </c>
      <c s="7" t="s">
        <v>44</v>
      </c>
      <c s="7" t="s">
        <v>1961</v>
      </c>
      <c s="7" t="s">
        <v>117</v>
      </c>
      <c s="10">
        <v>197</v>
      </c>
      <c s="14"/>
      <c s="13">
        <f>ROUND((G66*F66),2)</f>
      </c>
      <c r="O66">
        <f>rekapitulace!H8</f>
      </c>
      <c>
        <f>O66/100*H66</f>
      </c>
    </row>
    <row r="67" spans="4:4" ht="25.5">
      <c r="D67" s="15" t="s">
        <v>1962</v>
      </c>
    </row>
    <row r="68" spans="1:16" ht="12.75">
      <c r="A68" s="7">
        <v>31</v>
      </c>
      <c s="7" t="s">
        <v>1963</v>
      </c>
      <c s="7" t="s">
        <v>44</v>
      </c>
      <c s="7" t="s">
        <v>1964</v>
      </c>
      <c s="7" t="s">
        <v>392</v>
      </c>
      <c s="10">
        <v>0.3</v>
      </c>
      <c s="14"/>
      <c s="13">
        <f>ROUND((G68*F68),2)</f>
      </c>
      <c r="O68">
        <f>rekapitulace!H8</f>
      </c>
      <c>
        <f>O68/100*H68</f>
      </c>
    </row>
    <row r="69" spans="4:4" ht="25.5">
      <c r="D69" s="15" t="s">
        <v>1965</v>
      </c>
    </row>
    <row r="70" spans="1:16" ht="12.75">
      <c r="A70" s="7">
        <v>32</v>
      </c>
      <c s="7" t="s">
        <v>1966</v>
      </c>
      <c s="7" t="s">
        <v>44</v>
      </c>
      <c s="7" t="s">
        <v>1967</v>
      </c>
      <c s="7" t="s">
        <v>392</v>
      </c>
      <c s="10">
        <v>0.6</v>
      </c>
      <c s="14"/>
      <c s="13">
        <f>ROUND((G70*F70),2)</f>
      </c>
      <c r="O70">
        <f>rekapitulace!H8</f>
      </c>
      <c>
        <f>O70/100*H70</f>
      </c>
    </row>
    <row r="71" spans="1:16" ht="12.75">
      <c r="A71" s="7">
        <v>33</v>
      </c>
      <c s="7" t="s">
        <v>1968</v>
      </c>
      <c s="7" t="s">
        <v>44</v>
      </c>
      <c s="7" t="s">
        <v>1969</v>
      </c>
      <c s="7" t="s">
        <v>435</v>
      </c>
      <c s="10">
        <v>24</v>
      </c>
      <c s="14"/>
      <c s="13">
        <f>ROUND((G71*F71),2)</f>
      </c>
      <c r="O71">
        <f>rekapitulace!H8</f>
      </c>
      <c>
        <f>O71/100*H71</f>
      </c>
    </row>
    <row r="72" spans="1:16" ht="12.75" customHeight="1">
      <c r="A72" s="16"/>
      <c s="16"/>
      <c s="16" t="s">
        <v>39</v>
      </c>
      <c s="16" t="s">
        <v>366</v>
      </c>
      <c s="16"/>
      <c s="16"/>
      <c s="16"/>
      <c s="16">
        <f>SUM(H36:H71)</f>
      </c>
      <c r="P72">
        <f>ROUND(SUM(P36:P71),2)</f>
      </c>
    </row>
    <row r="74" spans="1:8" ht="12.75" customHeight="1">
      <c r="A74" s="9"/>
      <c s="9"/>
      <c s="9" t="s">
        <v>40</v>
      </c>
      <c s="9" t="s">
        <v>77</v>
      </c>
      <c s="9"/>
      <c s="11"/>
      <c s="9"/>
      <c s="11"/>
    </row>
    <row r="75" spans="1:16" ht="12.75">
      <c r="A75" s="7">
        <v>34</v>
      </c>
      <c s="7" t="s">
        <v>1970</v>
      </c>
      <c s="7" t="s">
        <v>44</v>
      </c>
      <c s="7" t="s">
        <v>1971</v>
      </c>
      <c s="7" t="s">
        <v>128</v>
      </c>
      <c s="10">
        <v>302</v>
      </c>
      <c s="14"/>
      <c s="13">
        <f>ROUND((G75*F75),2)</f>
      </c>
      <c r="O75">
        <f>rekapitulace!H8</f>
      </c>
      <c>
        <f>O75/100*H75</f>
      </c>
    </row>
    <row r="76" spans="1:16" ht="12.75">
      <c r="A76" s="7">
        <v>35</v>
      </c>
      <c s="7" t="s">
        <v>1895</v>
      </c>
      <c s="7" t="s">
        <v>44</v>
      </c>
      <c s="7" t="s">
        <v>1972</v>
      </c>
      <c s="7" t="s">
        <v>128</v>
      </c>
      <c s="10">
        <v>10</v>
      </c>
      <c s="14"/>
      <c s="13">
        <f>ROUND((G76*F76),2)</f>
      </c>
      <c r="O76">
        <f>rekapitulace!H8</f>
      </c>
      <c>
        <f>O76/100*H76</f>
      </c>
    </row>
    <row r="77" spans="4:4" ht="63.75">
      <c r="D77" s="15" t="s">
        <v>1973</v>
      </c>
    </row>
    <row r="78" spans="1:16" ht="12.75">
      <c r="A78" s="7">
        <v>36</v>
      </c>
      <c s="7" t="s">
        <v>1974</v>
      </c>
      <c s="7" t="s">
        <v>44</v>
      </c>
      <c s="7" t="s">
        <v>1975</v>
      </c>
      <c s="7" t="s">
        <v>128</v>
      </c>
      <c s="10">
        <v>584</v>
      </c>
      <c s="14"/>
      <c s="13">
        <f>ROUND((G78*F78),2)</f>
      </c>
      <c r="O78">
        <f>rekapitulace!H8</f>
      </c>
      <c>
        <f>O78/100*H78</f>
      </c>
    </row>
    <row r="79" spans="4:4" ht="280.5">
      <c r="D79" s="15" t="s">
        <v>1976</v>
      </c>
    </row>
    <row r="80" spans="1:16" ht="12.75" customHeight="1">
      <c r="A80" s="16"/>
      <c s="16"/>
      <c s="16" t="s">
        <v>40</v>
      </c>
      <c s="16" t="s">
        <v>77</v>
      </c>
      <c s="16"/>
      <c s="16"/>
      <c s="16"/>
      <c s="16">
        <f>SUM(H75:H79)</f>
      </c>
      <c r="P80">
        <f>ROUND(SUM(P75:P79),2)</f>
      </c>
    </row>
    <row r="82" spans="1:16" ht="12.75" customHeight="1">
      <c r="A82" s="16"/>
      <c s="16"/>
      <c s="16"/>
      <c s="16" t="s">
        <v>65</v>
      </c>
      <c s="16"/>
      <c s="16"/>
      <c s="16"/>
      <c s="16">
        <f>+H14+H23+H28+H33+H72+H80</f>
      </c>
      <c r="P82">
        <f>+P14+P23+P28+P33+P72+P80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5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92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1977</v>
      </c>
      <c s="5" t="s">
        <v>1978</v>
      </c>
      <c s="5"/>
    </row>
    <row r="6" spans="1:5" ht="12.75" customHeight="1">
      <c r="A6" t="s">
        <v>17</v>
      </c>
      <c r="C6" s="5" t="s">
        <v>1979</v>
      </c>
      <c s="5" t="s">
        <v>1978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42</v>
      </c>
      <c s="9" t="s">
        <v>41</v>
      </c>
      <c s="9"/>
      <c s="11"/>
      <c s="9"/>
      <c s="11"/>
    </row>
    <row r="12" spans="1:16" ht="12.75">
      <c r="A12" s="7">
        <v>1</v>
      </c>
      <c s="7" t="s">
        <v>1980</v>
      </c>
      <c s="7" t="s">
        <v>44</v>
      </c>
      <c s="7" t="s">
        <v>1981</v>
      </c>
      <c s="7" t="s">
        <v>93</v>
      </c>
      <c s="10">
        <v>66.488</v>
      </c>
      <c s="14"/>
      <c s="13">
        <f>ROUND((G12*F12),2)</f>
      </c>
      <c r="O12">
        <f>rekapitulace!H8</f>
      </c>
      <c>
        <f>O12/100*H12</f>
      </c>
    </row>
    <row r="13" spans="4:4" ht="38.25">
      <c r="D13" s="15" t="s">
        <v>1982</v>
      </c>
    </row>
    <row r="14" spans="1:16" ht="12.75">
      <c r="A14" s="7">
        <v>2</v>
      </c>
      <c s="7" t="s">
        <v>1542</v>
      </c>
      <c s="7" t="s">
        <v>44</v>
      </c>
      <c s="7" t="s">
        <v>1543</v>
      </c>
      <c s="7" t="s">
        <v>97</v>
      </c>
      <c s="10">
        <v>2.283</v>
      </c>
      <c s="14"/>
      <c s="13">
        <f>ROUND((G14*F14),2)</f>
      </c>
      <c r="O14">
        <f>rekapitulace!H8</f>
      </c>
      <c>
        <f>O14/100*H14</f>
      </c>
    </row>
    <row r="15" spans="4:4" ht="229.5">
      <c r="D15" s="15" t="s">
        <v>1983</v>
      </c>
    </row>
    <row r="16" spans="1:16" ht="12.75" customHeight="1">
      <c r="A16" s="16"/>
      <c s="16"/>
      <c s="16" t="s">
        <v>42</v>
      </c>
      <c s="16" t="s">
        <v>41</v>
      </c>
      <c s="16"/>
      <c s="16"/>
      <c s="16"/>
      <c s="16">
        <f>SUM(H12:H15)</f>
      </c>
      <c r="P16">
        <f>ROUND(SUM(P12:P15),2)</f>
      </c>
    </row>
    <row r="18" spans="1:8" ht="12.75" customHeight="1">
      <c r="A18" s="9"/>
      <c s="9"/>
      <c s="9" t="s">
        <v>24</v>
      </c>
      <c s="9" t="s">
        <v>102</v>
      </c>
      <c s="9"/>
      <c s="11"/>
      <c s="9"/>
      <c s="11"/>
    </row>
    <row r="19" spans="1:16" ht="12.75">
      <c r="A19" s="7">
        <v>3</v>
      </c>
      <c s="7" t="s">
        <v>1545</v>
      </c>
      <c s="7" t="s">
        <v>44</v>
      </c>
      <c s="7" t="s">
        <v>1546</v>
      </c>
      <c s="7" t="s">
        <v>93</v>
      </c>
      <c s="10">
        <v>171.36</v>
      </c>
      <c s="14"/>
      <c s="13">
        <f>ROUND((G19*F19),2)</f>
      </c>
      <c r="O19">
        <f>rekapitulace!H8</f>
      </c>
      <c>
        <f>O19/100*H19</f>
      </c>
    </row>
    <row r="20" spans="4:4" ht="140.25">
      <c r="D20" s="15" t="s">
        <v>1984</v>
      </c>
    </row>
    <row r="21" spans="1:16" ht="12.75">
      <c r="A21" s="7">
        <v>4</v>
      </c>
      <c s="7" t="s">
        <v>1551</v>
      </c>
      <c s="7" t="s">
        <v>44</v>
      </c>
      <c s="7" t="s">
        <v>1552</v>
      </c>
      <c s="7" t="s">
        <v>93</v>
      </c>
      <c s="10">
        <v>11.466</v>
      </c>
      <c s="14"/>
      <c s="13">
        <f>ROUND((G21*F21),2)</f>
      </c>
      <c r="O21">
        <f>rekapitulace!H8</f>
      </c>
      <c>
        <f>O21/100*H21</f>
      </c>
    </row>
    <row r="22" spans="4:4" ht="38.25">
      <c r="D22" s="15" t="s">
        <v>1985</v>
      </c>
    </row>
    <row r="23" spans="1:16" ht="12.75">
      <c r="A23" s="7">
        <v>5</v>
      </c>
      <c s="7" t="s">
        <v>1910</v>
      </c>
      <c s="7" t="s">
        <v>44</v>
      </c>
      <c s="7" t="s">
        <v>1911</v>
      </c>
      <c s="7" t="s">
        <v>93</v>
      </c>
      <c s="10">
        <v>14.04</v>
      </c>
      <c s="14"/>
      <c s="13">
        <f>ROUND((G23*F23),2)</f>
      </c>
      <c r="O23">
        <f>rekapitulace!H8</f>
      </c>
      <c>
        <f>O23/100*H23</f>
      </c>
    </row>
    <row r="24" spans="4:4" ht="38.25">
      <c r="D24" s="15" t="s">
        <v>1912</v>
      </c>
    </row>
    <row r="25" spans="1:16" ht="12.75">
      <c r="A25" s="7">
        <v>6</v>
      </c>
      <c s="7" t="s">
        <v>362</v>
      </c>
      <c s="7" t="s">
        <v>44</v>
      </c>
      <c s="7" t="s">
        <v>363</v>
      </c>
      <c s="7" t="s">
        <v>128</v>
      </c>
      <c s="10">
        <v>7</v>
      </c>
      <c s="14"/>
      <c s="13">
        <f>ROUND((G25*F25),2)</f>
      </c>
      <c r="O25">
        <f>rekapitulace!H8</f>
      </c>
      <c>
        <f>O25/100*H25</f>
      </c>
    </row>
    <row r="26" spans="1:16" ht="12.75">
      <c r="A26" s="7">
        <v>7</v>
      </c>
      <c s="7" t="s">
        <v>1556</v>
      </c>
      <c s="7" t="s">
        <v>44</v>
      </c>
      <c s="7" t="s">
        <v>1860</v>
      </c>
      <c s="7" t="s">
        <v>93</v>
      </c>
      <c s="10">
        <v>85.74</v>
      </c>
      <c s="14"/>
      <c s="13">
        <f>ROUND((G26*F26),2)</f>
      </c>
      <c r="O26">
        <f>rekapitulace!H8</f>
      </c>
      <c>
        <f>O26/100*H26</f>
      </c>
    </row>
    <row r="27" spans="4:4" ht="204">
      <c r="D27" s="15" t="s">
        <v>1986</v>
      </c>
    </row>
    <row r="28" spans="1:16" ht="12.75" customHeight="1">
      <c r="A28" s="16"/>
      <c s="16"/>
      <c s="16" t="s">
        <v>24</v>
      </c>
      <c s="16" t="s">
        <v>102</v>
      </c>
      <c s="16"/>
      <c s="16"/>
      <c s="16"/>
      <c s="16">
        <f>SUM(H19:H27)</f>
      </c>
      <c r="P28">
        <f>ROUND(SUM(P19:P27),2)</f>
      </c>
    </row>
    <row r="30" spans="1:8" ht="12.75" customHeight="1">
      <c r="A30" s="9"/>
      <c s="9"/>
      <c s="9" t="s">
        <v>36</v>
      </c>
      <c s="9" t="s">
        <v>119</v>
      </c>
      <c s="9"/>
      <c s="11"/>
      <c s="9"/>
      <c s="11"/>
    </row>
    <row r="31" spans="1:16" ht="12.75">
      <c r="A31" s="7">
        <v>8</v>
      </c>
      <c s="7" t="s">
        <v>1914</v>
      </c>
      <c s="7" t="s">
        <v>44</v>
      </c>
      <c s="7" t="s">
        <v>1915</v>
      </c>
      <c s="7" t="s">
        <v>93</v>
      </c>
      <c s="10">
        <v>4.5</v>
      </c>
      <c s="14"/>
      <c s="13">
        <f>ROUND((G31*F31),2)</f>
      </c>
      <c r="O31">
        <f>rekapitulace!H8</f>
      </c>
      <c>
        <f>O31/100*H31</f>
      </c>
    </row>
    <row r="32" spans="4:4" ht="38.25">
      <c r="D32" s="15" t="s">
        <v>1916</v>
      </c>
    </row>
    <row r="33" spans="1:16" ht="12.75" customHeight="1">
      <c r="A33" s="16"/>
      <c s="16"/>
      <c s="16" t="s">
        <v>36</v>
      </c>
      <c s="16" t="s">
        <v>119</v>
      </c>
      <c s="16"/>
      <c s="16"/>
      <c s="16"/>
      <c s="16">
        <f>SUM(H31:H32)</f>
      </c>
      <c r="P33">
        <f>ROUND(SUM(P31:P32),2)</f>
      </c>
    </row>
    <row r="35" spans="1:8" ht="12.75" customHeight="1">
      <c r="A35" s="9"/>
      <c s="9"/>
      <c s="9" t="s">
        <v>37</v>
      </c>
      <c s="9" t="s">
        <v>576</v>
      </c>
      <c s="9"/>
      <c s="11"/>
      <c s="9"/>
      <c s="11"/>
    </row>
    <row r="36" spans="1:16" ht="12.75">
      <c r="A36" s="7">
        <v>9</v>
      </c>
      <c s="7" t="s">
        <v>1559</v>
      </c>
      <c s="7" t="s">
        <v>44</v>
      </c>
      <c s="7" t="s">
        <v>1560</v>
      </c>
      <c s="7" t="s">
        <v>93</v>
      </c>
      <c s="10">
        <v>98.1</v>
      </c>
      <c s="14"/>
      <c s="13">
        <f>ROUND((G36*F36),2)</f>
      </c>
      <c r="O36">
        <f>rekapitulace!H8</f>
      </c>
      <c>
        <f>O36/100*H36</f>
      </c>
    </row>
    <row r="37" spans="4:4" ht="102">
      <c r="D37" s="15" t="s">
        <v>1987</v>
      </c>
    </row>
    <row r="38" spans="1:16" ht="12.75" customHeight="1">
      <c r="A38" s="16"/>
      <c s="16"/>
      <c s="16" t="s">
        <v>37</v>
      </c>
      <c s="16" t="s">
        <v>576</v>
      </c>
      <c s="16"/>
      <c s="16"/>
      <c s="16"/>
      <c s="16">
        <f>SUM(H36:H37)</f>
      </c>
      <c r="P38">
        <f>ROUND(SUM(P36:P37),2)</f>
      </c>
    </row>
    <row r="40" spans="1:8" ht="12.75" customHeight="1">
      <c r="A40" s="9"/>
      <c s="9"/>
      <c s="9" t="s">
        <v>39</v>
      </c>
      <c s="9" t="s">
        <v>366</v>
      </c>
      <c s="9"/>
      <c s="11"/>
      <c s="9"/>
      <c s="11"/>
    </row>
    <row r="41" spans="1:16" ht="12.75">
      <c r="A41" s="7">
        <v>10</v>
      </c>
      <c s="7" t="s">
        <v>1918</v>
      </c>
      <c s="7" t="s">
        <v>44</v>
      </c>
      <c s="7" t="s">
        <v>1919</v>
      </c>
      <c s="7" t="s">
        <v>70</v>
      </c>
      <c s="10">
        <v>24</v>
      </c>
      <c s="14"/>
      <c s="13">
        <f>ROUND((G41*F41),2)</f>
      </c>
      <c r="O41">
        <f>rekapitulace!H8</f>
      </c>
      <c>
        <f>O41/100*H41</f>
      </c>
    </row>
    <row r="42" spans="4:4" ht="102">
      <c r="D42" s="15" t="s">
        <v>1920</v>
      </c>
    </row>
    <row r="43" spans="1:16" ht="12.75">
      <c r="A43" s="7">
        <v>11</v>
      </c>
      <c s="7" t="s">
        <v>1921</v>
      </c>
      <c s="7" t="s">
        <v>44</v>
      </c>
      <c s="7" t="s">
        <v>1988</v>
      </c>
      <c s="7" t="s">
        <v>128</v>
      </c>
      <c s="10">
        <v>75</v>
      </c>
      <c s="14"/>
      <c s="13">
        <f>ROUND((G43*F43),2)</f>
      </c>
      <c r="O43">
        <f>rekapitulace!H8</f>
      </c>
      <c>
        <f>O43/100*H43</f>
      </c>
    </row>
    <row r="44" spans="1:16" ht="12.75">
      <c r="A44" s="7">
        <v>12</v>
      </c>
      <c s="7" t="s">
        <v>370</v>
      </c>
      <c s="7" t="s">
        <v>44</v>
      </c>
      <c s="7" t="s">
        <v>1989</v>
      </c>
      <c s="7" t="s">
        <v>128</v>
      </c>
      <c s="10">
        <v>285</v>
      </c>
      <c s="14"/>
      <c s="13">
        <f>ROUND((G44*F44),2)</f>
      </c>
      <c r="O44">
        <f>rekapitulace!H8</f>
      </c>
      <c>
        <f>O44/100*H44</f>
      </c>
    </row>
    <row r="45" spans="1:16" ht="12.75">
      <c r="A45" s="7">
        <v>13</v>
      </c>
      <c s="7" t="s">
        <v>1563</v>
      </c>
      <c s="7" t="s">
        <v>44</v>
      </c>
      <c s="7" t="s">
        <v>1564</v>
      </c>
      <c s="7" t="s">
        <v>128</v>
      </c>
      <c s="10">
        <v>594</v>
      </c>
      <c s="14"/>
      <c s="13">
        <f>ROUND((G45*F45),2)</f>
      </c>
      <c r="O45">
        <f>rekapitulace!H8</f>
      </c>
      <c>
        <f>O45/100*H45</f>
      </c>
    </row>
    <row r="46" spans="1:16" ht="12.75">
      <c r="A46" s="7">
        <v>14</v>
      </c>
      <c s="7" t="s">
        <v>1868</v>
      </c>
      <c s="7" t="s">
        <v>44</v>
      </c>
      <c s="7" t="s">
        <v>1990</v>
      </c>
      <c s="7" t="s">
        <v>128</v>
      </c>
      <c s="10">
        <v>360</v>
      </c>
      <c s="14"/>
      <c s="13">
        <f>ROUND((G46*F46),2)</f>
      </c>
      <c r="O46">
        <f>rekapitulace!H8</f>
      </c>
      <c>
        <f>O46/100*H46</f>
      </c>
    </row>
    <row r="47" spans="4:4" ht="216.75">
      <c r="D47" s="15" t="s">
        <v>1991</v>
      </c>
    </row>
    <row r="48" spans="1:16" ht="12.75">
      <c r="A48" s="7">
        <v>15</v>
      </c>
      <c s="7" t="s">
        <v>1871</v>
      </c>
      <c s="7" t="s">
        <v>44</v>
      </c>
      <c s="7" t="s">
        <v>1928</v>
      </c>
      <c s="7" t="s">
        <v>70</v>
      </c>
      <c s="10">
        <v>1</v>
      </c>
      <c s="14"/>
      <c s="13">
        <f>ROUND((G48*F48),2)</f>
      </c>
      <c r="O48">
        <f>rekapitulace!H8</f>
      </c>
      <c>
        <f>O48/100*H48</f>
      </c>
    </row>
    <row r="49" spans="1:16" ht="12.75">
      <c r="A49" s="7">
        <v>16</v>
      </c>
      <c s="7" t="s">
        <v>1584</v>
      </c>
      <c s="7" t="s">
        <v>44</v>
      </c>
      <c s="7" t="s">
        <v>1585</v>
      </c>
      <c s="7" t="s">
        <v>128</v>
      </c>
      <c s="10">
        <v>660</v>
      </c>
      <c s="14"/>
      <c s="13">
        <f>ROUND((G49*F49),2)</f>
      </c>
      <c r="O49">
        <f>rekapitulace!H8</f>
      </c>
      <c>
        <f>O49/100*H49</f>
      </c>
    </row>
    <row r="50" spans="1:16" ht="12.75">
      <c r="A50" s="7">
        <v>17</v>
      </c>
      <c s="7" t="s">
        <v>1586</v>
      </c>
      <c s="7" t="s">
        <v>44</v>
      </c>
      <c s="7" t="s">
        <v>1587</v>
      </c>
      <c s="7" t="s">
        <v>70</v>
      </c>
      <c s="10">
        <v>2</v>
      </c>
      <c s="14"/>
      <c s="13">
        <f>ROUND((G50*F50),2)</f>
      </c>
      <c r="O50">
        <f>rekapitulace!H8</f>
      </c>
      <c>
        <f>O50/100*H50</f>
      </c>
    </row>
    <row r="51" spans="1:16" ht="12.75">
      <c r="A51" s="7">
        <v>18</v>
      </c>
      <c s="7" t="s">
        <v>1596</v>
      </c>
      <c s="7" t="s">
        <v>44</v>
      </c>
      <c s="7" t="s">
        <v>1929</v>
      </c>
      <c s="7" t="s">
        <v>1598</v>
      </c>
      <c s="10">
        <v>43.195</v>
      </c>
      <c s="14"/>
      <c s="13">
        <f>ROUND((G51*F51),2)</f>
      </c>
      <c r="O51">
        <f>rekapitulace!H8</f>
      </c>
      <c>
        <f>O51/100*H51</f>
      </c>
    </row>
    <row r="52" spans="4:4" ht="178.5">
      <c r="D52" s="15" t="s">
        <v>1992</v>
      </c>
    </row>
    <row r="53" spans="1:16" ht="12.75">
      <c r="A53" s="7">
        <v>19</v>
      </c>
      <c s="7" t="s">
        <v>1993</v>
      </c>
      <c s="7" t="s">
        <v>44</v>
      </c>
      <c s="7" t="s">
        <v>1994</v>
      </c>
      <c s="7" t="s">
        <v>378</v>
      </c>
      <c s="10">
        <v>0.03</v>
      </c>
      <c s="14"/>
      <c s="13">
        <f>ROUND((G53*F53),2)</f>
      </c>
      <c r="O53">
        <f>rekapitulace!H8</f>
      </c>
      <c>
        <f>O53/100*H53</f>
      </c>
    </row>
    <row r="54" spans="4:4" ht="25.5">
      <c r="D54" s="15" t="s">
        <v>1995</v>
      </c>
    </row>
    <row r="55" spans="1:16" ht="12.75">
      <c r="A55" s="7">
        <v>20</v>
      </c>
      <c s="7" t="s">
        <v>1931</v>
      </c>
      <c s="7" t="s">
        <v>44</v>
      </c>
      <c s="7" t="s">
        <v>1932</v>
      </c>
      <c s="7" t="s">
        <v>128</v>
      </c>
      <c s="10">
        <v>300</v>
      </c>
      <c s="14"/>
      <c s="13">
        <f>ROUND((G55*F55),2)</f>
      </c>
      <c r="O55">
        <f>rekapitulace!H8</f>
      </c>
      <c>
        <f>O55/100*H55</f>
      </c>
    </row>
    <row r="56" spans="1:16" ht="12.75">
      <c r="A56" s="7">
        <v>21</v>
      </c>
      <c s="7" t="s">
        <v>1933</v>
      </c>
      <c s="7" t="s">
        <v>44</v>
      </c>
      <c s="7" t="s">
        <v>1934</v>
      </c>
      <c s="7" t="s">
        <v>1935</v>
      </c>
      <c s="10">
        <v>14.04</v>
      </c>
      <c s="14"/>
      <c s="13">
        <f>ROUND((G56*F56),2)</f>
      </c>
      <c r="O56">
        <f>rekapitulace!H8</f>
      </c>
      <c>
        <f>O56/100*H56</f>
      </c>
    </row>
    <row r="57" spans="4:4" ht="409.5">
      <c r="D57" s="15" t="s">
        <v>1996</v>
      </c>
    </row>
    <row r="58" spans="1:16" ht="12.75">
      <c r="A58" s="7">
        <v>22</v>
      </c>
      <c s="7" t="s">
        <v>1937</v>
      </c>
      <c s="7" t="s">
        <v>44</v>
      </c>
      <c s="7" t="s">
        <v>1938</v>
      </c>
      <c s="7" t="s">
        <v>128</v>
      </c>
      <c s="10">
        <v>308</v>
      </c>
      <c s="14"/>
      <c s="13">
        <f>ROUND((G58*F58),2)</f>
      </c>
      <c r="O58">
        <f>rekapitulace!H8</f>
      </c>
      <c>
        <f>O58/100*H58</f>
      </c>
    </row>
    <row r="59" spans="1:16" ht="12.75">
      <c r="A59" s="7">
        <v>23</v>
      </c>
      <c s="7" t="s">
        <v>1716</v>
      </c>
      <c s="7" t="s">
        <v>44</v>
      </c>
      <c s="7" t="s">
        <v>1939</v>
      </c>
      <c s="7" t="s">
        <v>128</v>
      </c>
      <c s="10">
        <v>302</v>
      </c>
      <c s="14"/>
      <c s="13">
        <f>ROUND((G59*F59),2)</f>
      </c>
      <c r="O59">
        <f>rekapitulace!H8</f>
      </c>
      <c>
        <f>O59/100*H59</f>
      </c>
    </row>
    <row r="60" spans="1:16" ht="12.75">
      <c r="A60" s="7">
        <v>24</v>
      </c>
      <c s="7" t="s">
        <v>1940</v>
      </c>
      <c s="7" t="s">
        <v>44</v>
      </c>
      <c s="7" t="s">
        <v>1941</v>
      </c>
      <c s="7" t="s">
        <v>128</v>
      </c>
      <c s="10">
        <v>302</v>
      </c>
      <c s="14"/>
      <c s="13">
        <f>ROUND((G60*F60),2)</f>
      </c>
      <c r="O60">
        <f>rekapitulace!H8</f>
      </c>
      <c>
        <f>O60/100*H60</f>
      </c>
    </row>
    <row r="61" spans="1:16" ht="12.75">
      <c r="A61" s="7">
        <v>25</v>
      </c>
      <c s="7" t="s">
        <v>1943</v>
      </c>
      <c s="7" t="s">
        <v>44</v>
      </c>
      <c s="7" t="s">
        <v>1944</v>
      </c>
      <c s="7" t="s">
        <v>128</v>
      </c>
      <c s="10">
        <v>308</v>
      </c>
      <c s="14"/>
      <c s="13">
        <f>ROUND((G61*F61),2)</f>
      </c>
      <c r="O61">
        <f>rekapitulace!H8</f>
      </c>
      <c>
        <f>O61/100*H61</f>
      </c>
    </row>
    <row r="62" spans="1:16" ht="12.75">
      <c r="A62" s="7">
        <v>26</v>
      </c>
      <c s="7" t="s">
        <v>1721</v>
      </c>
      <c s="7" t="s">
        <v>44</v>
      </c>
      <c s="7" t="s">
        <v>1722</v>
      </c>
      <c s="7" t="s">
        <v>128</v>
      </c>
      <c s="10">
        <v>302</v>
      </c>
      <c s="14"/>
      <c s="13">
        <f>ROUND((G62*F62),2)</f>
      </c>
      <c r="O62">
        <f>rekapitulace!H8</f>
      </c>
      <c>
        <f>O62/100*H62</f>
      </c>
    </row>
    <row r="63" spans="1:16" ht="12.75">
      <c r="A63" s="7">
        <v>27</v>
      </c>
      <c s="7" t="s">
        <v>1723</v>
      </c>
      <c s="7" t="s">
        <v>44</v>
      </c>
      <c s="7" t="s">
        <v>1945</v>
      </c>
      <c s="7" t="s">
        <v>70</v>
      </c>
      <c s="10">
        <v>2</v>
      </c>
      <c s="14"/>
      <c s="13">
        <f>ROUND((G63*F63),2)</f>
      </c>
      <c r="O63">
        <f>rekapitulace!H8</f>
      </c>
      <c>
        <f>O63/100*H63</f>
      </c>
    </row>
    <row r="64" spans="1:16" ht="12.75">
      <c r="A64" s="7">
        <v>28</v>
      </c>
      <c s="7" t="s">
        <v>1997</v>
      </c>
      <c s="7" t="s">
        <v>44</v>
      </c>
      <c s="7" t="s">
        <v>1998</v>
      </c>
      <c s="7" t="s">
        <v>70</v>
      </c>
      <c s="10">
        <v>1</v>
      </c>
      <c s="14"/>
      <c s="13">
        <f>ROUND((G64*F64),2)</f>
      </c>
      <c r="O64">
        <f>rekapitulace!H8</f>
      </c>
      <c>
        <f>O64/100*H64</f>
      </c>
    </row>
    <row r="65" spans="1:16" ht="12.75">
      <c r="A65" s="7">
        <v>29</v>
      </c>
      <c s="7" t="s">
        <v>1946</v>
      </c>
      <c s="7" t="s">
        <v>44</v>
      </c>
      <c s="7" t="s">
        <v>1947</v>
      </c>
      <c s="7" t="s">
        <v>70</v>
      </c>
      <c s="10">
        <v>4</v>
      </c>
      <c s="14"/>
      <c s="13">
        <f>ROUND((G65*F65),2)</f>
      </c>
      <c r="O65">
        <f>rekapitulace!H8</f>
      </c>
      <c>
        <f>O65/100*H65</f>
      </c>
    </row>
    <row r="66" spans="1:16" ht="12.75">
      <c r="A66" s="7">
        <v>30</v>
      </c>
      <c s="7" t="s">
        <v>1999</v>
      </c>
      <c s="7" t="s">
        <v>44</v>
      </c>
      <c s="7" t="s">
        <v>2000</v>
      </c>
      <c s="7" t="s">
        <v>70</v>
      </c>
      <c s="10">
        <v>4</v>
      </c>
      <c s="14"/>
      <c s="13">
        <f>ROUND((G66*F66),2)</f>
      </c>
      <c r="O66">
        <f>rekapitulace!H8</f>
      </c>
      <c>
        <f>O66/100*H66</f>
      </c>
    </row>
    <row r="67" spans="1:16" ht="12.75">
      <c r="A67" s="7">
        <v>31</v>
      </c>
      <c s="7" t="s">
        <v>1948</v>
      </c>
      <c s="7" t="s">
        <v>44</v>
      </c>
      <c s="7" t="s">
        <v>1949</v>
      </c>
      <c s="7" t="s">
        <v>70</v>
      </c>
      <c s="10">
        <v>2</v>
      </c>
      <c s="14"/>
      <c s="13">
        <f>ROUND((G67*F67),2)</f>
      </c>
      <c r="O67">
        <f>rekapitulace!H8</f>
      </c>
      <c>
        <f>O67/100*H67</f>
      </c>
    </row>
    <row r="68" spans="1:16" ht="12.75">
      <c r="A68" s="7">
        <v>32</v>
      </c>
      <c s="7" t="s">
        <v>1950</v>
      </c>
      <c s="7" t="s">
        <v>44</v>
      </c>
      <c s="7" t="s">
        <v>2001</v>
      </c>
      <c s="7" t="s">
        <v>70</v>
      </c>
      <c s="10">
        <v>1</v>
      </c>
      <c s="14"/>
      <c s="13">
        <f>ROUND((G68*F68),2)</f>
      </c>
      <c r="O68">
        <f>rekapitulace!H8</f>
      </c>
      <c>
        <f>O68/100*H68</f>
      </c>
    </row>
    <row r="69" spans="1:16" ht="12.75">
      <c r="A69" s="7">
        <v>33</v>
      </c>
      <c s="7" t="s">
        <v>2002</v>
      </c>
      <c s="7" t="s">
        <v>44</v>
      </c>
      <c s="7" t="s">
        <v>2003</v>
      </c>
      <c s="7" t="s">
        <v>70</v>
      </c>
      <c s="10">
        <v>1</v>
      </c>
      <c s="14"/>
      <c s="13">
        <f>ROUND((G69*F69),2)</f>
      </c>
      <c r="O69">
        <f>rekapitulace!H8</f>
      </c>
      <c>
        <f>O69/100*H69</f>
      </c>
    </row>
    <row r="70" spans="1:16" ht="12.75">
      <c r="A70" s="7">
        <v>34</v>
      </c>
      <c s="7" t="s">
        <v>1952</v>
      </c>
      <c s="7" t="s">
        <v>44</v>
      </c>
      <c s="7" t="s">
        <v>1953</v>
      </c>
      <c s="7" t="s">
        <v>70</v>
      </c>
      <c s="10">
        <v>10</v>
      </c>
      <c s="14"/>
      <c s="13">
        <f>ROUND((G70*F70),2)</f>
      </c>
      <c r="O70">
        <f>rekapitulace!H8</f>
      </c>
      <c>
        <f>O70/100*H70</f>
      </c>
    </row>
    <row r="71" spans="1:16" ht="12.75">
      <c r="A71" s="7">
        <v>35</v>
      </c>
      <c s="7" t="s">
        <v>1954</v>
      </c>
      <c s="7" t="s">
        <v>44</v>
      </c>
      <c s="7" t="s">
        <v>1955</v>
      </c>
      <c s="7" t="s">
        <v>1720</v>
      </c>
      <c s="10">
        <v>10</v>
      </c>
      <c s="14"/>
      <c s="13">
        <f>ROUND((G71*F71),2)</f>
      </c>
      <c r="O71">
        <f>rekapitulace!H8</f>
      </c>
      <c>
        <f>O71/100*H71</f>
      </c>
    </row>
    <row r="72" spans="1:16" ht="12.75">
      <c r="A72" s="7">
        <v>36</v>
      </c>
      <c s="7" t="s">
        <v>1956</v>
      </c>
      <c s="7" t="s">
        <v>44</v>
      </c>
      <c s="7" t="s">
        <v>1957</v>
      </c>
      <c s="7" t="s">
        <v>1958</v>
      </c>
      <c s="10">
        <v>72</v>
      </c>
      <c s="14"/>
      <c s="13">
        <f>ROUND((G72*F72),2)</f>
      </c>
      <c r="O72">
        <f>rekapitulace!H8</f>
      </c>
      <c>
        <f>O72/100*H72</f>
      </c>
    </row>
    <row r="73" spans="4:4" ht="63.75">
      <c r="D73" s="15" t="s">
        <v>2004</v>
      </c>
    </row>
    <row r="74" spans="1:16" ht="12.75">
      <c r="A74" s="7">
        <v>37</v>
      </c>
      <c s="7" t="s">
        <v>1963</v>
      </c>
      <c s="7" t="s">
        <v>44</v>
      </c>
      <c s="7" t="s">
        <v>1964</v>
      </c>
      <c s="7" t="s">
        <v>392</v>
      </c>
      <c s="10">
        <v>0.3</v>
      </c>
      <c s="14"/>
      <c s="13">
        <f>ROUND((G74*F74),2)</f>
      </c>
      <c r="O74">
        <f>rekapitulace!H8</f>
      </c>
      <c>
        <f>O74/100*H74</f>
      </c>
    </row>
    <row r="75" spans="4:4" ht="25.5">
      <c r="D75" s="15" t="s">
        <v>1965</v>
      </c>
    </row>
    <row r="76" spans="1:16" ht="12.75">
      <c r="A76" s="7">
        <v>38</v>
      </c>
      <c s="7" t="s">
        <v>1966</v>
      </c>
      <c s="7" t="s">
        <v>44</v>
      </c>
      <c s="7" t="s">
        <v>1967</v>
      </c>
      <c s="7" t="s">
        <v>392</v>
      </c>
      <c s="10">
        <v>0.6</v>
      </c>
      <c s="14"/>
      <c s="13">
        <f>ROUND((G76*F76),2)</f>
      </c>
      <c r="O76">
        <f>rekapitulace!H8</f>
      </c>
      <c>
        <f>O76/100*H76</f>
      </c>
    </row>
    <row r="77" spans="1:16" ht="12.75">
      <c r="A77" s="7">
        <v>39</v>
      </c>
      <c s="7" t="s">
        <v>1968</v>
      </c>
      <c s="7" t="s">
        <v>44</v>
      </c>
      <c s="7" t="s">
        <v>1969</v>
      </c>
      <c s="7" t="s">
        <v>435</v>
      </c>
      <c s="10">
        <v>24</v>
      </c>
      <c s="14"/>
      <c s="13">
        <f>ROUND((G77*F77),2)</f>
      </c>
      <c r="O77">
        <f>rekapitulace!H8</f>
      </c>
      <c>
        <f>O77/100*H77</f>
      </c>
    </row>
    <row r="78" spans="1:16" ht="12.75" customHeight="1">
      <c r="A78" s="16"/>
      <c s="16"/>
      <c s="16" t="s">
        <v>39</v>
      </c>
      <c s="16" t="s">
        <v>366</v>
      </c>
      <c s="16"/>
      <c s="16"/>
      <c s="16"/>
      <c s="16">
        <f>SUM(H41:H77)</f>
      </c>
      <c r="P78">
        <f>ROUND(SUM(P41:P77),2)</f>
      </c>
    </row>
    <row r="80" spans="1:8" ht="12.75" customHeight="1">
      <c r="A80" s="9"/>
      <c s="9"/>
      <c s="9" t="s">
        <v>40</v>
      </c>
      <c s="9" t="s">
        <v>77</v>
      </c>
      <c s="9"/>
      <c s="11"/>
      <c s="9"/>
      <c s="11"/>
    </row>
    <row r="81" spans="1:16" ht="12.75">
      <c r="A81" s="7">
        <v>40</v>
      </c>
      <c s="7" t="s">
        <v>1970</v>
      </c>
      <c s="7" t="s">
        <v>44</v>
      </c>
      <c s="7" t="s">
        <v>1971</v>
      </c>
      <c s="7" t="s">
        <v>128</v>
      </c>
      <c s="10">
        <v>300</v>
      </c>
      <c s="14"/>
      <c s="13">
        <f>ROUND((G81*F81),2)</f>
      </c>
      <c r="O81">
        <f>rekapitulace!H8</f>
      </c>
      <c>
        <f>O81/100*H81</f>
      </c>
    </row>
    <row r="82" spans="4:4" ht="12.75">
      <c r="D82" s="15" t="s">
        <v>24</v>
      </c>
    </row>
    <row r="83" spans="1:16" ht="12.75">
      <c r="A83" s="7">
        <v>41</v>
      </c>
      <c s="7" t="s">
        <v>1895</v>
      </c>
      <c s="7" t="s">
        <v>44</v>
      </c>
      <c s="7" t="s">
        <v>1972</v>
      </c>
      <c s="7" t="s">
        <v>128</v>
      </c>
      <c s="10">
        <v>75</v>
      </c>
      <c s="14"/>
      <c s="13">
        <f>ROUND((G83*F83),2)</f>
      </c>
      <c r="O83">
        <f>rekapitulace!H8</f>
      </c>
      <c>
        <f>O83/100*H83</f>
      </c>
    </row>
    <row r="84" spans="1:16" ht="12.75">
      <c r="A84" s="7">
        <v>42</v>
      </c>
      <c s="7" t="s">
        <v>1974</v>
      </c>
      <c s="7" t="s">
        <v>44</v>
      </c>
      <c s="7" t="s">
        <v>1975</v>
      </c>
      <c s="7" t="s">
        <v>128</v>
      </c>
      <c s="10">
        <v>585</v>
      </c>
      <c s="14"/>
      <c s="13">
        <f>ROUND((G84*F84),2)</f>
      </c>
      <c r="O84">
        <f>rekapitulace!H8</f>
      </c>
      <c>
        <f>O84/100*H84</f>
      </c>
    </row>
    <row r="85" spans="1:16" ht="12.75" customHeight="1">
      <c r="A85" s="16"/>
      <c s="16"/>
      <c s="16" t="s">
        <v>40</v>
      </c>
      <c s="16" t="s">
        <v>77</v>
      </c>
      <c s="16"/>
      <c s="16"/>
      <c s="16"/>
      <c s="16">
        <f>SUM(H81:H84)</f>
      </c>
      <c r="P85">
        <f>ROUND(SUM(P81:P84),2)</f>
      </c>
    </row>
    <row r="87" spans="1:8" ht="12.75" customHeight="1">
      <c r="A87" s="9"/>
      <c s="9"/>
      <c s="9" t="s">
        <v>85</v>
      </c>
      <c s="9" t="s">
        <v>84</v>
      </c>
      <c s="9"/>
      <c s="11"/>
      <c s="9"/>
      <c s="11"/>
    </row>
    <row r="88" spans="1:16" ht="12.75">
      <c r="A88" s="7">
        <v>43</v>
      </c>
      <c s="7" t="s">
        <v>2005</v>
      </c>
      <c s="7" t="s">
        <v>44</v>
      </c>
      <c s="7" t="s">
        <v>2006</v>
      </c>
      <c s="7" t="s">
        <v>128</v>
      </c>
      <c s="10">
        <v>197</v>
      </c>
      <c s="14"/>
      <c s="13">
        <f>ROUND((G88*F88),2)</f>
      </c>
      <c r="O88">
        <f>rekapitulace!H8</f>
      </c>
      <c>
        <f>O88/100*H88</f>
      </c>
    </row>
    <row r="89" spans="4:4" ht="25.5">
      <c r="D89" s="15" t="s">
        <v>1962</v>
      </c>
    </row>
    <row r="90" spans="1:16" ht="12.75" customHeight="1">
      <c r="A90" s="16"/>
      <c s="16"/>
      <c s="16" t="s">
        <v>85</v>
      </c>
      <c s="16" t="s">
        <v>84</v>
      </c>
      <c s="16"/>
      <c s="16"/>
      <c s="16"/>
      <c s="16">
        <f>SUM(H88:H89)</f>
      </c>
      <c r="P90">
        <f>ROUND(SUM(P88:P89),2)</f>
      </c>
    </row>
    <row r="92" spans="1:16" ht="12.75" customHeight="1">
      <c r="A92" s="16"/>
      <c s="16"/>
      <c s="16"/>
      <c s="16" t="s">
        <v>65</v>
      </c>
      <c s="16"/>
      <c s="16"/>
      <c s="16"/>
      <c s="16">
        <f>+H16+H28+H33+H38+H78+H85+H90</f>
      </c>
      <c r="P92">
        <f>+P16+P28+P33+P38+P78+P85+P90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72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145</v>
      </c>
      <c s="5" t="s">
        <v>146</v>
      </c>
      <c s="5"/>
    </row>
    <row r="6" spans="1:5" ht="12.75" customHeight="1">
      <c r="A6" t="s">
        <v>17</v>
      </c>
      <c r="C6" s="5" t="s">
        <v>278</v>
      </c>
      <c s="5" t="s">
        <v>279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150</v>
      </c>
      <c s="9" t="s">
        <v>280</v>
      </c>
      <c s="9"/>
      <c s="11"/>
      <c s="9"/>
      <c s="11"/>
    </row>
    <row r="12" spans="1:16" ht="12.75">
      <c r="A12" s="7">
        <v>1</v>
      </c>
      <c s="7" t="s">
        <v>150</v>
      </c>
      <c s="7" t="s">
        <v>44</v>
      </c>
      <c s="7" t="s">
        <v>281</v>
      </c>
      <c s="7" t="s">
        <v>152</v>
      </c>
      <c s="10">
        <v>1</v>
      </c>
      <c s="14"/>
      <c s="13">
        <f>ROUND((G12*F12),2)</f>
      </c>
      <c r="O12">
        <f>rekapitulace!H8</f>
      </c>
      <c>
        <f>O12/100*H12</f>
      </c>
    </row>
    <row r="13" spans="4:4" ht="25.5">
      <c r="D13" s="15" t="s">
        <v>188</v>
      </c>
    </row>
    <row r="14" spans="1:16" ht="12.75">
      <c r="A14" s="7">
        <v>2</v>
      </c>
      <c s="7" t="s">
        <v>154</v>
      </c>
      <c s="7" t="s">
        <v>44</v>
      </c>
      <c s="7" t="s">
        <v>282</v>
      </c>
      <c s="7" t="s">
        <v>152</v>
      </c>
      <c s="10">
        <v>1</v>
      </c>
      <c s="14"/>
      <c s="13">
        <f>ROUND((G14*F14),2)</f>
      </c>
      <c r="O14">
        <f>rekapitulace!H8</f>
      </c>
      <c>
        <f>O14/100*H14</f>
      </c>
    </row>
    <row r="15" spans="4:4" ht="25.5">
      <c r="D15" s="15" t="s">
        <v>188</v>
      </c>
    </row>
    <row r="16" spans="1:16" ht="12.75">
      <c r="A16" s="7">
        <v>3</v>
      </c>
      <c s="7" t="s">
        <v>156</v>
      </c>
      <c s="7" t="s">
        <v>44</v>
      </c>
      <c s="7" t="s">
        <v>283</v>
      </c>
      <c s="7" t="s">
        <v>152</v>
      </c>
      <c s="10">
        <v>6</v>
      </c>
      <c s="14"/>
      <c s="13">
        <f>ROUND((G16*F16),2)</f>
      </c>
      <c r="O16">
        <f>rekapitulace!H8</f>
      </c>
      <c>
        <f>O16/100*H16</f>
      </c>
    </row>
    <row r="17" spans="4:4" ht="25.5">
      <c r="D17" s="15" t="s">
        <v>223</v>
      </c>
    </row>
    <row r="18" spans="1:16" ht="12.75">
      <c r="A18" s="7">
        <v>4</v>
      </c>
      <c s="7" t="s">
        <v>159</v>
      </c>
      <c s="7" t="s">
        <v>44</v>
      </c>
      <c s="7" t="s">
        <v>284</v>
      </c>
      <c s="7" t="s">
        <v>152</v>
      </c>
      <c s="10">
        <v>2</v>
      </c>
      <c s="14"/>
      <c s="13">
        <f>ROUND((G18*F18),2)</f>
      </c>
      <c r="O18">
        <f>rekapitulace!H8</f>
      </c>
      <c>
        <f>O18/100*H18</f>
      </c>
    </row>
    <row r="19" spans="4:4" ht="25.5">
      <c r="D19" s="15" t="s">
        <v>161</v>
      </c>
    </row>
    <row r="20" spans="1:16" ht="12.75">
      <c r="A20" s="7">
        <v>5</v>
      </c>
      <c s="7" t="s">
        <v>162</v>
      </c>
      <c s="7" t="s">
        <v>44</v>
      </c>
      <c s="7" t="s">
        <v>285</v>
      </c>
      <c s="7" t="s">
        <v>152</v>
      </c>
      <c s="10">
        <v>4</v>
      </c>
      <c s="14"/>
      <c s="13">
        <f>ROUND((G20*F20),2)</f>
      </c>
      <c r="O20">
        <f>rekapitulace!H8</f>
      </c>
      <c>
        <f>O20/100*H20</f>
      </c>
    </row>
    <row r="21" spans="4:4" ht="25.5">
      <c r="D21" s="15" t="s">
        <v>153</v>
      </c>
    </row>
    <row r="22" spans="1:16" ht="12.75">
      <c r="A22" s="7">
        <v>6</v>
      </c>
      <c s="7" t="s">
        <v>165</v>
      </c>
      <c s="7" t="s">
        <v>44</v>
      </c>
      <c s="7" t="s">
        <v>286</v>
      </c>
      <c s="7" t="s">
        <v>152</v>
      </c>
      <c s="10">
        <v>1</v>
      </c>
      <c s="14"/>
      <c s="13">
        <f>ROUND((G22*F22),2)</f>
      </c>
      <c r="O22">
        <f>rekapitulace!H8</f>
      </c>
      <c>
        <f>O22/100*H22</f>
      </c>
    </row>
    <row r="23" spans="4:4" ht="25.5">
      <c r="D23" s="15" t="s">
        <v>188</v>
      </c>
    </row>
    <row r="24" spans="1:16" ht="12.75">
      <c r="A24" s="7">
        <v>7</v>
      </c>
      <c s="7" t="s">
        <v>168</v>
      </c>
      <c s="7" t="s">
        <v>44</v>
      </c>
      <c s="7" t="s">
        <v>287</v>
      </c>
      <c s="7" t="s">
        <v>152</v>
      </c>
      <c s="10">
        <v>4</v>
      </c>
      <c s="14"/>
      <c s="13">
        <f>ROUND((G24*F24),2)</f>
      </c>
      <c r="O24">
        <f>rekapitulace!H8</f>
      </c>
      <c>
        <f>O24/100*H24</f>
      </c>
    </row>
    <row r="25" spans="4:4" ht="25.5">
      <c r="D25" s="15" t="s">
        <v>153</v>
      </c>
    </row>
    <row r="26" spans="1:16" ht="12.75">
      <c r="A26" s="7">
        <v>8</v>
      </c>
      <c s="7" t="s">
        <v>171</v>
      </c>
      <c s="7" t="s">
        <v>44</v>
      </c>
      <c s="7" t="s">
        <v>288</v>
      </c>
      <c s="7" t="s">
        <v>152</v>
      </c>
      <c s="10">
        <v>4</v>
      </c>
      <c s="14"/>
      <c s="13">
        <f>ROUND((G26*F26),2)</f>
      </c>
      <c r="O26">
        <f>rekapitulace!H8</f>
      </c>
      <c>
        <f>O26/100*H26</f>
      </c>
    </row>
    <row r="27" spans="4:4" ht="25.5">
      <c r="D27" s="15" t="s">
        <v>153</v>
      </c>
    </row>
    <row r="28" spans="1:16" ht="12.75">
      <c r="A28" s="7">
        <v>9</v>
      </c>
      <c s="7" t="s">
        <v>174</v>
      </c>
      <c s="7" t="s">
        <v>44</v>
      </c>
      <c s="7" t="s">
        <v>289</v>
      </c>
      <c s="7" t="s">
        <v>152</v>
      </c>
      <c s="10">
        <v>12</v>
      </c>
      <c s="14"/>
      <c s="13">
        <f>ROUND((G28*F28),2)</f>
      </c>
      <c r="O28">
        <f>rekapitulace!H8</f>
      </c>
      <c>
        <f>O28/100*H28</f>
      </c>
    </row>
    <row r="29" spans="4:4" ht="25.5">
      <c r="D29" s="15" t="s">
        <v>290</v>
      </c>
    </row>
    <row r="30" spans="1:16" ht="12.75">
      <c r="A30" s="7">
        <v>10</v>
      </c>
      <c s="7" t="s">
        <v>177</v>
      </c>
      <c s="7" t="s">
        <v>44</v>
      </c>
      <c s="7" t="s">
        <v>291</v>
      </c>
      <c s="7" t="s">
        <v>152</v>
      </c>
      <c s="10">
        <v>2</v>
      </c>
      <c s="14"/>
      <c s="13">
        <f>ROUND((G30*F30),2)</f>
      </c>
      <c r="O30">
        <f>rekapitulace!H8</f>
      </c>
      <c>
        <f>O30/100*H30</f>
      </c>
    </row>
    <row r="31" spans="4:4" ht="25.5">
      <c r="D31" s="15" t="s">
        <v>161</v>
      </c>
    </row>
    <row r="32" spans="1:16" ht="12.75">
      <c r="A32" s="7">
        <v>11</v>
      </c>
      <c s="7" t="s">
        <v>179</v>
      </c>
      <c s="7" t="s">
        <v>44</v>
      </c>
      <c s="7" t="s">
        <v>292</v>
      </c>
      <c s="7" t="s">
        <v>152</v>
      </c>
      <c s="10">
        <v>2</v>
      </c>
      <c s="14"/>
      <c s="13">
        <f>ROUND((G32*F32),2)</f>
      </c>
      <c r="O32">
        <f>rekapitulace!H8</f>
      </c>
      <c>
        <f>O32/100*H32</f>
      </c>
    </row>
    <row r="33" spans="4:4" ht="25.5">
      <c r="D33" s="15" t="s">
        <v>161</v>
      </c>
    </row>
    <row r="34" spans="1:16" ht="12.75">
      <c r="A34" s="7">
        <v>12</v>
      </c>
      <c s="7" t="s">
        <v>182</v>
      </c>
      <c s="7" t="s">
        <v>44</v>
      </c>
      <c s="7" t="s">
        <v>293</v>
      </c>
      <c s="7" t="s">
        <v>152</v>
      </c>
      <c s="10">
        <v>2</v>
      </c>
      <c s="14"/>
      <c s="13">
        <f>ROUND((G34*F34),2)</f>
      </c>
      <c r="O34">
        <f>rekapitulace!H8</f>
      </c>
      <c>
        <f>O34/100*H34</f>
      </c>
    </row>
    <row r="35" spans="4:4" ht="25.5">
      <c r="D35" s="15" t="s">
        <v>161</v>
      </c>
    </row>
    <row r="36" spans="1:16" ht="12.75">
      <c r="A36" s="7">
        <v>13</v>
      </c>
      <c s="7" t="s">
        <v>186</v>
      </c>
      <c s="7" t="s">
        <v>44</v>
      </c>
      <c s="7" t="s">
        <v>294</v>
      </c>
      <c s="7" t="s">
        <v>128</v>
      </c>
      <c s="10">
        <v>846</v>
      </c>
      <c s="14"/>
      <c s="13">
        <f>ROUND((G36*F36),2)</f>
      </c>
      <c r="O36">
        <f>rekapitulace!H8</f>
      </c>
      <c>
        <f>O36/100*H36</f>
      </c>
    </row>
    <row r="37" spans="4:4" ht="38.25">
      <c r="D37" s="15" t="s">
        <v>181</v>
      </c>
    </row>
    <row r="38" spans="1:16" ht="12.75">
      <c r="A38" s="7">
        <v>14</v>
      </c>
      <c s="7" t="s">
        <v>189</v>
      </c>
      <c s="7" t="s">
        <v>44</v>
      </c>
      <c s="7" t="s">
        <v>295</v>
      </c>
      <c s="7" t="s">
        <v>128</v>
      </c>
      <c s="10">
        <v>846</v>
      </c>
      <c s="14"/>
      <c s="13">
        <f>ROUND((G38*F38),2)</f>
      </c>
      <c r="O38">
        <f>rekapitulace!H8</f>
      </c>
      <c>
        <f>O38/100*H38</f>
      </c>
    </row>
    <row r="39" spans="4:4" ht="38.25">
      <c r="D39" s="15" t="s">
        <v>181</v>
      </c>
    </row>
    <row r="40" spans="1:16" ht="12.75">
      <c r="A40" s="7">
        <v>15</v>
      </c>
      <c s="7" t="s">
        <v>191</v>
      </c>
      <c s="7" t="s">
        <v>44</v>
      </c>
      <c s="7" t="s">
        <v>296</v>
      </c>
      <c s="7" t="s">
        <v>152</v>
      </c>
      <c s="10">
        <v>28</v>
      </c>
      <c s="14"/>
      <c s="13">
        <f>ROUND((G40*F40),2)</f>
      </c>
      <c r="O40">
        <f>rekapitulace!H8</f>
      </c>
      <c>
        <f>O40/100*H40</f>
      </c>
    </row>
    <row r="41" spans="4:4" ht="25.5">
      <c r="D41" s="15" t="s">
        <v>184</v>
      </c>
    </row>
    <row r="42" spans="1:16" ht="12.75">
      <c r="A42" s="7">
        <v>16</v>
      </c>
      <c s="7" t="s">
        <v>193</v>
      </c>
      <c s="7" t="s">
        <v>44</v>
      </c>
      <c s="7" t="s">
        <v>297</v>
      </c>
      <c s="7" t="s">
        <v>152</v>
      </c>
      <c s="10">
        <v>2</v>
      </c>
      <c s="14"/>
      <c s="13">
        <f>ROUND((G42*F42),2)</f>
      </c>
      <c r="O42">
        <f>rekapitulace!H8</f>
      </c>
      <c>
        <f>O42/100*H42</f>
      </c>
    </row>
    <row r="43" spans="4:4" ht="25.5">
      <c r="D43" s="15" t="s">
        <v>161</v>
      </c>
    </row>
    <row r="44" spans="1:16" ht="12.75">
      <c r="A44" s="7">
        <v>17</v>
      </c>
      <c s="7" t="s">
        <v>195</v>
      </c>
      <c s="7" t="s">
        <v>44</v>
      </c>
      <c s="7" t="s">
        <v>298</v>
      </c>
      <c s="7" t="s">
        <v>152</v>
      </c>
      <c s="10">
        <v>6</v>
      </c>
      <c s="14"/>
      <c s="13">
        <f>ROUND((G44*F44),2)</f>
      </c>
      <c r="O44">
        <f>rekapitulace!H8</f>
      </c>
      <c>
        <f>O44/100*H44</f>
      </c>
    </row>
    <row r="45" spans="4:4" ht="25.5">
      <c r="D45" s="15" t="s">
        <v>223</v>
      </c>
    </row>
    <row r="46" spans="1:16" ht="12.75">
      <c r="A46" s="7">
        <v>18</v>
      </c>
      <c s="7" t="s">
        <v>197</v>
      </c>
      <c s="7" t="s">
        <v>44</v>
      </c>
      <c s="7" t="s">
        <v>299</v>
      </c>
      <c s="7" t="s">
        <v>300</v>
      </c>
      <c s="10">
        <v>4</v>
      </c>
      <c s="14"/>
      <c s="13">
        <f>ROUND((G46*F46),2)</f>
      </c>
      <c r="O46">
        <f>rekapitulace!H8</f>
      </c>
      <c>
        <f>O46/100*H46</f>
      </c>
    </row>
    <row r="47" spans="4:4" ht="25.5">
      <c r="D47" s="15" t="s">
        <v>301</v>
      </c>
    </row>
    <row r="48" spans="1:16" ht="12.75">
      <c r="A48" s="7">
        <v>19</v>
      </c>
      <c s="7" t="s">
        <v>199</v>
      </c>
      <c s="7" t="s">
        <v>44</v>
      </c>
      <c s="7" t="s">
        <v>302</v>
      </c>
      <c s="7" t="s">
        <v>152</v>
      </c>
      <c s="10">
        <v>1</v>
      </c>
      <c s="14"/>
      <c s="13">
        <f>ROUND((G48*F48),2)</f>
      </c>
      <c r="O48">
        <f>rekapitulace!H8</f>
      </c>
      <c>
        <f>O48/100*H48</f>
      </c>
    </row>
    <row r="49" spans="4:4" ht="25.5">
      <c r="D49" s="15" t="s">
        <v>188</v>
      </c>
    </row>
    <row r="50" spans="1:16" ht="12.75">
      <c r="A50" s="7">
        <v>20</v>
      </c>
      <c s="7" t="s">
        <v>201</v>
      </c>
      <c s="7" t="s">
        <v>44</v>
      </c>
      <c s="7" t="s">
        <v>303</v>
      </c>
      <c s="7" t="s">
        <v>152</v>
      </c>
      <c s="10">
        <v>1</v>
      </c>
      <c s="14"/>
      <c s="13">
        <f>ROUND((G50*F50),2)</f>
      </c>
      <c r="O50">
        <f>rekapitulace!H8</f>
      </c>
      <c>
        <f>O50/100*H50</f>
      </c>
    </row>
    <row r="51" spans="4:4" ht="25.5">
      <c r="D51" s="15" t="s">
        <v>188</v>
      </c>
    </row>
    <row r="52" spans="1:16" ht="12.75">
      <c r="A52" s="7">
        <v>21</v>
      </c>
      <c s="7" t="s">
        <v>204</v>
      </c>
      <c s="7" t="s">
        <v>44</v>
      </c>
      <c s="7" t="s">
        <v>304</v>
      </c>
      <c s="7" t="s">
        <v>152</v>
      </c>
      <c s="10">
        <v>1</v>
      </c>
      <c s="14"/>
      <c s="13">
        <f>ROUND((G52*F52),2)</f>
      </c>
      <c r="O52">
        <f>rekapitulace!H8</f>
      </c>
      <c>
        <f>O52/100*H52</f>
      </c>
    </row>
    <row r="53" spans="4:4" ht="25.5">
      <c r="D53" s="15" t="s">
        <v>188</v>
      </c>
    </row>
    <row r="54" spans="1:16" ht="12.75">
      <c r="A54" s="7">
        <v>22</v>
      </c>
      <c s="7" t="s">
        <v>206</v>
      </c>
      <c s="7" t="s">
        <v>44</v>
      </c>
      <c s="7" t="s">
        <v>305</v>
      </c>
      <c s="7" t="s">
        <v>152</v>
      </c>
      <c s="10">
        <v>1</v>
      </c>
      <c s="14"/>
      <c s="13">
        <f>ROUND((G54*F54),2)</f>
      </c>
      <c r="O54">
        <f>rekapitulace!H8</f>
      </c>
      <c>
        <f>O54/100*H54</f>
      </c>
    </row>
    <row r="55" spans="4:4" ht="25.5">
      <c r="D55" s="15" t="s">
        <v>188</v>
      </c>
    </row>
    <row r="56" spans="1:16" ht="12.75">
      <c r="A56" s="7">
        <v>23</v>
      </c>
      <c s="7" t="s">
        <v>208</v>
      </c>
      <c s="7" t="s">
        <v>44</v>
      </c>
      <c s="7" t="s">
        <v>306</v>
      </c>
      <c s="7" t="s">
        <v>152</v>
      </c>
      <c s="10">
        <v>1</v>
      </c>
      <c s="14"/>
      <c s="13">
        <f>ROUND((G56*F56),2)</f>
      </c>
      <c r="O56">
        <f>rekapitulace!H8</f>
      </c>
      <c>
        <f>O56/100*H56</f>
      </c>
    </row>
    <row r="57" spans="4:4" ht="25.5">
      <c r="D57" s="15" t="s">
        <v>188</v>
      </c>
    </row>
    <row r="58" spans="1:16" ht="12.75">
      <c r="A58" s="7">
        <v>24</v>
      </c>
      <c s="7" t="s">
        <v>210</v>
      </c>
      <c s="7" t="s">
        <v>44</v>
      </c>
      <c s="7" t="s">
        <v>307</v>
      </c>
      <c s="7" t="s">
        <v>152</v>
      </c>
      <c s="10">
        <v>1</v>
      </c>
      <c s="14"/>
      <c s="13">
        <f>ROUND((G58*F58),2)</f>
      </c>
      <c r="O58">
        <f>rekapitulace!H8</f>
      </c>
      <c>
        <f>O58/100*H58</f>
      </c>
    </row>
    <row r="59" spans="4:4" ht="25.5">
      <c r="D59" s="15" t="s">
        <v>188</v>
      </c>
    </row>
    <row r="60" spans="1:16" ht="12.75">
      <c r="A60" s="7">
        <v>25</v>
      </c>
      <c s="7" t="s">
        <v>214</v>
      </c>
      <c s="7" t="s">
        <v>44</v>
      </c>
      <c s="7" t="s">
        <v>308</v>
      </c>
      <c s="7" t="s">
        <v>152</v>
      </c>
      <c s="10">
        <v>1</v>
      </c>
      <c s="14"/>
      <c s="13">
        <f>ROUND((G60*F60),2)</f>
      </c>
      <c r="O60">
        <f>rekapitulace!H8</f>
      </c>
      <c>
        <f>O60/100*H60</f>
      </c>
    </row>
    <row r="61" spans="4:4" ht="25.5">
      <c r="D61" s="15" t="s">
        <v>188</v>
      </c>
    </row>
    <row r="62" spans="1:16" ht="12.75">
      <c r="A62" s="7">
        <v>26</v>
      </c>
      <c s="7" t="s">
        <v>216</v>
      </c>
      <c s="7" t="s">
        <v>44</v>
      </c>
      <c s="7" t="s">
        <v>309</v>
      </c>
      <c s="7" t="s">
        <v>152</v>
      </c>
      <c s="10">
        <v>2</v>
      </c>
      <c s="14"/>
      <c s="13">
        <f>ROUND((G62*F62),2)</f>
      </c>
      <c r="O62">
        <f>rekapitulace!H8</f>
      </c>
      <c>
        <f>O62/100*H62</f>
      </c>
    </row>
    <row r="63" spans="4:4" ht="25.5">
      <c r="D63" s="15" t="s">
        <v>161</v>
      </c>
    </row>
    <row r="64" spans="1:16" ht="12.75">
      <c r="A64" s="7">
        <v>27</v>
      </c>
      <c s="7" t="s">
        <v>218</v>
      </c>
      <c s="7" t="s">
        <v>44</v>
      </c>
      <c s="7" t="s">
        <v>310</v>
      </c>
      <c s="7" t="s">
        <v>152</v>
      </c>
      <c s="10">
        <v>4</v>
      </c>
      <c s="14"/>
      <c s="13">
        <f>ROUND((G64*F64),2)</f>
      </c>
      <c r="O64">
        <f>rekapitulace!H8</f>
      </c>
      <c>
        <f>O64/100*H64</f>
      </c>
    </row>
    <row r="65" spans="4:4" ht="25.5">
      <c r="D65" s="15" t="s">
        <v>153</v>
      </c>
    </row>
    <row r="66" spans="1:16" ht="12.75">
      <c r="A66" s="7">
        <v>28</v>
      </c>
      <c s="7" t="s">
        <v>221</v>
      </c>
      <c s="7" t="s">
        <v>44</v>
      </c>
      <c s="7" t="s">
        <v>311</v>
      </c>
      <c s="7" t="s">
        <v>152</v>
      </c>
      <c s="10">
        <v>4</v>
      </c>
      <c s="14"/>
      <c s="13">
        <f>ROUND((G66*F66),2)</f>
      </c>
      <c r="O66">
        <f>rekapitulace!H8</f>
      </c>
      <c>
        <f>O66/100*H66</f>
      </c>
    </row>
    <row r="67" spans="4:4" ht="25.5">
      <c r="D67" s="15" t="s">
        <v>153</v>
      </c>
    </row>
    <row r="68" spans="1:16" ht="12.75">
      <c r="A68" s="7">
        <v>29</v>
      </c>
      <c s="7" t="s">
        <v>224</v>
      </c>
      <c s="7" t="s">
        <v>44</v>
      </c>
      <c s="7" t="s">
        <v>312</v>
      </c>
      <c s="7" t="s">
        <v>152</v>
      </c>
      <c s="10">
        <v>8</v>
      </c>
      <c s="14"/>
      <c s="13">
        <f>ROUND((G68*F68),2)</f>
      </c>
      <c r="O68">
        <f>rekapitulace!H8</f>
      </c>
      <c>
        <f>O68/100*H68</f>
      </c>
    </row>
    <row r="69" spans="4:4" ht="25.5">
      <c r="D69" s="15" t="s">
        <v>313</v>
      </c>
    </row>
    <row r="70" spans="1:16" ht="12.75" customHeight="1">
      <c r="A70" s="16"/>
      <c s="16"/>
      <c s="16" t="s">
        <v>150</v>
      </c>
      <c s="16" t="s">
        <v>280</v>
      </c>
      <c s="16"/>
      <c s="16"/>
      <c s="16"/>
      <c s="16">
        <f>SUM(H12:H69)</f>
      </c>
      <c r="P70">
        <f>ROUND(SUM(P12:P69),2)</f>
      </c>
    </row>
    <row r="72" spans="1:16" ht="12.75" customHeight="1">
      <c r="A72" s="16"/>
      <c s="16"/>
      <c s="16"/>
      <c s="16" t="s">
        <v>65</v>
      </c>
      <c s="16"/>
      <c s="16"/>
      <c s="16"/>
      <c s="16">
        <f>+H70</f>
      </c>
      <c r="P72">
        <f>+P70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6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60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2007</v>
      </c>
      <c s="5" t="s">
        <v>2008</v>
      </c>
      <c s="5"/>
    </row>
    <row r="6" spans="1:5" ht="12.75" customHeight="1">
      <c r="A6" t="s">
        <v>17</v>
      </c>
      <c r="C6" s="5" t="s">
        <v>2009</v>
      </c>
      <c s="5" t="s">
        <v>2008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42</v>
      </c>
      <c s="9" t="s">
        <v>41</v>
      </c>
      <c s="9"/>
      <c s="11"/>
      <c s="9"/>
      <c s="11"/>
    </row>
    <row r="12" spans="1:16" ht="12.75">
      <c r="A12" s="7">
        <v>1</v>
      </c>
      <c s="7" t="s">
        <v>1542</v>
      </c>
      <c s="7" t="s">
        <v>44</v>
      </c>
      <c s="7" t="s">
        <v>1543</v>
      </c>
      <c s="7" t="s">
        <v>97</v>
      </c>
      <c s="10">
        <v>0.363</v>
      </c>
      <c s="14"/>
      <c s="13">
        <f>ROUND((G12*F12),2)</f>
      </c>
      <c r="O12">
        <f>rekapitulace!H8</f>
      </c>
      <c>
        <f>O12/100*H12</f>
      </c>
    </row>
    <row r="13" spans="4:4" ht="102">
      <c r="D13" s="15" t="s">
        <v>2010</v>
      </c>
    </row>
    <row r="14" spans="1:16" ht="12.75" customHeight="1">
      <c r="A14" s="16"/>
      <c s="16"/>
      <c s="16" t="s">
        <v>42</v>
      </c>
      <c s="16" t="s">
        <v>41</v>
      </c>
      <c s="16"/>
      <c s="16"/>
      <c s="16"/>
      <c s="16">
        <f>SUM(H12:H13)</f>
      </c>
      <c r="P14">
        <f>ROUND(SUM(P12:P13),2)</f>
      </c>
    </row>
    <row r="16" spans="1:8" ht="12.75" customHeight="1">
      <c r="A16" s="9"/>
      <c s="9"/>
      <c s="9" t="s">
        <v>24</v>
      </c>
      <c s="9" t="s">
        <v>102</v>
      </c>
      <c s="9"/>
      <c s="11"/>
      <c s="9"/>
      <c s="11"/>
    </row>
    <row r="17" spans="1:16" ht="12.75">
      <c r="A17" s="7">
        <v>2</v>
      </c>
      <c s="7" t="s">
        <v>1545</v>
      </c>
      <c s="7" t="s">
        <v>44</v>
      </c>
      <c s="7" t="s">
        <v>1546</v>
      </c>
      <c s="7" t="s">
        <v>93</v>
      </c>
      <c s="10">
        <v>144</v>
      </c>
      <c s="14"/>
      <c s="13">
        <f>ROUND((G17*F17),2)</f>
      </c>
      <c r="O17">
        <f>rekapitulace!H8</f>
      </c>
      <c>
        <f>O17/100*H17</f>
      </c>
    </row>
    <row r="18" spans="4:4" ht="102">
      <c r="D18" s="15" t="s">
        <v>2011</v>
      </c>
    </row>
    <row r="19" spans="1:16" ht="12.75">
      <c r="A19" s="7">
        <v>3</v>
      </c>
      <c s="7" t="s">
        <v>1551</v>
      </c>
      <c s="7" t="s">
        <v>44</v>
      </c>
      <c s="7" t="s">
        <v>1552</v>
      </c>
      <c s="7" t="s">
        <v>93</v>
      </c>
      <c s="10">
        <v>14.994</v>
      </c>
      <c s="14"/>
      <c s="13">
        <f>ROUND((G19*F19),2)</f>
      </c>
      <c r="O19">
        <f>rekapitulace!H8</f>
      </c>
      <c>
        <f>O19/100*H19</f>
      </c>
    </row>
    <row r="20" spans="4:4" ht="63.75">
      <c r="D20" s="15" t="s">
        <v>2012</v>
      </c>
    </row>
    <row r="21" spans="1:16" ht="12.75">
      <c r="A21" s="7">
        <v>4</v>
      </c>
      <c s="7" t="s">
        <v>1910</v>
      </c>
      <c s="7" t="s">
        <v>44</v>
      </c>
      <c s="7" t="s">
        <v>1911</v>
      </c>
      <c s="7" t="s">
        <v>93</v>
      </c>
      <c s="10">
        <v>16.8</v>
      </c>
      <c s="14"/>
      <c s="13">
        <f>ROUND((G21*F21),2)</f>
      </c>
      <c r="O21">
        <f>rekapitulace!H8</f>
      </c>
      <c>
        <f>O21/100*H21</f>
      </c>
    </row>
    <row r="22" spans="4:4" ht="102">
      <c r="D22" s="15" t="s">
        <v>2013</v>
      </c>
    </row>
    <row r="23" spans="1:16" ht="12.75">
      <c r="A23" s="7">
        <v>5</v>
      </c>
      <c s="7" t="s">
        <v>362</v>
      </c>
      <c s="7" t="s">
        <v>44</v>
      </c>
      <c s="7" t="s">
        <v>363</v>
      </c>
      <c s="7" t="s">
        <v>128</v>
      </c>
      <c s="10">
        <v>6</v>
      </c>
      <c s="14"/>
      <c s="13">
        <f>ROUND((G23*F23),2)</f>
      </c>
      <c r="O23">
        <f>rekapitulace!H8</f>
      </c>
      <c>
        <f>O23/100*H23</f>
      </c>
    </row>
    <row r="24" spans="1:16" ht="12.75">
      <c r="A24" s="7">
        <v>6</v>
      </c>
      <c s="7" t="s">
        <v>1556</v>
      </c>
      <c s="7" t="s">
        <v>44</v>
      </c>
      <c s="7" t="s">
        <v>1860</v>
      </c>
      <c s="7" t="s">
        <v>93</v>
      </c>
      <c s="10">
        <v>150.234</v>
      </c>
      <c s="14"/>
      <c s="13">
        <f>ROUND((G24*F24),2)</f>
      </c>
      <c r="O24">
        <f>rekapitulace!H8</f>
      </c>
      <c>
        <f>O24/100*H24</f>
      </c>
    </row>
    <row r="25" spans="4:4" ht="216.75">
      <c r="D25" s="15" t="s">
        <v>2014</v>
      </c>
    </row>
    <row r="26" spans="1:16" ht="12.75" customHeight="1">
      <c r="A26" s="16"/>
      <c s="16"/>
      <c s="16" t="s">
        <v>24</v>
      </c>
      <c s="16" t="s">
        <v>102</v>
      </c>
      <c s="16"/>
      <c s="16"/>
      <c s="16"/>
      <c s="16">
        <f>SUM(H17:H25)</f>
      </c>
      <c r="P26">
        <f>ROUND(SUM(P17:P25),2)</f>
      </c>
    </row>
    <row r="28" spans="1:8" ht="12.75" customHeight="1">
      <c r="A28" s="9"/>
      <c s="9"/>
      <c s="9" t="s">
        <v>37</v>
      </c>
      <c s="9" t="s">
        <v>576</v>
      </c>
      <c s="9"/>
      <c s="11"/>
      <c s="9"/>
      <c s="11"/>
    </row>
    <row r="29" spans="1:16" ht="12.75">
      <c r="A29" s="7">
        <v>7</v>
      </c>
      <c s="7" t="s">
        <v>1559</v>
      </c>
      <c s="7" t="s">
        <v>44</v>
      </c>
      <c s="7" t="s">
        <v>1560</v>
      </c>
      <c s="7" t="s">
        <v>93</v>
      </c>
      <c s="10">
        <v>54</v>
      </c>
      <c s="14"/>
      <c s="13">
        <f>ROUND((G29*F29),2)</f>
      </c>
      <c r="O29">
        <f>rekapitulace!H8</f>
      </c>
      <c>
        <f>O29/100*H29</f>
      </c>
    </row>
    <row r="30" spans="4:4" ht="38.25">
      <c r="D30" s="15" t="s">
        <v>2015</v>
      </c>
    </row>
    <row r="31" spans="1:16" ht="12.75" customHeight="1">
      <c r="A31" s="16"/>
      <c s="16"/>
      <c s="16" t="s">
        <v>37</v>
      </c>
      <c s="16" t="s">
        <v>576</v>
      </c>
      <c s="16"/>
      <c s="16"/>
      <c s="16"/>
      <c s="16">
        <f>SUM(H29:H30)</f>
      </c>
      <c r="P31">
        <f>ROUND(SUM(P29:P30),2)</f>
      </c>
    </row>
    <row r="33" spans="1:8" ht="12.75" customHeight="1">
      <c r="A33" s="9"/>
      <c s="9"/>
      <c s="9" t="s">
        <v>39</v>
      </c>
      <c s="9" t="s">
        <v>366</v>
      </c>
      <c s="9"/>
      <c s="11"/>
      <c s="9"/>
      <c s="11"/>
    </row>
    <row r="34" spans="1:16" ht="12.75">
      <c r="A34" s="7">
        <v>8</v>
      </c>
      <c s="7" t="s">
        <v>1918</v>
      </c>
      <c s="7" t="s">
        <v>44</v>
      </c>
      <c s="7" t="s">
        <v>1919</v>
      </c>
      <c s="7" t="s">
        <v>70</v>
      </c>
      <c s="10">
        <v>13</v>
      </c>
      <c s="14"/>
      <c s="13">
        <f>ROUND((G34*F34),2)</f>
      </c>
      <c r="O34">
        <f>rekapitulace!H8</f>
      </c>
      <c>
        <f>O34/100*H34</f>
      </c>
    </row>
    <row r="35" spans="1:16" ht="12.75">
      <c r="A35" s="7">
        <v>9</v>
      </c>
      <c s="7" t="s">
        <v>370</v>
      </c>
      <c s="7" t="s">
        <v>44</v>
      </c>
      <c s="7" t="s">
        <v>2016</v>
      </c>
      <c s="7" t="s">
        <v>128</v>
      </c>
      <c s="10">
        <v>400</v>
      </c>
      <c s="14"/>
      <c s="13">
        <f>ROUND((G35*F35),2)</f>
      </c>
      <c r="O35">
        <f>rekapitulace!H8</f>
      </c>
      <c>
        <f>O35/100*H35</f>
      </c>
    </row>
    <row r="36" spans="1:16" ht="12.75">
      <c r="A36" s="7">
        <v>10</v>
      </c>
      <c s="7" t="s">
        <v>1563</v>
      </c>
      <c s="7" t="s">
        <v>44</v>
      </c>
      <c s="7" t="s">
        <v>1925</v>
      </c>
      <c s="7" t="s">
        <v>128</v>
      </c>
      <c s="10">
        <v>200</v>
      </c>
      <c s="14"/>
      <c s="13">
        <f>ROUND((G36*F36),2)</f>
      </c>
      <c r="O36">
        <f>rekapitulace!H8</f>
      </c>
      <c>
        <f>O36/100*H36</f>
      </c>
    </row>
    <row r="37" spans="1:16" ht="12.75">
      <c r="A37" s="7">
        <v>11</v>
      </c>
      <c s="7" t="s">
        <v>1584</v>
      </c>
      <c s="7" t="s">
        <v>44</v>
      </c>
      <c s="7" t="s">
        <v>1585</v>
      </c>
      <c s="7" t="s">
        <v>128</v>
      </c>
      <c s="10">
        <v>600</v>
      </c>
      <c s="14"/>
      <c s="13">
        <f>ROUND((G37*F37),2)</f>
      </c>
      <c r="O37">
        <f>rekapitulace!H8</f>
      </c>
      <c>
        <f>O37/100*H37</f>
      </c>
    </row>
    <row r="38" spans="1:16" ht="12.75">
      <c r="A38" s="7">
        <v>12</v>
      </c>
      <c s="7" t="s">
        <v>2017</v>
      </c>
      <c s="7" t="s">
        <v>44</v>
      </c>
      <c s="7" t="s">
        <v>2018</v>
      </c>
      <c s="7" t="s">
        <v>70</v>
      </c>
      <c s="10">
        <v>5</v>
      </c>
      <c s="14"/>
      <c s="13">
        <f>ROUND((G38*F38),2)</f>
      </c>
      <c r="O38">
        <f>rekapitulace!H8</f>
      </c>
      <c>
        <f>O38/100*H38</f>
      </c>
    </row>
    <row r="39" spans="1:16" ht="12.75">
      <c r="A39" s="7">
        <v>13</v>
      </c>
      <c s="7" t="s">
        <v>1596</v>
      </c>
      <c s="7" t="s">
        <v>44</v>
      </c>
      <c s="7" t="s">
        <v>1929</v>
      </c>
      <c s="7" t="s">
        <v>1598</v>
      </c>
      <c s="10">
        <v>114.585</v>
      </c>
      <c s="14"/>
      <c s="13">
        <f>ROUND((G39*F39),2)</f>
      </c>
      <c r="O39">
        <f>rekapitulace!H8</f>
      </c>
      <c>
        <f>O39/100*H39</f>
      </c>
    </row>
    <row r="40" spans="4:4" ht="127.5">
      <c r="D40" s="15" t="s">
        <v>2019</v>
      </c>
    </row>
    <row r="41" spans="1:16" ht="12.75">
      <c r="A41" s="7">
        <v>14</v>
      </c>
      <c s="7" t="s">
        <v>2020</v>
      </c>
      <c s="7" t="s">
        <v>44</v>
      </c>
      <c s="7" t="s">
        <v>2021</v>
      </c>
      <c s="7" t="s">
        <v>2022</v>
      </c>
      <c s="10">
        <v>6</v>
      </c>
      <c s="14"/>
      <c s="13">
        <f>ROUND((G41*F41),2)</f>
      </c>
      <c r="O41">
        <f>rekapitulace!H8</f>
      </c>
      <c>
        <f>O41/100*H41</f>
      </c>
    </row>
    <row r="42" spans="4:4" ht="25.5">
      <c r="D42" s="15" t="s">
        <v>2023</v>
      </c>
    </row>
    <row r="43" spans="1:16" ht="12.75">
      <c r="A43" s="7">
        <v>15</v>
      </c>
      <c s="7" t="s">
        <v>2024</v>
      </c>
      <c s="7" t="s">
        <v>44</v>
      </c>
      <c s="7" t="s">
        <v>2025</v>
      </c>
      <c s="7" t="s">
        <v>128</v>
      </c>
      <c s="10">
        <v>600</v>
      </c>
      <c s="14"/>
      <c s="13">
        <f>ROUND((G43*F43),2)</f>
      </c>
      <c r="O43">
        <f>rekapitulace!H8</f>
      </c>
      <c>
        <f>O43/100*H43</f>
      </c>
    </row>
    <row r="44" spans="1:16" ht="12.75">
      <c r="A44" s="7">
        <v>16</v>
      </c>
      <c s="7" t="s">
        <v>2026</v>
      </c>
      <c s="7" t="s">
        <v>44</v>
      </c>
      <c s="7" t="s">
        <v>2027</v>
      </c>
      <c s="7" t="s">
        <v>70</v>
      </c>
      <c s="10">
        <v>2</v>
      </c>
      <c s="14"/>
      <c s="13">
        <f>ROUND((G44*F44),2)</f>
      </c>
      <c r="O44">
        <f>rekapitulace!H8</f>
      </c>
      <c>
        <f>O44/100*H44</f>
      </c>
    </row>
    <row r="45" spans="1:16" ht="12.75">
      <c r="A45" s="7">
        <v>17</v>
      </c>
      <c s="7" t="s">
        <v>2028</v>
      </c>
      <c s="7" t="s">
        <v>44</v>
      </c>
      <c s="7" t="s">
        <v>2029</v>
      </c>
      <c s="7" t="s">
        <v>70</v>
      </c>
      <c s="10">
        <v>1</v>
      </c>
      <c s="14"/>
      <c s="13">
        <f>ROUND((G45*F45),2)</f>
      </c>
      <c r="O45">
        <f>rekapitulace!H8</f>
      </c>
      <c>
        <f>O45/100*H45</f>
      </c>
    </row>
    <row r="46" spans="1:16" ht="12.75">
      <c r="A46" s="7">
        <v>18</v>
      </c>
      <c s="7" t="s">
        <v>1952</v>
      </c>
      <c s="7" t="s">
        <v>44</v>
      </c>
      <c s="7" t="s">
        <v>1953</v>
      </c>
      <c s="7" t="s">
        <v>70</v>
      </c>
      <c s="10">
        <v>10</v>
      </c>
      <c s="14"/>
      <c s="13">
        <f>ROUND((G46*F46),2)</f>
      </c>
      <c r="O46">
        <f>rekapitulace!H8</f>
      </c>
      <c>
        <f>O46/100*H46</f>
      </c>
    </row>
    <row r="47" spans="1:16" ht="12.75">
      <c r="A47" s="7">
        <v>19</v>
      </c>
      <c s="7" t="s">
        <v>1954</v>
      </c>
      <c s="7" t="s">
        <v>44</v>
      </c>
      <c s="7" t="s">
        <v>1955</v>
      </c>
      <c s="7" t="s">
        <v>1720</v>
      </c>
      <c s="10">
        <v>10</v>
      </c>
      <c s="14"/>
      <c s="13">
        <f>ROUND((G47*F47),2)</f>
      </c>
      <c r="O47">
        <f>rekapitulace!H8</f>
      </c>
      <c>
        <f>O47/100*H47</f>
      </c>
    </row>
    <row r="48" spans="1:16" ht="12.75">
      <c r="A48" s="7">
        <v>20</v>
      </c>
      <c s="7" t="s">
        <v>2030</v>
      </c>
      <c s="7" t="s">
        <v>44</v>
      </c>
      <c s="7" t="s">
        <v>2031</v>
      </c>
      <c s="7" t="s">
        <v>2032</v>
      </c>
      <c s="10">
        <v>10</v>
      </c>
      <c s="14"/>
      <c s="13">
        <f>ROUND((G48*F48),2)</f>
      </c>
      <c r="O48">
        <f>rekapitulace!H8</f>
      </c>
      <c>
        <f>O48/100*H48</f>
      </c>
    </row>
    <row r="49" spans="1:16" ht="12.75">
      <c r="A49" s="7">
        <v>21</v>
      </c>
      <c s="7" t="s">
        <v>2033</v>
      </c>
      <c s="7" t="s">
        <v>44</v>
      </c>
      <c s="7" t="s">
        <v>2034</v>
      </c>
      <c s="7" t="s">
        <v>2032</v>
      </c>
      <c s="10">
        <v>10</v>
      </c>
      <c s="14"/>
      <c s="13">
        <f>ROUND((G49*F49),2)</f>
      </c>
      <c r="O49">
        <f>rekapitulace!H8</f>
      </c>
      <c>
        <f>O49/100*H49</f>
      </c>
    </row>
    <row r="50" spans="1:16" ht="12.75">
      <c r="A50" s="7">
        <v>22</v>
      </c>
      <c s="7" t="s">
        <v>1963</v>
      </c>
      <c s="7" t="s">
        <v>44</v>
      </c>
      <c s="7" t="s">
        <v>1964</v>
      </c>
      <c s="7" t="s">
        <v>392</v>
      </c>
      <c s="10">
        <v>0.6</v>
      </c>
      <c s="14"/>
      <c s="13">
        <f>ROUND((G50*F50),2)</f>
      </c>
      <c r="O50">
        <f>rekapitulace!H8</f>
      </c>
      <c>
        <f>O50/100*H50</f>
      </c>
    </row>
    <row r="51" spans="4:4" ht="25.5">
      <c r="D51" s="15" t="s">
        <v>2035</v>
      </c>
    </row>
    <row r="52" spans="1:16" ht="12.75">
      <c r="A52" s="7">
        <v>23</v>
      </c>
      <c s="7" t="s">
        <v>1966</v>
      </c>
      <c s="7" t="s">
        <v>44</v>
      </c>
      <c s="7" t="s">
        <v>1967</v>
      </c>
      <c s="7" t="s">
        <v>392</v>
      </c>
      <c s="10">
        <v>0.6</v>
      </c>
      <c s="14"/>
      <c s="13">
        <f>ROUND((G52*F52),2)</f>
      </c>
      <c r="O52">
        <f>rekapitulace!H8</f>
      </c>
      <c>
        <f>O52/100*H52</f>
      </c>
    </row>
    <row r="53" spans="1:16" ht="12.75">
      <c r="A53" s="7">
        <v>24</v>
      </c>
      <c s="7" t="s">
        <v>1968</v>
      </c>
      <c s="7" t="s">
        <v>44</v>
      </c>
      <c s="7" t="s">
        <v>1969</v>
      </c>
      <c s="7" t="s">
        <v>435</v>
      </c>
      <c s="10">
        <v>24</v>
      </c>
      <c s="14"/>
      <c s="13">
        <f>ROUND((G53*F53),2)</f>
      </c>
      <c r="O53">
        <f>rekapitulace!H8</f>
      </c>
      <c>
        <f>O53/100*H53</f>
      </c>
    </row>
    <row r="54" spans="1:16" ht="12.75" customHeight="1">
      <c r="A54" s="16"/>
      <c s="16"/>
      <c s="16" t="s">
        <v>39</v>
      </c>
      <c s="16" t="s">
        <v>366</v>
      </c>
      <c s="16"/>
      <c s="16"/>
      <c s="16"/>
      <c s="16">
        <f>SUM(H34:H53)</f>
      </c>
      <c r="P54">
        <f>ROUND(SUM(P34:P53),2)</f>
      </c>
    </row>
    <row r="56" spans="1:8" ht="12.75" customHeight="1">
      <c r="A56" s="9"/>
      <c s="9"/>
      <c s="9" t="s">
        <v>40</v>
      </c>
      <c s="9" t="s">
        <v>77</v>
      </c>
      <c s="9"/>
      <c s="11"/>
      <c s="9"/>
      <c s="11"/>
    </row>
    <row r="57" spans="1:16" ht="12.75">
      <c r="A57" s="7">
        <v>25</v>
      </c>
      <c s="7" t="s">
        <v>1974</v>
      </c>
      <c s="7" t="s">
        <v>44</v>
      </c>
      <c s="7" t="s">
        <v>1975</v>
      </c>
      <c s="7" t="s">
        <v>128</v>
      </c>
      <c s="10">
        <v>600</v>
      </c>
      <c s="14"/>
      <c s="13">
        <f>ROUND((G57*F57),2)</f>
      </c>
      <c r="O57">
        <f>rekapitulace!H8</f>
      </c>
      <c>
        <f>O57/100*H57</f>
      </c>
    </row>
    <row r="58" spans="1:16" ht="12.75" customHeight="1">
      <c r="A58" s="16"/>
      <c s="16"/>
      <c s="16" t="s">
        <v>40</v>
      </c>
      <c s="16" t="s">
        <v>77</v>
      </c>
      <c s="16"/>
      <c s="16"/>
      <c s="16"/>
      <c s="16">
        <f>SUM(H57:H57)</f>
      </c>
      <c r="P58">
        <f>ROUND(SUM(P57:P57),2)</f>
      </c>
    </row>
    <row r="60" spans="1:16" ht="12.75" customHeight="1">
      <c r="A60" s="16"/>
      <c s="16"/>
      <c s="16"/>
      <c s="16" t="s">
        <v>65</v>
      </c>
      <c s="16"/>
      <c s="16"/>
      <c s="16"/>
      <c s="16">
        <f>+H14+H26+H31+H54+H58</f>
      </c>
      <c r="P60">
        <f>+P14+P26+P31+P54+P58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6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60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2036</v>
      </c>
      <c s="5" t="s">
        <v>2037</v>
      </c>
      <c s="5"/>
    </row>
    <row r="6" spans="1:5" ht="12.75" customHeight="1">
      <c r="A6" t="s">
        <v>17</v>
      </c>
      <c r="C6" s="5" t="s">
        <v>2038</v>
      </c>
      <c s="5" t="s">
        <v>2037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42</v>
      </c>
      <c s="9" t="s">
        <v>41</v>
      </c>
      <c s="9"/>
      <c s="11"/>
      <c s="9"/>
      <c s="11"/>
    </row>
    <row r="12" spans="1:16" ht="12.75">
      <c r="A12" s="7">
        <v>1</v>
      </c>
      <c s="7" t="s">
        <v>1542</v>
      </c>
      <c s="7" t="s">
        <v>44</v>
      </c>
      <c s="7" t="s">
        <v>1543</v>
      </c>
      <c s="7" t="s">
        <v>97</v>
      </c>
      <c s="10">
        <v>1.215</v>
      </c>
      <c s="14"/>
      <c s="13">
        <f>ROUND((G12*F12),2)</f>
      </c>
      <c r="O12">
        <f>rekapitulace!H8</f>
      </c>
      <c>
        <f>O12/100*H12</f>
      </c>
    </row>
    <row r="13" spans="4:4" ht="102">
      <c r="D13" s="15" t="s">
        <v>2039</v>
      </c>
    </row>
    <row r="14" spans="1:16" ht="12.75" customHeight="1">
      <c r="A14" s="16"/>
      <c s="16"/>
      <c s="16" t="s">
        <v>42</v>
      </c>
      <c s="16" t="s">
        <v>41</v>
      </c>
      <c s="16"/>
      <c s="16"/>
      <c s="16"/>
      <c s="16">
        <f>SUM(H12:H13)</f>
      </c>
      <c r="P14">
        <f>ROUND(SUM(P12:P13),2)</f>
      </c>
    </row>
    <row r="16" spans="1:8" ht="12.75" customHeight="1">
      <c r="A16" s="9"/>
      <c s="9"/>
      <c s="9" t="s">
        <v>24</v>
      </c>
      <c s="9" t="s">
        <v>102</v>
      </c>
      <c s="9"/>
      <c s="11"/>
      <c s="9"/>
      <c s="11"/>
    </row>
    <row r="17" spans="1:16" ht="12.75">
      <c r="A17" s="7">
        <v>2</v>
      </c>
      <c s="7" t="s">
        <v>1545</v>
      </c>
      <c s="7" t="s">
        <v>44</v>
      </c>
      <c s="7" t="s">
        <v>1546</v>
      </c>
      <c s="7" t="s">
        <v>93</v>
      </c>
      <c s="10">
        <v>120</v>
      </c>
      <c s="14"/>
      <c s="13">
        <f>ROUND((G17*F17),2)</f>
      </c>
      <c r="O17">
        <f>rekapitulace!H8</f>
      </c>
      <c>
        <f>O17/100*H17</f>
      </c>
    </row>
    <row r="18" spans="4:4" ht="89.25">
      <c r="D18" s="15" t="s">
        <v>2040</v>
      </c>
    </row>
    <row r="19" spans="1:16" ht="12.75">
      <c r="A19" s="7">
        <v>3</v>
      </c>
      <c s="7" t="s">
        <v>1551</v>
      </c>
      <c s="7" t="s">
        <v>44</v>
      </c>
      <c s="7" t="s">
        <v>1552</v>
      </c>
      <c s="7" t="s">
        <v>93</v>
      </c>
      <c s="10">
        <v>11.466</v>
      </c>
      <c s="14"/>
      <c s="13">
        <f>ROUND((G19*F19),2)</f>
      </c>
      <c r="O19">
        <f>rekapitulace!H8</f>
      </c>
      <c>
        <f>O19/100*H19</f>
      </c>
    </row>
    <row r="20" spans="4:4" ht="38.25">
      <c r="D20" s="15" t="s">
        <v>1985</v>
      </c>
    </row>
    <row r="21" spans="1:16" ht="12.75">
      <c r="A21" s="7">
        <v>4</v>
      </c>
      <c s="7" t="s">
        <v>1910</v>
      </c>
      <c s="7" t="s">
        <v>44</v>
      </c>
      <c s="7" t="s">
        <v>1911</v>
      </c>
      <c s="7" t="s">
        <v>93</v>
      </c>
      <c s="10">
        <v>16.8</v>
      </c>
      <c s="14"/>
      <c s="13">
        <f>ROUND((G21*F21),2)</f>
      </c>
      <c r="O21">
        <f>rekapitulace!H8</f>
      </c>
      <c>
        <f>O21/100*H21</f>
      </c>
    </row>
    <row r="22" spans="4:4" ht="102">
      <c r="D22" s="15" t="s">
        <v>2013</v>
      </c>
    </row>
    <row r="23" spans="1:16" ht="12.75">
      <c r="A23" s="7">
        <v>5</v>
      </c>
      <c s="7" t="s">
        <v>362</v>
      </c>
      <c s="7" t="s">
        <v>44</v>
      </c>
      <c s="7" t="s">
        <v>363</v>
      </c>
      <c s="7" t="s">
        <v>128</v>
      </c>
      <c s="10">
        <v>6</v>
      </c>
      <c s="14"/>
      <c s="13">
        <f>ROUND((G23*F23),2)</f>
      </c>
      <c r="O23">
        <f>rekapitulace!H8</f>
      </c>
      <c>
        <f>O23/100*H23</f>
      </c>
    </row>
    <row r="24" spans="1:16" ht="12.75">
      <c r="A24" s="7">
        <v>6</v>
      </c>
      <c s="7" t="s">
        <v>1556</v>
      </c>
      <c s="7" t="s">
        <v>44</v>
      </c>
      <c s="7" t="s">
        <v>1860</v>
      </c>
      <c s="7" t="s">
        <v>93</v>
      </c>
      <c s="10">
        <v>146.706</v>
      </c>
      <c s="14"/>
      <c s="13">
        <f>ROUND((G24*F24),2)</f>
      </c>
      <c r="O24">
        <f>rekapitulace!H8</f>
      </c>
      <c>
        <f>O24/100*H24</f>
      </c>
    </row>
    <row r="25" spans="4:4" ht="229.5">
      <c r="D25" s="15" t="s">
        <v>2041</v>
      </c>
    </row>
    <row r="26" spans="1:16" ht="12.75" customHeight="1">
      <c r="A26" s="16"/>
      <c s="16"/>
      <c s="16" t="s">
        <v>24</v>
      </c>
      <c s="16" t="s">
        <v>102</v>
      </c>
      <c s="16"/>
      <c s="16"/>
      <c s="16"/>
      <c s="16">
        <f>SUM(H17:H25)</f>
      </c>
      <c r="P26">
        <f>ROUND(SUM(P17:P25),2)</f>
      </c>
    </row>
    <row r="28" spans="1:8" ht="12.75" customHeight="1">
      <c r="A28" s="9"/>
      <c s="9"/>
      <c s="9" t="s">
        <v>37</v>
      </c>
      <c s="9" t="s">
        <v>576</v>
      </c>
      <c s="9"/>
      <c s="11"/>
      <c s="9"/>
      <c s="11"/>
    </row>
    <row r="29" spans="1:16" ht="12.75">
      <c r="A29" s="7">
        <v>7</v>
      </c>
      <c s="7" t="s">
        <v>1559</v>
      </c>
      <c s="7" t="s">
        <v>44</v>
      </c>
      <c s="7" t="s">
        <v>1560</v>
      </c>
      <c s="7" t="s">
        <v>93</v>
      </c>
      <c s="10">
        <v>54</v>
      </c>
      <c s="14"/>
      <c s="13">
        <f>ROUND((G29*F29),2)</f>
      </c>
      <c r="O29">
        <f>rekapitulace!H8</f>
      </c>
      <c>
        <f>O29/100*H29</f>
      </c>
    </row>
    <row r="30" spans="4:4" ht="38.25">
      <c r="D30" s="15" t="s">
        <v>2015</v>
      </c>
    </row>
    <row r="31" spans="1:16" ht="12.75" customHeight="1">
      <c r="A31" s="16"/>
      <c s="16"/>
      <c s="16" t="s">
        <v>37</v>
      </c>
      <c s="16" t="s">
        <v>576</v>
      </c>
      <c s="16"/>
      <c s="16"/>
      <c s="16"/>
      <c s="16">
        <f>SUM(H29:H30)</f>
      </c>
      <c r="P31">
        <f>ROUND(SUM(P29:P30),2)</f>
      </c>
    </row>
    <row r="33" spans="1:8" ht="12.75" customHeight="1">
      <c r="A33" s="9"/>
      <c s="9"/>
      <c s="9" t="s">
        <v>39</v>
      </c>
      <c s="9" t="s">
        <v>366</v>
      </c>
      <c s="9"/>
      <c s="11"/>
      <c s="9"/>
      <c s="11"/>
    </row>
    <row r="34" spans="1:16" ht="12.75">
      <c r="A34" s="7">
        <v>8</v>
      </c>
      <c s="7" t="s">
        <v>1918</v>
      </c>
      <c s="7" t="s">
        <v>44</v>
      </c>
      <c s="7" t="s">
        <v>1919</v>
      </c>
      <c s="7" t="s">
        <v>70</v>
      </c>
      <c s="10">
        <v>13</v>
      </c>
      <c s="14"/>
      <c s="13">
        <f>ROUND((G34*F34),2)</f>
      </c>
      <c r="O34">
        <f>rekapitulace!H8</f>
      </c>
      <c>
        <f>O34/100*H34</f>
      </c>
    </row>
    <row r="35" spans="1:16" ht="12.75">
      <c r="A35" s="7">
        <v>9</v>
      </c>
      <c s="7" t="s">
        <v>1921</v>
      </c>
      <c s="7" t="s">
        <v>44</v>
      </c>
      <c s="7" t="s">
        <v>2042</v>
      </c>
      <c s="7" t="s">
        <v>128</v>
      </c>
      <c s="10">
        <v>308</v>
      </c>
      <c s="14"/>
      <c s="13">
        <f>ROUND((G35*F35),2)</f>
      </c>
      <c r="O35">
        <f>rekapitulace!H8</f>
      </c>
      <c>
        <f>O35/100*H35</f>
      </c>
    </row>
    <row r="36" spans="1:16" ht="12.75">
      <c r="A36" s="7">
        <v>10</v>
      </c>
      <c s="7" t="s">
        <v>1584</v>
      </c>
      <c s="7" t="s">
        <v>44</v>
      </c>
      <c s="7" t="s">
        <v>1585</v>
      </c>
      <c s="7" t="s">
        <v>128</v>
      </c>
      <c s="10">
        <v>300</v>
      </c>
      <c s="14"/>
      <c s="13">
        <f>ROUND((G36*F36),2)</f>
      </c>
      <c r="O36">
        <f>rekapitulace!H8</f>
      </c>
      <c>
        <f>O36/100*H36</f>
      </c>
    </row>
    <row r="37" spans="1:16" ht="12.75">
      <c r="A37" s="7">
        <v>11</v>
      </c>
      <c s="7" t="s">
        <v>2043</v>
      </c>
      <c s="7" t="s">
        <v>44</v>
      </c>
      <c s="7" t="s">
        <v>2018</v>
      </c>
      <c s="7" t="s">
        <v>70</v>
      </c>
      <c s="10">
        <v>5</v>
      </c>
      <c s="14"/>
      <c s="13">
        <f>ROUND((G37*F37),2)</f>
      </c>
      <c r="O37">
        <f>rekapitulace!H8</f>
      </c>
      <c>
        <f>O37/100*H37</f>
      </c>
    </row>
    <row r="38" spans="1:16" ht="12.75">
      <c r="A38" s="7">
        <v>12</v>
      </c>
      <c s="7" t="s">
        <v>1596</v>
      </c>
      <c s="7" t="s">
        <v>44</v>
      </c>
      <c s="7" t="s">
        <v>1929</v>
      </c>
      <c s="7" t="s">
        <v>1598</v>
      </c>
      <c s="10">
        <v>10.292</v>
      </c>
      <c s="14"/>
      <c s="13">
        <f>ROUND((G38*F38),2)</f>
      </c>
      <c r="O38">
        <f>rekapitulace!H8</f>
      </c>
      <c>
        <f>O38/100*H38</f>
      </c>
    </row>
    <row r="39" spans="4:4" ht="127.5">
      <c r="D39" s="15" t="s">
        <v>2044</v>
      </c>
    </row>
    <row r="40" spans="1:16" ht="12.75">
      <c r="A40" s="7">
        <v>13</v>
      </c>
      <c s="7" t="s">
        <v>2020</v>
      </c>
      <c s="7" t="s">
        <v>44</v>
      </c>
      <c s="7" t="s">
        <v>2021</v>
      </c>
      <c s="7" t="s">
        <v>2022</v>
      </c>
      <c s="10">
        <v>3.08</v>
      </c>
      <c s="14"/>
      <c s="13">
        <f>ROUND((G40*F40),2)</f>
      </c>
      <c r="O40">
        <f>rekapitulace!H8</f>
      </c>
      <c>
        <f>O40/100*H40</f>
      </c>
    </row>
    <row r="41" spans="4:4" ht="25.5">
      <c r="D41" s="15" t="s">
        <v>2045</v>
      </c>
    </row>
    <row r="42" spans="1:16" ht="12.75">
      <c r="A42" s="7">
        <v>14</v>
      </c>
      <c s="7" t="s">
        <v>2024</v>
      </c>
      <c s="7" t="s">
        <v>44</v>
      </c>
      <c s="7" t="s">
        <v>2025</v>
      </c>
      <c s="7" t="s">
        <v>128</v>
      </c>
      <c s="10">
        <v>300</v>
      </c>
      <c s="14"/>
      <c s="13">
        <f>ROUND((G42*F42),2)</f>
      </c>
      <c r="O42">
        <f>rekapitulace!H8</f>
      </c>
      <c>
        <f>O42/100*H42</f>
      </c>
    </row>
    <row r="43" spans="1:16" ht="12.75">
      <c r="A43" s="7">
        <v>15</v>
      </c>
      <c s="7" t="s">
        <v>2026</v>
      </c>
      <c s="7" t="s">
        <v>44</v>
      </c>
      <c s="7" t="s">
        <v>2027</v>
      </c>
      <c s="7" t="s">
        <v>70</v>
      </c>
      <c s="10">
        <v>2</v>
      </c>
      <c s="14"/>
      <c s="13">
        <f>ROUND((G43*F43),2)</f>
      </c>
      <c r="O43">
        <f>rekapitulace!H8</f>
      </c>
      <c>
        <f>O43/100*H43</f>
      </c>
    </row>
    <row r="44" spans="1:16" ht="12.75">
      <c r="A44" s="7">
        <v>16</v>
      </c>
      <c s="7" t="s">
        <v>2028</v>
      </c>
      <c s="7" t="s">
        <v>44</v>
      </c>
      <c s="7" t="s">
        <v>2029</v>
      </c>
      <c s="7" t="s">
        <v>70</v>
      </c>
      <c s="10">
        <v>1</v>
      </c>
      <c s="14"/>
      <c s="13">
        <f>ROUND((G44*F44),2)</f>
      </c>
      <c r="O44">
        <f>rekapitulace!H8</f>
      </c>
      <c>
        <f>O44/100*H44</f>
      </c>
    </row>
    <row r="45" spans="1:16" ht="12.75">
      <c r="A45" s="7">
        <v>17</v>
      </c>
      <c s="7" t="s">
        <v>1952</v>
      </c>
      <c s="7" t="s">
        <v>44</v>
      </c>
      <c s="7" t="s">
        <v>1953</v>
      </c>
      <c s="7" t="s">
        <v>70</v>
      </c>
      <c s="10">
        <v>10</v>
      </c>
      <c s="14"/>
      <c s="13">
        <f>ROUND((G45*F45),2)</f>
      </c>
      <c r="O45">
        <f>rekapitulace!H8</f>
      </c>
      <c>
        <f>O45/100*H45</f>
      </c>
    </row>
    <row r="46" spans="1:16" ht="12.75">
      <c r="A46" s="7">
        <v>18</v>
      </c>
      <c s="7" t="s">
        <v>1954</v>
      </c>
      <c s="7" t="s">
        <v>44</v>
      </c>
      <c s="7" t="s">
        <v>1955</v>
      </c>
      <c s="7" t="s">
        <v>1720</v>
      </c>
      <c s="10">
        <v>10</v>
      </c>
      <c s="14"/>
      <c s="13">
        <f>ROUND((G46*F46),2)</f>
      </c>
      <c r="O46">
        <f>rekapitulace!H8</f>
      </c>
      <c>
        <f>O46/100*H46</f>
      </c>
    </row>
    <row r="47" spans="1:16" ht="12.75">
      <c r="A47" s="7">
        <v>19</v>
      </c>
      <c s="7" t="s">
        <v>2030</v>
      </c>
      <c s="7" t="s">
        <v>44</v>
      </c>
      <c s="7" t="s">
        <v>2031</v>
      </c>
      <c s="7" t="s">
        <v>2032</v>
      </c>
      <c s="10">
        <v>10</v>
      </c>
      <c s="14"/>
      <c s="13">
        <f>ROUND((G47*F47),2)</f>
      </c>
      <c r="O47">
        <f>rekapitulace!H8</f>
      </c>
      <c>
        <f>O47/100*H47</f>
      </c>
    </row>
    <row r="48" spans="1:16" ht="12.75">
      <c r="A48" s="7">
        <v>20</v>
      </c>
      <c s="7" t="s">
        <v>2033</v>
      </c>
      <c s="7" t="s">
        <v>44</v>
      </c>
      <c s="7" t="s">
        <v>2034</v>
      </c>
      <c s="7" t="s">
        <v>2032</v>
      </c>
      <c s="10">
        <v>10</v>
      </c>
      <c s="14"/>
      <c s="13">
        <f>ROUND((G48*F48),2)</f>
      </c>
      <c r="O48">
        <f>rekapitulace!H8</f>
      </c>
      <c>
        <f>O48/100*H48</f>
      </c>
    </row>
    <row r="49" spans="1:16" ht="12.75">
      <c r="A49" s="7">
        <v>21</v>
      </c>
      <c s="7" t="s">
        <v>1963</v>
      </c>
      <c s="7" t="s">
        <v>44</v>
      </c>
      <c s="7" t="s">
        <v>1964</v>
      </c>
      <c s="7" t="s">
        <v>392</v>
      </c>
      <c s="10">
        <v>0.3</v>
      </c>
      <c s="14"/>
      <c s="13">
        <f>ROUND((G49*F49),2)</f>
      </c>
      <c r="O49">
        <f>rekapitulace!H8</f>
      </c>
      <c>
        <f>O49/100*H49</f>
      </c>
    </row>
    <row r="50" spans="4:4" ht="25.5">
      <c r="D50" s="15" t="s">
        <v>1965</v>
      </c>
    </row>
    <row r="51" spans="1:16" ht="12.75">
      <c r="A51" s="7">
        <v>22</v>
      </c>
      <c s="7" t="s">
        <v>1966</v>
      </c>
      <c s="7" t="s">
        <v>44</v>
      </c>
      <c s="7" t="s">
        <v>1967</v>
      </c>
      <c s="7" t="s">
        <v>392</v>
      </c>
      <c s="10">
        <v>0.3</v>
      </c>
      <c s="14"/>
      <c s="13">
        <f>ROUND((G51*F51),2)</f>
      </c>
      <c r="O51">
        <f>rekapitulace!H8</f>
      </c>
      <c>
        <f>O51/100*H51</f>
      </c>
    </row>
    <row r="52" spans="1:16" ht="12.75">
      <c r="A52" s="7">
        <v>23</v>
      </c>
      <c s="7" t="s">
        <v>1968</v>
      </c>
      <c s="7" t="s">
        <v>44</v>
      </c>
      <c s="7" t="s">
        <v>1969</v>
      </c>
      <c s="7" t="s">
        <v>435</v>
      </c>
      <c s="10">
        <v>24</v>
      </c>
      <c s="14"/>
      <c s="13">
        <f>ROUND((G52*F52),2)</f>
      </c>
      <c r="O52">
        <f>rekapitulace!H8</f>
      </c>
      <c>
        <f>O52/100*H52</f>
      </c>
    </row>
    <row r="53" spans="1:16" ht="12.75" customHeight="1">
      <c r="A53" s="16"/>
      <c s="16"/>
      <c s="16" t="s">
        <v>39</v>
      </c>
      <c s="16" t="s">
        <v>366</v>
      </c>
      <c s="16"/>
      <c s="16"/>
      <c s="16"/>
      <c s="16">
        <f>SUM(H34:H52)</f>
      </c>
      <c r="P53">
        <f>ROUND(SUM(P34:P52),2)</f>
      </c>
    </row>
    <row r="55" spans="1:8" ht="12.75" customHeight="1">
      <c r="A55" s="9"/>
      <c s="9"/>
      <c s="9" t="s">
        <v>40</v>
      </c>
      <c s="9" t="s">
        <v>77</v>
      </c>
      <c s="9"/>
      <c s="11"/>
      <c s="9"/>
      <c s="11"/>
    </row>
    <row r="56" spans="1:16" ht="12.75">
      <c r="A56" s="7">
        <v>24</v>
      </c>
      <c s="7" t="s">
        <v>1974</v>
      </c>
      <c s="7" t="s">
        <v>44</v>
      </c>
      <c s="7" t="s">
        <v>1975</v>
      </c>
      <c s="7" t="s">
        <v>128</v>
      </c>
      <c s="10">
        <v>300</v>
      </c>
      <c s="14"/>
      <c s="13">
        <f>ROUND((G56*F56),2)</f>
      </c>
      <c r="O56">
        <f>rekapitulace!H8</f>
      </c>
      <c>
        <f>O56/100*H56</f>
      </c>
    </row>
    <row r="57" spans="4:4" ht="25.5">
      <c r="D57" s="15" t="s">
        <v>1942</v>
      </c>
    </row>
    <row r="58" spans="1:16" ht="12.75" customHeight="1">
      <c r="A58" s="16"/>
      <c s="16"/>
      <c s="16" t="s">
        <v>40</v>
      </c>
      <c s="16" t="s">
        <v>77</v>
      </c>
      <c s="16"/>
      <c s="16"/>
      <c s="16"/>
      <c s="16">
        <f>SUM(H56:H57)</f>
      </c>
      <c r="P58">
        <f>ROUND(SUM(P56:P57),2)</f>
      </c>
    </row>
    <row r="60" spans="1:16" ht="12.75" customHeight="1">
      <c r="A60" s="16"/>
      <c s="16"/>
      <c s="16"/>
      <c s="16" t="s">
        <v>65</v>
      </c>
      <c s="16"/>
      <c s="16"/>
      <c s="16"/>
      <c s="16">
        <f>+H14+H26+H31+H53+H58</f>
      </c>
      <c r="P60">
        <f>+P14+P26+P31+P53+P58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6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80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2046</v>
      </c>
      <c s="5" t="s">
        <v>2047</v>
      </c>
      <c s="5"/>
    </row>
    <row r="6" spans="1:5" ht="12.75" customHeight="1">
      <c r="A6" t="s">
        <v>17</v>
      </c>
      <c r="C6" s="5" t="s">
        <v>2048</v>
      </c>
      <c s="5" t="s">
        <v>2047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24</v>
      </c>
      <c s="9" t="s">
        <v>102</v>
      </c>
      <c s="9"/>
      <c s="11"/>
      <c s="9"/>
      <c s="11"/>
    </row>
    <row r="12" spans="1:16" ht="12.75">
      <c r="A12" s="7">
        <v>12</v>
      </c>
      <c s="7" t="s">
        <v>2049</v>
      </c>
      <c s="7" t="s">
        <v>44</v>
      </c>
      <c s="7" t="s">
        <v>2050</v>
      </c>
      <c s="7" t="s">
        <v>93</v>
      </c>
      <c s="10">
        <v>6</v>
      </c>
      <c s="14"/>
      <c s="13">
        <f>ROUND((G12*F12),2)</f>
      </c>
      <c r="O12">
        <f>rekapitulace!H8</f>
      </c>
      <c>
        <f>O12/100*H12</f>
      </c>
    </row>
    <row r="13" spans="4:4" ht="38.25">
      <c r="D13" s="15" t="s">
        <v>2051</v>
      </c>
    </row>
    <row r="14" spans="1:16" ht="12.75">
      <c r="A14" s="7">
        <v>17</v>
      </c>
      <c s="7" t="s">
        <v>112</v>
      </c>
      <c s="7" t="s">
        <v>44</v>
      </c>
      <c s="7" t="s">
        <v>113</v>
      </c>
      <c s="7" t="s">
        <v>93</v>
      </c>
      <c s="10">
        <v>6</v>
      </c>
      <c s="14"/>
      <c s="13">
        <f>ROUND((G14*F14),2)</f>
      </c>
      <c r="O14">
        <f>rekapitulace!H8</f>
      </c>
      <c>
        <f>O14/100*H14</f>
      </c>
    </row>
    <row r="15" spans="4:4" ht="38.25">
      <c r="D15" s="15" t="s">
        <v>2052</v>
      </c>
    </row>
    <row r="16" spans="1:16" ht="12.75" customHeight="1">
      <c r="A16" s="16"/>
      <c s="16"/>
      <c s="16" t="s">
        <v>24</v>
      </c>
      <c s="16" t="s">
        <v>102</v>
      </c>
      <c s="16"/>
      <c s="16"/>
      <c s="16"/>
      <c s="16">
        <f>SUM(H12:H15)</f>
      </c>
      <c r="P16">
        <f>ROUND(SUM(P12:P15),2)</f>
      </c>
    </row>
    <row r="18" spans="1:8" ht="12.75" customHeight="1">
      <c r="A18" s="9"/>
      <c s="9"/>
      <c s="9" t="s">
        <v>34</v>
      </c>
      <c s="9" t="s">
        <v>570</v>
      </c>
      <c s="9"/>
      <c s="11"/>
      <c s="9"/>
      <c s="11"/>
    </row>
    <row r="19" spans="1:16" ht="12.75">
      <c r="A19" s="7">
        <v>5</v>
      </c>
      <c s="7" t="s">
        <v>2053</v>
      </c>
      <c s="7" t="s">
        <v>44</v>
      </c>
      <c s="7" t="s">
        <v>2054</v>
      </c>
      <c s="7" t="s">
        <v>93</v>
      </c>
      <c s="10">
        <v>2</v>
      </c>
      <c s="14"/>
      <c s="13">
        <f>ROUND((G19*F19),2)</f>
      </c>
      <c r="O19">
        <f>rekapitulace!H8</f>
      </c>
      <c>
        <f>O19/100*H19</f>
      </c>
    </row>
    <row r="20" spans="4:4" ht="25.5">
      <c r="D20" s="15" t="s">
        <v>2055</v>
      </c>
    </row>
    <row r="21" spans="1:16" ht="12.75" customHeight="1">
      <c r="A21" s="16"/>
      <c s="16"/>
      <c s="16" t="s">
        <v>34</v>
      </c>
      <c s="16" t="s">
        <v>570</v>
      </c>
      <c s="16"/>
      <c s="16"/>
      <c s="16"/>
      <c s="16">
        <f>SUM(H19:H20)</f>
      </c>
      <c r="P21">
        <f>ROUND(SUM(P19:P20),2)</f>
      </c>
    </row>
    <row r="23" spans="1:8" ht="12.75" customHeight="1">
      <c r="A23" s="9"/>
      <c s="9"/>
      <c s="9" t="s">
        <v>39</v>
      </c>
      <c s="9" t="s">
        <v>366</v>
      </c>
      <c s="9"/>
      <c s="11"/>
      <c s="9"/>
      <c s="11"/>
    </row>
    <row r="24" spans="1:16" ht="12.75">
      <c r="A24" s="7">
        <v>2</v>
      </c>
      <c s="7" t="s">
        <v>2056</v>
      </c>
      <c s="7" t="s">
        <v>44</v>
      </c>
      <c s="7" t="s">
        <v>2057</v>
      </c>
      <c s="7" t="s">
        <v>70</v>
      </c>
      <c s="10">
        <v>1</v>
      </c>
      <c s="14"/>
      <c s="13">
        <f>ROUND((G24*F24),2)</f>
      </c>
      <c r="O24">
        <f>rekapitulace!H8</f>
      </c>
      <c>
        <f>O24/100*H24</f>
      </c>
    </row>
    <row r="25" spans="4:4" ht="25.5">
      <c r="D25" s="15" t="s">
        <v>53</v>
      </c>
    </row>
    <row r="26" spans="1:16" ht="12.75">
      <c r="A26" s="7">
        <v>3</v>
      </c>
      <c s="7" t="s">
        <v>2058</v>
      </c>
      <c s="7" t="s">
        <v>44</v>
      </c>
      <c s="7" t="s">
        <v>2059</v>
      </c>
      <c s="7" t="s">
        <v>70</v>
      </c>
      <c s="10">
        <v>1</v>
      </c>
      <c s="14"/>
      <c s="13">
        <f>ROUND((G26*F26),2)</f>
      </c>
      <c r="O26">
        <f>rekapitulace!H8</f>
      </c>
      <c>
        <f>O26/100*H26</f>
      </c>
    </row>
    <row r="27" spans="4:4" ht="25.5">
      <c r="D27" s="15" t="s">
        <v>53</v>
      </c>
    </row>
    <row r="28" spans="1:16" ht="12.75">
      <c r="A28" s="7">
        <v>4</v>
      </c>
      <c s="7" t="s">
        <v>2060</v>
      </c>
      <c s="7" t="s">
        <v>44</v>
      </c>
      <c s="7" t="s">
        <v>2061</v>
      </c>
      <c s="7" t="s">
        <v>93</v>
      </c>
      <c s="10">
        <v>0.375</v>
      </c>
      <c s="14"/>
      <c s="13">
        <f>ROUND((G28*F28),2)</f>
      </c>
      <c r="O28">
        <f>rekapitulace!H8</f>
      </c>
      <c>
        <f>O28/100*H28</f>
      </c>
    </row>
    <row r="29" spans="4:4" ht="38.25">
      <c r="D29" s="15" t="s">
        <v>2062</v>
      </c>
    </row>
    <row r="30" spans="1:16" ht="12.75">
      <c r="A30" s="7">
        <v>6</v>
      </c>
      <c s="7" t="s">
        <v>2063</v>
      </c>
      <c s="7" t="s">
        <v>44</v>
      </c>
      <c s="7" t="s">
        <v>2064</v>
      </c>
      <c s="7" t="s">
        <v>128</v>
      </c>
      <c s="10">
        <v>30</v>
      </c>
      <c s="14"/>
      <c s="13">
        <f>ROUND((G30*F30),2)</f>
      </c>
      <c r="O30">
        <f>rekapitulace!H8</f>
      </c>
      <c>
        <f>O30/100*H30</f>
      </c>
    </row>
    <row r="31" spans="4:4" ht="25.5">
      <c r="D31" s="15" t="s">
        <v>2065</v>
      </c>
    </row>
    <row r="32" spans="1:16" ht="12.75">
      <c r="A32" s="7">
        <v>7</v>
      </c>
      <c s="7" t="s">
        <v>2066</v>
      </c>
      <c s="7" t="s">
        <v>44</v>
      </c>
      <c s="7" t="s">
        <v>2067</v>
      </c>
      <c s="7" t="s">
        <v>128</v>
      </c>
      <c s="10">
        <v>30</v>
      </c>
      <c s="14"/>
      <c s="13">
        <f>ROUND((G32*F32),2)</f>
      </c>
      <c r="O32">
        <f>rekapitulace!H8</f>
      </c>
      <c>
        <f>O32/100*H32</f>
      </c>
    </row>
    <row r="33" spans="4:4" ht="25.5">
      <c r="D33" s="15" t="s">
        <v>2065</v>
      </c>
    </row>
    <row r="34" spans="1:16" ht="12.75">
      <c r="A34" s="7">
        <v>8</v>
      </c>
      <c s="7" t="s">
        <v>2068</v>
      </c>
      <c s="7" t="s">
        <v>44</v>
      </c>
      <c s="7" t="s">
        <v>2069</v>
      </c>
      <c s="7" t="s">
        <v>128</v>
      </c>
      <c s="10">
        <v>10</v>
      </c>
      <c s="14"/>
      <c s="13">
        <f>ROUND((G34*F34),2)</f>
      </c>
      <c r="O34">
        <f>rekapitulace!H8</f>
      </c>
      <c>
        <f>O34/100*H34</f>
      </c>
    </row>
    <row r="35" spans="4:4" ht="25.5">
      <c r="D35" s="15" t="s">
        <v>2070</v>
      </c>
    </row>
    <row r="36" spans="1:16" ht="12.75">
      <c r="A36" s="7">
        <v>9</v>
      </c>
      <c s="7" t="s">
        <v>2071</v>
      </c>
      <c s="7" t="s">
        <v>44</v>
      </c>
      <c s="7" t="s">
        <v>2072</v>
      </c>
      <c s="7" t="s">
        <v>70</v>
      </c>
      <c s="10">
        <v>1</v>
      </c>
      <c s="14"/>
      <c s="13">
        <f>ROUND((G36*F36),2)</f>
      </c>
      <c r="O36">
        <f>rekapitulace!H8</f>
      </c>
      <c>
        <f>O36/100*H36</f>
      </c>
    </row>
    <row r="37" spans="4:4" ht="25.5">
      <c r="D37" s="15" t="s">
        <v>53</v>
      </c>
    </row>
    <row r="38" spans="1:16" ht="12.75">
      <c r="A38" s="7">
        <v>10</v>
      </c>
      <c s="7" t="s">
        <v>2073</v>
      </c>
      <c s="7" t="s">
        <v>44</v>
      </c>
      <c s="7" t="s">
        <v>2074</v>
      </c>
      <c s="7" t="s">
        <v>70</v>
      </c>
      <c s="10">
        <v>1</v>
      </c>
      <c s="14"/>
      <c s="13">
        <f>ROUND((G38*F38),2)</f>
      </c>
      <c r="O38">
        <f>rekapitulace!H8</f>
      </c>
      <c>
        <f>O38/100*H38</f>
      </c>
    </row>
    <row r="39" spans="4:4" ht="25.5">
      <c r="D39" s="15" t="s">
        <v>53</v>
      </c>
    </row>
    <row r="40" spans="1:16" ht="12.75">
      <c r="A40" s="7">
        <v>11</v>
      </c>
      <c s="7" t="s">
        <v>2075</v>
      </c>
      <c s="7" t="s">
        <v>44</v>
      </c>
      <c s="7" t="s">
        <v>2076</v>
      </c>
      <c s="7" t="s">
        <v>70</v>
      </c>
      <c s="10">
        <v>1</v>
      </c>
      <c s="14"/>
      <c s="13">
        <f>ROUND((G40*F40),2)</f>
      </c>
      <c r="O40">
        <f>rekapitulace!H8</f>
      </c>
      <c>
        <f>O40/100*H40</f>
      </c>
    </row>
    <row r="41" spans="4:4" ht="25.5">
      <c r="D41" s="15" t="s">
        <v>53</v>
      </c>
    </row>
    <row r="42" spans="1:16" ht="12.75">
      <c r="A42" s="7">
        <v>13</v>
      </c>
      <c s="7" t="s">
        <v>2077</v>
      </c>
      <c s="7" t="s">
        <v>44</v>
      </c>
      <c s="7" t="s">
        <v>2078</v>
      </c>
      <c s="7" t="s">
        <v>128</v>
      </c>
      <c s="10">
        <v>10</v>
      </c>
      <c s="14"/>
      <c s="13">
        <f>ROUND((G42*F42),2)</f>
      </c>
      <c r="O42">
        <f>rekapitulace!H8</f>
      </c>
      <c>
        <f>O42/100*H42</f>
      </c>
    </row>
    <row r="43" spans="4:4" ht="25.5">
      <c r="D43" s="15" t="s">
        <v>2070</v>
      </c>
    </row>
    <row r="44" spans="1:16" ht="12.75">
      <c r="A44" s="7">
        <v>14</v>
      </c>
      <c s="7" t="s">
        <v>1921</v>
      </c>
      <c s="7" t="s">
        <v>44</v>
      </c>
      <c s="7" t="s">
        <v>2042</v>
      </c>
      <c s="7" t="s">
        <v>128</v>
      </c>
      <c s="10">
        <v>10</v>
      </c>
      <c s="14"/>
      <c s="13">
        <f>ROUND((G44*F44),2)</f>
      </c>
      <c r="O44">
        <f>rekapitulace!H8</f>
      </c>
      <c>
        <f>O44/100*H44</f>
      </c>
    </row>
    <row r="45" spans="4:4" ht="25.5">
      <c r="D45" s="15" t="s">
        <v>2070</v>
      </c>
    </row>
    <row r="46" spans="1:16" ht="12.75">
      <c r="A46" s="7">
        <v>15</v>
      </c>
      <c s="7" t="s">
        <v>2079</v>
      </c>
      <c s="7" t="s">
        <v>44</v>
      </c>
      <c s="7" t="s">
        <v>2080</v>
      </c>
      <c s="7" t="s">
        <v>128</v>
      </c>
      <c s="10">
        <v>22</v>
      </c>
      <c s="14"/>
      <c s="13">
        <f>ROUND((G46*F46),2)</f>
      </c>
      <c r="O46">
        <f>rekapitulace!H8</f>
      </c>
      <c>
        <f>O46/100*H46</f>
      </c>
    </row>
    <row r="47" spans="4:4" ht="25.5">
      <c r="D47" s="15" t="s">
        <v>2081</v>
      </c>
    </row>
    <row r="48" spans="1:16" ht="12.75">
      <c r="A48" s="7">
        <v>16</v>
      </c>
      <c s="7" t="s">
        <v>2082</v>
      </c>
      <c s="7" t="s">
        <v>44</v>
      </c>
      <c s="7" t="s">
        <v>2083</v>
      </c>
      <c s="7" t="s">
        <v>128</v>
      </c>
      <c s="10">
        <v>3.5</v>
      </c>
      <c s="14"/>
      <c s="13">
        <f>ROUND((G48*F48),2)</f>
      </c>
      <c r="O48">
        <f>rekapitulace!H8</f>
      </c>
      <c>
        <f>O48/100*H48</f>
      </c>
    </row>
    <row r="49" spans="4:4" ht="25.5">
      <c r="D49" s="15" t="s">
        <v>2084</v>
      </c>
    </row>
    <row r="50" spans="1:16" ht="12.75">
      <c r="A50" s="7">
        <v>18</v>
      </c>
      <c s="7" t="s">
        <v>2085</v>
      </c>
      <c s="7" t="s">
        <v>44</v>
      </c>
      <c s="7" t="s">
        <v>2086</v>
      </c>
      <c s="7" t="s">
        <v>70</v>
      </c>
      <c s="10">
        <v>1</v>
      </c>
      <c s="14"/>
      <c s="13">
        <f>ROUND((G50*F50),2)</f>
      </c>
      <c r="O50">
        <f>rekapitulace!H8</f>
      </c>
      <c>
        <f>O50/100*H50</f>
      </c>
    </row>
    <row r="51" spans="4:4" ht="25.5">
      <c r="D51" s="15" t="s">
        <v>53</v>
      </c>
    </row>
    <row r="52" spans="1:16" ht="12.75">
      <c r="A52" s="7">
        <v>19</v>
      </c>
      <c s="7" t="s">
        <v>2087</v>
      </c>
      <c s="7" t="s">
        <v>44</v>
      </c>
      <c s="7" t="s">
        <v>2088</v>
      </c>
      <c s="7" t="s">
        <v>70</v>
      </c>
      <c s="10">
        <v>1</v>
      </c>
      <c s="14"/>
      <c s="13">
        <f>ROUND((G52*F52),2)</f>
      </c>
      <c r="O52">
        <f>rekapitulace!H8</f>
      </c>
      <c>
        <f>O52/100*H52</f>
      </c>
    </row>
    <row r="53" spans="4:4" ht="25.5">
      <c r="D53" s="15" t="s">
        <v>53</v>
      </c>
    </row>
    <row r="54" spans="1:16" ht="12.75">
      <c r="A54" s="7">
        <v>25</v>
      </c>
      <c s="7" t="s">
        <v>2089</v>
      </c>
      <c s="7" t="s">
        <v>44</v>
      </c>
      <c s="7" t="s">
        <v>2090</v>
      </c>
      <c s="7" t="s">
        <v>70</v>
      </c>
      <c s="10">
        <v>2</v>
      </c>
      <c s="14"/>
      <c s="13">
        <f>ROUND((G54*F54),2)</f>
      </c>
      <c r="O54">
        <f>rekapitulace!H8</f>
      </c>
      <c>
        <f>O54/100*H54</f>
      </c>
    </row>
    <row r="55" spans="4:4" ht="25.5">
      <c r="D55" s="15" t="s">
        <v>396</v>
      </c>
    </row>
    <row r="56" spans="1:16" ht="12.75">
      <c r="A56" s="7">
        <v>26</v>
      </c>
      <c s="7" t="s">
        <v>2091</v>
      </c>
      <c s="7" t="s">
        <v>44</v>
      </c>
      <c s="7" t="s">
        <v>2092</v>
      </c>
      <c s="7" t="s">
        <v>70</v>
      </c>
      <c s="10">
        <v>2</v>
      </c>
      <c s="14"/>
      <c s="13">
        <f>ROUND((G56*F56),2)</f>
      </c>
      <c r="O56">
        <f>rekapitulace!H8</f>
      </c>
      <c>
        <f>O56/100*H56</f>
      </c>
    </row>
    <row r="57" spans="4:4" ht="25.5">
      <c r="D57" s="15" t="s">
        <v>396</v>
      </c>
    </row>
    <row r="58" spans="1:16" ht="12.75">
      <c r="A58" s="7">
        <v>27</v>
      </c>
      <c s="7" t="s">
        <v>2093</v>
      </c>
      <c s="7" t="s">
        <v>44</v>
      </c>
      <c s="7" t="s">
        <v>2094</v>
      </c>
      <c s="7" t="s">
        <v>70</v>
      </c>
      <c s="10">
        <v>1</v>
      </c>
      <c s="14"/>
      <c s="13">
        <f>ROUND((G58*F58),2)</f>
      </c>
      <c r="O58">
        <f>rekapitulace!H8</f>
      </c>
      <c>
        <f>O58/100*H58</f>
      </c>
    </row>
    <row r="59" spans="4:4" ht="25.5">
      <c r="D59" s="15" t="s">
        <v>53</v>
      </c>
    </row>
    <row r="60" spans="1:16" ht="12.75">
      <c r="A60" s="7">
        <v>28</v>
      </c>
      <c s="7" t="s">
        <v>2095</v>
      </c>
      <c s="7" t="s">
        <v>44</v>
      </c>
      <c s="7" t="s">
        <v>2096</v>
      </c>
      <c s="7" t="s">
        <v>70</v>
      </c>
      <c s="10">
        <v>2</v>
      </c>
      <c s="14"/>
      <c s="13">
        <f>ROUND((G60*F60),2)</f>
      </c>
      <c r="O60">
        <f>rekapitulace!H8</f>
      </c>
      <c>
        <f>O60/100*H60</f>
      </c>
    </row>
    <row r="61" spans="4:4" ht="25.5">
      <c r="D61" s="15" t="s">
        <v>396</v>
      </c>
    </row>
    <row r="62" spans="1:16" ht="12.75">
      <c r="A62" s="7">
        <v>29</v>
      </c>
      <c s="7" t="s">
        <v>2097</v>
      </c>
      <c s="7" t="s">
        <v>44</v>
      </c>
      <c s="7" t="s">
        <v>2098</v>
      </c>
      <c s="7" t="s">
        <v>70</v>
      </c>
      <c s="10">
        <v>2</v>
      </c>
      <c s="14"/>
      <c s="13">
        <f>ROUND((G62*F62),2)</f>
      </c>
      <c r="O62">
        <f>rekapitulace!H8</f>
      </c>
      <c>
        <f>O62/100*H62</f>
      </c>
    </row>
    <row r="63" spans="4:4" ht="25.5">
      <c r="D63" s="15" t="s">
        <v>396</v>
      </c>
    </row>
    <row r="64" spans="1:16" ht="12.75">
      <c r="A64" s="7">
        <v>30</v>
      </c>
      <c s="7" t="s">
        <v>2099</v>
      </c>
      <c s="7" t="s">
        <v>44</v>
      </c>
      <c s="7" t="s">
        <v>2100</v>
      </c>
      <c s="7" t="s">
        <v>70</v>
      </c>
      <c s="10">
        <v>2</v>
      </c>
      <c s="14"/>
      <c s="13">
        <f>ROUND((G64*F64),2)</f>
      </c>
      <c r="O64">
        <f>rekapitulace!H8</f>
      </c>
      <c>
        <f>O64/100*H64</f>
      </c>
    </row>
    <row r="65" spans="4:4" ht="25.5">
      <c r="D65" s="15" t="s">
        <v>396</v>
      </c>
    </row>
    <row r="66" spans="1:16" ht="12.75">
      <c r="A66" s="7">
        <v>31</v>
      </c>
      <c s="7" t="s">
        <v>2101</v>
      </c>
      <c s="7" t="s">
        <v>44</v>
      </c>
      <c s="7" t="s">
        <v>2102</v>
      </c>
      <c s="7" t="s">
        <v>2022</v>
      </c>
      <c s="10">
        <v>0.04</v>
      </c>
      <c s="14"/>
      <c s="13">
        <f>ROUND((G66*F66),2)</f>
      </c>
      <c r="O66">
        <f>rekapitulace!H8</f>
      </c>
      <c>
        <f>O66/100*H66</f>
      </c>
    </row>
    <row r="67" spans="4:4" ht="25.5">
      <c r="D67" s="15" t="s">
        <v>2103</v>
      </c>
    </row>
    <row r="68" spans="1:16" ht="12.75">
      <c r="A68" s="7">
        <v>32</v>
      </c>
      <c s="7" t="s">
        <v>2104</v>
      </c>
      <c s="7" t="s">
        <v>44</v>
      </c>
      <c s="7" t="s">
        <v>2105</v>
      </c>
      <c s="7" t="s">
        <v>2106</v>
      </c>
      <c s="10">
        <v>1</v>
      </c>
      <c s="14"/>
      <c s="13">
        <f>ROUND((G68*F68),2)</f>
      </c>
      <c r="O68">
        <f>rekapitulace!H8</f>
      </c>
      <c>
        <f>O68/100*H68</f>
      </c>
    </row>
    <row r="69" spans="4:4" ht="25.5">
      <c r="D69" s="15" t="s">
        <v>53</v>
      </c>
    </row>
    <row r="70" spans="1:16" ht="12.75">
      <c r="A70" s="7">
        <v>33</v>
      </c>
      <c s="7" t="s">
        <v>2107</v>
      </c>
      <c s="7" t="s">
        <v>44</v>
      </c>
      <c s="7" t="s">
        <v>2108</v>
      </c>
      <c s="7" t="s">
        <v>70</v>
      </c>
      <c s="10">
        <v>2</v>
      </c>
      <c s="14"/>
      <c s="13">
        <f>ROUND((G70*F70),2)</f>
      </c>
      <c r="O70">
        <f>rekapitulace!H8</f>
      </c>
      <c>
        <f>O70/100*H70</f>
      </c>
    </row>
    <row r="71" spans="4:4" ht="25.5">
      <c r="D71" s="15" t="s">
        <v>396</v>
      </c>
    </row>
    <row r="72" spans="1:16" ht="12.75">
      <c r="A72" s="7">
        <v>34</v>
      </c>
      <c s="7" t="s">
        <v>2109</v>
      </c>
      <c s="7" t="s">
        <v>44</v>
      </c>
      <c s="7" t="s">
        <v>2110</v>
      </c>
      <c s="7" t="s">
        <v>70</v>
      </c>
      <c s="10">
        <v>1</v>
      </c>
      <c s="14"/>
      <c s="13">
        <f>ROUND((G72*F72),2)</f>
      </c>
      <c r="O72">
        <f>rekapitulace!H8</f>
      </c>
      <c>
        <f>O72/100*H72</f>
      </c>
    </row>
    <row r="73" spans="4:4" ht="25.5">
      <c r="D73" s="15" t="s">
        <v>53</v>
      </c>
    </row>
    <row r="74" spans="1:16" ht="12.75">
      <c r="A74" s="7">
        <v>35</v>
      </c>
      <c s="7" t="s">
        <v>2111</v>
      </c>
      <c s="7" t="s">
        <v>44</v>
      </c>
      <c s="7" t="s">
        <v>2112</v>
      </c>
      <c s="7" t="s">
        <v>70</v>
      </c>
      <c s="10">
        <v>1</v>
      </c>
      <c s="14"/>
      <c s="13">
        <f>ROUND((G74*F74),2)</f>
      </c>
      <c r="O74">
        <f>rekapitulace!H8</f>
      </c>
      <c>
        <f>O74/100*H74</f>
      </c>
    </row>
    <row r="75" spans="4:4" ht="25.5">
      <c r="D75" s="15" t="s">
        <v>53</v>
      </c>
    </row>
    <row r="76" spans="1:16" ht="12.75">
      <c r="A76" s="7">
        <v>36</v>
      </c>
      <c s="7" t="s">
        <v>2113</v>
      </c>
      <c s="7" t="s">
        <v>44</v>
      </c>
      <c s="7" t="s">
        <v>2114</v>
      </c>
      <c s="7" t="s">
        <v>70</v>
      </c>
      <c s="10">
        <v>1</v>
      </c>
      <c s="14"/>
      <c s="13">
        <f>ROUND((G76*F76),2)</f>
      </c>
      <c r="O76">
        <f>rekapitulace!H8</f>
      </c>
      <c>
        <f>O76/100*H76</f>
      </c>
    </row>
    <row r="77" spans="4:4" ht="25.5">
      <c r="D77" s="15" t="s">
        <v>53</v>
      </c>
    </row>
    <row r="78" spans="1:16" ht="12.75" customHeight="1">
      <c r="A78" s="16"/>
      <c s="16"/>
      <c s="16" t="s">
        <v>39</v>
      </c>
      <c s="16" t="s">
        <v>366</v>
      </c>
      <c s="16"/>
      <c s="16"/>
      <c s="16"/>
      <c s="16">
        <f>SUM(H24:H77)</f>
      </c>
      <c r="P78">
        <f>ROUND(SUM(P24:P77),2)</f>
      </c>
    </row>
    <row r="80" spans="1:16" ht="12.75" customHeight="1">
      <c r="A80" s="16"/>
      <c s="16"/>
      <c s="16"/>
      <c s="16" t="s">
        <v>65</v>
      </c>
      <c s="16"/>
      <c s="16"/>
      <c s="16"/>
      <c s="16">
        <f>+H16+H21+H78</f>
      </c>
      <c r="P80">
        <f>+P16+P21+P78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6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23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2115</v>
      </c>
      <c s="5" t="s">
        <v>2116</v>
      </c>
      <c s="5"/>
    </row>
    <row r="6" spans="1:5" ht="12.75" customHeight="1">
      <c r="A6" t="s">
        <v>17</v>
      </c>
      <c r="C6" s="5" t="s">
        <v>2117</v>
      </c>
      <c s="5" t="s">
        <v>2116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42</v>
      </c>
      <c s="9" t="s">
        <v>41</v>
      </c>
      <c s="9"/>
      <c s="11"/>
      <c s="9"/>
      <c s="11"/>
    </row>
    <row r="12" spans="1:16" ht="12.75">
      <c r="A12" s="7">
        <v>1</v>
      </c>
      <c s="7" t="s">
        <v>1606</v>
      </c>
      <c s="7" t="s">
        <v>44</v>
      </c>
      <c s="7" t="s">
        <v>1607</v>
      </c>
      <c s="7" t="s">
        <v>70</v>
      </c>
      <c s="10">
        <v>1</v>
      </c>
      <c s="14"/>
      <c s="13">
        <f>ROUND((G12*F12),2)</f>
      </c>
      <c r="O12">
        <f>rekapitulace!H8</f>
      </c>
      <c>
        <f>O12/100*H12</f>
      </c>
    </row>
    <row r="13" spans="4:4" ht="25.5">
      <c r="D13" s="15" t="s">
        <v>188</v>
      </c>
    </row>
    <row r="14" spans="1:16" ht="12.75" customHeight="1">
      <c r="A14" s="16"/>
      <c s="16"/>
      <c s="16" t="s">
        <v>42</v>
      </c>
      <c s="16" t="s">
        <v>41</v>
      </c>
      <c s="16"/>
      <c s="16"/>
      <c s="16"/>
      <c s="16">
        <f>SUM(H12:H13)</f>
      </c>
      <c r="P14">
        <f>ROUND(SUM(P12:P13),2)</f>
      </c>
    </row>
    <row r="16" spans="1:8" ht="12.75" customHeight="1">
      <c r="A16" s="9"/>
      <c s="9"/>
      <c s="9" t="s">
        <v>39</v>
      </c>
      <c s="9" t="s">
        <v>366</v>
      </c>
      <c s="9"/>
      <c s="11"/>
      <c s="9"/>
      <c s="11"/>
    </row>
    <row r="17" spans="1:16" ht="12.75">
      <c r="A17" s="7">
        <v>2</v>
      </c>
      <c s="7" t="s">
        <v>2118</v>
      </c>
      <c s="7" t="s">
        <v>44</v>
      </c>
      <c s="7" t="s">
        <v>2119</v>
      </c>
      <c s="7" t="s">
        <v>70</v>
      </c>
      <c s="10">
        <v>1</v>
      </c>
      <c s="14"/>
      <c s="13">
        <f>ROUND((G17*F17),2)</f>
      </c>
      <c r="O17">
        <f>rekapitulace!H8</f>
      </c>
      <c>
        <f>O17/100*H17</f>
      </c>
    </row>
    <row r="18" spans="4:4" ht="25.5">
      <c r="D18" s="15" t="s">
        <v>188</v>
      </c>
    </row>
    <row r="19" spans="1:16" ht="12.75">
      <c r="A19" s="7">
        <v>3</v>
      </c>
      <c s="7" t="s">
        <v>2120</v>
      </c>
      <c s="7" t="s">
        <v>44</v>
      </c>
      <c s="7" t="s">
        <v>2121</v>
      </c>
      <c s="7" t="s">
        <v>128</v>
      </c>
      <c s="10">
        <v>45</v>
      </c>
      <c s="14"/>
      <c s="13">
        <f>ROUND((G19*F19),2)</f>
      </c>
      <c r="O19">
        <f>rekapitulace!H8</f>
      </c>
      <c>
        <f>O19/100*H19</f>
      </c>
    </row>
    <row r="20" spans="4:4" ht="25.5">
      <c r="D20" s="15" t="s">
        <v>474</v>
      </c>
    </row>
    <row r="21" spans="1:16" ht="12.75" customHeight="1">
      <c r="A21" s="16"/>
      <c s="16"/>
      <c s="16" t="s">
        <v>39</v>
      </c>
      <c s="16" t="s">
        <v>366</v>
      </c>
      <c s="16"/>
      <c s="16"/>
      <c s="16"/>
      <c s="16">
        <f>SUM(H17:H20)</f>
      </c>
      <c r="P21">
        <f>ROUND(SUM(P17:P20),2)</f>
      </c>
    </row>
    <row r="23" spans="1:16" ht="12.75" customHeight="1">
      <c r="A23" s="16"/>
      <c s="16"/>
      <c s="16"/>
      <c s="16" t="s">
        <v>65</v>
      </c>
      <c s="16"/>
      <c s="16"/>
      <c s="16"/>
      <c s="16">
        <f>+H14+H21</f>
      </c>
      <c r="P23">
        <f>+P14+P21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6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141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2122</v>
      </c>
      <c s="5" t="s">
        <v>2123</v>
      </c>
      <c s="5"/>
    </row>
    <row r="6" spans="1:5" ht="12.75" customHeight="1">
      <c r="A6" t="s">
        <v>17</v>
      </c>
      <c r="C6" s="5" t="s">
        <v>2124</v>
      </c>
      <c s="5" t="s">
        <v>2123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24</v>
      </c>
      <c s="9" t="s">
        <v>102</v>
      </c>
      <c s="9"/>
      <c s="11"/>
      <c s="9"/>
      <c s="11"/>
    </row>
    <row r="12" spans="1:16" ht="12.75">
      <c r="A12" s="7">
        <v>1</v>
      </c>
      <c s="7" t="s">
        <v>2125</v>
      </c>
      <c s="7" t="s">
        <v>44</v>
      </c>
      <c s="7" t="s">
        <v>2126</v>
      </c>
      <c s="7" t="s">
        <v>128</v>
      </c>
      <c s="10">
        <v>4</v>
      </c>
      <c s="14"/>
      <c s="13">
        <f>ROUND((G12*F12),2)</f>
      </c>
      <c r="O12">
        <f>rekapitulace!H8</f>
      </c>
      <c>
        <f>O12/100*H12</f>
      </c>
    </row>
    <row r="13" spans="1:16" ht="12.75">
      <c r="A13" s="7">
        <v>2</v>
      </c>
      <c s="7" t="s">
        <v>2127</v>
      </c>
      <c s="7" t="s">
        <v>44</v>
      </c>
      <c s="7" t="s">
        <v>2128</v>
      </c>
      <c s="7" t="s">
        <v>128</v>
      </c>
      <c s="10">
        <v>1</v>
      </c>
      <c s="14"/>
      <c s="13">
        <f>ROUND((G13*F13),2)</f>
      </c>
      <c r="O13">
        <f>rekapitulace!H8</f>
      </c>
      <c>
        <f>O13/100*H13</f>
      </c>
    </row>
    <row r="14" spans="1:16" ht="12.75">
      <c r="A14" s="7">
        <v>3</v>
      </c>
      <c s="7" t="s">
        <v>2129</v>
      </c>
      <c s="7" t="s">
        <v>44</v>
      </c>
      <c s="7" t="s">
        <v>2130</v>
      </c>
      <c s="7" t="s">
        <v>128</v>
      </c>
      <c s="10">
        <v>380</v>
      </c>
      <c s="14"/>
      <c s="13">
        <f>ROUND((G14*F14),2)</f>
      </c>
      <c r="O14">
        <f>rekapitulace!H8</f>
      </c>
      <c>
        <f>O14/100*H14</f>
      </c>
    </row>
    <row r="15" spans="4:4" ht="51">
      <c r="D15" s="15" t="s">
        <v>2131</v>
      </c>
    </row>
    <row r="16" spans="1:16" ht="12.75">
      <c r="A16" s="7">
        <v>4</v>
      </c>
      <c s="7" t="s">
        <v>2132</v>
      </c>
      <c s="7" t="s">
        <v>44</v>
      </c>
      <c s="7" t="s">
        <v>2133</v>
      </c>
      <c s="7" t="s">
        <v>128</v>
      </c>
      <c s="10">
        <v>380</v>
      </c>
      <c s="14"/>
      <c s="13">
        <f>ROUND((G16*F16),2)</f>
      </c>
      <c r="O16">
        <f>rekapitulace!H8</f>
      </c>
      <c>
        <f>O16/100*H16</f>
      </c>
    </row>
    <row r="17" spans="1:16" ht="12.75">
      <c r="A17" s="7">
        <v>5</v>
      </c>
      <c s="7" t="s">
        <v>2134</v>
      </c>
      <c s="7" t="s">
        <v>44</v>
      </c>
      <c s="7" t="s">
        <v>2135</v>
      </c>
      <c s="7" t="s">
        <v>128</v>
      </c>
      <c s="10">
        <v>28</v>
      </c>
      <c s="14"/>
      <c s="13">
        <f>ROUND((G17*F17),2)</f>
      </c>
      <c r="O17">
        <f>rekapitulace!H8</f>
      </c>
      <c>
        <f>O17/100*H17</f>
      </c>
    </row>
    <row r="18" spans="4:4" ht="38.25">
      <c r="D18" s="15" t="s">
        <v>2136</v>
      </c>
    </row>
    <row r="19" spans="1:16" ht="12.75">
      <c r="A19" s="7">
        <v>6</v>
      </c>
      <c s="7" t="s">
        <v>2137</v>
      </c>
      <c s="7" t="s">
        <v>44</v>
      </c>
      <c s="7" t="s">
        <v>2138</v>
      </c>
      <c s="7" t="s">
        <v>128</v>
      </c>
      <c s="10">
        <v>28</v>
      </c>
      <c s="14"/>
      <c s="13">
        <f>ROUND((G19*F19),2)</f>
      </c>
      <c r="O19">
        <f>rekapitulace!H8</f>
      </c>
      <c>
        <f>O19/100*H19</f>
      </c>
    </row>
    <row r="20" spans="1:16" ht="12.75">
      <c r="A20" s="7">
        <v>7</v>
      </c>
      <c s="7" t="s">
        <v>2139</v>
      </c>
      <c s="7" t="s">
        <v>44</v>
      </c>
      <c s="7" t="s">
        <v>2140</v>
      </c>
      <c s="7" t="s">
        <v>93</v>
      </c>
      <c s="10">
        <v>11.4</v>
      </c>
      <c s="14"/>
      <c s="13">
        <f>ROUND((G20*F20),2)</f>
      </c>
      <c r="O20">
        <f>rekapitulace!H8</f>
      </c>
      <c>
        <f>O20/100*H20</f>
      </c>
    </row>
    <row r="21" spans="4:4" ht="153">
      <c r="D21" s="15" t="s">
        <v>2141</v>
      </c>
    </row>
    <row r="22" spans="1:16" ht="12.75">
      <c r="A22" s="7">
        <v>8</v>
      </c>
      <c s="7" t="s">
        <v>2142</v>
      </c>
      <c s="7" t="s">
        <v>44</v>
      </c>
      <c s="7" t="s">
        <v>2143</v>
      </c>
      <c s="7" t="s">
        <v>93</v>
      </c>
      <c s="10">
        <v>11.4</v>
      </c>
      <c s="14"/>
      <c s="13">
        <f>ROUND((G22*F22),2)</f>
      </c>
      <c r="O22">
        <f>rekapitulace!H8</f>
      </c>
      <c>
        <f>O22/100*H22</f>
      </c>
    </row>
    <row r="23" spans="4:4" ht="63.75">
      <c r="D23" s="15" t="s">
        <v>2144</v>
      </c>
    </row>
    <row r="24" spans="1:16" ht="12.75">
      <c r="A24" s="7">
        <v>9</v>
      </c>
      <c s="7" t="s">
        <v>2145</v>
      </c>
      <c s="7" t="s">
        <v>44</v>
      </c>
      <c s="7" t="s">
        <v>2146</v>
      </c>
      <c s="7" t="s">
        <v>93</v>
      </c>
      <c s="10">
        <v>19.352</v>
      </c>
      <c s="14"/>
      <c s="13">
        <f>ROUND((G24*F24),2)</f>
      </c>
      <c r="O24">
        <f>rekapitulace!H8</f>
      </c>
      <c>
        <f>O24/100*H24</f>
      </c>
    </row>
    <row r="25" spans="4:4" ht="408">
      <c r="D25" s="15" t="s">
        <v>2147</v>
      </c>
    </row>
    <row r="26" spans="1:16" ht="12.75">
      <c r="A26" s="7">
        <v>10</v>
      </c>
      <c s="7" t="s">
        <v>2148</v>
      </c>
      <c s="7" t="s">
        <v>44</v>
      </c>
      <c s="7" t="s">
        <v>2149</v>
      </c>
      <c s="7" t="s">
        <v>93</v>
      </c>
      <c s="10">
        <v>174.168</v>
      </c>
      <c s="14"/>
      <c s="13">
        <f>ROUND((G26*F26),2)</f>
      </c>
      <c r="O26">
        <f>rekapitulace!H8</f>
      </c>
      <c>
        <f>O26/100*H26</f>
      </c>
    </row>
    <row r="27" spans="4:4" ht="63.75">
      <c r="D27" s="15" t="s">
        <v>2150</v>
      </c>
    </row>
    <row r="28" spans="1:16" ht="12.75">
      <c r="A28" s="7">
        <v>11</v>
      </c>
      <c s="7" t="s">
        <v>2151</v>
      </c>
      <c s="7" t="s">
        <v>44</v>
      </c>
      <c s="7" t="s">
        <v>2152</v>
      </c>
      <c s="7" t="s">
        <v>93</v>
      </c>
      <c s="10">
        <v>16</v>
      </c>
      <c s="14"/>
      <c s="13">
        <f>ROUND((G28*F28),2)</f>
      </c>
      <c r="O28">
        <f>rekapitulace!H8</f>
      </c>
      <c>
        <f>O28/100*H28</f>
      </c>
    </row>
    <row r="29" spans="4:4" ht="38.25">
      <c r="D29" s="15" t="s">
        <v>2153</v>
      </c>
    </row>
    <row r="30" spans="1:16" ht="12.75">
      <c r="A30" s="7">
        <v>12</v>
      </c>
      <c s="7" t="s">
        <v>2154</v>
      </c>
      <c s="7" t="s">
        <v>44</v>
      </c>
      <c s="7" t="s">
        <v>2155</v>
      </c>
      <c s="7" t="s">
        <v>117</v>
      </c>
      <c s="10">
        <v>317.268</v>
      </c>
      <c s="14"/>
      <c s="13">
        <f>ROUND((G30*F30),2)</f>
      </c>
      <c r="O30">
        <f>rekapitulace!H8</f>
      </c>
      <c>
        <f>O30/100*H30</f>
      </c>
    </row>
    <row r="31" spans="4:4" ht="409.5">
      <c r="D31" s="15" t="s">
        <v>2156</v>
      </c>
    </row>
    <row r="32" spans="1:16" ht="12.75">
      <c r="A32" s="7">
        <v>13</v>
      </c>
      <c s="7" t="s">
        <v>2157</v>
      </c>
      <c s="7" t="s">
        <v>44</v>
      </c>
      <c s="7" t="s">
        <v>2158</v>
      </c>
      <c s="7" t="s">
        <v>117</v>
      </c>
      <c s="10">
        <v>35.252</v>
      </c>
      <c s="14"/>
      <c s="13">
        <f>ROUND((G32*F32),2)</f>
      </c>
      <c r="O32">
        <f>rekapitulace!H8</f>
      </c>
      <c>
        <f>O32/100*H32</f>
      </c>
    </row>
    <row r="33" spans="4:4" ht="38.25">
      <c r="D33" s="15" t="s">
        <v>2159</v>
      </c>
    </row>
    <row r="34" spans="1:16" ht="12.75">
      <c r="A34" s="7">
        <v>14</v>
      </c>
      <c s="7" t="s">
        <v>2160</v>
      </c>
      <c s="7" t="s">
        <v>44</v>
      </c>
      <c s="7" t="s">
        <v>2161</v>
      </c>
      <c s="7" t="s">
        <v>117</v>
      </c>
      <c s="10">
        <v>317.268</v>
      </c>
      <c s="14"/>
      <c s="13">
        <f>ROUND((G34*F34),2)</f>
      </c>
      <c r="O34">
        <f>rekapitulace!H8</f>
      </c>
      <c>
        <f>O34/100*H34</f>
      </c>
    </row>
    <row r="35" spans="4:4" ht="38.25">
      <c r="D35" s="15" t="s">
        <v>2162</v>
      </c>
    </row>
    <row r="36" spans="1:16" ht="12.75">
      <c r="A36" s="7">
        <v>15</v>
      </c>
      <c s="7" t="s">
        <v>2163</v>
      </c>
      <c s="7" t="s">
        <v>44</v>
      </c>
      <c s="7" t="s">
        <v>2164</v>
      </c>
      <c s="7" t="s">
        <v>117</v>
      </c>
      <c s="10">
        <v>35.252</v>
      </c>
      <c s="14"/>
      <c s="13">
        <f>ROUND((G36*F36),2)</f>
      </c>
      <c r="O36">
        <f>rekapitulace!H8</f>
      </c>
      <c>
        <f>O36/100*H36</f>
      </c>
    </row>
    <row r="37" spans="4:4" ht="38.25">
      <c r="D37" s="15" t="s">
        <v>2159</v>
      </c>
    </row>
    <row r="38" spans="1:16" ht="12.75">
      <c r="A38" s="7">
        <v>16</v>
      </c>
      <c s="7" t="s">
        <v>2165</v>
      </c>
      <c s="7" t="s">
        <v>44</v>
      </c>
      <c s="7" t="s">
        <v>2166</v>
      </c>
      <c s="7" t="s">
        <v>93</v>
      </c>
      <c s="10">
        <v>216.32</v>
      </c>
      <c s="14"/>
      <c s="13">
        <f>ROUND((G38*F38),2)</f>
      </c>
      <c r="O38">
        <f>rekapitulace!H8</f>
      </c>
      <c>
        <f>O38/100*H38</f>
      </c>
    </row>
    <row r="39" spans="4:4" ht="140.25">
      <c r="D39" s="15" t="s">
        <v>2167</v>
      </c>
    </row>
    <row r="40" spans="1:16" ht="12.75">
      <c r="A40" s="7">
        <v>17</v>
      </c>
      <c s="7" t="s">
        <v>2168</v>
      </c>
      <c s="7" t="s">
        <v>44</v>
      </c>
      <c s="7" t="s">
        <v>2169</v>
      </c>
      <c s="7" t="s">
        <v>93</v>
      </c>
      <c s="10">
        <v>216.32</v>
      </c>
      <c s="14"/>
      <c s="13">
        <f>ROUND((G40*F40),2)</f>
      </c>
      <c r="O40">
        <f>rekapitulace!H8</f>
      </c>
      <c>
        <f>O40/100*H40</f>
      </c>
    </row>
    <row r="41" spans="4:4" ht="102">
      <c r="D41" s="15" t="s">
        <v>2170</v>
      </c>
    </row>
    <row r="42" spans="1:16" ht="12.75">
      <c r="A42" s="7">
        <v>18</v>
      </c>
      <c s="7" t="s">
        <v>2171</v>
      </c>
      <c s="7" t="s">
        <v>44</v>
      </c>
      <c s="7" t="s">
        <v>2172</v>
      </c>
      <c s="7" t="s">
        <v>97</v>
      </c>
      <c s="10">
        <v>432.64</v>
      </c>
      <c s="14"/>
      <c s="13">
        <f>ROUND((G42*F42),2)</f>
      </c>
      <c r="O42">
        <f>rekapitulace!H8</f>
      </c>
      <c>
        <f>O42/100*H42</f>
      </c>
    </row>
    <row r="43" spans="4:4" ht="38.25">
      <c r="D43" s="15" t="s">
        <v>2173</v>
      </c>
    </row>
    <row r="44" spans="1:16" ht="12.75">
      <c r="A44" s="7">
        <v>19</v>
      </c>
      <c s="7" t="s">
        <v>2174</v>
      </c>
      <c s="7" t="s">
        <v>44</v>
      </c>
      <c s="7" t="s">
        <v>2175</v>
      </c>
      <c s="7" t="s">
        <v>93</v>
      </c>
      <c s="10">
        <v>153.56</v>
      </c>
      <c s="14"/>
      <c s="13">
        <f>ROUND((G44*F44),2)</f>
      </c>
      <c r="O44">
        <f>rekapitulace!H8</f>
      </c>
      <c>
        <f>O44/100*H44</f>
      </c>
    </row>
    <row r="45" spans="4:4" ht="293.25">
      <c r="D45" s="15" t="s">
        <v>2176</v>
      </c>
    </row>
    <row r="46" spans="1:16" ht="12.75">
      <c r="A46" s="7">
        <v>20</v>
      </c>
      <c s="7" t="s">
        <v>2177</v>
      </c>
      <c s="7" t="s">
        <v>44</v>
      </c>
      <c s="7" t="s">
        <v>2178</v>
      </c>
      <c s="7" t="s">
        <v>93</v>
      </c>
      <c s="10">
        <v>31.38</v>
      </c>
      <c s="14"/>
      <c s="13">
        <f>ROUND((G46*F46),2)</f>
      </c>
      <c r="O46">
        <f>rekapitulace!H8</f>
      </c>
      <c>
        <f>O46/100*H46</f>
      </c>
    </row>
    <row r="47" spans="4:4" ht="63.75">
      <c r="D47" s="15" t="s">
        <v>2179</v>
      </c>
    </row>
    <row r="48" spans="1:16" ht="12.75">
      <c r="A48" s="7">
        <v>21</v>
      </c>
      <c s="7" t="s">
        <v>2180</v>
      </c>
      <c s="7" t="s">
        <v>44</v>
      </c>
      <c s="7" t="s">
        <v>2181</v>
      </c>
      <c s="7" t="s">
        <v>93</v>
      </c>
      <c s="10">
        <v>31.38</v>
      </c>
      <c s="14"/>
      <c s="13">
        <f>ROUND((G48*F48),2)</f>
      </c>
      <c r="O48">
        <f>rekapitulace!H8</f>
      </c>
      <c>
        <f>O48/100*H48</f>
      </c>
    </row>
    <row r="49" spans="4:4" ht="409.5">
      <c r="D49" s="15" t="s">
        <v>2182</v>
      </c>
    </row>
    <row r="50" spans="1:16" ht="12.75">
      <c r="A50" s="7">
        <v>22</v>
      </c>
      <c s="7" t="s">
        <v>2183</v>
      </c>
      <c s="7" t="s">
        <v>44</v>
      </c>
      <c s="7" t="s">
        <v>2184</v>
      </c>
      <c s="7" t="s">
        <v>97</v>
      </c>
      <c s="10">
        <v>107.759</v>
      </c>
      <c s="14"/>
      <c s="13">
        <f>ROUND((G50*F50),2)</f>
      </c>
      <c r="O50">
        <f>rekapitulace!H8</f>
      </c>
      <c>
        <f>O50/100*H50</f>
      </c>
    </row>
    <row r="51" spans="4:4" ht="38.25">
      <c r="D51" s="15" t="s">
        <v>2185</v>
      </c>
    </row>
    <row r="52" spans="1:16" ht="12.75">
      <c r="A52" s="7">
        <v>23</v>
      </c>
      <c s="7" t="s">
        <v>2186</v>
      </c>
      <c s="7" t="s">
        <v>44</v>
      </c>
      <c s="7" t="s">
        <v>2187</v>
      </c>
      <c s="7" t="s">
        <v>97</v>
      </c>
      <c s="10">
        <v>263.663</v>
      </c>
      <c s="14"/>
      <c s="13">
        <f>ROUND((G52*F52),2)</f>
      </c>
      <c r="O52">
        <f>rekapitulace!H8</f>
      </c>
      <c>
        <f>O52/100*H52</f>
      </c>
    </row>
    <row r="53" spans="4:4" ht="38.25">
      <c r="D53" s="15" t="s">
        <v>2188</v>
      </c>
    </row>
    <row r="54" spans="1:16" ht="12.75" customHeight="1">
      <c r="A54" s="16"/>
      <c s="16"/>
      <c s="16" t="s">
        <v>24</v>
      </c>
      <c s="16" t="s">
        <v>102</v>
      </c>
      <c s="16"/>
      <c s="16"/>
      <c s="16"/>
      <c s="16">
        <f>SUM(H12:H53)</f>
      </c>
      <c r="P54">
        <f>ROUND(SUM(P12:P53),2)</f>
      </c>
    </row>
    <row r="56" spans="1:8" ht="12.75" customHeight="1">
      <c r="A56" s="9"/>
      <c s="9"/>
      <c s="9" t="s">
        <v>34</v>
      </c>
      <c s="9" t="s">
        <v>2189</v>
      </c>
      <c s="9"/>
      <c s="11"/>
      <c s="9"/>
      <c s="11"/>
    </row>
    <row r="57" spans="1:16" ht="12.75">
      <c r="A57" s="7">
        <v>24</v>
      </c>
      <c s="7" t="s">
        <v>2183</v>
      </c>
      <c s="7" t="s">
        <v>44</v>
      </c>
      <c s="7" t="s">
        <v>2184</v>
      </c>
      <c s="7" t="s">
        <v>97</v>
      </c>
      <c s="10">
        <v>0.414</v>
      </c>
      <c s="14"/>
      <c s="13">
        <f>ROUND((G57*F57),2)</f>
      </c>
      <c r="O57">
        <f>rekapitulace!H8</f>
      </c>
      <c>
        <f>O57/100*H57</f>
      </c>
    </row>
    <row r="58" spans="4:4" ht="89.25">
      <c r="D58" s="15" t="s">
        <v>2190</v>
      </c>
    </row>
    <row r="59" spans="1:16" ht="12.75">
      <c r="A59" s="7">
        <v>25</v>
      </c>
      <c s="7" t="s">
        <v>2191</v>
      </c>
      <c s="7" t="s">
        <v>44</v>
      </c>
      <c s="7" t="s">
        <v>2192</v>
      </c>
      <c s="7" t="s">
        <v>93</v>
      </c>
      <c s="10">
        <v>0.6</v>
      </c>
      <c s="14"/>
      <c s="13">
        <f>ROUND((G59*F59),2)</f>
      </c>
      <c r="O59">
        <f>rekapitulace!H8</f>
      </c>
      <c>
        <f>O59/100*H59</f>
      </c>
    </row>
    <row r="60" spans="4:4" ht="38.25">
      <c r="D60" s="15" t="s">
        <v>2193</v>
      </c>
    </row>
    <row r="61" spans="1:16" ht="12.75">
      <c r="A61" s="7">
        <v>26</v>
      </c>
      <c s="7" t="s">
        <v>2194</v>
      </c>
      <c s="7" t="s">
        <v>44</v>
      </c>
      <c s="7" t="s">
        <v>2195</v>
      </c>
      <c s="7" t="s">
        <v>93</v>
      </c>
      <c s="10">
        <v>0.23</v>
      </c>
      <c s="14"/>
      <c s="13">
        <f>ROUND((G61*F61),2)</f>
      </c>
      <c r="O61">
        <f>rekapitulace!H8</f>
      </c>
      <c>
        <f>O61/100*H61</f>
      </c>
    </row>
    <row r="62" spans="4:4" ht="25.5">
      <c r="D62" s="15" t="s">
        <v>2196</v>
      </c>
    </row>
    <row r="63" spans="1:16" ht="12.75" customHeight="1">
      <c r="A63" s="16"/>
      <c s="16"/>
      <c s="16" t="s">
        <v>34</v>
      </c>
      <c s="16" t="s">
        <v>2197</v>
      </c>
      <c s="16"/>
      <c s="16"/>
      <c s="16"/>
      <c s="16">
        <f>SUM(H57:H62)</f>
      </c>
      <c r="P63">
        <f>ROUND(SUM(P57:P62),2)</f>
      </c>
    </row>
    <row r="65" spans="1:8" ht="12.75" customHeight="1">
      <c r="A65" s="9"/>
      <c s="9"/>
      <c s="9" t="s">
        <v>2199</v>
      </c>
      <c s="9" t="s">
        <v>2198</v>
      </c>
      <c s="9"/>
      <c s="11"/>
      <c s="9"/>
      <c s="11"/>
    </row>
    <row r="66" spans="1:16" ht="12.75">
      <c r="A66" s="7">
        <v>27</v>
      </c>
      <c s="7" t="s">
        <v>2200</v>
      </c>
      <c s="7" t="s">
        <v>44</v>
      </c>
      <c s="7" t="s">
        <v>2201</v>
      </c>
      <c s="7" t="s">
        <v>46</v>
      </c>
      <c s="10">
        <v>2</v>
      </c>
      <c s="14"/>
      <c s="13">
        <f>ROUND((G66*F66),2)</f>
      </c>
      <c r="O66">
        <f>rekapitulace!H8</f>
      </c>
      <c>
        <f>O66/100*H66</f>
      </c>
    </row>
    <row r="67" spans="1:16" ht="12.75">
      <c r="A67" s="7">
        <v>28</v>
      </c>
      <c s="7" t="s">
        <v>2202</v>
      </c>
      <c s="7" t="s">
        <v>44</v>
      </c>
      <c s="7" t="s">
        <v>2203</v>
      </c>
      <c s="7" t="s">
        <v>128</v>
      </c>
      <c s="10">
        <v>147</v>
      </c>
      <c s="14"/>
      <c s="13">
        <f>ROUND((G67*F67),2)</f>
      </c>
      <c r="O67">
        <f>rekapitulace!H8</f>
      </c>
      <c>
        <f>O67/100*H67</f>
      </c>
    </row>
    <row r="68" spans="1:16" ht="12.75">
      <c r="A68" s="7">
        <v>29</v>
      </c>
      <c s="7" t="s">
        <v>2204</v>
      </c>
      <c s="7" t="s">
        <v>44</v>
      </c>
      <c s="7" t="s">
        <v>2205</v>
      </c>
      <c s="7" t="s">
        <v>128</v>
      </c>
      <c s="10">
        <v>169.05</v>
      </c>
      <c s="14"/>
      <c s="13">
        <f>ROUND((G68*F68),2)</f>
      </c>
      <c r="O68">
        <f>rekapitulace!H8</f>
      </c>
      <c>
        <f>O68/100*H68</f>
      </c>
    </row>
    <row r="69" spans="4:4" ht="102">
      <c r="D69" s="15" t="s">
        <v>2206</v>
      </c>
    </row>
    <row r="70" spans="1:16" ht="12.75" customHeight="1">
      <c r="A70" s="16"/>
      <c s="16"/>
      <c s="16" t="s">
        <v>2199</v>
      </c>
      <c s="16" t="s">
        <v>2198</v>
      </c>
      <c s="16"/>
      <c s="16"/>
      <c s="16"/>
      <c s="16">
        <f>SUM(H66:H69)</f>
      </c>
      <c r="P70">
        <f>ROUND(SUM(P66:P69),2)</f>
      </c>
    </row>
    <row r="72" spans="1:8" ht="12.75" customHeight="1">
      <c r="A72" s="9"/>
      <c s="9"/>
      <c s="9" t="s">
        <v>2208</v>
      </c>
      <c s="9" t="s">
        <v>2207</v>
      </c>
      <c s="9"/>
      <c s="11"/>
      <c s="9"/>
      <c s="11"/>
    </row>
    <row r="73" spans="1:16" ht="12.75">
      <c r="A73" s="7">
        <v>30</v>
      </c>
      <c s="7" t="s">
        <v>2209</v>
      </c>
      <c s="7" t="s">
        <v>44</v>
      </c>
      <c s="7" t="s">
        <v>2210</v>
      </c>
      <c s="7" t="s">
        <v>70</v>
      </c>
      <c s="10">
        <v>5</v>
      </c>
      <c s="14"/>
      <c s="13">
        <f>ROUND((G73*F73),2)</f>
      </c>
      <c r="O73">
        <f>rekapitulace!H8</f>
      </c>
      <c>
        <f>O73/100*H73</f>
      </c>
    </row>
    <row r="74" spans="1:16" ht="12.75">
      <c r="A74" s="7">
        <v>31</v>
      </c>
      <c s="7" t="s">
        <v>2211</v>
      </c>
      <c s="7" t="s">
        <v>44</v>
      </c>
      <c s="7" t="s">
        <v>2212</v>
      </c>
      <c s="7" t="s">
        <v>2213</v>
      </c>
      <c s="10">
        <v>1</v>
      </c>
      <c s="14"/>
      <c s="13">
        <f>ROUND((G74*F74),2)</f>
      </c>
      <c r="O74">
        <f>rekapitulace!H8</f>
      </c>
      <c>
        <f>O74/100*H74</f>
      </c>
    </row>
    <row r="75" spans="1:16" ht="12.75">
      <c r="A75" s="7">
        <v>32</v>
      </c>
      <c s="7" t="s">
        <v>2214</v>
      </c>
      <c s="7" t="s">
        <v>44</v>
      </c>
      <c s="7" t="s">
        <v>2215</v>
      </c>
      <c s="7" t="s">
        <v>128</v>
      </c>
      <c s="10">
        <v>19</v>
      </c>
      <c s="14"/>
      <c s="13">
        <f>ROUND((G75*F75),2)</f>
      </c>
      <c r="O75">
        <f>rekapitulace!H8</f>
      </c>
      <c>
        <f>O75/100*H75</f>
      </c>
    </row>
    <row r="76" spans="4:4" ht="25.5">
      <c r="D76" s="15" t="s">
        <v>2216</v>
      </c>
    </row>
    <row r="77" spans="1:16" ht="12.75">
      <c r="A77" s="7">
        <v>33</v>
      </c>
      <c s="7" t="s">
        <v>2217</v>
      </c>
      <c s="7" t="s">
        <v>44</v>
      </c>
      <c s="7" t="s">
        <v>2218</v>
      </c>
      <c s="7" t="s">
        <v>70</v>
      </c>
      <c s="10">
        <v>2</v>
      </c>
      <c s="14"/>
      <c s="13">
        <f>ROUND((G77*F77),2)</f>
      </c>
      <c r="O77">
        <f>rekapitulace!H8</f>
      </c>
      <c>
        <f>O77/100*H77</f>
      </c>
    </row>
    <row r="78" spans="1:16" ht="12.75">
      <c r="A78" s="7">
        <v>34</v>
      </c>
      <c s="7" t="s">
        <v>2219</v>
      </c>
      <c s="7" t="s">
        <v>44</v>
      </c>
      <c s="7" t="s">
        <v>2220</v>
      </c>
      <c s="7" t="s">
        <v>128</v>
      </c>
      <c s="10">
        <v>115</v>
      </c>
      <c s="14"/>
      <c s="13">
        <f>ROUND((G78*F78),2)</f>
      </c>
      <c r="O78">
        <f>rekapitulace!H8</f>
      </c>
      <c>
        <f>O78/100*H78</f>
      </c>
    </row>
    <row r="79" spans="1:16" ht="12.75">
      <c r="A79" s="7">
        <v>35</v>
      </c>
      <c s="7" t="s">
        <v>2221</v>
      </c>
      <c s="7" t="s">
        <v>44</v>
      </c>
      <c s="7" t="s">
        <v>2222</v>
      </c>
      <c s="7" t="s">
        <v>128</v>
      </c>
      <c s="10">
        <v>42</v>
      </c>
      <c s="14"/>
      <c s="13">
        <f>ROUND((G79*F79),2)</f>
      </c>
      <c r="O79">
        <f>rekapitulace!H8</f>
      </c>
      <c>
        <f>O79/100*H79</f>
      </c>
    </row>
    <row r="80" spans="4:4" ht="127.5">
      <c r="D80" s="15" t="s">
        <v>2223</v>
      </c>
    </row>
    <row r="81" spans="1:16" ht="12.75">
      <c r="A81" s="7">
        <v>36</v>
      </c>
      <c s="7" t="s">
        <v>2224</v>
      </c>
      <c s="7" t="s">
        <v>44</v>
      </c>
      <c s="7" t="s">
        <v>2225</v>
      </c>
      <c s="7" t="s">
        <v>128</v>
      </c>
      <c s="10">
        <v>9</v>
      </c>
      <c s="14"/>
      <c s="13">
        <f>ROUND((G81*F81),2)</f>
      </c>
      <c r="O81">
        <f>rekapitulace!H8</f>
      </c>
      <c>
        <f>O81/100*H81</f>
      </c>
    </row>
    <row r="82" spans="4:4" ht="38.25">
      <c r="D82" s="15" t="s">
        <v>2226</v>
      </c>
    </row>
    <row r="83" spans="1:16" ht="12.75">
      <c r="A83" s="7">
        <v>37</v>
      </c>
      <c s="7" t="s">
        <v>2227</v>
      </c>
      <c s="7" t="s">
        <v>44</v>
      </c>
      <c s="7" t="s">
        <v>2228</v>
      </c>
      <c s="7" t="s">
        <v>70</v>
      </c>
      <c s="10">
        <v>6</v>
      </c>
      <c s="14"/>
      <c s="13">
        <f>ROUND((G83*F83),2)</f>
      </c>
      <c r="O83">
        <f>rekapitulace!H8</f>
      </c>
      <c>
        <f>O83/100*H83</f>
      </c>
    </row>
    <row r="84" spans="1:16" ht="12.75">
      <c r="A84" s="7">
        <v>38</v>
      </c>
      <c s="7" t="s">
        <v>2229</v>
      </c>
      <c s="7" t="s">
        <v>44</v>
      </c>
      <c s="7" t="s">
        <v>2230</v>
      </c>
      <c s="7" t="s">
        <v>70</v>
      </c>
      <c s="10">
        <v>4</v>
      </c>
      <c s="14"/>
      <c s="13">
        <f>ROUND((G84*F84),2)</f>
      </c>
      <c r="O84">
        <f>rekapitulace!H8</f>
      </c>
      <c>
        <f>O84/100*H84</f>
      </c>
    </row>
    <row r="85" spans="1:16" ht="12.75">
      <c r="A85" s="7">
        <v>39</v>
      </c>
      <c s="7" t="s">
        <v>2231</v>
      </c>
      <c s="7" t="s">
        <v>44</v>
      </c>
      <c s="7" t="s">
        <v>2232</v>
      </c>
      <c s="7" t="s">
        <v>70</v>
      </c>
      <c s="10">
        <v>3</v>
      </c>
      <c s="14"/>
      <c s="13">
        <f>ROUND((G85*F85),2)</f>
      </c>
      <c r="O85">
        <f>rekapitulace!H8</f>
      </c>
      <c>
        <f>O85/100*H85</f>
      </c>
    </row>
    <row r="86" spans="1:16" ht="12.75">
      <c r="A86" s="7">
        <v>40</v>
      </c>
      <c s="7" t="s">
        <v>2233</v>
      </c>
      <c s="7" t="s">
        <v>44</v>
      </c>
      <c s="7" t="s">
        <v>2234</v>
      </c>
      <c s="7" t="s">
        <v>70</v>
      </c>
      <c s="10">
        <v>3</v>
      </c>
      <c s="14"/>
      <c s="13">
        <f>ROUND((G86*F86),2)</f>
      </c>
      <c r="O86">
        <f>rekapitulace!H8</f>
      </c>
      <c>
        <f>O86/100*H86</f>
      </c>
    </row>
    <row r="87" spans="1:16" ht="12.75">
      <c r="A87" s="7">
        <v>41</v>
      </c>
      <c s="7" t="s">
        <v>2235</v>
      </c>
      <c s="7" t="s">
        <v>44</v>
      </c>
      <c s="7" t="s">
        <v>2236</v>
      </c>
      <c s="7" t="s">
        <v>128</v>
      </c>
      <c s="10">
        <v>147</v>
      </c>
      <c s="14"/>
      <c s="13">
        <f>ROUND((G87*F87),2)</f>
      </c>
      <c r="O87">
        <f>rekapitulace!H8</f>
      </c>
      <c>
        <f>O87/100*H87</f>
      </c>
    </row>
    <row r="88" spans="4:4" ht="25.5">
      <c r="D88" s="15" t="s">
        <v>2237</v>
      </c>
    </row>
    <row r="89" spans="1:16" ht="12.75">
      <c r="A89" s="7">
        <v>42</v>
      </c>
      <c s="7" t="s">
        <v>2238</v>
      </c>
      <c s="7" t="s">
        <v>44</v>
      </c>
      <c s="7" t="s">
        <v>2239</v>
      </c>
      <c s="7" t="s">
        <v>128</v>
      </c>
      <c s="10">
        <v>147</v>
      </c>
      <c s="14"/>
      <c s="13">
        <f>ROUND((G89*F89),2)</f>
      </c>
      <c r="O89">
        <f>rekapitulace!H8</f>
      </c>
      <c>
        <f>O89/100*H89</f>
      </c>
    </row>
    <row r="90" spans="4:4" ht="25.5">
      <c r="D90" s="15" t="s">
        <v>2237</v>
      </c>
    </row>
    <row r="91" spans="1:16" ht="12.75">
      <c r="A91" s="7">
        <v>43</v>
      </c>
      <c s="7" t="s">
        <v>2240</v>
      </c>
      <c s="7" t="s">
        <v>44</v>
      </c>
      <c s="7" t="s">
        <v>2241</v>
      </c>
      <c s="7" t="s">
        <v>46</v>
      </c>
      <c s="10">
        <v>1</v>
      </c>
      <c s="14"/>
      <c s="13">
        <f>ROUND((G91*F91),2)</f>
      </c>
      <c r="O91">
        <f>rekapitulace!H8</f>
      </c>
      <c>
        <f>O91/100*H91</f>
      </c>
    </row>
    <row r="92" spans="1:16" ht="12.75">
      <c r="A92" s="7">
        <v>44</v>
      </c>
      <c s="7" t="s">
        <v>2242</v>
      </c>
      <c s="7" t="s">
        <v>44</v>
      </c>
      <c s="7" t="s">
        <v>2243</v>
      </c>
      <c s="7" t="s">
        <v>46</v>
      </c>
      <c s="10">
        <v>1</v>
      </c>
      <c s="14"/>
      <c s="13">
        <f>ROUND((G92*F92),2)</f>
      </c>
      <c r="O92">
        <f>rekapitulace!H8</f>
      </c>
      <c>
        <f>O92/100*H92</f>
      </c>
    </row>
    <row r="93" spans="1:16" ht="12.75">
      <c r="A93" s="7">
        <v>45</v>
      </c>
      <c s="7" t="s">
        <v>2244</v>
      </c>
      <c s="7" t="s">
        <v>44</v>
      </c>
      <c s="7" t="s">
        <v>2245</v>
      </c>
      <c s="7" t="s">
        <v>46</v>
      </c>
      <c s="10">
        <v>2</v>
      </c>
      <c s="14"/>
      <c s="13">
        <f>ROUND((G93*F93),2)</f>
      </c>
      <c r="O93">
        <f>rekapitulace!H8</f>
      </c>
      <c>
        <f>O93/100*H93</f>
      </c>
    </row>
    <row r="94" spans="1:16" ht="12.75">
      <c r="A94" s="7">
        <v>46</v>
      </c>
      <c s="7" t="s">
        <v>2246</v>
      </c>
      <c s="7" t="s">
        <v>44</v>
      </c>
      <c s="7" t="s">
        <v>2247</v>
      </c>
      <c s="7" t="s">
        <v>46</v>
      </c>
      <c s="10">
        <v>1</v>
      </c>
      <c s="14"/>
      <c s="13">
        <f>ROUND((G94*F94),2)</f>
      </c>
      <c r="O94">
        <f>rekapitulace!H8</f>
      </c>
      <c>
        <f>O94/100*H94</f>
      </c>
    </row>
    <row r="95" spans="1:16" ht="12.75">
      <c r="A95" s="7">
        <v>47</v>
      </c>
      <c s="7" t="s">
        <v>2248</v>
      </c>
      <c s="7" t="s">
        <v>44</v>
      </c>
      <c s="7" t="s">
        <v>2249</v>
      </c>
      <c s="7" t="s">
        <v>152</v>
      </c>
      <c s="10">
        <v>4</v>
      </c>
      <c s="14"/>
      <c s="13">
        <f>ROUND((G95*F95),2)</f>
      </c>
      <c r="O95">
        <f>rekapitulace!H8</f>
      </c>
      <c>
        <f>O95/100*H95</f>
      </c>
    </row>
    <row r="96" spans="1:16" ht="12.75">
      <c r="A96" s="7">
        <v>48</v>
      </c>
      <c s="7" t="s">
        <v>2250</v>
      </c>
      <c s="7" t="s">
        <v>44</v>
      </c>
      <c s="7" t="s">
        <v>2251</v>
      </c>
      <c s="7" t="s">
        <v>152</v>
      </c>
      <c s="10">
        <v>2</v>
      </c>
      <c s="14"/>
      <c s="13">
        <f>ROUND((G96*F96),2)</f>
      </c>
      <c r="O96">
        <f>rekapitulace!H8</f>
      </c>
      <c>
        <f>O96/100*H96</f>
      </c>
    </row>
    <row r="97" spans="1:16" ht="12.75">
      <c r="A97" s="7">
        <v>49</v>
      </c>
      <c s="7" t="s">
        <v>2252</v>
      </c>
      <c s="7" t="s">
        <v>44</v>
      </c>
      <c s="7" t="s">
        <v>2253</v>
      </c>
      <c s="7" t="s">
        <v>152</v>
      </c>
      <c s="10">
        <v>1</v>
      </c>
      <c s="14"/>
      <c s="13">
        <f>ROUND((G97*F97),2)</f>
      </c>
      <c r="O97">
        <f>rekapitulace!H8</f>
      </c>
      <c>
        <f>O97/100*H97</f>
      </c>
    </row>
    <row r="98" spans="1:16" ht="12.75">
      <c r="A98" s="7">
        <v>50</v>
      </c>
      <c s="7" t="s">
        <v>2254</v>
      </c>
      <c s="7" t="s">
        <v>44</v>
      </c>
      <c s="7" t="s">
        <v>2255</v>
      </c>
      <c s="7" t="s">
        <v>152</v>
      </c>
      <c s="10">
        <v>3</v>
      </c>
      <c s="14"/>
      <c s="13">
        <f>ROUND((G98*F98),2)</f>
      </c>
      <c r="O98">
        <f>rekapitulace!H8</f>
      </c>
      <c>
        <f>O98/100*H98</f>
      </c>
    </row>
    <row r="99" spans="1:16" ht="12.75">
      <c r="A99" s="7">
        <v>51</v>
      </c>
      <c s="7" t="s">
        <v>2256</v>
      </c>
      <c s="7" t="s">
        <v>44</v>
      </c>
      <c s="7" t="s">
        <v>2257</v>
      </c>
      <c s="7" t="s">
        <v>152</v>
      </c>
      <c s="10">
        <v>3</v>
      </c>
      <c s="14"/>
      <c s="13">
        <f>ROUND((G99*F99),2)</f>
      </c>
      <c r="O99">
        <f>rekapitulace!H8</f>
      </c>
      <c>
        <f>O99/100*H99</f>
      </c>
    </row>
    <row r="100" spans="1:16" ht="12.75">
      <c r="A100" s="7">
        <v>52</v>
      </c>
      <c s="7" t="s">
        <v>2258</v>
      </c>
      <c s="7" t="s">
        <v>44</v>
      </c>
      <c s="7" t="s">
        <v>2259</v>
      </c>
      <c s="7" t="s">
        <v>152</v>
      </c>
      <c s="10">
        <v>1</v>
      </c>
      <c s="14"/>
      <c s="13">
        <f>ROUND((G100*F100),2)</f>
      </c>
      <c r="O100">
        <f>rekapitulace!H8</f>
      </c>
      <c>
        <f>O100/100*H100</f>
      </c>
    </row>
    <row r="101" spans="1:16" ht="12.75">
      <c r="A101" s="7">
        <v>53</v>
      </c>
      <c s="7" t="s">
        <v>2260</v>
      </c>
      <c s="7" t="s">
        <v>44</v>
      </c>
      <c s="7" t="s">
        <v>2261</v>
      </c>
      <c s="7" t="s">
        <v>152</v>
      </c>
      <c s="10">
        <v>1</v>
      </c>
      <c s="14"/>
      <c s="13">
        <f>ROUND((G101*F101),2)</f>
      </c>
      <c r="O101">
        <f>rekapitulace!H8</f>
      </c>
      <c>
        <f>O101/100*H101</f>
      </c>
    </row>
    <row r="102" spans="1:16" ht="12.75">
      <c r="A102" s="7">
        <v>54</v>
      </c>
      <c s="7" t="s">
        <v>2262</v>
      </c>
      <c s="7" t="s">
        <v>44</v>
      </c>
      <c s="7" t="s">
        <v>2263</v>
      </c>
      <c s="7" t="s">
        <v>152</v>
      </c>
      <c s="10">
        <v>1</v>
      </c>
      <c s="14"/>
      <c s="13">
        <f>ROUND((G102*F102),2)</f>
      </c>
      <c r="O102">
        <f>rekapitulace!H8</f>
      </c>
      <c>
        <f>O102/100*H102</f>
      </c>
    </row>
    <row r="103" spans="1:16" ht="12.75">
      <c r="A103" s="7">
        <v>55</v>
      </c>
      <c s="7" t="s">
        <v>2264</v>
      </c>
      <c s="7" t="s">
        <v>44</v>
      </c>
      <c s="7" t="s">
        <v>2265</v>
      </c>
      <c s="7" t="s">
        <v>128</v>
      </c>
      <c s="10">
        <v>10</v>
      </c>
      <c s="14"/>
      <c s="13">
        <f>ROUND((G103*F103),2)</f>
      </c>
      <c r="O103">
        <f>rekapitulace!H8</f>
      </c>
      <c>
        <f>O103/100*H103</f>
      </c>
    </row>
    <row r="104" spans="1:16" ht="12.75">
      <c r="A104" s="7">
        <v>56</v>
      </c>
      <c s="7" t="s">
        <v>2266</v>
      </c>
      <c s="7" t="s">
        <v>44</v>
      </c>
      <c s="7" t="s">
        <v>2267</v>
      </c>
      <c s="7" t="s">
        <v>128</v>
      </c>
      <c s="10">
        <v>32</v>
      </c>
      <c s="14"/>
      <c s="13">
        <f>ROUND((G104*F104),2)</f>
      </c>
      <c r="O104">
        <f>rekapitulace!H8</f>
      </c>
      <c>
        <f>O104/100*H104</f>
      </c>
    </row>
    <row r="105" spans="1:16" ht="12.75">
      <c r="A105" s="7">
        <v>57</v>
      </c>
      <c s="7" t="s">
        <v>2268</v>
      </c>
      <c s="7" t="s">
        <v>44</v>
      </c>
      <c s="7" t="s">
        <v>2269</v>
      </c>
      <c s="7" t="s">
        <v>128</v>
      </c>
      <c s="10">
        <v>9</v>
      </c>
      <c s="14"/>
      <c s="13">
        <f>ROUND((G105*F105),2)</f>
      </c>
      <c r="O105">
        <f>rekapitulace!H8</f>
      </c>
      <c>
        <f>O105/100*H105</f>
      </c>
    </row>
    <row r="106" spans="1:16" ht="12.75">
      <c r="A106" s="7">
        <v>58</v>
      </c>
      <c s="7" t="s">
        <v>2270</v>
      </c>
      <c s="7" t="s">
        <v>44</v>
      </c>
      <c s="7" t="s">
        <v>2271</v>
      </c>
      <c s="7" t="s">
        <v>128</v>
      </c>
      <c s="10">
        <v>115</v>
      </c>
      <c s="14"/>
      <c s="13">
        <f>ROUND((G106*F106),2)</f>
      </c>
      <c r="O106">
        <f>rekapitulace!H8</f>
      </c>
      <c>
        <f>O106/100*H106</f>
      </c>
    </row>
    <row r="107" spans="1:16" ht="12.75">
      <c r="A107" s="7">
        <v>59</v>
      </c>
      <c s="7" t="s">
        <v>2272</v>
      </c>
      <c s="7" t="s">
        <v>44</v>
      </c>
      <c s="7" t="s">
        <v>2273</v>
      </c>
      <c s="7" t="s">
        <v>152</v>
      </c>
      <c s="10">
        <v>6</v>
      </c>
      <c s="14"/>
      <c s="13">
        <f>ROUND((G107*F107),2)</f>
      </c>
      <c r="O107">
        <f>rekapitulace!H8</f>
      </c>
      <c>
        <f>O107/100*H107</f>
      </c>
    </row>
    <row r="108" spans="1:16" ht="12.75">
      <c r="A108" s="7">
        <v>60</v>
      </c>
      <c s="7" t="s">
        <v>2274</v>
      </c>
      <c s="7" t="s">
        <v>44</v>
      </c>
      <c s="7" t="s">
        <v>2275</v>
      </c>
      <c s="7" t="s">
        <v>152</v>
      </c>
      <c s="10">
        <v>4</v>
      </c>
      <c s="14"/>
      <c s="13">
        <f>ROUND((G108*F108),2)</f>
      </c>
      <c r="O108">
        <f>rekapitulace!H8</f>
      </c>
      <c>
        <f>O108/100*H108</f>
      </c>
    </row>
    <row r="109" spans="1:16" ht="12.75">
      <c r="A109" s="7">
        <v>61</v>
      </c>
      <c s="7" t="s">
        <v>2276</v>
      </c>
      <c s="7" t="s">
        <v>44</v>
      </c>
      <c s="7" t="s">
        <v>2277</v>
      </c>
      <c s="7" t="s">
        <v>152</v>
      </c>
      <c s="10">
        <v>6</v>
      </c>
      <c s="14"/>
      <c s="13">
        <f>ROUND((G109*F109),2)</f>
      </c>
      <c r="O109">
        <f>rekapitulace!H8</f>
      </c>
      <c>
        <f>O109/100*H109</f>
      </c>
    </row>
    <row r="110" spans="1:16" ht="12.75">
      <c r="A110" s="7">
        <v>62</v>
      </c>
      <c s="7" t="s">
        <v>2278</v>
      </c>
      <c s="7" t="s">
        <v>44</v>
      </c>
      <c s="7" t="s">
        <v>2279</v>
      </c>
      <c s="7" t="s">
        <v>152</v>
      </c>
      <c s="10">
        <v>1</v>
      </c>
      <c s="14"/>
      <c s="13">
        <f>ROUND((G110*F110),2)</f>
      </c>
      <c r="O110">
        <f>rekapitulace!H8</f>
      </c>
      <c>
        <f>O110/100*H110</f>
      </c>
    </row>
    <row r="111" spans="1:16" ht="12.75">
      <c r="A111" s="7">
        <v>63</v>
      </c>
      <c s="7" t="s">
        <v>2280</v>
      </c>
      <c s="7" t="s">
        <v>44</v>
      </c>
      <c s="7" t="s">
        <v>2281</v>
      </c>
      <c s="7" t="s">
        <v>152</v>
      </c>
      <c s="10">
        <v>1</v>
      </c>
      <c s="14"/>
      <c s="13">
        <f>ROUND((G111*F111),2)</f>
      </c>
      <c r="O111">
        <f>rekapitulace!H8</f>
      </c>
      <c>
        <f>O111/100*H111</f>
      </c>
    </row>
    <row r="112" spans="1:16" ht="12.75">
      <c r="A112" s="7">
        <v>64</v>
      </c>
      <c s="7" t="s">
        <v>2282</v>
      </c>
      <c s="7" t="s">
        <v>44</v>
      </c>
      <c s="7" t="s">
        <v>2283</v>
      </c>
      <c s="7" t="s">
        <v>152</v>
      </c>
      <c s="10">
        <v>1</v>
      </c>
      <c s="14"/>
      <c s="13">
        <f>ROUND((G112*F112),2)</f>
      </c>
      <c r="O112">
        <f>rekapitulace!H8</f>
      </c>
      <c>
        <f>O112/100*H112</f>
      </c>
    </row>
    <row r="113" spans="1:16" ht="12.75">
      <c r="A113" s="7">
        <v>65</v>
      </c>
      <c s="7" t="s">
        <v>2284</v>
      </c>
      <c s="7" t="s">
        <v>44</v>
      </c>
      <c s="7" t="s">
        <v>2285</v>
      </c>
      <c s="7" t="s">
        <v>152</v>
      </c>
      <c s="10">
        <v>2</v>
      </c>
      <c s="14"/>
      <c s="13">
        <f>ROUND((G113*F113),2)</f>
      </c>
      <c r="O113">
        <f>rekapitulace!H8</f>
      </c>
      <c>
        <f>O113/100*H113</f>
      </c>
    </row>
    <row r="114" spans="1:16" ht="12.75">
      <c r="A114" s="7">
        <v>66</v>
      </c>
      <c s="7" t="s">
        <v>2286</v>
      </c>
      <c s="7" t="s">
        <v>44</v>
      </c>
      <c s="7" t="s">
        <v>2287</v>
      </c>
      <c s="7" t="s">
        <v>152</v>
      </c>
      <c s="10">
        <v>1</v>
      </c>
      <c s="14"/>
      <c s="13">
        <f>ROUND((G114*F114),2)</f>
      </c>
      <c r="O114">
        <f>rekapitulace!H8</f>
      </c>
      <c>
        <f>O114/100*H114</f>
      </c>
    </row>
    <row r="115" spans="1:16" ht="12.75">
      <c r="A115" s="7">
        <v>67</v>
      </c>
      <c s="7" t="s">
        <v>2288</v>
      </c>
      <c s="7" t="s">
        <v>44</v>
      </c>
      <c s="7" t="s">
        <v>2289</v>
      </c>
      <c s="7" t="s">
        <v>152</v>
      </c>
      <c s="10">
        <v>2</v>
      </c>
      <c s="14"/>
      <c s="13">
        <f>ROUND((G115*F115),2)</f>
      </c>
      <c r="O115">
        <f>rekapitulace!H8</f>
      </c>
      <c>
        <f>O115/100*H115</f>
      </c>
    </row>
    <row r="116" spans="1:16" ht="12.75">
      <c r="A116" s="7">
        <v>68</v>
      </c>
      <c s="7" t="s">
        <v>2290</v>
      </c>
      <c s="7" t="s">
        <v>44</v>
      </c>
      <c s="7" t="s">
        <v>2291</v>
      </c>
      <c s="7" t="s">
        <v>152</v>
      </c>
      <c s="10">
        <v>4</v>
      </c>
      <c s="14"/>
      <c s="13">
        <f>ROUND((G116*F116),2)</f>
      </c>
      <c r="O116">
        <f>rekapitulace!H8</f>
      </c>
      <c>
        <f>O116/100*H116</f>
      </c>
    </row>
    <row r="117" spans="1:16" ht="12.75">
      <c r="A117" s="7">
        <v>69</v>
      </c>
      <c s="7" t="s">
        <v>2292</v>
      </c>
      <c s="7" t="s">
        <v>44</v>
      </c>
      <c s="7" t="s">
        <v>2293</v>
      </c>
      <c s="7" t="s">
        <v>152</v>
      </c>
      <c s="10">
        <v>1</v>
      </c>
      <c s="14"/>
      <c s="13">
        <f>ROUND((G117*F117),2)</f>
      </c>
      <c r="O117">
        <f>rekapitulace!H8</f>
      </c>
      <c>
        <f>O117/100*H117</f>
      </c>
    </row>
    <row r="118" spans="1:16" ht="12.75" customHeight="1">
      <c r="A118" s="16"/>
      <c s="16"/>
      <c s="16" t="s">
        <v>2208</v>
      </c>
      <c s="16" t="s">
        <v>2207</v>
      </c>
      <c s="16"/>
      <c s="16"/>
      <c s="16"/>
      <c s="16">
        <f>SUM(H73:H117)</f>
      </c>
      <c r="P118">
        <f>ROUND(SUM(P73:P117),2)</f>
      </c>
    </row>
    <row r="120" spans="1:8" ht="12.75" customHeight="1">
      <c r="A120" s="9"/>
      <c s="9"/>
      <c s="9" t="s">
        <v>35</v>
      </c>
      <c s="9" t="s">
        <v>2294</v>
      </c>
      <c s="9"/>
      <c s="11"/>
      <c s="9"/>
      <c s="11"/>
    </row>
    <row r="121" spans="1:16" ht="12.75">
      <c r="A121" s="7">
        <v>70</v>
      </c>
      <c s="7" t="s">
        <v>2295</v>
      </c>
      <c s="7" t="s">
        <v>44</v>
      </c>
      <c s="7" t="s">
        <v>2296</v>
      </c>
      <c s="7" t="s">
        <v>152</v>
      </c>
      <c s="10">
        <v>1</v>
      </c>
      <c s="14"/>
      <c s="13">
        <f>ROUND((G121*F121),2)</f>
      </c>
      <c r="O121">
        <f>rekapitulace!H8</f>
      </c>
      <c>
        <f>O121/100*H121</f>
      </c>
    </row>
    <row r="122" spans="1:16" ht="12.75">
      <c r="A122" s="7">
        <v>71</v>
      </c>
      <c s="7" t="s">
        <v>2297</v>
      </c>
      <c s="7" t="s">
        <v>44</v>
      </c>
      <c s="7" t="s">
        <v>2298</v>
      </c>
      <c s="7" t="s">
        <v>70</v>
      </c>
      <c s="10">
        <v>1</v>
      </c>
      <c s="14"/>
      <c s="13">
        <f>ROUND((G122*F122),2)</f>
      </c>
      <c r="O122">
        <f>rekapitulace!H8</f>
      </c>
      <c>
        <f>O122/100*H122</f>
      </c>
    </row>
    <row r="123" spans="1:16" ht="12.75">
      <c r="A123" s="7">
        <v>72</v>
      </c>
      <c s="7" t="s">
        <v>2299</v>
      </c>
      <c s="7" t="s">
        <v>44</v>
      </c>
      <c s="7" t="s">
        <v>2300</v>
      </c>
      <c s="7" t="s">
        <v>152</v>
      </c>
      <c s="10">
        <v>1</v>
      </c>
      <c s="14"/>
      <c s="13">
        <f>ROUND((G123*F123),2)</f>
      </c>
      <c r="O123">
        <f>rekapitulace!H8</f>
      </c>
      <c>
        <f>O123/100*H123</f>
      </c>
    </row>
    <row r="124" spans="1:16" ht="12.75" customHeight="1">
      <c r="A124" s="16"/>
      <c s="16"/>
      <c s="16" t="s">
        <v>35</v>
      </c>
      <c s="16" t="s">
        <v>2294</v>
      </c>
      <c s="16"/>
      <c s="16"/>
      <c s="16"/>
      <c s="16">
        <f>SUM(H121:H123)</f>
      </c>
      <c r="P124">
        <f>ROUND(SUM(P121:P123),2)</f>
      </c>
    </row>
    <row r="126" spans="1:8" ht="12.75" customHeight="1">
      <c r="A126" s="9"/>
      <c s="9"/>
      <c s="9" t="s">
        <v>40</v>
      </c>
      <c s="9" t="s">
        <v>2301</v>
      </c>
      <c s="9"/>
      <c s="11"/>
      <c s="9"/>
      <c s="11"/>
    </row>
    <row r="127" spans="1:16" ht="12.75">
      <c r="A127" s="7">
        <v>73</v>
      </c>
      <c s="7" t="s">
        <v>2302</v>
      </c>
      <c s="7" t="s">
        <v>44</v>
      </c>
      <c s="7" t="s">
        <v>2303</v>
      </c>
      <c s="7" t="s">
        <v>128</v>
      </c>
      <c s="10">
        <v>145</v>
      </c>
      <c s="14"/>
      <c s="13">
        <f>ROUND((G127*F127),2)</f>
      </c>
      <c r="O127">
        <f>rekapitulace!H8</f>
      </c>
      <c>
        <f>O127/100*H127</f>
      </c>
    </row>
    <row r="128" spans="1:16" ht="12.75" customHeight="1">
      <c r="A128" s="16"/>
      <c s="16"/>
      <c s="16" t="s">
        <v>40</v>
      </c>
      <c s="16" t="s">
        <v>2301</v>
      </c>
      <c s="16"/>
      <c s="16"/>
      <c s="16"/>
      <c s="16">
        <f>SUM(H127:H127)</f>
      </c>
      <c r="P128">
        <f>ROUND(SUM(P127:P127),2)</f>
      </c>
    </row>
    <row r="130" spans="1:8" ht="12.75" customHeight="1">
      <c r="A130" s="9"/>
      <c s="9"/>
      <c s="9" t="s">
        <v>85</v>
      </c>
      <c s="9" t="s">
        <v>2304</v>
      </c>
      <c s="9"/>
      <c s="11"/>
      <c s="9"/>
      <c s="11"/>
    </row>
    <row r="131" spans="1:16" ht="12.75">
      <c r="A131" s="7">
        <v>74</v>
      </c>
      <c s="7" t="s">
        <v>2305</v>
      </c>
      <c s="7" t="s">
        <v>44</v>
      </c>
      <c s="7" t="s">
        <v>2306</v>
      </c>
      <c s="7" t="s">
        <v>2307</v>
      </c>
      <c s="10">
        <v>1</v>
      </c>
      <c s="14"/>
      <c s="13">
        <f>ROUND((G131*F131),2)</f>
      </c>
      <c r="O131">
        <f>rekapitulace!H8</f>
      </c>
      <c>
        <f>O131/100*H131</f>
      </c>
    </row>
    <row r="132" spans="1:16" ht="12.75" customHeight="1">
      <c r="A132" s="16"/>
      <c s="16"/>
      <c s="16" t="s">
        <v>85</v>
      </c>
      <c s="16" t="s">
        <v>2308</v>
      </c>
      <c s="16"/>
      <c s="16"/>
      <c s="16"/>
      <c s="16">
        <f>SUM(H131:H131)</f>
      </c>
      <c r="P132">
        <f>ROUND(SUM(P131:P131),2)</f>
      </c>
    </row>
    <row r="134" spans="1:8" ht="12.75" customHeight="1">
      <c r="A134" s="9"/>
      <c s="9"/>
      <c s="9" t="s">
        <v>2310</v>
      </c>
      <c s="9" t="s">
        <v>2309</v>
      </c>
      <c s="9"/>
      <c s="11"/>
      <c s="9"/>
      <c s="11"/>
    </row>
    <row r="135" spans="1:16" ht="12.75">
      <c r="A135" s="7">
        <v>75</v>
      </c>
      <c s="7" t="s">
        <v>2311</v>
      </c>
      <c s="7" t="s">
        <v>44</v>
      </c>
      <c s="7" t="s">
        <v>2312</v>
      </c>
      <c s="7" t="s">
        <v>46</v>
      </c>
      <c s="10">
        <v>1</v>
      </c>
      <c s="14"/>
      <c s="13">
        <f>ROUND((G135*F135),2)</f>
      </c>
      <c r="O135">
        <f>rekapitulace!H8</f>
      </c>
      <c>
        <f>O135/100*H135</f>
      </c>
    </row>
    <row r="136" spans="1:16" ht="12.75">
      <c r="A136" s="7">
        <v>76</v>
      </c>
      <c s="7" t="s">
        <v>2313</v>
      </c>
      <c s="7" t="s">
        <v>44</v>
      </c>
      <c s="7" t="s">
        <v>2314</v>
      </c>
      <c s="7" t="s">
        <v>46</v>
      </c>
      <c s="10">
        <v>1</v>
      </c>
      <c s="14"/>
      <c s="13">
        <f>ROUND((G136*F136),2)</f>
      </c>
      <c r="O136">
        <f>rekapitulace!H8</f>
      </c>
      <c>
        <f>O136/100*H136</f>
      </c>
    </row>
    <row r="137" spans="1:16" ht="12.75">
      <c r="A137" s="7">
        <v>77</v>
      </c>
      <c s="7" t="s">
        <v>2315</v>
      </c>
      <c s="7" t="s">
        <v>44</v>
      </c>
      <c s="7" t="s">
        <v>2316</v>
      </c>
      <c s="7" t="s">
        <v>46</v>
      </c>
      <c s="10">
        <v>2</v>
      </c>
      <c s="14"/>
      <c s="13">
        <f>ROUND((G137*F137),2)</f>
      </c>
      <c r="O137">
        <f>rekapitulace!H8</f>
      </c>
      <c>
        <f>O137/100*H137</f>
      </c>
    </row>
    <row r="138" spans="1:16" ht="12.75">
      <c r="A138" s="7">
        <v>78</v>
      </c>
      <c s="7" t="s">
        <v>2317</v>
      </c>
      <c s="7" t="s">
        <v>44</v>
      </c>
      <c s="7" t="s">
        <v>2318</v>
      </c>
      <c s="7" t="s">
        <v>46</v>
      </c>
      <c s="10">
        <v>1</v>
      </c>
      <c s="14"/>
      <c s="13">
        <f>ROUND((G138*F138),2)</f>
      </c>
      <c r="O138">
        <f>rekapitulace!H8</f>
      </c>
      <c>
        <f>O138/100*H138</f>
      </c>
    </row>
    <row r="139" spans="1:16" ht="12.75" customHeight="1">
      <c r="A139" s="16"/>
      <c s="16"/>
      <c s="16" t="s">
        <v>2310</v>
      </c>
      <c s="16" t="s">
        <v>2309</v>
      </c>
      <c s="16"/>
      <c s="16"/>
      <c s="16"/>
      <c s="16">
        <f>SUM(H135:H138)</f>
      </c>
      <c r="P139">
        <f>ROUND(SUM(P135:P138),2)</f>
      </c>
    </row>
    <row r="141" spans="1:16" ht="12.75" customHeight="1">
      <c r="A141" s="16"/>
      <c s="16"/>
      <c s="16"/>
      <c s="16" t="s">
        <v>65</v>
      </c>
      <c s="16"/>
      <c s="16"/>
      <c s="16"/>
      <c s="16">
        <f>+H54+H63+H70+H118+H124+H128+H132+H139</f>
      </c>
      <c r="P141">
        <f>+P54+P63+P70+P118+P124+P128+P132+P139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6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146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2319</v>
      </c>
      <c s="5" t="s">
        <v>2320</v>
      </c>
      <c s="5"/>
    </row>
    <row r="6" spans="1:5" ht="12.75" customHeight="1">
      <c r="A6" t="s">
        <v>17</v>
      </c>
      <c r="C6" s="5" t="s">
        <v>2321</v>
      </c>
      <c s="5" t="s">
        <v>2320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24</v>
      </c>
      <c s="9" t="s">
        <v>102</v>
      </c>
      <c s="9"/>
      <c s="11"/>
      <c s="9"/>
      <c s="11"/>
    </row>
    <row r="12" spans="1:16" ht="12.75">
      <c r="A12" s="7">
        <v>1</v>
      </c>
      <c s="7" t="s">
        <v>2125</v>
      </c>
      <c s="7" t="s">
        <v>44</v>
      </c>
      <c s="7" t="s">
        <v>2126</v>
      </c>
      <c s="7" t="s">
        <v>128</v>
      </c>
      <c s="10">
        <v>8</v>
      </c>
      <c s="14"/>
      <c s="13">
        <f>ROUND((G12*F12),2)</f>
      </c>
      <c r="O12">
        <f>rekapitulace!H8</f>
      </c>
      <c>
        <f>O12/100*H12</f>
      </c>
    </row>
    <row r="13" spans="1:16" ht="12.75">
      <c r="A13" s="7">
        <v>2</v>
      </c>
      <c s="7" t="s">
        <v>2127</v>
      </c>
      <c s="7" t="s">
        <v>44</v>
      </c>
      <c s="7" t="s">
        <v>2128</v>
      </c>
      <c s="7" t="s">
        <v>128</v>
      </c>
      <c s="10">
        <v>2</v>
      </c>
      <c s="14"/>
      <c s="13">
        <f>ROUND((G13*F13),2)</f>
      </c>
      <c r="O13">
        <f>rekapitulace!H8</f>
      </c>
      <c>
        <f>O13/100*H13</f>
      </c>
    </row>
    <row r="14" spans="1:16" ht="12.75">
      <c r="A14" s="7">
        <v>3</v>
      </c>
      <c s="7" t="s">
        <v>2129</v>
      </c>
      <c s="7" t="s">
        <v>44</v>
      </c>
      <c s="7" t="s">
        <v>2130</v>
      </c>
      <c s="7" t="s">
        <v>128</v>
      </c>
      <c s="10">
        <v>1340</v>
      </c>
      <c s="14"/>
      <c s="13">
        <f>ROUND((G14*F14),2)</f>
      </c>
      <c r="O14">
        <f>rekapitulace!H8</f>
      </c>
      <c>
        <f>O14/100*H14</f>
      </c>
    </row>
    <row r="15" spans="4:4" ht="63.75">
      <c r="D15" s="15" t="s">
        <v>2322</v>
      </c>
    </row>
    <row r="16" spans="1:16" ht="12.75">
      <c r="A16" s="7">
        <v>4</v>
      </c>
      <c s="7" t="s">
        <v>2132</v>
      </c>
      <c s="7" t="s">
        <v>44</v>
      </c>
      <c s="7" t="s">
        <v>2133</v>
      </c>
      <c s="7" t="s">
        <v>128</v>
      </c>
      <c s="10">
        <v>1340</v>
      </c>
      <c s="14"/>
      <c s="13">
        <f>ROUND((G16*F16),2)</f>
      </c>
      <c r="O16">
        <f>rekapitulace!H8</f>
      </c>
      <c>
        <f>O16/100*H16</f>
      </c>
    </row>
    <row r="17" spans="1:16" ht="12.75">
      <c r="A17" s="7">
        <v>5</v>
      </c>
      <c s="7" t="s">
        <v>2134</v>
      </c>
      <c s="7" t="s">
        <v>44</v>
      </c>
      <c s="7" t="s">
        <v>2135</v>
      </c>
      <c s="7" t="s">
        <v>128</v>
      </c>
      <c s="10">
        <v>72</v>
      </c>
      <c s="14"/>
      <c s="13">
        <f>ROUND((G17*F17),2)</f>
      </c>
      <c r="O17">
        <f>rekapitulace!H8</f>
      </c>
      <c>
        <f>O17/100*H17</f>
      </c>
    </row>
    <row r="18" spans="4:4" ht="114.75">
      <c r="D18" s="15" t="s">
        <v>2323</v>
      </c>
    </row>
    <row r="19" spans="1:16" ht="12.75">
      <c r="A19" s="7">
        <v>6</v>
      </c>
      <c s="7" t="s">
        <v>2137</v>
      </c>
      <c s="7" t="s">
        <v>44</v>
      </c>
      <c s="7" t="s">
        <v>2138</v>
      </c>
      <c s="7" t="s">
        <v>128</v>
      </c>
      <c s="10">
        <v>72</v>
      </c>
      <c s="14"/>
      <c s="13">
        <f>ROUND((G19*F19),2)</f>
      </c>
      <c r="O19">
        <f>rekapitulace!H8</f>
      </c>
      <c>
        <f>O19/100*H19</f>
      </c>
    </row>
    <row r="20" spans="1:16" ht="12.75">
      <c r="A20" s="7">
        <v>7</v>
      </c>
      <c s="7" t="s">
        <v>2139</v>
      </c>
      <c s="7" t="s">
        <v>44</v>
      </c>
      <c s="7" t="s">
        <v>2140</v>
      </c>
      <c s="7" t="s">
        <v>93</v>
      </c>
      <c s="10">
        <v>14.4</v>
      </c>
      <c s="14"/>
      <c s="13">
        <f>ROUND((G20*F20),2)</f>
      </c>
      <c r="O20">
        <f>rekapitulace!H8</f>
      </c>
      <c>
        <f>O20/100*H20</f>
      </c>
    </row>
    <row r="21" spans="4:4" ht="178.5">
      <c r="D21" s="15" t="s">
        <v>2324</v>
      </c>
    </row>
    <row r="22" spans="1:16" ht="12.75">
      <c r="A22" s="7">
        <v>8</v>
      </c>
      <c s="7" t="s">
        <v>2142</v>
      </c>
      <c s="7" t="s">
        <v>44</v>
      </c>
      <c s="7" t="s">
        <v>2143</v>
      </c>
      <c s="7" t="s">
        <v>93</v>
      </c>
      <c s="10">
        <v>14.4</v>
      </c>
      <c s="14"/>
      <c s="13">
        <f>ROUND((G22*F22),2)</f>
      </c>
      <c r="O22">
        <f>rekapitulace!H8</f>
      </c>
      <c>
        <f>O22/100*H22</f>
      </c>
    </row>
    <row r="23" spans="4:4" ht="63.75">
      <c r="D23" s="15" t="s">
        <v>2325</v>
      </c>
    </row>
    <row r="24" spans="1:16" ht="12.75">
      <c r="A24" s="7">
        <v>9</v>
      </c>
      <c s="7" t="s">
        <v>2145</v>
      </c>
      <c s="7" t="s">
        <v>44</v>
      </c>
      <c s="7" t="s">
        <v>2146</v>
      </c>
      <c s="7" t="s">
        <v>93</v>
      </c>
      <c s="10">
        <v>63.792</v>
      </c>
      <c s="14"/>
      <c s="13">
        <f>ROUND((G24*F24),2)</f>
      </c>
      <c r="O24">
        <f>rekapitulace!H8</f>
      </c>
      <c>
        <f>O24/100*H24</f>
      </c>
    </row>
    <row r="25" spans="4:4" ht="409.5">
      <c r="D25" s="15" t="s">
        <v>2326</v>
      </c>
    </row>
    <row r="26" spans="1:16" ht="12.75">
      <c r="A26" s="7">
        <v>10</v>
      </c>
      <c s="7" t="s">
        <v>2327</v>
      </c>
      <c s="7" t="s">
        <v>44</v>
      </c>
      <c s="7" t="s">
        <v>2328</v>
      </c>
      <c s="7" t="s">
        <v>93</v>
      </c>
      <c s="10">
        <v>574.128</v>
      </c>
      <c s="14"/>
      <c s="13">
        <f>ROUND((G26*F26),2)</f>
      </c>
      <c r="O26">
        <f>rekapitulace!H8</f>
      </c>
      <c>
        <f>O26/100*H26</f>
      </c>
    </row>
    <row r="27" spans="4:4" ht="63.75">
      <c r="D27" s="15" t="s">
        <v>2329</v>
      </c>
    </row>
    <row r="28" spans="1:16" ht="12.75">
      <c r="A28" s="7">
        <v>11</v>
      </c>
      <c s="7" t="s">
        <v>2151</v>
      </c>
      <c s="7" t="s">
        <v>44</v>
      </c>
      <c s="7" t="s">
        <v>2152</v>
      </c>
      <c s="7" t="s">
        <v>93</v>
      </c>
      <c s="10">
        <v>32</v>
      </c>
      <c s="14"/>
      <c s="13">
        <f>ROUND((G28*F28),2)</f>
      </c>
      <c r="O28">
        <f>rekapitulace!H8</f>
      </c>
      <c>
        <f>O28/100*H28</f>
      </c>
    </row>
    <row r="29" spans="4:4" ht="38.25">
      <c r="D29" s="15" t="s">
        <v>2330</v>
      </c>
    </row>
    <row r="30" spans="1:16" ht="12.75">
      <c r="A30" s="7">
        <v>12</v>
      </c>
      <c s="7" t="s">
        <v>2154</v>
      </c>
      <c s="7" t="s">
        <v>44</v>
      </c>
      <c s="7" t="s">
        <v>2155</v>
      </c>
      <c s="7" t="s">
        <v>117</v>
      </c>
      <c s="10">
        <v>603.864</v>
      </c>
      <c s="14"/>
      <c s="13">
        <f>ROUND((G30*F30),2)</f>
      </c>
      <c r="O30">
        <f>rekapitulace!H8</f>
      </c>
      <c>
        <f>O30/100*H30</f>
      </c>
    </row>
    <row r="31" spans="4:4" ht="409.5">
      <c r="D31" s="15" t="s">
        <v>2331</v>
      </c>
    </row>
    <row r="32" spans="1:16" ht="12.75">
      <c r="A32" s="7">
        <v>13</v>
      </c>
      <c s="7" t="s">
        <v>2157</v>
      </c>
      <c s="7" t="s">
        <v>44</v>
      </c>
      <c s="7" t="s">
        <v>2158</v>
      </c>
      <c s="7" t="s">
        <v>117</v>
      </c>
      <c s="10">
        <v>67.096</v>
      </c>
      <c s="14"/>
      <c s="13">
        <f>ROUND((G32*F32),2)</f>
      </c>
      <c r="O32">
        <f>rekapitulace!H8</f>
      </c>
      <c>
        <f>O32/100*H32</f>
      </c>
    </row>
    <row r="33" spans="4:4" ht="38.25">
      <c r="D33" s="15" t="s">
        <v>2332</v>
      </c>
    </row>
    <row r="34" spans="1:16" ht="12.75">
      <c r="A34" s="7">
        <v>14</v>
      </c>
      <c s="7" t="s">
        <v>2160</v>
      </c>
      <c s="7" t="s">
        <v>44</v>
      </c>
      <c s="7" t="s">
        <v>2161</v>
      </c>
      <c s="7" t="s">
        <v>117</v>
      </c>
      <c s="10">
        <v>603.864</v>
      </c>
      <c s="14"/>
      <c s="13">
        <f>ROUND((G34*F34),2)</f>
      </c>
      <c r="O34">
        <f>rekapitulace!H8</f>
      </c>
      <c>
        <f>O34/100*H34</f>
      </c>
    </row>
    <row r="35" spans="4:4" ht="38.25">
      <c r="D35" s="15" t="s">
        <v>2333</v>
      </c>
    </row>
    <row r="36" spans="1:16" ht="12.75">
      <c r="A36" s="7">
        <v>15</v>
      </c>
      <c s="7" t="s">
        <v>2163</v>
      </c>
      <c s="7" t="s">
        <v>44</v>
      </c>
      <c s="7" t="s">
        <v>2164</v>
      </c>
      <c s="7" t="s">
        <v>117</v>
      </c>
      <c s="10">
        <v>67.096</v>
      </c>
      <c s="14"/>
      <c s="13">
        <f>ROUND((G36*F36),2)</f>
      </c>
      <c r="O36">
        <f>rekapitulace!H8</f>
      </c>
      <c>
        <f>O36/100*H36</f>
      </c>
    </row>
    <row r="37" spans="4:4" ht="38.25">
      <c r="D37" s="15" t="s">
        <v>2332</v>
      </c>
    </row>
    <row r="38" spans="1:16" ht="12.75">
      <c r="A38" s="7">
        <v>16</v>
      </c>
      <c s="7" t="s">
        <v>2165</v>
      </c>
      <c s="7" t="s">
        <v>44</v>
      </c>
      <c s="7" t="s">
        <v>2166</v>
      </c>
      <c s="7" t="s">
        <v>93</v>
      </c>
      <c s="10">
        <v>666.72</v>
      </c>
      <c s="14"/>
      <c s="13">
        <f>ROUND((G38*F38),2)</f>
      </c>
      <c r="O38">
        <f>rekapitulace!H8</f>
      </c>
      <c>
        <f>O38/100*H38</f>
      </c>
    </row>
    <row r="39" spans="4:4" ht="140.25">
      <c r="D39" s="15" t="s">
        <v>2334</v>
      </c>
    </row>
    <row r="40" spans="1:16" ht="12.75">
      <c r="A40" s="7">
        <v>17</v>
      </c>
      <c s="7" t="s">
        <v>2168</v>
      </c>
      <c s="7" t="s">
        <v>44</v>
      </c>
      <c s="7" t="s">
        <v>2169</v>
      </c>
      <c s="7" t="s">
        <v>93</v>
      </c>
      <c s="10">
        <v>666.72</v>
      </c>
      <c s="14"/>
      <c s="13">
        <f>ROUND((G40*F40),2)</f>
      </c>
      <c r="O40">
        <f>rekapitulace!H8</f>
      </c>
      <c>
        <f>O40/100*H40</f>
      </c>
    </row>
    <row r="41" spans="4:4" ht="102">
      <c r="D41" s="15" t="s">
        <v>2335</v>
      </c>
    </row>
    <row r="42" spans="1:16" ht="12.75">
      <c r="A42" s="7">
        <v>18</v>
      </c>
      <c s="7" t="s">
        <v>2171</v>
      </c>
      <c s="7" t="s">
        <v>44</v>
      </c>
      <c s="7" t="s">
        <v>2172</v>
      </c>
      <c s="7" t="s">
        <v>97</v>
      </c>
      <c s="10">
        <v>1333.44</v>
      </c>
      <c s="14"/>
      <c s="13">
        <f>ROUND((G42*F42),2)</f>
      </c>
      <c r="O42">
        <f>rekapitulace!H8</f>
      </c>
      <c>
        <f>O42/100*H42</f>
      </c>
    </row>
    <row r="43" spans="4:4" ht="38.25">
      <c r="D43" s="15" t="s">
        <v>2336</v>
      </c>
    </row>
    <row r="44" spans="1:16" ht="12.75">
      <c r="A44" s="7">
        <v>19</v>
      </c>
      <c s="7" t="s">
        <v>2174</v>
      </c>
      <c s="7" t="s">
        <v>44</v>
      </c>
      <c s="7" t="s">
        <v>2175</v>
      </c>
      <c s="7" t="s">
        <v>93</v>
      </c>
      <c s="10">
        <v>511.12</v>
      </c>
      <c s="14"/>
      <c s="13">
        <f>ROUND((G44*F44),2)</f>
      </c>
      <c r="O44">
        <f>rekapitulace!H8</f>
      </c>
      <c>
        <f>O44/100*H44</f>
      </c>
    </row>
    <row r="45" spans="4:4" ht="293.25">
      <c r="D45" s="15" t="s">
        <v>2337</v>
      </c>
    </row>
    <row r="46" spans="1:16" ht="12.75">
      <c r="A46" s="7">
        <v>20</v>
      </c>
      <c s="7" t="s">
        <v>2177</v>
      </c>
      <c s="7" t="s">
        <v>44</v>
      </c>
      <c s="7" t="s">
        <v>2178</v>
      </c>
      <c s="7" t="s">
        <v>93</v>
      </c>
      <c s="10">
        <v>77.8</v>
      </c>
      <c s="14"/>
      <c s="13">
        <f>ROUND((G46*F46),2)</f>
      </c>
      <c r="O46">
        <f>rekapitulace!H8</f>
      </c>
      <c>
        <f>O46/100*H46</f>
      </c>
    </row>
    <row r="47" spans="4:4" ht="63.75">
      <c r="D47" s="15" t="s">
        <v>2338</v>
      </c>
    </row>
    <row r="48" spans="1:16" ht="12.75">
      <c r="A48" s="7">
        <v>21</v>
      </c>
      <c s="7" t="s">
        <v>2180</v>
      </c>
      <c s="7" t="s">
        <v>44</v>
      </c>
      <c s="7" t="s">
        <v>2181</v>
      </c>
      <c s="7" t="s">
        <v>93</v>
      </c>
      <c s="10">
        <v>77.8</v>
      </c>
      <c s="14"/>
      <c s="13">
        <f>ROUND((G48*F48),2)</f>
      </c>
      <c r="O48">
        <f>rekapitulace!H8</f>
      </c>
      <c>
        <f>O48/100*H48</f>
      </c>
    </row>
    <row r="49" spans="4:4" ht="409.5">
      <c r="D49" s="15" t="s">
        <v>2339</v>
      </c>
    </row>
    <row r="50" spans="1:16" ht="12.75">
      <c r="A50" s="7">
        <v>22</v>
      </c>
      <c s="7" t="s">
        <v>2183</v>
      </c>
      <c s="7" t="s">
        <v>44</v>
      </c>
      <c s="7" t="s">
        <v>2184</v>
      </c>
      <c s="7" t="s">
        <v>97</v>
      </c>
      <c s="10">
        <v>267.165</v>
      </c>
      <c s="14"/>
      <c s="13">
        <f>ROUND((G50*F50),2)</f>
      </c>
      <c r="O50">
        <f>rekapitulace!H8</f>
      </c>
      <c>
        <f>O50/100*H50</f>
      </c>
    </row>
    <row r="51" spans="4:4" ht="38.25">
      <c r="D51" s="15" t="s">
        <v>2340</v>
      </c>
    </row>
    <row r="52" spans="1:16" ht="12.75">
      <c r="A52" s="7">
        <v>23</v>
      </c>
      <c s="7" t="s">
        <v>2186</v>
      </c>
      <c s="7" t="s">
        <v>44</v>
      </c>
      <c s="7" t="s">
        <v>2187</v>
      </c>
      <c s="7" t="s">
        <v>97</v>
      </c>
      <c s="10">
        <v>877.593</v>
      </c>
      <c s="14"/>
      <c s="13">
        <f>ROUND((G52*F52),2)</f>
      </c>
      <c r="O52">
        <f>rekapitulace!H8</f>
      </c>
      <c>
        <f>O52/100*H52</f>
      </c>
    </row>
    <row r="53" spans="4:4" ht="38.25">
      <c r="D53" s="15" t="s">
        <v>2341</v>
      </c>
    </row>
    <row r="54" spans="1:16" ht="12.75" customHeight="1">
      <c r="A54" s="16"/>
      <c s="16"/>
      <c s="16" t="s">
        <v>24</v>
      </c>
      <c s="16" t="s">
        <v>102</v>
      </c>
      <c s="16"/>
      <c s="16"/>
      <c s="16"/>
      <c s="16">
        <f>SUM(H12:H53)</f>
      </c>
      <c r="P54">
        <f>ROUND(SUM(P12:P53),2)</f>
      </c>
    </row>
    <row r="56" spans="1:8" ht="12.75" customHeight="1">
      <c r="A56" s="9"/>
      <c s="9"/>
      <c s="9" t="s">
        <v>34</v>
      </c>
      <c s="9" t="s">
        <v>2189</v>
      </c>
      <c s="9"/>
      <c s="11"/>
      <c s="9"/>
      <c s="11"/>
    </row>
    <row r="57" spans="1:16" ht="12.75">
      <c r="A57" s="7">
        <v>24</v>
      </c>
      <c s="7" t="s">
        <v>2183</v>
      </c>
      <c s="7" t="s">
        <v>44</v>
      </c>
      <c s="7" t="s">
        <v>2184</v>
      </c>
      <c s="7" t="s">
        <v>97</v>
      </c>
      <c s="10">
        <v>0.828</v>
      </c>
      <c s="14"/>
      <c s="13">
        <f>ROUND((G57*F57),2)</f>
      </c>
      <c r="O57">
        <f>rekapitulace!H8</f>
      </c>
      <c>
        <f>O57/100*H57</f>
      </c>
    </row>
    <row r="58" spans="4:4" ht="89.25">
      <c r="D58" s="15" t="s">
        <v>2342</v>
      </c>
    </row>
    <row r="59" spans="1:16" ht="12.75">
      <c r="A59" s="7">
        <v>25</v>
      </c>
      <c s="7" t="s">
        <v>2191</v>
      </c>
      <c s="7" t="s">
        <v>44</v>
      </c>
      <c s="7" t="s">
        <v>2192</v>
      </c>
      <c s="7" t="s">
        <v>93</v>
      </c>
      <c s="10">
        <v>1.2</v>
      </c>
      <c s="14"/>
      <c s="13">
        <f>ROUND((G59*F59),2)</f>
      </c>
      <c r="O59">
        <f>rekapitulace!H8</f>
      </c>
      <c>
        <f>O59/100*H59</f>
      </c>
    </row>
    <row r="60" spans="4:4" ht="38.25">
      <c r="D60" s="15" t="s">
        <v>2343</v>
      </c>
    </row>
    <row r="61" spans="1:16" ht="12.75">
      <c r="A61" s="7">
        <v>26</v>
      </c>
      <c s="7" t="s">
        <v>2194</v>
      </c>
      <c s="7" t="s">
        <v>44</v>
      </c>
      <c s="7" t="s">
        <v>2195</v>
      </c>
      <c s="7" t="s">
        <v>93</v>
      </c>
      <c s="10">
        <v>0.46</v>
      </c>
      <c s="14"/>
      <c s="13">
        <f>ROUND((G61*F61),2)</f>
      </c>
      <c r="O61">
        <f>rekapitulace!H8</f>
      </c>
      <c>
        <f>O61/100*H61</f>
      </c>
    </row>
    <row r="62" spans="4:4" ht="25.5">
      <c r="D62" s="15" t="s">
        <v>2344</v>
      </c>
    </row>
    <row r="63" spans="1:16" ht="12.75" customHeight="1">
      <c r="A63" s="16"/>
      <c s="16"/>
      <c s="16" t="s">
        <v>34</v>
      </c>
      <c s="16" t="s">
        <v>2197</v>
      </c>
      <c s="16"/>
      <c s="16"/>
      <c s="16"/>
      <c s="16">
        <f>SUM(H57:H62)</f>
      </c>
      <c r="P63">
        <f>ROUND(SUM(P57:P62),2)</f>
      </c>
    </row>
    <row r="65" spans="1:8" ht="12.75" customHeight="1">
      <c r="A65" s="9"/>
      <c s="9"/>
      <c s="9" t="s">
        <v>2199</v>
      </c>
      <c s="9" t="s">
        <v>2198</v>
      </c>
      <c s="9"/>
      <c s="11"/>
      <c s="9"/>
      <c s="11"/>
    </row>
    <row r="66" spans="1:16" ht="12.75">
      <c r="A66" s="7">
        <v>27</v>
      </c>
      <c s="7" t="s">
        <v>2200</v>
      </c>
      <c s="7" t="s">
        <v>44</v>
      </c>
      <c s="7" t="s">
        <v>2201</v>
      </c>
      <c s="7" t="s">
        <v>46</v>
      </c>
      <c s="10">
        <v>6</v>
      </c>
      <c s="14"/>
      <c s="13">
        <f>ROUND((G66*F66),2)</f>
      </c>
      <c r="O66">
        <f>rekapitulace!H8</f>
      </c>
      <c>
        <f>O66/100*H66</f>
      </c>
    </row>
    <row r="67" spans="1:16" ht="12.75">
      <c r="A67" s="7">
        <v>28</v>
      </c>
      <c s="7" t="s">
        <v>2202</v>
      </c>
      <c s="7" t="s">
        <v>44</v>
      </c>
      <c s="7" t="s">
        <v>2203</v>
      </c>
      <c s="7" t="s">
        <v>128</v>
      </c>
      <c s="10">
        <v>370</v>
      </c>
      <c s="14"/>
      <c s="13">
        <f>ROUND((G67*F67),2)</f>
      </c>
      <c r="O67">
        <f>rekapitulace!H8</f>
      </c>
      <c>
        <f>O67/100*H67</f>
      </c>
    </row>
    <row r="68" spans="1:16" ht="12.75">
      <c r="A68" s="7">
        <v>29</v>
      </c>
      <c s="7" t="s">
        <v>2204</v>
      </c>
      <c s="7" t="s">
        <v>44</v>
      </c>
      <c s="7" t="s">
        <v>2205</v>
      </c>
      <c s="7" t="s">
        <v>128</v>
      </c>
      <c s="10">
        <v>425.5</v>
      </c>
      <c s="14"/>
      <c s="13">
        <f>ROUND((G68*F68),2)</f>
      </c>
      <c r="O68">
        <f>rekapitulace!H8</f>
      </c>
      <c>
        <f>O68/100*H68</f>
      </c>
    </row>
    <row r="69" spans="4:4" ht="102">
      <c r="D69" s="15" t="s">
        <v>2345</v>
      </c>
    </row>
    <row r="70" spans="1:16" ht="12.75" customHeight="1">
      <c r="A70" s="16"/>
      <c s="16"/>
      <c s="16" t="s">
        <v>2199</v>
      </c>
      <c s="16" t="s">
        <v>2198</v>
      </c>
      <c s="16"/>
      <c s="16"/>
      <c s="16"/>
      <c s="16">
        <f>SUM(H66:H69)</f>
      </c>
      <c r="P70">
        <f>ROUND(SUM(P66:P69),2)</f>
      </c>
    </row>
    <row r="72" spans="1:8" ht="12.75" customHeight="1">
      <c r="A72" s="9"/>
      <c s="9"/>
      <c s="9" t="s">
        <v>2208</v>
      </c>
      <c s="9" t="s">
        <v>2207</v>
      </c>
      <c s="9"/>
      <c s="11"/>
      <c s="9"/>
      <c s="11"/>
    </row>
    <row r="73" spans="1:16" ht="12.75">
      <c r="A73" s="7">
        <v>30</v>
      </c>
      <c s="7" t="s">
        <v>2209</v>
      </c>
      <c s="7" t="s">
        <v>44</v>
      </c>
      <c s="7" t="s">
        <v>2210</v>
      </c>
      <c s="7" t="s">
        <v>70</v>
      </c>
      <c s="10">
        <v>10</v>
      </c>
      <c s="14"/>
      <c s="13">
        <f>ROUND((G73*F73),2)</f>
      </c>
      <c r="O73">
        <f>rekapitulace!H8</f>
      </c>
      <c>
        <f>O73/100*H73</f>
      </c>
    </row>
    <row r="74" spans="1:16" ht="12.75">
      <c r="A74" s="7">
        <v>31</v>
      </c>
      <c s="7" t="s">
        <v>2346</v>
      </c>
      <c s="7" t="s">
        <v>44</v>
      </c>
      <c s="7" t="s">
        <v>2347</v>
      </c>
      <c s="7" t="s">
        <v>70</v>
      </c>
      <c s="10">
        <v>2</v>
      </c>
      <c s="14"/>
      <c s="13">
        <f>ROUND((G74*F74),2)</f>
      </c>
      <c r="O74">
        <f>rekapitulace!H8</f>
      </c>
      <c>
        <f>O74/100*H74</f>
      </c>
    </row>
    <row r="75" spans="1:16" ht="12.75">
      <c r="A75" s="7">
        <v>32</v>
      </c>
      <c s="7" t="s">
        <v>2211</v>
      </c>
      <c s="7" t="s">
        <v>44</v>
      </c>
      <c s="7" t="s">
        <v>2212</v>
      </c>
      <c s="7" t="s">
        <v>2213</v>
      </c>
      <c s="10">
        <v>1</v>
      </c>
      <c s="14"/>
      <c s="13">
        <f>ROUND((G75*F75),2)</f>
      </c>
      <c r="O75">
        <f>rekapitulace!H8</f>
      </c>
      <c>
        <f>O75/100*H75</f>
      </c>
    </row>
    <row r="76" spans="1:16" ht="12.75">
      <c r="A76" s="7">
        <v>33</v>
      </c>
      <c s="7" t="s">
        <v>2214</v>
      </c>
      <c s="7" t="s">
        <v>44</v>
      </c>
      <c s="7" t="s">
        <v>2215</v>
      </c>
      <c s="7" t="s">
        <v>128</v>
      </c>
      <c s="10">
        <v>25</v>
      </c>
      <c s="14"/>
      <c s="13">
        <f>ROUND((G76*F76),2)</f>
      </c>
      <c r="O76">
        <f>rekapitulace!H8</f>
      </c>
      <c>
        <f>O76/100*H76</f>
      </c>
    </row>
    <row r="77" spans="4:4" ht="38.25">
      <c r="D77" s="15" t="s">
        <v>2348</v>
      </c>
    </row>
    <row r="78" spans="1:16" ht="12.75">
      <c r="A78" s="7">
        <v>34</v>
      </c>
      <c s="7" t="s">
        <v>2217</v>
      </c>
      <c s="7" t="s">
        <v>44</v>
      </c>
      <c s="7" t="s">
        <v>2218</v>
      </c>
      <c s="7" t="s">
        <v>70</v>
      </c>
      <c s="10">
        <v>2</v>
      </c>
      <c s="14"/>
      <c s="13">
        <f>ROUND((G78*F78),2)</f>
      </c>
      <c r="O78">
        <f>rekapitulace!H8</f>
      </c>
      <c>
        <f>O78/100*H78</f>
      </c>
    </row>
    <row r="79" spans="1:16" ht="12.75">
      <c r="A79" s="7">
        <v>35</v>
      </c>
      <c s="7" t="s">
        <v>2219</v>
      </c>
      <c s="7" t="s">
        <v>44</v>
      </c>
      <c s="7" t="s">
        <v>2220</v>
      </c>
      <c s="7" t="s">
        <v>128</v>
      </c>
      <c s="10">
        <v>30</v>
      </c>
      <c s="14"/>
      <c s="13">
        <f>ROUND((G79*F79),2)</f>
      </c>
      <c r="O79">
        <f>rekapitulace!H8</f>
      </c>
      <c>
        <f>O79/100*H79</f>
      </c>
    </row>
    <row r="80" spans="1:16" ht="12.75">
      <c r="A80" s="7">
        <v>36</v>
      </c>
      <c s="7" t="s">
        <v>2349</v>
      </c>
      <c s="7" t="s">
        <v>44</v>
      </c>
      <c s="7" t="s">
        <v>2350</v>
      </c>
      <c s="7" t="s">
        <v>128</v>
      </c>
      <c s="10">
        <v>55</v>
      </c>
      <c s="14"/>
      <c s="13">
        <f>ROUND((G80*F80),2)</f>
      </c>
      <c r="O80">
        <f>rekapitulace!H8</f>
      </c>
      <c>
        <f>O80/100*H80</f>
      </c>
    </row>
    <row r="81" spans="1:16" ht="12.75">
      <c r="A81" s="7">
        <v>37</v>
      </c>
      <c s="7" t="s">
        <v>2221</v>
      </c>
      <c s="7" t="s">
        <v>44</v>
      </c>
      <c s="7" t="s">
        <v>2222</v>
      </c>
      <c s="7" t="s">
        <v>128</v>
      </c>
      <c s="10">
        <v>346</v>
      </c>
      <c s="14"/>
      <c s="13">
        <f>ROUND((G81*F81),2)</f>
      </c>
      <c r="O81">
        <f>rekapitulace!H8</f>
      </c>
      <c>
        <f>O81/100*H81</f>
      </c>
    </row>
    <row r="82" spans="4:4" ht="127.5">
      <c r="D82" s="15" t="s">
        <v>2351</v>
      </c>
    </row>
    <row r="83" spans="1:16" ht="12.75">
      <c r="A83" s="7">
        <v>38</v>
      </c>
      <c s="7" t="s">
        <v>2224</v>
      </c>
      <c s="7" t="s">
        <v>44</v>
      </c>
      <c s="7" t="s">
        <v>2225</v>
      </c>
      <c s="7" t="s">
        <v>128</v>
      </c>
      <c s="10">
        <v>19</v>
      </c>
      <c s="14"/>
      <c s="13">
        <f>ROUND((G83*F83),2)</f>
      </c>
      <c r="O83">
        <f>rekapitulace!H8</f>
      </c>
      <c>
        <f>O83/100*H83</f>
      </c>
    </row>
    <row r="84" spans="4:4" ht="38.25">
      <c r="D84" s="15" t="s">
        <v>2352</v>
      </c>
    </row>
    <row r="85" spans="1:16" ht="12.75">
      <c r="A85" s="7">
        <v>39</v>
      </c>
      <c s="7" t="s">
        <v>2227</v>
      </c>
      <c s="7" t="s">
        <v>44</v>
      </c>
      <c s="7" t="s">
        <v>2228</v>
      </c>
      <c s="7" t="s">
        <v>70</v>
      </c>
      <c s="10">
        <v>6</v>
      </c>
      <c s="14"/>
      <c s="13">
        <f>ROUND((G85*F85),2)</f>
      </c>
      <c r="O85">
        <f>rekapitulace!H8</f>
      </c>
      <c>
        <f>O85/100*H85</f>
      </c>
    </row>
    <row r="86" spans="1:16" ht="12.75">
      <c r="A86" s="7">
        <v>40</v>
      </c>
      <c s="7" t="s">
        <v>2353</v>
      </c>
      <c s="7" t="s">
        <v>44</v>
      </c>
      <c s="7" t="s">
        <v>2354</v>
      </c>
      <c s="7" t="s">
        <v>70</v>
      </c>
      <c s="10">
        <v>5</v>
      </c>
      <c s="14"/>
      <c s="13">
        <f>ROUND((G86*F86),2)</f>
      </c>
      <c r="O86">
        <f>rekapitulace!H8</f>
      </c>
      <c>
        <f>O86/100*H86</f>
      </c>
    </row>
    <row r="87" spans="1:16" ht="12.75">
      <c r="A87" s="7">
        <v>41</v>
      </c>
      <c s="7" t="s">
        <v>2229</v>
      </c>
      <c s="7" t="s">
        <v>44</v>
      </c>
      <c s="7" t="s">
        <v>2230</v>
      </c>
      <c s="7" t="s">
        <v>70</v>
      </c>
      <c s="10">
        <v>24</v>
      </c>
      <c s="14"/>
      <c s="13">
        <f>ROUND((G87*F87),2)</f>
      </c>
      <c r="O87">
        <f>rekapitulace!H8</f>
      </c>
      <c>
        <f>O87/100*H87</f>
      </c>
    </row>
    <row r="88" spans="1:16" ht="12.75">
      <c r="A88" s="7">
        <v>42</v>
      </c>
      <c s="7" t="s">
        <v>2231</v>
      </c>
      <c s="7" t="s">
        <v>44</v>
      </c>
      <c s="7" t="s">
        <v>2232</v>
      </c>
      <c s="7" t="s">
        <v>70</v>
      </c>
      <c s="10">
        <v>4</v>
      </c>
      <c s="14"/>
      <c s="13">
        <f>ROUND((G88*F88),2)</f>
      </c>
      <c r="O88">
        <f>rekapitulace!H8</f>
      </c>
      <c>
        <f>O88/100*H88</f>
      </c>
    </row>
    <row r="89" spans="1:16" ht="12.75">
      <c r="A89" s="7">
        <v>43</v>
      </c>
      <c s="7" t="s">
        <v>2233</v>
      </c>
      <c s="7" t="s">
        <v>44</v>
      </c>
      <c s="7" t="s">
        <v>2234</v>
      </c>
      <c s="7" t="s">
        <v>70</v>
      </c>
      <c s="10">
        <v>4</v>
      </c>
      <c s="14"/>
      <c s="13">
        <f>ROUND((G89*F89),2)</f>
      </c>
      <c r="O89">
        <f>rekapitulace!H8</f>
      </c>
      <c>
        <f>O89/100*H89</f>
      </c>
    </row>
    <row r="90" spans="1:16" ht="12.75">
      <c r="A90" s="7">
        <v>44</v>
      </c>
      <c s="7" t="s">
        <v>2235</v>
      </c>
      <c s="7" t="s">
        <v>44</v>
      </c>
      <c s="7" t="s">
        <v>2236</v>
      </c>
      <c s="7" t="s">
        <v>128</v>
      </c>
      <c s="10">
        <v>370</v>
      </c>
      <c s="14"/>
      <c s="13">
        <f>ROUND((G90*F90),2)</f>
      </c>
      <c r="O90">
        <f>rekapitulace!H8</f>
      </c>
      <c>
        <f>O90/100*H90</f>
      </c>
    </row>
    <row r="91" spans="4:4" ht="25.5">
      <c r="D91" s="15" t="s">
        <v>2355</v>
      </c>
    </row>
    <row r="92" spans="1:16" ht="12.75">
      <c r="A92" s="7">
        <v>45</v>
      </c>
      <c s="7" t="s">
        <v>2238</v>
      </c>
      <c s="7" t="s">
        <v>44</v>
      </c>
      <c s="7" t="s">
        <v>2239</v>
      </c>
      <c s="7" t="s">
        <v>128</v>
      </c>
      <c s="10">
        <v>370</v>
      </c>
      <c s="14"/>
      <c s="13">
        <f>ROUND((G92*F92),2)</f>
      </c>
      <c r="O92">
        <f>rekapitulace!H8</f>
      </c>
      <c>
        <f>O92/100*H92</f>
      </c>
    </row>
    <row r="93" spans="4:4" ht="25.5">
      <c r="D93" s="15" t="s">
        <v>2355</v>
      </c>
    </row>
    <row r="94" spans="1:16" ht="12.75">
      <c r="A94" s="7">
        <v>46</v>
      </c>
      <c s="7" t="s">
        <v>2240</v>
      </c>
      <c s="7" t="s">
        <v>44</v>
      </c>
      <c s="7" t="s">
        <v>2241</v>
      </c>
      <c s="7" t="s">
        <v>46</v>
      </c>
      <c s="10">
        <v>1</v>
      </c>
      <c s="14"/>
      <c s="13">
        <f>ROUND((G94*F94),2)</f>
      </c>
      <c r="O94">
        <f>rekapitulace!H8</f>
      </c>
      <c>
        <f>O94/100*H94</f>
      </c>
    </row>
    <row r="95" spans="1:16" ht="12.75">
      <c r="A95" s="7">
        <v>47</v>
      </c>
      <c s="7" t="s">
        <v>2242</v>
      </c>
      <c s="7" t="s">
        <v>44</v>
      </c>
      <c s="7" t="s">
        <v>2243</v>
      </c>
      <c s="7" t="s">
        <v>46</v>
      </c>
      <c s="10">
        <v>1</v>
      </c>
      <c s="14"/>
      <c s="13">
        <f>ROUND((G95*F95),2)</f>
      </c>
      <c r="O95">
        <f>rekapitulace!H8</f>
      </c>
      <c>
        <f>O95/100*H95</f>
      </c>
    </row>
    <row r="96" spans="1:16" ht="12.75">
      <c r="A96" s="7">
        <v>48</v>
      </c>
      <c s="7" t="s">
        <v>2244</v>
      </c>
      <c s="7" t="s">
        <v>44</v>
      </c>
      <c s="7" t="s">
        <v>2245</v>
      </c>
      <c s="7" t="s">
        <v>46</v>
      </c>
      <c s="10">
        <v>2</v>
      </c>
      <c s="14"/>
      <c s="13">
        <f>ROUND((G96*F96),2)</f>
      </c>
      <c r="O96">
        <f>rekapitulace!H8</f>
      </c>
      <c>
        <f>O96/100*H96</f>
      </c>
    </row>
    <row r="97" spans="1:16" ht="12.75">
      <c r="A97" s="7">
        <v>49</v>
      </c>
      <c s="7" t="s">
        <v>2356</v>
      </c>
      <c s="7" t="s">
        <v>44</v>
      </c>
      <c s="7" t="s">
        <v>2357</v>
      </c>
      <c s="7" t="s">
        <v>46</v>
      </c>
      <c s="10">
        <v>4</v>
      </c>
      <c s="14"/>
      <c s="13">
        <f>ROUND((G97*F97),2)</f>
      </c>
      <c r="O97">
        <f>rekapitulace!H8</f>
      </c>
      <c>
        <f>O97/100*H97</f>
      </c>
    </row>
    <row r="98" spans="1:16" ht="12.75">
      <c r="A98" s="7">
        <v>50</v>
      </c>
      <c s="7" t="s">
        <v>2246</v>
      </c>
      <c s="7" t="s">
        <v>44</v>
      </c>
      <c s="7" t="s">
        <v>2247</v>
      </c>
      <c s="7" t="s">
        <v>46</v>
      </c>
      <c s="10">
        <v>1</v>
      </c>
      <c s="14"/>
      <c s="13">
        <f>ROUND((G98*F98),2)</f>
      </c>
      <c r="O98">
        <f>rekapitulace!H8</f>
      </c>
      <c>
        <f>O98/100*H98</f>
      </c>
    </row>
    <row r="99" spans="1:16" ht="12.75">
      <c r="A99" s="7">
        <v>51</v>
      </c>
      <c s="7" t="s">
        <v>2358</v>
      </c>
      <c s="7" t="s">
        <v>44</v>
      </c>
      <c s="7" t="s">
        <v>2359</v>
      </c>
      <c s="7" t="s">
        <v>46</v>
      </c>
      <c s="10">
        <v>1</v>
      </c>
      <c s="14"/>
      <c s="13">
        <f>ROUND((G99*F99),2)</f>
      </c>
      <c r="O99">
        <f>rekapitulace!H8</f>
      </c>
      <c>
        <f>O99/100*H99</f>
      </c>
    </row>
    <row r="100" spans="1:16" ht="12.75">
      <c r="A100" s="7">
        <v>52</v>
      </c>
      <c s="7" t="s">
        <v>2248</v>
      </c>
      <c s="7" t="s">
        <v>44</v>
      </c>
      <c s="7" t="s">
        <v>2249</v>
      </c>
      <c s="7" t="s">
        <v>152</v>
      </c>
      <c s="10">
        <v>2</v>
      </c>
      <c s="14"/>
      <c s="13">
        <f>ROUND((G100*F100),2)</f>
      </c>
      <c r="O100">
        <f>rekapitulace!H8</f>
      </c>
      <c>
        <f>O100/100*H100</f>
      </c>
    </row>
    <row r="101" spans="1:16" ht="12.75">
      <c r="A101" s="7">
        <v>53</v>
      </c>
      <c s="7" t="s">
        <v>2250</v>
      </c>
      <c s="7" t="s">
        <v>44</v>
      </c>
      <c s="7" t="s">
        <v>2251</v>
      </c>
      <c s="7" t="s">
        <v>152</v>
      </c>
      <c s="10">
        <v>6</v>
      </c>
      <c s="14"/>
      <c s="13">
        <f>ROUND((G101*F101),2)</f>
      </c>
      <c r="O101">
        <f>rekapitulace!H8</f>
      </c>
      <c>
        <f>O101/100*H101</f>
      </c>
    </row>
    <row r="102" spans="1:16" ht="12.75">
      <c r="A102" s="7">
        <v>54</v>
      </c>
      <c s="7" t="s">
        <v>2252</v>
      </c>
      <c s="7" t="s">
        <v>44</v>
      </c>
      <c s="7" t="s">
        <v>2253</v>
      </c>
      <c s="7" t="s">
        <v>152</v>
      </c>
      <c s="10">
        <v>2</v>
      </c>
      <c s="14"/>
      <c s="13">
        <f>ROUND((G102*F102),2)</f>
      </c>
      <c r="O102">
        <f>rekapitulace!H8</f>
      </c>
      <c>
        <f>O102/100*H102</f>
      </c>
    </row>
    <row r="103" spans="1:16" ht="12.75">
      <c r="A103" s="7">
        <v>55</v>
      </c>
      <c s="7" t="s">
        <v>2360</v>
      </c>
      <c s="7" t="s">
        <v>44</v>
      </c>
      <c s="7" t="s">
        <v>2361</v>
      </c>
      <c s="7" t="s">
        <v>152</v>
      </c>
      <c s="10">
        <v>2</v>
      </c>
      <c s="14"/>
      <c s="13">
        <f>ROUND((G103*F103),2)</f>
      </c>
      <c r="O103">
        <f>rekapitulace!H8</f>
      </c>
      <c>
        <f>O103/100*H103</f>
      </c>
    </row>
    <row r="104" spans="1:16" ht="12.75">
      <c r="A104" s="7">
        <v>56</v>
      </c>
      <c s="7" t="s">
        <v>2254</v>
      </c>
      <c s="7" t="s">
        <v>44</v>
      </c>
      <c s="7" t="s">
        <v>2255</v>
      </c>
      <c s="7" t="s">
        <v>152</v>
      </c>
      <c s="10">
        <v>4</v>
      </c>
      <c s="14"/>
      <c s="13">
        <f>ROUND((G104*F104),2)</f>
      </c>
      <c r="O104">
        <f>rekapitulace!H8</f>
      </c>
      <c>
        <f>O104/100*H104</f>
      </c>
    </row>
    <row r="105" spans="1:16" ht="12.75">
      <c r="A105" s="7">
        <v>57</v>
      </c>
      <c s="7" t="s">
        <v>2256</v>
      </c>
      <c s="7" t="s">
        <v>44</v>
      </c>
      <c s="7" t="s">
        <v>2257</v>
      </c>
      <c s="7" t="s">
        <v>152</v>
      </c>
      <c s="10">
        <v>4</v>
      </c>
      <c s="14"/>
      <c s="13">
        <f>ROUND((G105*F105),2)</f>
      </c>
      <c r="O105">
        <f>rekapitulace!H8</f>
      </c>
      <c>
        <f>O105/100*H105</f>
      </c>
    </row>
    <row r="106" spans="1:16" ht="12.75">
      <c r="A106" s="7">
        <v>58</v>
      </c>
      <c s="7" t="s">
        <v>2258</v>
      </c>
      <c s="7" t="s">
        <v>44</v>
      </c>
      <c s="7" t="s">
        <v>2259</v>
      </c>
      <c s="7" t="s">
        <v>152</v>
      </c>
      <c s="10">
        <v>2</v>
      </c>
      <c s="14"/>
      <c s="13">
        <f>ROUND((G106*F106),2)</f>
      </c>
      <c r="O106">
        <f>rekapitulace!H8</f>
      </c>
      <c>
        <f>O106/100*H106</f>
      </c>
    </row>
    <row r="107" spans="1:16" ht="12.75">
      <c r="A107" s="7">
        <v>59</v>
      </c>
      <c s="7" t="s">
        <v>2260</v>
      </c>
      <c s="7" t="s">
        <v>44</v>
      </c>
      <c s="7" t="s">
        <v>2261</v>
      </c>
      <c s="7" t="s">
        <v>152</v>
      </c>
      <c s="10">
        <v>2</v>
      </c>
      <c s="14"/>
      <c s="13">
        <f>ROUND((G107*F107),2)</f>
      </c>
      <c r="O107">
        <f>rekapitulace!H8</f>
      </c>
      <c>
        <f>O107/100*H107</f>
      </c>
    </row>
    <row r="108" spans="1:16" ht="12.75">
      <c r="A108" s="7">
        <v>60</v>
      </c>
      <c s="7" t="s">
        <v>2262</v>
      </c>
      <c s="7" t="s">
        <v>44</v>
      </c>
      <c s="7" t="s">
        <v>2263</v>
      </c>
      <c s="7" t="s">
        <v>152</v>
      </c>
      <c s="10">
        <v>2</v>
      </c>
      <c s="14"/>
      <c s="13">
        <f>ROUND((G108*F108),2)</f>
      </c>
      <c r="O108">
        <f>rekapitulace!H8</f>
      </c>
      <c>
        <f>O108/100*H108</f>
      </c>
    </row>
    <row r="109" spans="1:16" ht="12.75">
      <c r="A109" s="7">
        <v>61</v>
      </c>
      <c s="7" t="s">
        <v>2264</v>
      </c>
      <c s="7" t="s">
        <v>44</v>
      </c>
      <c s="7" t="s">
        <v>2265</v>
      </c>
      <c s="7" t="s">
        <v>128</v>
      </c>
      <c s="10">
        <v>6</v>
      </c>
      <c s="14"/>
      <c s="13">
        <f>ROUND((G109*F109),2)</f>
      </c>
      <c r="O109">
        <f>rekapitulace!H8</f>
      </c>
      <c>
        <f>O109/100*H109</f>
      </c>
    </row>
    <row r="110" spans="1:16" ht="12.75">
      <c r="A110" s="7">
        <v>62</v>
      </c>
      <c s="7" t="s">
        <v>2266</v>
      </c>
      <c s="7" t="s">
        <v>44</v>
      </c>
      <c s="7" t="s">
        <v>2267</v>
      </c>
      <c s="7" t="s">
        <v>128</v>
      </c>
      <c s="10">
        <v>340</v>
      </c>
      <c s="14"/>
      <c s="13">
        <f>ROUND((G110*F110),2)</f>
      </c>
      <c r="O110">
        <f>rekapitulace!H8</f>
      </c>
      <c>
        <f>O110/100*H110</f>
      </c>
    </row>
    <row r="111" spans="1:16" ht="12.75">
      <c r="A111" s="7">
        <v>63</v>
      </c>
      <c s="7" t="s">
        <v>2268</v>
      </c>
      <c s="7" t="s">
        <v>44</v>
      </c>
      <c s="7" t="s">
        <v>2269</v>
      </c>
      <c s="7" t="s">
        <v>128</v>
      </c>
      <c s="10">
        <v>19</v>
      </c>
      <c s="14"/>
      <c s="13">
        <f>ROUND((G111*F111),2)</f>
      </c>
      <c r="O111">
        <f>rekapitulace!H8</f>
      </c>
      <c>
        <f>O111/100*H111</f>
      </c>
    </row>
    <row r="112" spans="1:16" ht="12.75">
      <c r="A112" s="7">
        <v>64</v>
      </c>
      <c s="7" t="s">
        <v>2270</v>
      </c>
      <c s="7" t="s">
        <v>44</v>
      </c>
      <c s="7" t="s">
        <v>2271</v>
      </c>
      <c s="7" t="s">
        <v>128</v>
      </c>
      <c s="10">
        <v>30</v>
      </c>
      <c s="14"/>
      <c s="13">
        <f>ROUND((G112*F112),2)</f>
      </c>
      <c r="O112">
        <f>rekapitulace!H8</f>
      </c>
      <c>
        <f>O112/100*H112</f>
      </c>
    </row>
    <row r="113" spans="1:16" ht="12.75">
      <c r="A113" s="7">
        <v>65</v>
      </c>
      <c s="7" t="s">
        <v>2362</v>
      </c>
      <c s="7" t="s">
        <v>44</v>
      </c>
      <c s="7" t="s">
        <v>2363</v>
      </c>
      <c s="7" t="s">
        <v>128</v>
      </c>
      <c s="10">
        <v>55</v>
      </c>
      <c s="14"/>
      <c s="13">
        <f>ROUND((G113*F113),2)</f>
      </c>
      <c r="O113">
        <f>rekapitulace!H8</f>
      </c>
      <c>
        <f>O113/100*H113</f>
      </c>
    </row>
    <row r="114" spans="1:16" ht="12.75">
      <c r="A114" s="7">
        <v>66</v>
      </c>
      <c s="7" t="s">
        <v>2272</v>
      </c>
      <c s="7" t="s">
        <v>44</v>
      </c>
      <c s="7" t="s">
        <v>2273</v>
      </c>
      <c s="7" t="s">
        <v>152</v>
      </c>
      <c s="10">
        <v>12</v>
      </c>
      <c s="14"/>
      <c s="13">
        <f>ROUND((G114*F114),2)</f>
      </c>
      <c r="O114">
        <f>rekapitulace!H8</f>
      </c>
      <c>
        <f>O114/100*H114</f>
      </c>
    </row>
    <row r="115" spans="1:16" ht="12.75">
      <c r="A115" s="7">
        <v>67</v>
      </c>
      <c s="7" t="s">
        <v>2364</v>
      </c>
      <c s="7" t="s">
        <v>44</v>
      </c>
      <c s="7" t="s">
        <v>2365</v>
      </c>
      <c s="7" t="s">
        <v>152</v>
      </c>
      <c s="10">
        <v>2</v>
      </c>
      <c s="14"/>
      <c s="13">
        <f>ROUND((G115*F115),2)</f>
      </c>
      <c r="O115">
        <f>rekapitulace!H8</f>
      </c>
      <c>
        <f>O115/100*H115</f>
      </c>
    </row>
    <row r="116" spans="1:16" ht="12.75">
      <c r="A116" s="7">
        <v>68</v>
      </c>
      <c s="7" t="s">
        <v>2274</v>
      </c>
      <c s="7" t="s">
        <v>44</v>
      </c>
      <c s="7" t="s">
        <v>2275</v>
      </c>
      <c s="7" t="s">
        <v>152</v>
      </c>
      <c s="10">
        <v>10</v>
      </c>
      <c s="14"/>
      <c s="13">
        <f>ROUND((G116*F116),2)</f>
      </c>
      <c r="O116">
        <f>rekapitulace!H8</f>
      </c>
      <c>
        <f>O116/100*H116</f>
      </c>
    </row>
    <row r="117" spans="1:16" ht="12.75">
      <c r="A117" s="7">
        <v>69</v>
      </c>
      <c s="7" t="s">
        <v>2276</v>
      </c>
      <c s="7" t="s">
        <v>44</v>
      </c>
      <c s="7" t="s">
        <v>2277</v>
      </c>
      <c s="7" t="s">
        <v>152</v>
      </c>
      <c s="10">
        <v>6</v>
      </c>
      <c s="14"/>
      <c s="13">
        <f>ROUND((G117*F117),2)</f>
      </c>
      <c r="O117">
        <f>rekapitulace!H8</f>
      </c>
      <c>
        <f>O117/100*H117</f>
      </c>
    </row>
    <row r="118" spans="1:16" ht="12.75">
      <c r="A118" s="7">
        <v>70</v>
      </c>
      <c s="7" t="s">
        <v>2366</v>
      </c>
      <c s="7" t="s">
        <v>44</v>
      </c>
      <c s="7" t="s">
        <v>2367</v>
      </c>
      <c s="7" t="s">
        <v>152</v>
      </c>
      <c s="10">
        <v>3</v>
      </c>
      <c s="14"/>
      <c s="13">
        <f>ROUND((G118*F118),2)</f>
      </c>
      <c r="O118">
        <f>rekapitulace!H8</f>
      </c>
      <c>
        <f>O118/100*H118</f>
      </c>
    </row>
    <row r="119" spans="1:16" ht="12.75">
      <c r="A119" s="7">
        <v>71</v>
      </c>
      <c s="7" t="s">
        <v>2278</v>
      </c>
      <c s="7" t="s">
        <v>44</v>
      </c>
      <c s="7" t="s">
        <v>2279</v>
      </c>
      <c s="7" t="s">
        <v>152</v>
      </c>
      <c s="10">
        <v>15</v>
      </c>
      <c s="14"/>
      <c s="13">
        <f>ROUND((G119*F119),2)</f>
      </c>
      <c r="O119">
        <f>rekapitulace!H8</f>
      </c>
      <c>
        <f>O119/100*H119</f>
      </c>
    </row>
    <row r="120" spans="1:16" ht="12.75">
      <c r="A120" s="7">
        <v>72</v>
      </c>
      <c s="7" t="s">
        <v>2284</v>
      </c>
      <c s="7" t="s">
        <v>44</v>
      </c>
      <c s="7" t="s">
        <v>2285</v>
      </c>
      <c s="7" t="s">
        <v>152</v>
      </c>
      <c s="10">
        <v>2</v>
      </c>
      <c s="14"/>
      <c s="13">
        <f>ROUND((G120*F120),2)</f>
      </c>
      <c r="O120">
        <f>rekapitulace!H8</f>
      </c>
      <c>
        <f>O120/100*H120</f>
      </c>
    </row>
    <row r="121" spans="1:16" ht="12.75">
      <c r="A121" s="7">
        <v>73</v>
      </c>
      <c s="7" t="s">
        <v>2368</v>
      </c>
      <c s="7" t="s">
        <v>44</v>
      </c>
      <c s="7" t="s">
        <v>2369</v>
      </c>
      <c s="7" t="s">
        <v>152</v>
      </c>
      <c s="10">
        <v>2</v>
      </c>
      <c s="14"/>
      <c s="13">
        <f>ROUND((G121*F121),2)</f>
      </c>
      <c r="O121">
        <f>rekapitulace!H8</f>
      </c>
      <c>
        <f>O121/100*H121</f>
      </c>
    </row>
    <row r="122" spans="1:16" ht="12.75">
      <c r="A122" s="7">
        <v>74</v>
      </c>
      <c s="7" t="s">
        <v>2370</v>
      </c>
      <c s="7" t="s">
        <v>44</v>
      </c>
      <c s="7" t="s">
        <v>2371</v>
      </c>
      <c s="7" t="s">
        <v>152</v>
      </c>
      <c s="10">
        <v>1</v>
      </c>
      <c s="14"/>
      <c s="13">
        <f>ROUND((G122*F122),2)</f>
      </c>
      <c r="O122">
        <f>rekapitulace!H8</f>
      </c>
      <c>
        <f>O122/100*H122</f>
      </c>
    </row>
    <row r="123" spans="1:16" ht="12.75">
      <c r="A123" s="7">
        <v>75</v>
      </c>
      <c s="7" t="s">
        <v>2372</v>
      </c>
      <c s="7" t="s">
        <v>44</v>
      </c>
      <c s="7" t="s">
        <v>2373</v>
      </c>
      <c s="7" t="s">
        <v>152</v>
      </c>
      <c s="10">
        <v>2</v>
      </c>
      <c s="14"/>
      <c s="13">
        <f>ROUND((G123*F123),2)</f>
      </c>
      <c r="O123">
        <f>rekapitulace!H8</f>
      </c>
      <c>
        <f>O123/100*H123</f>
      </c>
    </row>
    <row r="124" spans="1:16" ht="12.75">
      <c r="A124" s="7">
        <v>76</v>
      </c>
      <c s="7" t="s">
        <v>2286</v>
      </c>
      <c s="7" t="s">
        <v>44</v>
      </c>
      <c s="7" t="s">
        <v>2287</v>
      </c>
      <c s="7" t="s">
        <v>152</v>
      </c>
      <c s="10">
        <v>6</v>
      </c>
      <c s="14"/>
      <c s="13">
        <f>ROUND((G124*F124),2)</f>
      </c>
      <c r="O124">
        <f>rekapitulace!H8</f>
      </c>
      <c>
        <f>O124/100*H124</f>
      </c>
    </row>
    <row r="125" spans="1:16" ht="12.75">
      <c r="A125" s="7">
        <v>77</v>
      </c>
      <c s="7" t="s">
        <v>2288</v>
      </c>
      <c s="7" t="s">
        <v>44</v>
      </c>
      <c s="7" t="s">
        <v>2289</v>
      </c>
      <c s="7" t="s">
        <v>152</v>
      </c>
      <c s="10">
        <v>2</v>
      </c>
      <c s="14"/>
      <c s="13">
        <f>ROUND((G125*F125),2)</f>
      </c>
      <c r="O125">
        <f>rekapitulace!H8</f>
      </c>
      <c>
        <f>O125/100*H125</f>
      </c>
    </row>
    <row r="126" spans="1:16" ht="12.75">
      <c r="A126" s="7">
        <v>78</v>
      </c>
      <c s="7" t="s">
        <v>2290</v>
      </c>
      <c s="7" t="s">
        <v>44</v>
      </c>
      <c s="7" t="s">
        <v>2291</v>
      </c>
      <c s="7" t="s">
        <v>152</v>
      </c>
      <c s="10">
        <v>4</v>
      </c>
      <c s="14"/>
      <c s="13">
        <f>ROUND((G126*F126),2)</f>
      </c>
      <c r="O126">
        <f>rekapitulace!H8</f>
      </c>
      <c>
        <f>O126/100*H126</f>
      </c>
    </row>
    <row r="127" spans="1:16" ht="12.75">
      <c r="A127" s="7">
        <v>79</v>
      </c>
      <c s="7" t="s">
        <v>2292</v>
      </c>
      <c s="7" t="s">
        <v>44</v>
      </c>
      <c s="7" t="s">
        <v>2293</v>
      </c>
      <c s="7" t="s">
        <v>152</v>
      </c>
      <c s="10">
        <v>2</v>
      </c>
      <c s="14"/>
      <c s="13">
        <f>ROUND((G127*F127),2)</f>
      </c>
      <c r="O127">
        <f>rekapitulace!H8</f>
      </c>
      <c>
        <f>O127/100*H127</f>
      </c>
    </row>
    <row r="128" spans="1:16" ht="12.75" customHeight="1">
      <c r="A128" s="16"/>
      <c s="16"/>
      <c s="16" t="s">
        <v>2208</v>
      </c>
      <c s="16" t="s">
        <v>2207</v>
      </c>
      <c s="16"/>
      <c s="16"/>
      <c s="16"/>
      <c s="16">
        <f>SUM(H73:H127)</f>
      </c>
      <c r="P128">
        <f>ROUND(SUM(P73:P127),2)</f>
      </c>
    </row>
    <row r="130" spans="1:8" ht="12.75" customHeight="1">
      <c r="A130" s="9"/>
      <c s="9"/>
      <c s="9" t="s">
        <v>35</v>
      </c>
      <c s="9" t="s">
        <v>2294</v>
      </c>
      <c s="9"/>
      <c s="11"/>
      <c s="9"/>
      <c s="11"/>
    </row>
    <row r="131" spans="1:16" ht="12.75">
      <c r="A131" s="7">
        <v>80</v>
      </c>
      <c s="7" t="s">
        <v>2295</v>
      </c>
      <c s="7" t="s">
        <v>44</v>
      </c>
      <c s="7" t="s">
        <v>2296</v>
      </c>
      <c s="7" t="s">
        <v>152</v>
      </c>
      <c s="10">
        <v>2</v>
      </c>
      <c s="14"/>
      <c s="13">
        <f>ROUND((G131*F131),2)</f>
      </c>
      <c r="O131">
        <f>rekapitulace!H8</f>
      </c>
      <c>
        <f>O131/100*H131</f>
      </c>
    </row>
    <row r="132" spans="1:16" ht="12.75">
      <c r="A132" s="7">
        <v>81</v>
      </c>
      <c s="7" t="s">
        <v>2297</v>
      </c>
      <c s="7" t="s">
        <v>44</v>
      </c>
      <c s="7" t="s">
        <v>2298</v>
      </c>
      <c s="7" t="s">
        <v>70</v>
      </c>
      <c s="10">
        <v>2</v>
      </c>
      <c s="14"/>
      <c s="13">
        <f>ROUND((G132*F132),2)</f>
      </c>
      <c r="O132">
        <f>rekapitulace!H8</f>
      </c>
      <c>
        <f>O132/100*H132</f>
      </c>
    </row>
    <row r="133" spans="1:16" ht="12.75">
      <c r="A133" s="7">
        <v>82</v>
      </c>
      <c s="7" t="s">
        <v>2299</v>
      </c>
      <c s="7" t="s">
        <v>44</v>
      </c>
      <c s="7" t="s">
        <v>2374</v>
      </c>
      <c s="7" t="s">
        <v>152</v>
      </c>
      <c s="10">
        <v>2</v>
      </c>
      <c s="14"/>
      <c s="13">
        <f>ROUND((G133*F133),2)</f>
      </c>
      <c r="O133">
        <f>rekapitulace!H8</f>
      </c>
      <c>
        <f>O133/100*H133</f>
      </c>
    </row>
    <row r="134" spans="1:16" ht="12.75" customHeight="1">
      <c r="A134" s="16"/>
      <c s="16"/>
      <c s="16" t="s">
        <v>35</v>
      </c>
      <c s="16" t="s">
        <v>2294</v>
      </c>
      <c s="16"/>
      <c s="16"/>
      <c s="16"/>
      <c s="16">
        <f>SUM(H131:H133)</f>
      </c>
      <c r="P134">
        <f>ROUND(SUM(P131:P133),2)</f>
      </c>
    </row>
    <row r="136" spans="1:8" ht="12.75" customHeight="1">
      <c r="A136" s="9"/>
      <c s="9"/>
      <c s="9" t="s">
        <v>40</v>
      </c>
      <c s="9" t="s">
        <v>2301</v>
      </c>
      <c s="9"/>
      <c s="11"/>
      <c s="9"/>
      <c s="11"/>
    </row>
    <row r="137" spans="1:16" ht="12.75">
      <c r="A137" s="7">
        <v>83</v>
      </c>
      <c s="7" t="s">
        <v>2302</v>
      </c>
      <c s="7" t="s">
        <v>44</v>
      </c>
      <c s="7" t="s">
        <v>2303</v>
      </c>
      <c s="7" t="s">
        <v>128</v>
      </c>
      <c s="10">
        <v>366</v>
      </c>
      <c s="14"/>
      <c s="13">
        <f>ROUND((G137*F137),2)</f>
      </c>
      <c r="O137">
        <f>rekapitulace!H8</f>
      </c>
      <c>
        <f>O137/100*H137</f>
      </c>
    </row>
    <row r="138" spans="1:16" ht="12.75" customHeight="1">
      <c r="A138" s="16"/>
      <c s="16"/>
      <c s="16" t="s">
        <v>40</v>
      </c>
      <c s="16" t="s">
        <v>2301</v>
      </c>
      <c s="16"/>
      <c s="16"/>
      <c s="16"/>
      <c s="16">
        <f>SUM(H137:H137)</f>
      </c>
      <c r="P138">
        <f>ROUND(SUM(P137:P137),2)</f>
      </c>
    </row>
    <row r="140" spans="1:8" ht="12.75" customHeight="1">
      <c r="A140" s="9"/>
      <c s="9"/>
      <c s="9" t="s">
        <v>2310</v>
      </c>
      <c s="9" t="s">
        <v>2309</v>
      </c>
      <c s="9"/>
      <c s="11"/>
      <c s="9"/>
      <c s="11"/>
    </row>
    <row r="141" spans="1:16" ht="12.75">
      <c r="A141" s="7">
        <v>84</v>
      </c>
      <c s="7" t="s">
        <v>2313</v>
      </c>
      <c s="7" t="s">
        <v>44</v>
      </c>
      <c s="7" t="s">
        <v>2314</v>
      </c>
      <c s="7" t="s">
        <v>46</v>
      </c>
      <c s="10">
        <v>1</v>
      </c>
      <c s="14"/>
      <c s="13">
        <f>ROUND((G141*F141),2)</f>
      </c>
      <c r="O141">
        <f>rekapitulace!H8</f>
      </c>
      <c>
        <f>O141/100*H141</f>
      </c>
    </row>
    <row r="142" spans="1:16" ht="12.75">
      <c r="A142" s="7">
        <v>85</v>
      </c>
      <c s="7" t="s">
        <v>2315</v>
      </c>
      <c s="7" t="s">
        <v>44</v>
      </c>
      <c s="7" t="s">
        <v>2316</v>
      </c>
      <c s="7" t="s">
        <v>46</v>
      </c>
      <c s="10">
        <v>2</v>
      </c>
      <c s="14"/>
      <c s="13">
        <f>ROUND((G142*F142),2)</f>
      </c>
      <c r="O142">
        <f>rekapitulace!H8</f>
      </c>
      <c>
        <f>O142/100*H142</f>
      </c>
    </row>
    <row r="143" spans="1:16" ht="12.75">
      <c r="A143" s="7">
        <v>86</v>
      </c>
      <c s="7" t="s">
        <v>2317</v>
      </c>
      <c s="7" t="s">
        <v>44</v>
      </c>
      <c s="7" t="s">
        <v>2318</v>
      </c>
      <c s="7" t="s">
        <v>46</v>
      </c>
      <c s="10">
        <v>1</v>
      </c>
      <c s="14"/>
      <c s="13">
        <f>ROUND((G143*F143),2)</f>
      </c>
      <c r="O143">
        <f>rekapitulace!H8</f>
      </c>
      <c>
        <f>O143/100*H143</f>
      </c>
    </row>
    <row r="144" spans="1:16" ht="12.75" customHeight="1">
      <c r="A144" s="16"/>
      <c s="16"/>
      <c s="16" t="s">
        <v>2310</v>
      </c>
      <c s="16" t="s">
        <v>2309</v>
      </c>
      <c s="16"/>
      <c s="16"/>
      <c s="16"/>
      <c s="16">
        <f>SUM(H141:H143)</f>
      </c>
      <c r="P144">
        <f>ROUND(SUM(P141:P143),2)</f>
      </c>
    </row>
    <row r="146" spans="1:16" ht="12.75" customHeight="1">
      <c r="A146" s="16"/>
      <c s="16"/>
      <c s="16"/>
      <c s="16" t="s">
        <v>65</v>
      </c>
      <c s="16"/>
      <c s="16"/>
      <c s="16"/>
      <c s="16">
        <f>+H54+H63+H70+H128+H134+H138+H144</f>
      </c>
      <c r="P146">
        <f>+P54+P63+P70+P128+P134+P138+P144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6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165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2375</v>
      </c>
      <c s="5" t="s">
        <v>2376</v>
      </c>
      <c s="5"/>
    </row>
    <row r="6" spans="1:5" ht="12.75" customHeight="1">
      <c r="A6" t="s">
        <v>17</v>
      </c>
      <c r="C6" s="5" t="s">
        <v>2377</v>
      </c>
      <c s="5" t="s">
        <v>2378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42</v>
      </c>
      <c s="9" t="s">
        <v>41</v>
      </c>
      <c s="9"/>
      <c s="11"/>
      <c s="9"/>
      <c s="11"/>
    </row>
    <row r="12" spans="1:16" ht="12.75">
      <c r="A12" s="7">
        <v>1</v>
      </c>
      <c s="7" t="s">
        <v>91</v>
      </c>
      <c s="7" t="s">
        <v>44</v>
      </c>
      <c s="7" t="s">
        <v>544</v>
      </c>
      <c s="7" t="s">
        <v>93</v>
      </c>
      <c s="10">
        <v>6011.4</v>
      </c>
      <c s="14"/>
      <c s="13">
        <f>ROUND((G12*F12),2)</f>
      </c>
      <c r="O12">
        <f>rekapitulace!H8</f>
      </c>
      <c>
        <f>O12/100*H12</f>
      </c>
    </row>
    <row r="13" spans="4:4" ht="114.75">
      <c r="D13" s="15" t="s">
        <v>2379</v>
      </c>
    </row>
    <row r="14" spans="1:16" ht="12.75">
      <c r="A14" s="7">
        <v>2</v>
      </c>
      <c s="7" t="s">
        <v>95</v>
      </c>
      <c s="7" t="s">
        <v>44</v>
      </c>
      <c s="7" t="s">
        <v>544</v>
      </c>
      <c s="7" t="s">
        <v>97</v>
      </c>
      <c s="10">
        <v>6972.367</v>
      </c>
      <c s="14"/>
      <c s="13">
        <f>ROUND((G14*F14),2)</f>
      </c>
      <c r="O14">
        <f>rekapitulace!H8</f>
      </c>
      <c>
        <f>O14/100*H14</f>
      </c>
    </row>
    <row r="15" spans="4:4" ht="409.5">
      <c r="D15" s="15" t="s">
        <v>2380</v>
      </c>
    </row>
    <row r="16" spans="1:16" ht="12.75">
      <c r="A16" s="7">
        <v>3</v>
      </c>
      <c s="7" t="s">
        <v>546</v>
      </c>
      <c s="7" t="s">
        <v>44</v>
      </c>
      <c s="7" t="s">
        <v>547</v>
      </c>
      <c s="7" t="s">
        <v>93</v>
      </c>
      <c s="10">
        <v>4186.7</v>
      </c>
      <c s="14"/>
      <c s="13">
        <f>ROUND((G16*F16),2)</f>
      </c>
      <c r="O16">
        <f>rekapitulace!H8</f>
      </c>
      <c>
        <f>O16/100*H16</f>
      </c>
    </row>
    <row r="17" spans="4:4" ht="89.25">
      <c r="D17" s="15" t="s">
        <v>2381</v>
      </c>
    </row>
    <row r="18" spans="1:16" ht="12.75">
      <c r="A18" s="7">
        <v>4</v>
      </c>
      <c s="7" t="s">
        <v>2382</v>
      </c>
      <c s="7" t="s">
        <v>44</v>
      </c>
      <c s="7" t="s">
        <v>2383</v>
      </c>
      <c s="7" t="s">
        <v>97</v>
      </c>
      <c s="10">
        <v>3361.1</v>
      </c>
      <c s="14"/>
      <c s="13">
        <f>ROUND((G18*F18),2)</f>
      </c>
      <c r="O18">
        <f>rekapitulace!H8</f>
      </c>
      <c>
        <f>O18/100*H18</f>
      </c>
    </row>
    <row r="19" spans="4:4" ht="102">
      <c r="D19" s="15" t="s">
        <v>2384</v>
      </c>
    </row>
    <row r="20" spans="1:16" ht="12.75">
      <c r="A20" s="7">
        <v>5</v>
      </c>
      <c s="7" t="s">
        <v>2385</v>
      </c>
      <c s="7" t="s">
        <v>44</v>
      </c>
      <c s="7" t="s">
        <v>2386</v>
      </c>
      <c s="7" t="s">
        <v>97</v>
      </c>
      <c s="10">
        <v>964.05</v>
      </c>
      <c s="14"/>
      <c s="13">
        <f>ROUND((G20*F20),2)</f>
      </c>
      <c r="O20">
        <f>rekapitulace!H8</f>
      </c>
      <c>
        <f>O20/100*H20</f>
      </c>
    </row>
    <row r="21" spans="4:4" ht="204">
      <c r="D21" s="15" t="s">
        <v>2387</v>
      </c>
    </row>
    <row r="22" spans="1:16" ht="12.75">
      <c r="A22" s="7">
        <v>6</v>
      </c>
      <c s="7" t="s">
        <v>2388</v>
      </c>
      <c s="7" t="s">
        <v>44</v>
      </c>
      <c s="7" t="s">
        <v>2389</v>
      </c>
      <c s="7" t="s">
        <v>97</v>
      </c>
      <c s="10">
        <v>23.44</v>
      </c>
      <c s="14"/>
      <c s="13">
        <f>ROUND((G22*F22),2)</f>
      </c>
      <c r="O22">
        <f>rekapitulace!H8</f>
      </c>
      <c>
        <f>O22/100*H22</f>
      </c>
    </row>
    <row r="23" spans="4:4" ht="51">
      <c r="D23" s="15" t="s">
        <v>2390</v>
      </c>
    </row>
    <row r="24" spans="1:16" ht="12.75" customHeight="1">
      <c r="A24" s="16"/>
      <c s="16"/>
      <c s="16" t="s">
        <v>42</v>
      </c>
      <c s="16" t="s">
        <v>41</v>
      </c>
      <c s="16"/>
      <c s="16"/>
      <c s="16"/>
      <c s="16">
        <f>SUM(H12:H23)</f>
      </c>
      <c r="P24">
        <f>ROUND(SUM(P12:P23),2)</f>
      </c>
    </row>
    <row r="26" spans="1:8" ht="12.75" customHeight="1">
      <c r="A26" s="9"/>
      <c s="9"/>
      <c s="9" t="s">
        <v>24</v>
      </c>
      <c s="9" t="s">
        <v>102</v>
      </c>
      <c s="9"/>
      <c s="11"/>
      <c s="9"/>
      <c s="11"/>
    </row>
    <row r="27" spans="1:16" ht="12.75">
      <c r="A27" s="7">
        <v>7</v>
      </c>
      <c s="7" t="s">
        <v>2391</v>
      </c>
      <c s="7" t="s">
        <v>44</v>
      </c>
      <c s="7" t="s">
        <v>2392</v>
      </c>
      <c s="7" t="s">
        <v>117</v>
      </c>
      <c s="10">
        <v>2231</v>
      </c>
      <c s="14"/>
      <c s="13">
        <f>ROUND((G27*F27),2)</f>
      </c>
      <c r="O27">
        <f>rekapitulace!H8</f>
      </c>
      <c>
        <f>O27/100*H27</f>
      </c>
    </row>
    <row r="28" spans="4:4" ht="51">
      <c r="D28" s="15" t="s">
        <v>2393</v>
      </c>
    </row>
    <row r="29" spans="1:16" ht="12.75">
      <c r="A29" s="7">
        <v>8</v>
      </c>
      <c s="7" t="s">
        <v>2394</v>
      </c>
      <c s="7" t="s">
        <v>44</v>
      </c>
      <c s="7" t="s">
        <v>2395</v>
      </c>
      <c s="7" t="s">
        <v>70</v>
      </c>
      <c s="10">
        <v>1</v>
      </c>
      <c s="14"/>
      <c s="13">
        <f>ROUND((G29*F29),2)</f>
      </c>
      <c r="O29">
        <f>rekapitulace!H8</f>
      </c>
      <c>
        <f>O29/100*H29</f>
      </c>
    </row>
    <row r="30" spans="4:4" ht="25.5">
      <c r="D30" s="15" t="s">
        <v>188</v>
      </c>
    </row>
    <row r="31" spans="1:16" ht="12.75">
      <c r="A31" s="7">
        <v>9</v>
      </c>
      <c s="7" t="s">
        <v>2396</v>
      </c>
      <c s="7" t="s">
        <v>44</v>
      </c>
      <c s="7" t="s">
        <v>2397</v>
      </c>
      <c s="7" t="s">
        <v>70</v>
      </c>
      <c s="10">
        <v>75</v>
      </c>
      <c s="14"/>
      <c s="13">
        <f>ROUND((G31*F31),2)</f>
      </c>
      <c r="O31">
        <f>rekapitulace!H8</f>
      </c>
      <c>
        <f>O31/100*H31</f>
      </c>
    </row>
    <row r="32" spans="4:4" ht="25.5">
      <c r="D32" s="15" t="s">
        <v>2398</v>
      </c>
    </row>
    <row r="33" spans="1:16" ht="12.75">
      <c r="A33" s="7">
        <v>10</v>
      </c>
      <c s="7" t="s">
        <v>2399</v>
      </c>
      <c s="7" t="s">
        <v>44</v>
      </c>
      <c s="7" t="s">
        <v>2400</v>
      </c>
      <c s="7" t="s">
        <v>93</v>
      </c>
      <c s="10">
        <v>494.4</v>
      </c>
      <c s="14"/>
      <c s="13">
        <f>ROUND((G33*F33),2)</f>
      </c>
      <c r="O33">
        <f>rekapitulace!H8</f>
      </c>
      <c>
        <f>O33/100*H33</f>
      </c>
    </row>
    <row r="34" spans="4:4" ht="63.75">
      <c r="D34" s="15" t="s">
        <v>2401</v>
      </c>
    </row>
    <row r="35" spans="1:16" ht="12.75">
      <c r="A35" s="7">
        <v>11</v>
      </c>
      <c s="7" t="s">
        <v>2402</v>
      </c>
      <c s="7" t="s">
        <v>44</v>
      </c>
      <c s="7" t="s">
        <v>2403</v>
      </c>
      <c s="7" t="s">
        <v>93</v>
      </c>
      <c s="10">
        <v>75.7</v>
      </c>
      <c s="14"/>
      <c s="13">
        <f>ROUND((G35*F35),2)</f>
      </c>
      <c r="O35">
        <f>rekapitulace!H8</f>
      </c>
      <c>
        <f>O35/100*H35</f>
      </c>
    </row>
    <row r="36" spans="4:4" ht="216.75">
      <c r="D36" s="15" t="s">
        <v>2404</v>
      </c>
    </row>
    <row r="37" spans="1:16" ht="12.75">
      <c r="A37" s="7">
        <v>12</v>
      </c>
      <c s="7" t="s">
        <v>2405</v>
      </c>
      <c s="7" t="s">
        <v>44</v>
      </c>
      <c s="7" t="s">
        <v>2406</v>
      </c>
      <c s="7" t="s">
        <v>93</v>
      </c>
      <c s="10">
        <v>43.215</v>
      </c>
      <c s="14"/>
      <c s="13">
        <f>ROUND((G37*F37),2)</f>
      </c>
      <c r="O37">
        <f>rekapitulace!H8</f>
      </c>
      <c>
        <f>O37/100*H37</f>
      </c>
    </row>
    <row r="38" spans="4:4" ht="76.5">
      <c r="D38" s="15" t="s">
        <v>2407</v>
      </c>
    </row>
    <row r="39" spans="1:16" ht="12.75">
      <c r="A39" s="7">
        <v>13</v>
      </c>
      <c s="7" t="s">
        <v>2408</v>
      </c>
      <c s="7" t="s">
        <v>44</v>
      </c>
      <c s="7" t="s">
        <v>2409</v>
      </c>
      <c s="7" t="s">
        <v>93</v>
      </c>
      <c s="10">
        <v>15.1</v>
      </c>
      <c s="14"/>
      <c s="13">
        <f>ROUND((G39*F39),2)</f>
      </c>
      <c r="O39">
        <f>rekapitulace!H8</f>
      </c>
      <c>
        <f>O39/100*H39</f>
      </c>
    </row>
    <row r="40" spans="4:4" ht="191.25">
      <c r="D40" s="15" t="s">
        <v>2410</v>
      </c>
    </row>
    <row r="41" spans="1:16" ht="12.75">
      <c r="A41" s="7">
        <v>14</v>
      </c>
      <c s="7" t="s">
        <v>2411</v>
      </c>
      <c s="7" t="s">
        <v>44</v>
      </c>
      <c s="7" t="s">
        <v>2412</v>
      </c>
      <c s="7" t="s">
        <v>93</v>
      </c>
      <c s="10">
        <v>11.52</v>
      </c>
      <c s="14"/>
      <c s="13">
        <f>ROUND((G41*F41),2)</f>
      </c>
      <c r="O41">
        <f>rekapitulace!H8</f>
      </c>
      <c>
        <f>O41/100*H41</f>
      </c>
    </row>
    <row r="42" spans="4:4" ht="51">
      <c r="D42" s="15" t="s">
        <v>2413</v>
      </c>
    </row>
    <row r="43" spans="1:16" ht="12.75">
      <c r="A43" s="7">
        <v>15</v>
      </c>
      <c s="7" t="s">
        <v>2414</v>
      </c>
      <c s="7" t="s">
        <v>44</v>
      </c>
      <c s="7" t="s">
        <v>2415</v>
      </c>
      <c s="7" t="s">
        <v>117</v>
      </c>
      <c s="10">
        <v>460.2</v>
      </c>
      <c s="14"/>
      <c s="13">
        <f>ROUND((G43*F43),2)</f>
      </c>
      <c r="O43">
        <f>rekapitulace!H8</f>
      </c>
      <c>
        <f>O43/100*H43</f>
      </c>
    </row>
    <row r="44" spans="4:4" ht="38.25">
      <c r="D44" s="15" t="s">
        <v>2416</v>
      </c>
    </row>
    <row r="45" spans="1:16" ht="12.75">
      <c r="A45" s="7">
        <v>16</v>
      </c>
      <c s="7" t="s">
        <v>2417</v>
      </c>
      <c s="7" t="s">
        <v>44</v>
      </c>
      <c s="7" t="s">
        <v>2418</v>
      </c>
      <c s="7" t="s">
        <v>93</v>
      </c>
      <c s="10">
        <v>0.6</v>
      </c>
      <c s="14"/>
      <c s="13">
        <f>ROUND((G45*F45),2)</f>
      </c>
      <c r="O45">
        <f>rekapitulace!H8</f>
      </c>
      <c>
        <f>O45/100*H45</f>
      </c>
    </row>
    <row r="46" spans="4:4" ht="76.5">
      <c r="D46" s="15" t="s">
        <v>2419</v>
      </c>
    </row>
    <row r="47" spans="1:16" ht="12.75">
      <c r="A47" s="7">
        <v>17</v>
      </c>
      <c s="7" t="s">
        <v>2420</v>
      </c>
      <c s="7" t="s">
        <v>44</v>
      </c>
      <c s="7" t="s">
        <v>2421</v>
      </c>
      <c s="7" t="s">
        <v>93</v>
      </c>
      <c s="10">
        <v>392.36</v>
      </c>
      <c s="14"/>
      <c s="13">
        <f>ROUND((G47*F47),2)</f>
      </c>
      <c r="O47">
        <f>rekapitulace!H8</f>
      </c>
      <c>
        <f>O47/100*H47</f>
      </c>
    </row>
    <row r="48" spans="4:4" ht="409.5">
      <c r="D48" s="15" t="s">
        <v>2422</v>
      </c>
    </row>
    <row r="49" spans="1:16" ht="12.75">
      <c r="A49" s="7">
        <v>18</v>
      </c>
      <c s="7" t="s">
        <v>2423</v>
      </c>
      <c s="7" t="s">
        <v>44</v>
      </c>
      <c s="7" t="s">
        <v>2424</v>
      </c>
      <c s="7" t="s">
        <v>93</v>
      </c>
      <c s="10">
        <v>16.8</v>
      </c>
      <c s="14"/>
      <c s="13">
        <f>ROUND((G49*F49),2)</f>
      </c>
      <c r="O49">
        <f>rekapitulace!H8</f>
      </c>
      <c>
        <f>O49/100*H49</f>
      </c>
    </row>
    <row r="50" spans="4:4" ht="76.5">
      <c r="D50" s="15" t="s">
        <v>2425</v>
      </c>
    </row>
    <row r="51" spans="1:16" ht="12.75">
      <c r="A51" s="7">
        <v>19</v>
      </c>
      <c s="7" t="s">
        <v>2426</v>
      </c>
      <c s="7" t="s">
        <v>44</v>
      </c>
      <c s="7" t="s">
        <v>2427</v>
      </c>
      <c s="7" t="s">
        <v>93</v>
      </c>
      <c s="10">
        <v>42</v>
      </c>
      <c s="14"/>
      <c s="13">
        <f>ROUND((G51*F51),2)</f>
      </c>
      <c r="O51">
        <f>rekapitulace!H8</f>
      </c>
      <c>
        <f>O51/100*H51</f>
      </c>
    </row>
    <row r="52" spans="4:4" ht="63.75">
      <c r="D52" s="15" t="s">
        <v>2428</v>
      </c>
    </row>
    <row r="53" spans="1:16" ht="12.75">
      <c r="A53" s="7">
        <v>20</v>
      </c>
      <c s="7" t="s">
        <v>2429</v>
      </c>
      <c s="7" t="s">
        <v>44</v>
      </c>
      <c s="7" t="s">
        <v>2430</v>
      </c>
      <c s="7" t="s">
        <v>93</v>
      </c>
      <c s="10">
        <v>442</v>
      </c>
      <c s="14"/>
      <c s="13">
        <f>ROUND((G53*F53),2)</f>
      </c>
      <c r="O53">
        <f>rekapitulace!H8</f>
      </c>
      <c>
        <f>O53/100*H53</f>
      </c>
    </row>
    <row r="54" spans="4:4" ht="102">
      <c r="D54" s="15" t="s">
        <v>2431</v>
      </c>
    </row>
    <row r="55" spans="1:16" ht="12.75">
      <c r="A55" s="7">
        <v>21</v>
      </c>
      <c s="7" t="s">
        <v>2432</v>
      </c>
      <c s="7" t="s">
        <v>44</v>
      </c>
      <c s="7" t="s">
        <v>2433</v>
      </c>
      <c s="7" t="s">
        <v>93</v>
      </c>
      <c s="10">
        <v>1236</v>
      </c>
      <c s="14"/>
      <c s="13">
        <f>ROUND((G55*F55),2)</f>
      </c>
      <c r="O55">
        <f>rekapitulace!H8</f>
      </c>
      <c>
        <f>O55/100*H55</f>
      </c>
    </row>
    <row r="56" spans="4:4" ht="89.25">
      <c r="D56" s="15" t="s">
        <v>2434</v>
      </c>
    </row>
    <row r="57" spans="1:16" ht="12.75">
      <c r="A57" s="7">
        <v>22</v>
      </c>
      <c s="7" t="s">
        <v>2435</v>
      </c>
      <c s="7" t="s">
        <v>44</v>
      </c>
      <c s="7" t="s">
        <v>2436</v>
      </c>
      <c s="7" t="s">
        <v>128</v>
      </c>
      <c s="10">
        <v>101</v>
      </c>
      <c s="14"/>
      <c s="13">
        <f>ROUND((G57*F57),2)</f>
      </c>
      <c r="O57">
        <f>rekapitulace!H8</f>
      </c>
      <c>
        <f>O57/100*H57</f>
      </c>
    </row>
    <row r="58" spans="4:4" ht="38.25">
      <c r="D58" s="15" t="s">
        <v>2437</v>
      </c>
    </row>
    <row r="59" spans="1:16" ht="12.75">
      <c r="A59" s="7">
        <v>23</v>
      </c>
      <c s="7" t="s">
        <v>2438</v>
      </c>
      <c s="7" t="s">
        <v>44</v>
      </c>
      <c s="7" t="s">
        <v>2439</v>
      </c>
      <c s="7" t="s">
        <v>128</v>
      </c>
      <c s="10">
        <v>251</v>
      </c>
      <c s="14"/>
      <c s="13">
        <f>ROUND((G59*F59),2)</f>
      </c>
      <c r="O59">
        <f>rekapitulace!H8</f>
      </c>
      <c>
        <f>O59/100*H59</f>
      </c>
    </row>
    <row r="60" spans="4:4" ht="38.25">
      <c r="D60" s="15" t="s">
        <v>2440</v>
      </c>
    </row>
    <row r="61" spans="1:16" ht="12.75">
      <c r="A61" s="7">
        <v>24</v>
      </c>
      <c s="7" t="s">
        <v>2441</v>
      </c>
      <c s="7" t="s">
        <v>44</v>
      </c>
      <c s="7" t="s">
        <v>2442</v>
      </c>
      <c s="7" t="s">
        <v>93</v>
      </c>
      <c s="10">
        <v>28</v>
      </c>
      <c s="14"/>
      <c s="13">
        <f>ROUND((G61*F61),2)</f>
      </c>
      <c r="O61">
        <f>rekapitulace!H8</f>
      </c>
      <c>
        <f>O61/100*H61</f>
      </c>
    </row>
    <row r="62" spans="4:4" ht="178.5">
      <c r="D62" s="15" t="s">
        <v>2443</v>
      </c>
    </row>
    <row r="63" spans="1:16" ht="12.75">
      <c r="A63" s="7">
        <v>25</v>
      </c>
      <c s="7" t="s">
        <v>2444</v>
      </c>
      <c s="7" t="s">
        <v>44</v>
      </c>
      <c s="7" t="s">
        <v>2445</v>
      </c>
      <c s="7" t="s">
        <v>93</v>
      </c>
      <c s="10">
        <v>1255</v>
      </c>
      <c s="14"/>
      <c s="13">
        <f>ROUND((G63*F63),2)</f>
      </c>
      <c r="O63">
        <f>rekapitulace!H8</f>
      </c>
      <c>
        <f>O63/100*H63</f>
      </c>
    </row>
    <row r="64" spans="4:4" ht="51">
      <c r="D64" s="15" t="s">
        <v>2446</v>
      </c>
    </row>
    <row r="65" spans="1:16" ht="12.75">
      <c r="A65" s="7">
        <v>26</v>
      </c>
      <c s="7" t="s">
        <v>549</v>
      </c>
      <c s="7" t="s">
        <v>61</v>
      </c>
      <c s="7" t="s">
        <v>2447</v>
      </c>
      <c s="7" t="s">
        <v>93</v>
      </c>
      <c s="10">
        <v>2119.6</v>
      </c>
      <c s="14"/>
      <c s="13">
        <f>ROUND((G65*F65),2)</f>
      </c>
      <c r="O65">
        <f>rekapitulace!H8</f>
      </c>
      <c>
        <f>O65/100*H65</f>
      </c>
    </row>
    <row r="66" spans="4:4" ht="382.5">
      <c r="D66" s="15" t="s">
        <v>2448</v>
      </c>
    </row>
    <row r="67" spans="1:16" ht="12.75">
      <c r="A67" s="7">
        <v>27</v>
      </c>
      <c s="7" t="s">
        <v>549</v>
      </c>
      <c s="7" t="s">
        <v>63</v>
      </c>
      <c s="7" t="s">
        <v>2449</v>
      </c>
      <c s="7" t="s">
        <v>93</v>
      </c>
      <c s="10">
        <v>4945.8</v>
      </c>
      <c s="14"/>
      <c s="13">
        <f>ROUND((G67*F67),2)</f>
      </c>
      <c r="O67">
        <f>rekapitulace!H8</f>
      </c>
      <c>
        <f>O67/100*H67</f>
      </c>
    </row>
    <row r="68" spans="4:4" ht="102">
      <c r="D68" s="15" t="s">
        <v>2450</v>
      </c>
    </row>
    <row r="69" spans="1:16" ht="12.75">
      <c r="A69" s="7">
        <v>28</v>
      </c>
      <c s="7" t="s">
        <v>2451</v>
      </c>
      <c s="7" t="s">
        <v>44</v>
      </c>
      <c s="7" t="s">
        <v>2452</v>
      </c>
      <c s="7" t="s">
        <v>93</v>
      </c>
      <c s="10">
        <v>290.32</v>
      </c>
      <c s="14"/>
      <c s="13">
        <f>ROUND((G69*F69),2)</f>
      </c>
      <c r="O69">
        <f>rekapitulace!H8</f>
      </c>
      <c>
        <f>O69/100*H69</f>
      </c>
    </row>
    <row r="70" spans="4:4" ht="191.25">
      <c r="D70" s="15" t="s">
        <v>2453</v>
      </c>
    </row>
    <row r="71" spans="1:16" ht="12.75">
      <c r="A71" s="7">
        <v>29</v>
      </c>
      <c s="7" t="s">
        <v>552</v>
      </c>
      <c s="7" t="s">
        <v>61</v>
      </c>
      <c s="7" t="s">
        <v>2454</v>
      </c>
      <c s="7" t="s">
        <v>93</v>
      </c>
      <c s="10">
        <v>2119.6</v>
      </c>
      <c s="14"/>
      <c s="13">
        <f>ROUND((G71*F71),2)</f>
      </c>
      <c r="O71">
        <f>rekapitulace!H8</f>
      </c>
      <c>
        <f>O71/100*H71</f>
      </c>
    </row>
    <row r="72" spans="4:4" ht="153">
      <c r="D72" s="15" t="s">
        <v>2455</v>
      </c>
    </row>
    <row r="73" spans="1:16" ht="12.75">
      <c r="A73" s="7">
        <v>30</v>
      </c>
      <c s="7" t="s">
        <v>552</v>
      </c>
      <c s="7" t="s">
        <v>63</v>
      </c>
      <c s="7" t="s">
        <v>1073</v>
      </c>
      <c s="7" t="s">
        <v>93</v>
      </c>
      <c s="10">
        <v>4186.7</v>
      </c>
      <c s="14"/>
      <c s="13">
        <f>ROUND((G73*F73),2)</f>
      </c>
      <c r="O73">
        <f>rekapitulace!H8</f>
      </c>
      <c>
        <f>O73/100*H73</f>
      </c>
    </row>
    <row r="74" spans="4:4" ht="178.5">
      <c r="D74" s="15" t="s">
        <v>2456</v>
      </c>
    </row>
    <row r="75" spans="1:16" ht="12.75">
      <c r="A75" s="7">
        <v>31</v>
      </c>
      <c s="7" t="s">
        <v>957</v>
      </c>
      <c s="7" t="s">
        <v>44</v>
      </c>
      <c s="7" t="s">
        <v>958</v>
      </c>
      <c s="7" t="s">
        <v>93</v>
      </c>
      <c s="10">
        <v>760</v>
      </c>
      <c s="14"/>
      <c s="13">
        <f>ROUND((G75*F75),2)</f>
      </c>
      <c r="O75">
        <f>rekapitulace!H8</f>
      </c>
      <c>
        <f>O75/100*H75</f>
      </c>
    </row>
    <row r="76" spans="4:4" ht="38.25">
      <c r="D76" s="15" t="s">
        <v>2457</v>
      </c>
    </row>
    <row r="77" spans="1:16" ht="12.75">
      <c r="A77" s="7">
        <v>32</v>
      </c>
      <c s="7" t="s">
        <v>2458</v>
      </c>
      <c s="7" t="s">
        <v>44</v>
      </c>
      <c s="7" t="s">
        <v>2459</v>
      </c>
      <c s="7" t="s">
        <v>93</v>
      </c>
      <c s="10">
        <v>15.28</v>
      </c>
      <c s="14"/>
      <c s="13">
        <f>ROUND((G77*F77),2)</f>
      </c>
      <c r="O77">
        <f>rekapitulace!H8</f>
      </c>
      <c>
        <f>O77/100*H77</f>
      </c>
    </row>
    <row r="78" spans="4:4" ht="89.25">
      <c r="D78" s="15" t="s">
        <v>2460</v>
      </c>
    </row>
    <row r="79" spans="1:16" ht="12.75">
      <c r="A79" s="7">
        <v>33</v>
      </c>
      <c s="7" t="s">
        <v>2461</v>
      </c>
      <c s="7" t="s">
        <v>44</v>
      </c>
      <c s="7" t="s">
        <v>2462</v>
      </c>
      <c s="7" t="s">
        <v>93</v>
      </c>
      <c s="10">
        <v>6306.3</v>
      </c>
      <c s="14"/>
      <c s="13">
        <f>ROUND((G79*F79),2)</f>
      </c>
      <c r="O79">
        <f>rekapitulace!H8</f>
      </c>
      <c>
        <f>O79/100*H79</f>
      </c>
    </row>
    <row r="80" spans="4:4" ht="229.5">
      <c r="D80" s="15" t="s">
        <v>2463</v>
      </c>
    </row>
    <row r="81" spans="1:16" ht="12.75">
      <c r="A81" s="7">
        <v>34</v>
      </c>
      <c s="7" t="s">
        <v>109</v>
      </c>
      <c s="7" t="s">
        <v>44</v>
      </c>
      <c s="7" t="s">
        <v>110</v>
      </c>
      <c s="7" t="s">
        <v>93</v>
      </c>
      <c s="10">
        <v>9386</v>
      </c>
      <c s="14"/>
      <c s="13">
        <f>ROUND((G81*F81),2)</f>
      </c>
      <c r="O81">
        <f>rekapitulace!H8</f>
      </c>
      <c>
        <f>O81/100*H81</f>
      </c>
    </row>
    <row r="82" spans="4:4" ht="409.5">
      <c r="D82" s="15" t="s">
        <v>2464</v>
      </c>
    </row>
    <row r="83" spans="1:16" ht="12.75" customHeight="1">
      <c r="A83" s="16"/>
      <c s="16"/>
      <c s="16" t="s">
        <v>24</v>
      </c>
      <c s="16" t="s">
        <v>102</v>
      </c>
      <c s="16"/>
      <c s="16"/>
      <c s="16"/>
      <c s="16">
        <f>SUM(H27:H82)</f>
      </c>
      <c r="P83">
        <f>ROUND(SUM(P27:P82),2)</f>
      </c>
    </row>
    <row r="85" spans="1:8" ht="12.75" customHeight="1">
      <c r="A85" s="9"/>
      <c s="9"/>
      <c s="9" t="s">
        <v>34</v>
      </c>
      <c s="9" t="s">
        <v>570</v>
      </c>
      <c s="9"/>
      <c s="11"/>
      <c s="9"/>
      <c s="11"/>
    </row>
    <row r="86" spans="1:16" ht="12.75">
      <c r="A86" s="7">
        <v>35</v>
      </c>
      <c s="7" t="s">
        <v>2465</v>
      </c>
      <c s="7" t="s">
        <v>44</v>
      </c>
      <c s="7" t="s">
        <v>2466</v>
      </c>
      <c s="7" t="s">
        <v>128</v>
      </c>
      <c s="10">
        <v>1432</v>
      </c>
      <c s="14"/>
      <c s="13">
        <f>ROUND((G86*F86),2)</f>
      </c>
      <c r="O86">
        <f>rekapitulace!H8</f>
      </c>
      <c>
        <f>O86/100*H86</f>
      </c>
    </row>
    <row r="87" spans="4:4" ht="127.5">
      <c r="D87" s="15" t="s">
        <v>2467</v>
      </c>
    </row>
    <row r="88" spans="1:16" ht="12.75">
      <c r="A88" s="7">
        <v>36</v>
      </c>
      <c s="7" t="s">
        <v>1100</v>
      </c>
      <c s="7" t="s">
        <v>44</v>
      </c>
      <c s="7" t="s">
        <v>2468</v>
      </c>
      <c s="7" t="s">
        <v>70</v>
      </c>
      <c s="10">
        <v>358</v>
      </c>
      <c s="14"/>
      <c s="13">
        <f>ROUND((G88*F88),2)</f>
      </c>
      <c r="O88">
        <f>rekapitulace!H8</f>
      </c>
      <c>
        <f>O88/100*H88</f>
      </c>
    </row>
    <row r="89" spans="4:4" ht="102">
      <c r="D89" s="15" t="s">
        <v>2469</v>
      </c>
    </row>
    <row r="90" spans="1:16" ht="12.75">
      <c r="A90" s="7">
        <v>37</v>
      </c>
      <c s="7" t="s">
        <v>1103</v>
      </c>
      <c s="7" t="s">
        <v>44</v>
      </c>
      <c s="7" t="s">
        <v>2470</v>
      </c>
      <c s="7" t="s">
        <v>93</v>
      </c>
      <c s="10">
        <v>120.75</v>
      </c>
      <c s="14"/>
      <c s="13">
        <f>ROUND((G90*F90),2)</f>
      </c>
      <c r="O90">
        <f>rekapitulace!H8</f>
      </c>
      <c>
        <f>O90/100*H90</f>
      </c>
    </row>
    <row r="91" spans="4:4" ht="89.25">
      <c r="D91" s="15" t="s">
        <v>2471</v>
      </c>
    </row>
    <row r="92" spans="1:16" ht="12.75">
      <c r="A92" s="7">
        <v>38</v>
      </c>
      <c s="7" t="s">
        <v>1106</v>
      </c>
      <c s="7" t="s">
        <v>44</v>
      </c>
      <c s="7" t="s">
        <v>1107</v>
      </c>
      <c s="7" t="s">
        <v>97</v>
      </c>
      <c s="10">
        <v>5.366</v>
      </c>
      <c s="14"/>
      <c s="13">
        <f>ROUND((G92*F92),2)</f>
      </c>
      <c r="O92">
        <f>rekapitulace!H8</f>
      </c>
      <c>
        <f>O92/100*H92</f>
      </c>
    </row>
    <row r="93" spans="4:4" ht="178.5">
      <c r="D93" s="15" t="s">
        <v>2472</v>
      </c>
    </row>
    <row r="94" spans="1:16" ht="12.75" customHeight="1">
      <c r="A94" s="16"/>
      <c s="16"/>
      <c s="16" t="s">
        <v>34</v>
      </c>
      <c s="16" t="s">
        <v>570</v>
      </c>
      <c s="16"/>
      <c s="16"/>
      <c s="16"/>
      <c s="16">
        <f>SUM(H86:H93)</f>
      </c>
      <c r="P94">
        <f>ROUND(SUM(P86:P93),2)</f>
      </c>
    </row>
    <row r="96" spans="1:8" ht="12.75" customHeight="1">
      <c r="A96" s="9"/>
      <c s="9"/>
      <c s="9" t="s">
        <v>36</v>
      </c>
      <c s="9" t="s">
        <v>119</v>
      </c>
      <c s="9"/>
      <c s="11"/>
      <c s="9"/>
      <c s="11"/>
    </row>
    <row r="97" spans="1:16" ht="12.75">
      <c r="A97" s="7">
        <v>39</v>
      </c>
      <c s="7" t="s">
        <v>2473</v>
      </c>
      <c s="7" t="s">
        <v>44</v>
      </c>
      <c s="7" t="s">
        <v>2474</v>
      </c>
      <c s="7" t="s">
        <v>93</v>
      </c>
      <c s="10">
        <v>8.61</v>
      </c>
      <c s="14"/>
      <c s="13">
        <f>ROUND((G97*F97),2)</f>
      </c>
      <c r="O97">
        <f>rekapitulace!H8</f>
      </c>
      <c>
        <f>O97/100*H97</f>
      </c>
    </row>
    <row r="98" spans="4:4" ht="178.5">
      <c r="D98" s="15" t="s">
        <v>2475</v>
      </c>
    </row>
    <row r="99" spans="1:16" ht="12.75" customHeight="1">
      <c r="A99" s="16"/>
      <c s="16"/>
      <c s="16" t="s">
        <v>36</v>
      </c>
      <c s="16" t="s">
        <v>119</v>
      </c>
      <c s="16"/>
      <c s="16"/>
      <c s="16"/>
      <c s="16">
        <f>SUM(H97:H98)</f>
      </c>
      <c r="P99">
        <f>ROUND(SUM(P97:P98),2)</f>
      </c>
    </row>
    <row r="101" spans="1:8" ht="12.75" customHeight="1">
      <c r="A101" s="9"/>
      <c s="9"/>
      <c s="9" t="s">
        <v>40</v>
      </c>
      <c s="9" t="s">
        <v>77</v>
      </c>
      <c s="9"/>
      <c s="11"/>
      <c s="9"/>
      <c s="11"/>
    </row>
    <row r="102" spans="1:16" ht="12.75">
      <c r="A102" s="7">
        <v>40</v>
      </c>
      <c s="7" t="s">
        <v>907</v>
      </c>
      <c s="7" t="s">
        <v>44</v>
      </c>
      <c s="7" t="s">
        <v>939</v>
      </c>
      <c s="7" t="s">
        <v>128</v>
      </c>
      <c s="10">
        <v>50</v>
      </c>
      <c s="14"/>
      <c s="13">
        <f>ROUND((G102*F102),2)</f>
      </c>
      <c r="O102">
        <f>rekapitulace!H8</f>
      </c>
      <c>
        <f>O102/100*H102</f>
      </c>
    </row>
    <row r="103" spans="4:4" ht="76.5">
      <c r="D103" s="15" t="s">
        <v>2476</v>
      </c>
    </row>
    <row r="104" spans="1:16" ht="12.75" customHeight="1">
      <c r="A104" s="16"/>
      <c s="16"/>
      <c s="16" t="s">
        <v>40</v>
      </c>
      <c s="16" t="s">
        <v>77</v>
      </c>
      <c s="16"/>
      <c s="16"/>
      <c s="16"/>
      <c s="16">
        <f>SUM(H102:H103)</f>
      </c>
      <c r="P104">
        <f>ROUND(SUM(P102:P103),2)</f>
      </c>
    </row>
    <row r="106" spans="1:8" ht="12.75" customHeight="1">
      <c r="A106" s="9"/>
      <c s="9"/>
      <c s="9" t="s">
        <v>85</v>
      </c>
      <c s="9" t="s">
        <v>84</v>
      </c>
      <c s="9"/>
      <c s="11"/>
      <c s="9"/>
      <c s="11"/>
    </row>
    <row r="107" spans="1:16" ht="12.75">
      <c r="A107" s="7">
        <v>41</v>
      </c>
      <c s="7" t="s">
        <v>2477</v>
      </c>
      <c s="7" t="s">
        <v>61</v>
      </c>
      <c s="7" t="s">
        <v>2478</v>
      </c>
      <c s="7" t="s">
        <v>128</v>
      </c>
      <c s="10">
        <v>115</v>
      </c>
      <c s="14"/>
      <c s="13">
        <f>ROUND((G107*F107),2)</f>
      </c>
      <c r="O107">
        <f>rekapitulace!H8</f>
      </c>
      <c>
        <f>O107/100*H107</f>
      </c>
    </row>
    <row r="108" spans="4:4" ht="38.25">
      <c r="D108" s="15" t="s">
        <v>1850</v>
      </c>
    </row>
    <row r="109" spans="1:16" ht="12.75">
      <c r="A109" s="7">
        <v>42</v>
      </c>
      <c s="7" t="s">
        <v>2477</v>
      </c>
      <c s="7" t="s">
        <v>63</v>
      </c>
      <c s="7" t="s">
        <v>2479</v>
      </c>
      <c s="7" t="s">
        <v>128</v>
      </c>
      <c s="10">
        <v>9</v>
      </c>
      <c s="14"/>
      <c s="13">
        <f>ROUND((G109*F109),2)</f>
      </c>
      <c r="O109">
        <f>rekapitulace!H8</f>
      </c>
      <c>
        <f>O109/100*H109</f>
      </c>
    </row>
    <row r="110" spans="4:4" ht="25.5">
      <c r="D110" s="15" t="s">
        <v>468</v>
      </c>
    </row>
    <row r="111" spans="1:16" ht="12.75">
      <c r="A111" s="7">
        <v>43</v>
      </c>
      <c s="7" t="s">
        <v>2480</v>
      </c>
      <c s="7" t="s">
        <v>44</v>
      </c>
      <c s="7" t="s">
        <v>2481</v>
      </c>
      <c s="7" t="s">
        <v>128</v>
      </c>
      <c s="10">
        <v>19</v>
      </c>
      <c s="14"/>
      <c s="13">
        <f>ROUND((G111*F111),2)</f>
      </c>
      <c r="O111">
        <f>rekapitulace!H8</f>
      </c>
      <c>
        <f>O111/100*H111</f>
      </c>
    </row>
    <row r="112" spans="4:4" ht="25.5">
      <c r="D112" s="15" t="s">
        <v>1760</v>
      </c>
    </row>
    <row r="113" spans="1:16" ht="12.75">
      <c r="A113" s="7">
        <v>44</v>
      </c>
      <c s="7" t="s">
        <v>739</v>
      </c>
      <c s="7" t="s">
        <v>61</v>
      </c>
      <c s="7" t="s">
        <v>740</v>
      </c>
      <c s="7" t="s">
        <v>70</v>
      </c>
      <c s="10">
        <v>4</v>
      </c>
      <c s="14"/>
      <c s="13">
        <f>ROUND((G113*F113),2)</f>
      </c>
      <c r="O113">
        <f>rekapitulace!H8</f>
      </c>
      <c>
        <f>O113/100*H113</f>
      </c>
    </row>
    <row r="114" spans="4:4" ht="25.5">
      <c r="D114" s="15" t="s">
        <v>2482</v>
      </c>
    </row>
    <row r="115" spans="1:16" ht="12.75">
      <c r="A115" s="7">
        <v>45</v>
      </c>
      <c s="7" t="s">
        <v>739</v>
      </c>
      <c s="7" t="s">
        <v>63</v>
      </c>
      <c s="7" t="s">
        <v>741</v>
      </c>
      <c s="7" t="s">
        <v>70</v>
      </c>
      <c s="10">
        <v>19</v>
      </c>
      <c s="14"/>
      <c s="13">
        <f>ROUND((G115*F115),2)</f>
      </c>
      <c r="O115">
        <f>rekapitulace!H8</f>
      </c>
      <c>
        <f>O115/100*H115</f>
      </c>
    </row>
    <row r="116" spans="4:4" ht="38.25">
      <c r="D116" s="15" t="s">
        <v>2483</v>
      </c>
    </row>
    <row r="117" spans="1:16" ht="12.75">
      <c r="A117" s="7">
        <v>46</v>
      </c>
      <c s="7" t="s">
        <v>744</v>
      </c>
      <c s="7" t="s">
        <v>44</v>
      </c>
      <c s="7" t="s">
        <v>745</v>
      </c>
      <c s="7" t="s">
        <v>70</v>
      </c>
      <c s="10">
        <v>12</v>
      </c>
      <c s="14"/>
      <c s="13">
        <f>ROUND((G117*F117),2)</f>
      </c>
      <c r="O117">
        <f>rekapitulace!H8</f>
      </c>
      <c>
        <f>O117/100*H117</f>
      </c>
    </row>
    <row r="118" spans="4:4" ht="38.25">
      <c r="D118" s="15" t="s">
        <v>2484</v>
      </c>
    </row>
    <row r="119" spans="1:16" ht="12.75">
      <c r="A119" s="7">
        <v>47</v>
      </c>
      <c s="7" t="s">
        <v>2485</v>
      </c>
      <c s="7" t="s">
        <v>44</v>
      </c>
      <c s="7" t="s">
        <v>2486</v>
      </c>
      <c s="7" t="s">
        <v>70</v>
      </c>
      <c s="10">
        <v>2</v>
      </c>
      <c s="14"/>
      <c s="13">
        <f>ROUND((G119*F119),2)</f>
      </c>
      <c r="O119">
        <f>rekapitulace!H8</f>
      </c>
      <c>
        <f>O119/100*H119</f>
      </c>
    </row>
    <row r="120" spans="4:4" ht="25.5">
      <c r="D120" s="15" t="s">
        <v>161</v>
      </c>
    </row>
    <row r="121" spans="1:16" ht="12.75">
      <c r="A121" s="7">
        <v>48</v>
      </c>
      <c s="7" t="s">
        <v>2487</v>
      </c>
      <c s="7" t="s">
        <v>44</v>
      </c>
      <c s="7" t="s">
        <v>2488</v>
      </c>
      <c s="7" t="s">
        <v>93</v>
      </c>
      <c s="10">
        <v>370</v>
      </c>
      <c s="14"/>
      <c s="13">
        <f>ROUND((G121*F121),2)</f>
      </c>
      <c r="O121">
        <f>rekapitulace!H8</f>
      </c>
      <c>
        <f>O121/100*H121</f>
      </c>
    </row>
    <row r="122" spans="4:4" ht="242.25">
      <c r="D122" s="15" t="s">
        <v>2489</v>
      </c>
    </row>
    <row r="123" spans="1:16" ht="12.75">
      <c r="A123" s="7">
        <v>49</v>
      </c>
      <c s="7" t="s">
        <v>2490</v>
      </c>
      <c s="7" t="s">
        <v>44</v>
      </c>
      <c s="7" t="s">
        <v>2491</v>
      </c>
      <c s="7" t="s">
        <v>93</v>
      </c>
      <c s="10">
        <v>1769</v>
      </c>
      <c s="14"/>
      <c s="13">
        <f>ROUND((G123*F123),2)</f>
      </c>
      <c r="O123">
        <f>rekapitulace!H8</f>
      </c>
      <c>
        <f>O123/100*H123</f>
      </c>
    </row>
    <row r="124" spans="4:4" ht="165.75">
      <c r="D124" s="15" t="s">
        <v>2492</v>
      </c>
    </row>
    <row r="125" spans="1:16" ht="12.75">
      <c r="A125" s="7">
        <v>50</v>
      </c>
      <c s="7" t="s">
        <v>2493</v>
      </c>
      <c s="7" t="s">
        <v>44</v>
      </c>
      <c s="7" t="s">
        <v>2494</v>
      </c>
      <c s="7" t="s">
        <v>128</v>
      </c>
      <c s="10">
        <v>1527</v>
      </c>
      <c s="14"/>
      <c s="13">
        <f>ROUND((G125*F125),2)</f>
      </c>
      <c r="O125">
        <f>rekapitulace!H8</f>
      </c>
      <c>
        <f>O125/100*H125</f>
      </c>
    </row>
    <row r="126" spans="4:4" ht="38.25">
      <c r="D126" s="15" t="s">
        <v>2495</v>
      </c>
    </row>
    <row r="127" spans="1:16" ht="12.75">
      <c r="A127" s="7">
        <v>51</v>
      </c>
      <c s="7" t="s">
        <v>2496</v>
      </c>
      <c s="7" t="s">
        <v>44</v>
      </c>
      <c s="7" t="s">
        <v>2497</v>
      </c>
      <c s="7" t="s">
        <v>128</v>
      </c>
      <c s="10">
        <v>176</v>
      </c>
      <c s="14"/>
      <c s="13">
        <f>ROUND((G127*F127),2)</f>
      </c>
      <c r="O127">
        <f>rekapitulace!H8</f>
      </c>
      <c>
        <f>O127/100*H127</f>
      </c>
    </row>
    <row r="128" spans="4:4" ht="38.25">
      <c r="D128" s="15" t="s">
        <v>2498</v>
      </c>
    </row>
    <row r="129" spans="1:16" ht="12.75">
      <c r="A129" s="7">
        <v>52</v>
      </c>
      <c s="7" t="s">
        <v>2499</v>
      </c>
      <c s="7" t="s">
        <v>44</v>
      </c>
      <c s="7" t="s">
        <v>2500</v>
      </c>
      <c s="7" t="s">
        <v>128</v>
      </c>
      <c s="10">
        <v>149</v>
      </c>
      <c s="14"/>
      <c s="13">
        <f>ROUND((G129*F129),2)</f>
      </c>
      <c r="O129">
        <f>rekapitulace!H8</f>
      </c>
      <c>
        <f>O129/100*H129</f>
      </c>
    </row>
    <row r="130" spans="4:4" ht="38.25">
      <c r="D130" s="15" t="s">
        <v>2501</v>
      </c>
    </row>
    <row r="131" spans="1:16" ht="12.75">
      <c r="A131" s="7">
        <v>53</v>
      </c>
      <c s="7" t="s">
        <v>2502</v>
      </c>
      <c s="7" t="s">
        <v>44</v>
      </c>
      <c s="7" t="s">
        <v>2503</v>
      </c>
      <c s="7" t="s">
        <v>46</v>
      </c>
      <c s="10">
        <v>4</v>
      </c>
      <c s="14"/>
      <c s="13">
        <f>ROUND((G131*F131),2)</f>
      </c>
      <c r="O131">
        <f>rekapitulace!H8</f>
      </c>
      <c>
        <f>O131/100*H131</f>
      </c>
    </row>
    <row r="132" spans="4:4" ht="25.5">
      <c r="D132" s="15" t="s">
        <v>2504</v>
      </c>
    </row>
    <row r="133" spans="1:16" ht="12.75">
      <c r="A133" s="7">
        <v>54</v>
      </c>
      <c s="7" t="s">
        <v>123</v>
      </c>
      <c s="7" t="s">
        <v>44</v>
      </c>
      <c s="7" t="s">
        <v>124</v>
      </c>
      <c s="7" t="s">
        <v>93</v>
      </c>
      <c s="10">
        <v>20.929</v>
      </c>
      <c s="14"/>
      <c s="13">
        <f>ROUND((G133*F133),2)</f>
      </c>
      <c r="O133">
        <f>rekapitulace!H8</f>
      </c>
      <c>
        <f>O133/100*H133</f>
      </c>
    </row>
    <row r="134" spans="4:4" ht="409.5">
      <c r="D134" s="15" t="s">
        <v>2505</v>
      </c>
    </row>
    <row r="135" spans="1:16" ht="12.75">
      <c r="A135" s="7">
        <v>55</v>
      </c>
      <c s="7" t="s">
        <v>2506</v>
      </c>
      <c s="7" t="s">
        <v>44</v>
      </c>
      <c s="7" t="s">
        <v>2507</v>
      </c>
      <c s="7" t="s">
        <v>93</v>
      </c>
      <c s="10">
        <v>918.146</v>
      </c>
      <c s="14"/>
      <c s="13">
        <f>ROUND((G135*F135),2)</f>
      </c>
      <c r="O135">
        <f>rekapitulace!H8</f>
      </c>
      <c>
        <f>O135/100*H135</f>
      </c>
    </row>
    <row r="136" spans="4:4" ht="409.5">
      <c r="D136" s="15" t="s">
        <v>2508</v>
      </c>
    </row>
    <row r="137" spans="1:16" ht="12.75">
      <c r="A137" s="7">
        <v>56</v>
      </c>
      <c s="7" t="s">
        <v>1412</v>
      </c>
      <c s="7" t="s">
        <v>44</v>
      </c>
      <c s="7" t="s">
        <v>1413</v>
      </c>
      <c s="7" t="s">
        <v>93</v>
      </c>
      <c s="10">
        <v>299.353</v>
      </c>
      <c s="14"/>
      <c s="13">
        <f>ROUND((G137*F137),2)</f>
      </c>
      <c r="O137">
        <f>rekapitulace!H8</f>
      </c>
      <c>
        <f>O137/100*H137</f>
      </c>
    </row>
    <row r="138" spans="4:4" ht="409.5">
      <c r="D138" s="15" t="s">
        <v>2509</v>
      </c>
    </row>
    <row r="139" spans="1:16" ht="12.75">
      <c r="A139" s="7">
        <v>57</v>
      </c>
      <c s="7" t="s">
        <v>2510</v>
      </c>
      <c s="7" t="s">
        <v>44</v>
      </c>
      <c s="7" t="s">
        <v>2511</v>
      </c>
      <c s="7" t="s">
        <v>128</v>
      </c>
      <c s="10">
        <v>37.8</v>
      </c>
      <c s="14"/>
      <c s="13">
        <f>ROUND((G139*F139),2)</f>
      </c>
      <c r="O139">
        <f>rekapitulace!H8</f>
      </c>
      <c>
        <f>O139/100*H139</f>
      </c>
    </row>
    <row r="140" spans="4:4" ht="204">
      <c r="D140" s="15" t="s">
        <v>2512</v>
      </c>
    </row>
    <row r="141" spans="1:16" ht="12.75">
      <c r="A141" s="7">
        <v>58</v>
      </c>
      <c s="7" t="s">
        <v>2513</v>
      </c>
      <c s="7" t="s">
        <v>44</v>
      </c>
      <c s="7" t="s">
        <v>2514</v>
      </c>
      <c s="7" t="s">
        <v>128</v>
      </c>
      <c s="10">
        <v>56.4</v>
      </c>
      <c s="14"/>
      <c s="13">
        <f>ROUND((G141*F141),2)</f>
      </c>
      <c r="O141">
        <f>rekapitulace!H8</f>
      </c>
      <c>
        <f>O141/100*H141</f>
      </c>
    </row>
    <row r="142" spans="4:4" ht="255">
      <c r="D142" s="15" t="s">
        <v>2515</v>
      </c>
    </row>
    <row r="143" spans="1:16" ht="12.75">
      <c r="A143" s="7">
        <v>59</v>
      </c>
      <c s="7" t="s">
        <v>2516</v>
      </c>
      <c s="7" t="s">
        <v>44</v>
      </c>
      <c s="7" t="s">
        <v>2517</v>
      </c>
      <c s="7" t="s">
        <v>128</v>
      </c>
      <c s="10">
        <v>21.4</v>
      </c>
      <c s="14"/>
      <c s="13">
        <f>ROUND((G143*F143),2)</f>
      </c>
      <c r="O143">
        <f>rekapitulace!H8</f>
      </c>
      <c>
        <f>O143/100*H143</f>
      </c>
    </row>
    <row r="144" spans="4:4" ht="153">
      <c r="D144" s="15" t="s">
        <v>2518</v>
      </c>
    </row>
    <row r="145" spans="1:16" ht="12.75">
      <c r="A145" s="7">
        <v>60</v>
      </c>
      <c s="7" t="s">
        <v>2519</v>
      </c>
      <c s="7" t="s">
        <v>44</v>
      </c>
      <c s="7" t="s">
        <v>2520</v>
      </c>
      <c s="7" t="s">
        <v>128</v>
      </c>
      <c s="10">
        <v>5.2</v>
      </c>
      <c s="14"/>
      <c s="13">
        <f>ROUND((G145*F145),2)</f>
      </c>
      <c r="O145">
        <f>rekapitulace!H8</f>
      </c>
      <c>
        <f>O145/100*H145</f>
      </c>
    </row>
    <row r="146" spans="4:4" ht="38.25">
      <c r="D146" s="15" t="s">
        <v>2521</v>
      </c>
    </row>
    <row r="147" spans="1:16" ht="12.75">
      <c r="A147" s="7">
        <v>61</v>
      </c>
      <c s="7" t="s">
        <v>2522</v>
      </c>
      <c s="7" t="s">
        <v>44</v>
      </c>
      <c s="7" t="s">
        <v>2523</v>
      </c>
      <c s="7" t="s">
        <v>128</v>
      </c>
      <c s="10">
        <v>10.7</v>
      </c>
      <c s="14"/>
      <c s="13">
        <f>ROUND((G147*F147),2)</f>
      </c>
      <c r="O147">
        <f>rekapitulace!H8</f>
      </c>
      <c>
        <f>O147/100*H147</f>
      </c>
    </row>
    <row r="148" spans="4:4" ht="38.25">
      <c r="D148" s="15" t="s">
        <v>2524</v>
      </c>
    </row>
    <row r="149" spans="1:16" ht="12.75">
      <c r="A149" s="7">
        <v>62</v>
      </c>
      <c s="7" t="s">
        <v>2525</v>
      </c>
      <c s="7" t="s">
        <v>44</v>
      </c>
      <c s="7" t="s">
        <v>2526</v>
      </c>
      <c s="7" t="s">
        <v>128</v>
      </c>
      <c s="10">
        <v>9</v>
      </c>
      <c s="14"/>
      <c s="13">
        <f>ROUND((G149*F149),2)</f>
      </c>
      <c r="O149">
        <f>rekapitulace!H8</f>
      </c>
      <c>
        <f>O149/100*H149</f>
      </c>
    </row>
    <row r="150" spans="4:4" ht="25.5">
      <c r="D150" s="15" t="s">
        <v>468</v>
      </c>
    </row>
    <row r="151" spans="1:16" ht="12.75">
      <c r="A151" s="7">
        <v>63</v>
      </c>
      <c s="7" t="s">
        <v>2527</v>
      </c>
      <c s="7" t="s">
        <v>44</v>
      </c>
      <c s="7" t="s">
        <v>2528</v>
      </c>
      <c s="7" t="s">
        <v>128</v>
      </c>
      <c s="10">
        <v>14</v>
      </c>
      <c s="14"/>
      <c s="13">
        <f>ROUND((G151*F151),2)</f>
      </c>
      <c r="O151">
        <f>rekapitulace!H8</f>
      </c>
      <c>
        <f>O151/100*H151</f>
      </c>
    </row>
    <row r="152" spans="4:4" ht="25.5">
      <c r="D152" s="15" t="s">
        <v>1849</v>
      </c>
    </row>
    <row r="153" spans="1:16" ht="12.75">
      <c r="A153" s="7">
        <v>64</v>
      </c>
      <c s="7" t="s">
        <v>126</v>
      </c>
      <c s="7" t="s">
        <v>44</v>
      </c>
      <c s="7" t="s">
        <v>127</v>
      </c>
      <c s="7" t="s">
        <v>128</v>
      </c>
      <c s="10">
        <v>377</v>
      </c>
      <c s="14"/>
      <c s="13">
        <f>ROUND((G153*F153),2)</f>
      </c>
      <c r="O153">
        <f>rekapitulace!H8</f>
      </c>
      <c>
        <f>O153/100*H153</f>
      </c>
    </row>
    <row r="154" spans="4:4" ht="38.25">
      <c r="D154" s="15" t="s">
        <v>2529</v>
      </c>
    </row>
    <row r="155" spans="1:16" ht="12.75">
      <c r="A155" s="7">
        <v>65</v>
      </c>
      <c s="7" t="s">
        <v>2530</v>
      </c>
      <c s="7" t="s">
        <v>44</v>
      </c>
      <c s="7" t="s">
        <v>2531</v>
      </c>
      <c s="7" t="s">
        <v>70</v>
      </c>
      <c s="10">
        <v>2</v>
      </c>
      <c s="14"/>
      <c s="13">
        <f>ROUND((G155*F155),2)</f>
      </c>
      <c r="O155">
        <f>rekapitulace!H8</f>
      </c>
      <c>
        <f>O155/100*H155</f>
      </c>
    </row>
    <row r="156" spans="4:4" ht="25.5">
      <c r="D156" s="15" t="s">
        <v>161</v>
      </c>
    </row>
    <row r="157" spans="1:16" ht="12.75">
      <c r="A157" s="7">
        <v>66</v>
      </c>
      <c s="7" t="s">
        <v>2532</v>
      </c>
      <c s="7" t="s">
        <v>44</v>
      </c>
      <c s="7" t="s">
        <v>2533</v>
      </c>
      <c s="7" t="s">
        <v>140</v>
      </c>
      <c s="10">
        <v>85.08</v>
      </c>
      <c s="14"/>
      <c s="13">
        <f>ROUND((G157*F157),2)</f>
      </c>
      <c r="O157">
        <f>rekapitulace!H8</f>
      </c>
      <c>
        <f>O157/100*H157</f>
      </c>
    </row>
    <row r="158" spans="4:4" ht="178.5">
      <c r="D158" s="15" t="s">
        <v>2534</v>
      </c>
    </row>
    <row r="159" spans="1:16" ht="12.75">
      <c r="A159" s="7">
        <v>67</v>
      </c>
      <c s="7" t="s">
        <v>2535</v>
      </c>
      <c s="7" t="s">
        <v>44</v>
      </c>
      <c s="7" t="s">
        <v>2536</v>
      </c>
      <c s="7" t="s">
        <v>140</v>
      </c>
      <c s="10">
        <v>115.5</v>
      </c>
      <c s="14"/>
      <c s="13">
        <f>ROUND((G159*F159),2)</f>
      </c>
      <c r="O159">
        <f>rekapitulace!H8</f>
      </c>
      <c>
        <f>O159/100*H159</f>
      </c>
    </row>
    <row r="160" spans="4:4" ht="51">
      <c r="D160" s="15" t="s">
        <v>2537</v>
      </c>
    </row>
    <row r="161" spans="1:16" ht="12.75">
      <c r="A161" s="7">
        <v>68</v>
      </c>
      <c s="7" t="s">
        <v>2538</v>
      </c>
      <c s="7" t="s">
        <v>44</v>
      </c>
      <c s="7" t="s">
        <v>2539</v>
      </c>
      <c s="7" t="s">
        <v>140</v>
      </c>
      <c s="10">
        <v>21.525</v>
      </c>
      <c s="14"/>
      <c s="13">
        <f>ROUND((G161*F161),2)</f>
      </c>
      <c r="O161">
        <f>rekapitulace!H8</f>
      </c>
      <c>
        <f>O161/100*H161</f>
      </c>
    </row>
    <row r="162" spans="4:4" ht="38.25">
      <c r="D162" s="15" t="s">
        <v>2540</v>
      </c>
    </row>
    <row r="163" spans="1:16" ht="12.75" customHeight="1">
      <c r="A163" s="16"/>
      <c s="16"/>
      <c s="16" t="s">
        <v>85</v>
      </c>
      <c s="16" t="s">
        <v>84</v>
      </c>
      <c s="16"/>
      <c s="16"/>
      <c s="16"/>
      <c s="16">
        <f>SUM(H107:H162)</f>
      </c>
      <c r="P163">
        <f>ROUND(SUM(P107:P162),2)</f>
      </c>
    </row>
    <row r="165" spans="1:16" ht="12.75" customHeight="1">
      <c r="A165" s="16"/>
      <c s="16"/>
      <c s="16"/>
      <c s="16" t="s">
        <v>65</v>
      </c>
      <c s="16"/>
      <c s="16"/>
      <c s="16"/>
      <c s="16">
        <f>+H24+H83+H94+H99+H104+H163</f>
      </c>
      <c r="P165">
        <f>+P24+P83+P94+P99+P104+P163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6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203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2375</v>
      </c>
      <c s="5" t="s">
        <v>2376</v>
      </c>
      <c s="5"/>
    </row>
    <row r="6" spans="1:5" ht="12.75" customHeight="1">
      <c r="A6" t="s">
        <v>17</v>
      </c>
      <c r="C6" s="5" t="s">
        <v>2541</v>
      </c>
      <c s="5" t="s">
        <v>2542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42</v>
      </c>
      <c s="9" t="s">
        <v>41</v>
      </c>
      <c s="9"/>
      <c s="11"/>
      <c s="9"/>
      <c s="11"/>
    </row>
    <row r="12" spans="1:16" ht="12.75">
      <c r="A12" s="7">
        <v>1</v>
      </c>
      <c s="7" t="s">
        <v>91</v>
      </c>
      <c s="7" t="s">
        <v>44</v>
      </c>
      <c s="7" t="s">
        <v>544</v>
      </c>
      <c s="7" t="s">
        <v>93</v>
      </c>
      <c s="10">
        <v>3487.64</v>
      </c>
      <c s="14"/>
      <c s="13">
        <f>ROUND((G12*F12),2)</f>
      </c>
      <c r="O12">
        <f>rekapitulace!H8</f>
      </c>
      <c>
        <f>O12/100*H12</f>
      </c>
    </row>
    <row r="13" spans="4:4" ht="102">
      <c r="D13" s="15" t="s">
        <v>2543</v>
      </c>
    </row>
    <row r="14" spans="1:16" ht="12.75">
      <c r="A14" s="7">
        <v>2</v>
      </c>
      <c s="7" t="s">
        <v>546</v>
      </c>
      <c s="7" t="s">
        <v>44</v>
      </c>
      <c s="7" t="s">
        <v>547</v>
      </c>
      <c s="7" t="s">
        <v>93</v>
      </c>
      <c s="10">
        <v>3485</v>
      </c>
      <c s="14"/>
      <c s="13">
        <f>ROUND((G14*F14),2)</f>
      </c>
      <c r="O14">
        <f>rekapitulace!H8</f>
      </c>
      <c>
        <f>O14/100*H14</f>
      </c>
    </row>
    <row r="15" spans="4:4" ht="89.25">
      <c r="D15" s="15" t="s">
        <v>2544</v>
      </c>
    </row>
    <row r="16" spans="1:16" ht="12.75" customHeight="1">
      <c r="A16" s="16"/>
      <c s="16"/>
      <c s="16" t="s">
        <v>42</v>
      </c>
      <c s="16" t="s">
        <v>41</v>
      </c>
      <c s="16"/>
      <c s="16"/>
      <c s="16"/>
      <c s="16">
        <f>SUM(H12:H15)</f>
      </c>
      <c r="P16">
        <f>ROUND(SUM(P12:P15),2)</f>
      </c>
    </row>
    <row r="18" spans="1:8" ht="12.75" customHeight="1">
      <c r="A18" s="9"/>
      <c s="9"/>
      <c s="9" t="s">
        <v>24</v>
      </c>
      <c s="9" t="s">
        <v>102</v>
      </c>
      <c s="9"/>
      <c s="11"/>
      <c s="9"/>
      <c s="11"/>
    </row>
    <row r="19" spans="1:16" ht="12.75">
      <c r="A19" s="7">
        <v>3</v>
      </c>
      <c s="7" t="s">
        <v>549</v>
      </c>
      <c s="7" t="s">
        <v>44</v>
      </c>
      <c s="7" t="s">
        <v>550</v>
      </c>
      <c s="7" t="s">
        <v>93</v>
      </c>
      <c s="10">
        <v>3485</v>
      </c>
      <c s="14"/>
      <c s="13">
        <f>ROUND((G19*F19),2)</f>
      </c>
      <c r="O19">
        <f>rekapitulace!H8</f>
      </c>
      <c>
        <f>O19/100*H19</f>
      </c>
    </row>
    <row r="20" spans="4:4" ht="216.75">
      <c r="D20" s="15" t="s">
        <v>2545</v>
      </c>
    </row>
    <row r="21" spans="1:16" ht="12.75">
      <c r="A21" s="7">
        <v>4</v>
      </c>
      <c s="7" t="s">
        <v>552</v>
      </c>
      <c s="7" t="s">
        <v>61</v>
      </c>
      <c s="7" t="s">
        <v>555</v>
      </c>
      <c s="7" t="s">
        <v>93</v>
      </c>
      <c s="10">
        <v>833.8</v>
      </c>
      <c s="14"/>
      <c s="13">
        <f>ROUND((G21*F21),2)</f>
      </c>
      <c r="O21">
        <f>rekapitulace!H8</f>
      </c>
      <c>
        <f>O21/100*H21</f>
      </c>
    </row>
    <row r="22" spans="4:4" ht="127.5">
      <c r="D22" s="15" t="s">
        <v>2546</v>
      </c>
    </row>
    <row r="23" spans="1:16" ht="12.75">
      <c r="A23" s="7">
        <v>5</v>
      </c>
      <c s="7" t="s">
        <v>552</v>
      </c>
      <c s="7" t="s">
        <v>63</v>
      </c>
      <c s="7" t="s">
        <v>553</v>
      </c>
      <c s="7" t="s">
        <v>93</v>
      </c>
      <c s="10">
        <v>3485</v>
      </c>
      <c s="14"/>
      <c s="13">
        <f>ROUND((G23*F23),2)</f>
      </c>
      <c r="O23">
        <f>rekapitulace!H8</f>
      </c>
      <c>
        <f>O23/100*H23</f>
      </c>
    </row>
    <row r="24" spans="4:4" ht="114.75">
      <c r="D24" s="15" t="s">
        <v>2547</v>
      </c>
    </row>
    <row r="25" spans="1:16" ht="12.75">
      <c r="A25" s="7">
        <v>6</v>
      </c>
      <c s="7" t="s">
        <v>356</v>
      </c>
      <c s="7" t="s">
        <v>44</v>
      </c>
      <c s="7" t="s">
        <v>357</v>
      </c>
      <c s="7" t="s">
        <v>93</v>
      </c>
      <c s="10">
        <v>2.64</v>
      </c>
      <c s="14"/>
      <c s="13">
        <f>ROUND((G25*F25),2)</f>
      </c>
      <c r="O25">
        <f>rekapitulace!H8</f>
      </c>
      <c>
        <f>O25/100*H25</f>
      </c>
    </row>
    <row r="26" spans="4:4" ht="76.5">
      <c r="D26" s="15" t="s">
        <v>2548</v>
      </c>
    </row>
    <row r="27" spans="1:16" ht="12.75">
      <c r="A27" s="7">
        <v>7</v>
      </c>
      <c s="7" t="s">
        <v>109</v>
      </c>
      <c s="7" t="s">
        <v>44</v>
      </c>
      <c s="7" t="s">
        <v>110</v>
      </c>
      <c s="7" t="s">
        <v>93</v>
      </c>
      <c s="10">
        <v>3487.64</v>
      </c>
      <c s="14"/>
      <c s="13">
        <f>ROUND((G27*F27),2)</f>
      </c>
      <c r="O27">
        <f>rekapitulace!H8</f>
      </c>
      <c>
        <f>O27/100*H27</f>
      </c>
    </row>
    <row r="28" spans="4:4" ht="140.25">
      <c r="D28" s="15" t="s">
        <v>2549</v>
      </c>
    </row>
    <row r="29" spans="1:16" ht="12.75">
      <c r="A29" s="7">
        <v>8</v>
      </c>
      <c s="7" t="s">
        <v>558</v>
      </c>
      <c s="7" t="s">
        <v>44</v>
      </c>
      <c s="7" t="s">
        <v>559</v>
      </c>
      <c s="7" t="s">
        <v>93</v>
      </c>
      <c s="10">
        <v>3485</v>
      </c>
      <c s="14"/>
      <c s="13">
        <f>ROUND((G29*F29),2)</f>
      </c>
      <c r="O29">
        <f>rekapitulace!H8</f>
      </c>
      <c>
        <f>O29/100*H29</f>
      </c>
    </row>
    <row r="30" spans="4:4" ht="191.25">
      <c r="D30" s="15" t="s">
        <v>2550</v>
      </c>
    </row>
    <row r="31" spans="1:16" ht="12.75">
      <c r="A31" s="7">
        <v>9</v>
      </c>
      <c s="7" t="s">
        <v>2551</v>
      </c>
      <c s="7" t="s">
        <v>44</v>
      </c>
      <c s="7" t="s">
        <v>2552</v>
      </c>
      <c s="7" t="s">
        <v>93</v>
      </c>
      <c s="10">
        <v>23.68</v>
      </c>
      <c s="14"/>
      <c s="13">
        <f>ROUND((G31*F31),2)</f>
      </c>
      <c r="O31">
        <f>rekapitulace!H8</f>
      </c>
      <c>
        <f>O31/100*H31</f>
      </c>
    </row>
    <row r="32" spans="4:4" ht="127.5">
      <c r="D32" s="15" t="s">
        <v>2553</v>
      </c>
    </row>
    <row r="33" spans="1:16" ht="12.75">
      <c r="A33" s="7">
        <v>10</v>
      </c>
      <c s="7" t="s">
        <v>866</v>
      </c>
      <c s="7" t="s">
        <v>44</v>
      </c>
      <c s="7" t="s">
        <v>867</v>
      </c>
      <c s="7" t="s">
        <v>93</v>
      </c>
      <c s="10">
        <v>149.629</v>
      </c>
      <c s="14"/>
      <c s="13">
        <f>ROUND((G33*F33),2)</f>
      </c>
      <c r="O33">
        <f>rekapitulace!H8</f>
      </c>
      <c>
        <f>O33/100*H33</f>
      </c>
    </row>
    <row r="34" spans="4:4" ht="306">
      <c r="D34" s="15" t="s">
        <v>2554</v>
      </c>
    </row>
    <row r="35" spans="1:16" ht="12.75">
      <c r="A35" s="7">
        <v>11</v>
      </c>
      <c s="7" t="s">
        <v>561</v>
      </c>
      <c s="7" t="s">
        <v>44</v>
      </c>
      <c s="7" t="s">
        <v>562</v>
      </c>
      <c s="7" t="s">
        <v>117</v>
      </c>
      <c s="10">
        <v>6970</v>
      </c>
      <c s="14"/>
      <c s="13">
        <f>ROUND((G35*F35),2)</f>
      </c>
      <c r="O35">
        <f>rekapitulace!H8</f>
      </c>
      <c>
        <f>O35/100*H35</f>
      </c>
    </row>
    <row r="36" spans="4:4" ht="191.25">
      <c r="D36" s="15" t="s">
        <v>2555</v>
      </c>
    </row>
    <row r="37" spans="1:16" ht="12.75">
      <c r="A37" s="7">
        <v>12</v>
      </c>
      <c s="7" t="s">
        <v>564</v>
      </c>
      <c s="7" t="s">
        <v>44</v>
      </c>
      <c s="7" t="s">
        <v>565</v>
      </c>
      <c s="7" t="s">
        <v>93</v>
      </c>
      <c s="10">
        <v>346.4</v>
      </c>
      <c s="14"/>
      <c s="13">
        <f>ROUND((G37*F37),2)</f>
      </c>
      <c r="O37">
        <f>rekapitulace!H8</f>
      </c>
      <c>
        <f>O37/100*H37</f>
      </c>
    </row>
    <row r="38" spans="4:4" ht="38.25">
      <c r="D38" s="15" t="s">
        <v>2556</v>
      </c>
    </row>
    <row r="39" spans="1:16" ht="12.75">
      <c r="A39" s="7">
        <v>13</v>
      </c>
      <c s="7" t="s">
        <v>567</v>
      </c>
      <c s="7" t="s">
        <v>44</v>
      </c>
      <c s="7" t="s">
        <v>568</v>
      </c>
      <c s="7" t="s">
        <v>93</v>
      </c>
      <c s="10">
        <v>487.4</v>
      </c>
      <c s="14"/>
      <c s="13">
        <f>ROUND((G39*F39),2)</f>
      </c>
      <c r="O39">
        <f>rekapitulace!H8</f>
      </c>
      <c>
        <f>O39/100*H39</f>
      </c>
    </row>
    <row r="40" spans="4:4" ht="38.25">
      <c r="D40" s="15" t="s">
        <v>2557</v>
      </c>
    </row>
    <row r="41" spans="1:16" ht="12.75" customHeight="1">
      <c r="A41" s="16"/>
      <c s="16"/>
      <c s="16" t="s">
        <v>24</v>
      </c>
      <c s="16" t="s">
        <v>102</v>
      </c>
      <c s="16"/>
      <c s="16"/>
      <c s="16"/>
      <c s="16">
        <f>SUM(H19:H40)</f>
      </c>
      <c r="P41">
        <f>ROUND(SUM(P19:P40),2)</f>
      </c>
    </row>
    <row r="43" spans="1:8" ht="12.75" customHeight="1">
      <c r="A43" s="9"/>
      <c s="9"/>
      <c s="9" t="s">
        <v>34</v>
      </c>
      <c s="9" t="s">
        <v>570</v>
      </c>
      <c s="9"/>
      <c s="11"/>
      <c s="9"/>
      <c s="11"/>
    </row>
    <row r="44" spans="1:16" ht="12.75">
      <c r="A44" s="7">
        <v>14</v>
      </c>
      <c s="7" t="s">
        <v>1133</v>
      </c>
      <c s="7" t="s">
        <v>44</v>
      </c>
      <c s="7" t="s">
        <v>2558</v>
      </c>
      <c s="7" t="s">
        <v>117</v>
      </c>
      <c s="10">
        <v>1136.5</v>
      </c>
      <c s="14"/>
      <c s="13">
        <f>ROUND((G44*F44),2)</f>
      </c>
      <c r="O44">
        <f>rekapitulace!H8</f>
      </c>
      <c>
        <f>O44/100*H44</f>
      </c>
    </row>
    <row r="45" spans="4:4" ht="140.25">
      <c r="D45" s="15" t="s">
        <v>2559</v>
      </c>
    </row>
    <row r="46" spans="1:16" ht="12.75">
      <c r="A46" s="7">
        <v>15</v>
      </c>
      <c s="7" t="s">
        <v>571</v>
      </c>
      <c s="7" t="s">
        <v>44</v>
      </c>
      <c s="7" t="s">
        <v>572</v>
      </c>
      <c s="7" t="s">
        <v>128</v>
      </c>
      <c s="10">
        <v>651</v>
      </c>
      <c s="14"/>
      <c s="13">
        <f>ROUND((G46*F46),2)</f>
      </c>
      <c r="O46">
        <f>rekapitulace!H8</f>
      </c>
      <c>
        <f>O46/100*H46</f>
      </c>
    </row>
    <row r="47" spans="4:4" ht="63.75">
      <c r="D47" s="15" t="s">
        <v>2560</v>
      </c>
    </row>
    <row r="48" spans="1:16" ht="12.75">
      <c r="A48" s="7">
        <v>16</v>
      </c>
      <c s="7" t="s">
        <v>2561</v>
      </c>
      <c s="7" t="s">
        <v>44</v>
      </c>
      <c s="7" t="s">
        <v>2562</v>
      </c>
      <c s="7" t="s">
        <v>93</v>
      </c>
      <c s="10">
        <v>370</v>
      </c>
      <c s="14"/>
      <c s="13">
        <f>ROUND((G48*F48),2)</f>
      </c>
      <c r="O48">
        <f>rekapitulace!H8</f>
      </c>
      <c>
        <f>O48/100*H48</f>
      </c>
    </row>
    <row r="49" spans="4:4" ht="191.25">
      <c r="D49" s="15" t="s">
        <v>2563</v>
      </c>
    </row>
    <row r="50" spans="1:16" ht="12.75">
      <c r="A50" s="7">
        <v>17</v>
      </c>
      <c s="7" t="s">
        <v>1377</v>
      </c>
      <c s="7" t="s">
        <v>44</v>
      </c>
      <c s="7" t="s">
        <v>2564</v>
      </c>
      <c s="7" t="s">
        <v>117</v>
      </c>
      <c s="10">
        <v>8140</v>
      </c>
      <c s="14"/>
      <c s="13">
        <f>ROUND((G50*F50),2)</f>
      </c>
      <c r="O50">
        <f>rekapitulace!H8</f>
      </c>
      <c>
        <f>O50/100*H50</f>
      </c>
    </row>
    <row r="51" spans="4:4" ht="409.5">
      <c r="D51" s="15" t="s">
        <v>2565</v>
      </c>
    </row>
    <row r="52" spans="1:16" ht="12.75">
      <c r="A52" s="7">
        <v>18</v>
      </c>
      <c s="7" t="s">
        <v>2566</v>
      </c>
      <c s="7" t="s">
        <v>44</v>
      </c>
      <c s="7" t="s">
        <v>2567</v>
      </c>
      <c s="7" t="s">
        <v>117</v>
      </c>
      <c s="10">
        <v>1480</v>
      </c>
      <c s="14"/>
      <c s="13">
        <f>ROUND((G52*F52),2)</f>
      </c>
      <c r="O52">
        <f>rekapitulace!H8</f>
      </c>
      <c>
        <f>O52/100*H52</f>
      </c>
    </row>
    <row r="53" spans="4:4" ht="140.25">
      <c r="D53" s="15" t="s">
        <v>2568</v>
      </c>
    </row>
    <row r="54" spans="1:16" ht="12.75">
      <c r="A54" s="7">
        <v>19</v>
      </c>
      <c s="7" t="s">
        <v>828</v>
      </c>
      <c s="7" t="s">
        <v>44</v>
      </c>
      <c s="7" t="s">
        <v>829</v>
      </c>
      <c s="7" t="s">
        <v>117</v>
      </c>
      <c s="10">
        <v>187.2</v>
      </c>
      <c s="14"/>
      <c s="13">
        <f>ROUND((G54*F54),2)</f>
      </c>
      <c r="O54">
        <f>rekapitulace!H8</f>
      </c>
      <c>
        <f>O54/100*H54</f>
      </c>
    </row>
    <row r="55" spans="4:4" ht="63.75">
      <c r="D55" s="15" t="s">
        <v>2569</v>
      </c>
    </row>
    <row r="56" spans="1:16" ht="12.75" customHeight="1">
      <c r="A56" s="16"/>
      <c s="16"/>
      <c s="16" t="s">
        <v>34</v>
      </c>
      <c s="16" t="s">
        <v>570</v>
      </c>
      <c s="16"/>
      <c s="16"/>
      <c s="16"/>
      <c s="16">
        <f>SUM(H44:H55)</f>
      </c>
      <c r="P56">
        <f>ROUND(SUM(P44:P55),2)</f>
      </c>
    </row>
    <row r="58" spans="1:8" ht="12.75" customHeight="1">
      <c r="A58" s="9"/>
      <c s="9"/>
      <c s="9" t="s">
        <v>36</v>
      </c>
      <c s="9" t="s">
        <v>119</v>
      </c>
      <c s="9"/>
      <c s="11"/>
      <c s="9"/>
      <c s="11"/>
    </row>
    <row r="59" spans="1:16" ht="12.75">
      <c r="A59" s="7">
        <v>20</v>
      </c>
      <c s="7" t="s">
        <v>120</v>
      </c>
      <c s="7" t="s">
        <v>44</v>
      </c>
      <c s="7" t="s">
        <v>899</v>
      </c>
      <c s="7" t="s">
        <v>93</v>
      </c>
      <c s="10">
        <v>15.23</v>
      </c>
      <c s="14"/>
      <c s="13">
        <f>ROUND((G59*F59),2)</f>
      </c>
      <c r="O59">
        <f>rekapitulace!H8</f>
      </c>
      <c>
        <f>O59/100*H59</f>
      </c>
    </row>
    <row r="60" spans="4:4" ht="204">
      <c r="D60" s="15" t="s">
        <v>2570</v>
      </c>
    </row>
    <row r="61" spans="1:16" ht="12.75" customHeight="1">
      <c r="A61" s="16"/>
      <c s="16"/>
      <c s="16" t="s">
        <v>36</v>
      </c>
      <c s="16" t="s">
        <v>119</v>
      </c>
      <c s="16"/>
      <c s="16"/>
      <c s="16"/>
      <c s="16">
        <f>SUM(H59:H60)</f>
      </c>
      <c r="P61">
        <f>ROUND(SUM(P59:P60),2)</f>
      </c>
    </row>
    <row r="63" spans="1:8" ht="12.75" customHeight="1">
      <c r="A63" s="9"/>
      <c s="9"/>
      <c s="9" t="s">
        <v>37</v>
      </c>
      <c s="9" t="s">
        <v>576</v>
      </c>
      <c s="9"/>
      <c s="11"/>
      <c s="9"/>
      <c s="11"/>
    </row>
    <row r="64" spans="1:16" ht="12.75">
      <c r="A64" s="7">
        <v>21</v>
      </c>
      <c s="7" t="s">
        <v>2571</v>
      </c>
      <c s="7" t="s">
        <v>44</v>
      </c>
      <c s="7" t="s">
        <v>2572</v>
      </c>
      <c s="7" t="s">
        <v>93</v>
      </c>
      <c s="10">
        <v>57.64</v>
      </c>
      <c s="14"/>
      <c s="13">
        <f>ROUND((G64*F64),2)</f>
      </c>
      <c r="O64">
        <f>rekapitulace!H8</f>
      </c>
      <c>
        <f>O64/100*H64</f>
      </c>
    </row>
    <row r="65" spans="4:4" ht="76.5">
      <c r="D65" s="15" t="s">
        <v>2573</v>
      </c>
    </row>
    <row r="66" spans="1:16" ht="12.75">
      <c r="A66" s="7">
        <v>22</v>
      </c>
      <c s="7" t="s">
        <v>2574</v>
      </c>
      <c s="7" t="s">
        <v>44</v>
      </c>
      <c s="7" t="s">
        <v>2575</v>
      </c>
      <c s="7" t="s">
        <v>117</v>
      </c>
      <c s="10">
        <v>6486</v>
      </c>
      <c s="14"/>
      <c s="13">
        <f>ROUND((G66*F66),2)</f>
      </c>
      <c r="O66">
        <f>rekapitulace!H8</f>
      </c>
      <c>
        <f>O66/100*H66</f>
      </c>
    </row>
    <row r="67" spans="4:4" ht="229.5">
      <c r="D67" s="15" t="s">
        <v>2576</v>
      </c>
    </row>
    <row r="68" spans="1:16" ht="12.75">
      <c r="A68" s="7">
        <v>23</v>
      </c>
      <c s="7" t="s">
        <v>2577</v>
      </c>
      <c s="7" t="s">
        <v>44</v>
      </c>
      <c s="7" t="s">
        <v>2578</v>
      </c>
      <c s="7" t="s">
        <v>93</v>
      </c>
      <c s="10">
        <v>2654.55</v>
      </c>
      <c s="14"/>
      <c s="13">
        <f>ROUND((G68*F68),2)</f>
      </c>
      <c r="O68">
        <f>rekapitulace!H8</f>
      </c>
      <c>
        <f>O68/100*H68</f>
      </c>
    </row>
    <row r="69" spans="4:4" ht="102">
      <c r="D69" s="15" t="s">
        <v>2579</v>
      </c>
    </row>
    <row r="70" spans="1:16" ht="12.75">
      <c r="A70" s="7">
        <v>24</v>
      </c>
      <c s="7" t="s">
        <v>2580</v>
      </c>
      <c s="7" t="s">
        <v>44</v>
      </c>
      <c s="7" t="s">
        <v>2581</v>
      </c>
      <c s="7" t="s">
        <v>93</v>
      </c>
      <c s="10">
        <v>587.8</v>
      </c>
      <c s="14"/>
      <c s="13">
        <f>ROUND((G70*F70),2)</f>
      </c>
      <c r="O70">
        <f>rekapitulace!H8</f>
      </c>
      <c>
        <f>O70/100*H70</f>
      </c>
    </row>
    <row r="71" spans="4:4" ht="63.75">
      <c r="D71" s="15" t="s">
        <v>2582</v>
      </c>
    </row>
    <row r="72" spans="1:16" ht="12.75">
      <c r="A72" s="7">
        <v>25</v>
      </c>
      <c s="7" t="s">
        <v>2583</v>
      </c>
      <c s="7" t="s">
        <v>44</v>
      </c>
      <c s="7" t="s">
        <v>2584</v>
      </c>
      <c s="7" t="s">
        <v>128</v>
      </c>
      <c s="10">
        <v>14</v>
      </c>
      <c s="14"/>
      <c s="13">
        <f>ROUND((G72*F72),2)</f>
      </c>
      <c r="O72">
        <f>rekapitulace!H8</f>
      </c>
      <c>
        <f>O72/100*H72</f>
      </c>
    </row>
    <row r="73" spans="4:4" ht="25.5">
      <c r="D73" s="15" t="s">
        <v>1849</v>
      </c>
    </row>
    <row r="74" spans="1:16" ht="12.75">
      <c r="A74" s="7">
        <v>26</v>
      </c>
      <c s="7" t="s">
        <v>2585</v>
      </c>
      <c s="7" t="s">
        <v>44</v>
      </c>
      <c s="7" t="s">
        <v>2586</v>
      </c>
      <c s="7" t="s">
        <v>128</v>
      </c>
      <c s="10">
        <v>958</v>
      </c>
      <c s="14"/>
      <c s="13">
        <f>ROUND((G74*F74),2)</f>
      </c>
      <c r="O74">
        <f>rekapitulace!H8</f>
      </c>
      <c>
        <f>O74/100*H74</f>
      </c>
    </row>
    <row r="75" spans="4:4" ht="38.25">
      <c r="D75" s="15" t="s">
        <v>2587</v>
      </c>
    </row>
    <row r="76" spans="1:16" ht="12.75">
      <c r="A76" s="7">
        <v>27</v>
      </c>
      <c s="7" t="s">
        <v>2588</v>
      </c>
      <c s="7" t="s">
        <v>44</v>
      </c>
      <c s="7" t="s">
        <v>2589</v>
      </c>
      <c s="7" t="s">
        <v>128</v>
      </c>
      <c s="10">
        <v>117</v>
      </c>
      <c s="14"/>
      <c s="13">
        <f>ROUND((G76*F76),2)</f>
      </c>
      <c r="O76">
        <f>rekapitulace!H8</f>
      </c>
      <c>
        <f>O76/100*H76</f>
      </c>
    </row>
    <row r="77" spans="4:4" ht="38.25">
      <c r="D77" s="15" t="s">
        <v>2590</v>
      </c>
    </row>
    <row r="78" spans="1:16" ht="12.75">
      <c r="A78" s="7">
        <v>28</v>
      </c>
      <c s="7" t="s">
        <v>2591</v>
      </c>
      <c s="7" t="s">
        <v>44</v>
      </c>
      <c s="7" t="s">
        <v>2592</v>
      </c>
      <c s="7" t="s">
        <v>128</v>
      </c>
      <c s="10">
        <v>136</v>
      </c>
      <c s="14"/>
      <c s="13">
        <f>ROUND((G78*F78),2)</f>
      </c>
      <c r="O78">
        <f>rekapitulace!H8</f>
      </c>
      <c>
        <f>O78/100*H78</f>
      </c>
    </row>
    <row r="79" spans="4:4" ht="38.25">
      <c r="D79" s="15" t="s">
        <v>2593</v>
      </c>
    </row>
    <row r="80" spans="1:16" ht="12.75">
      <c r="A80" s="7">
        <v>29</v>
      </c>
      <c s="7" t="s">
        <v>2594</v>
      </c>
      <c s="7" t="s">
        <v>44</v>
      </c>
      <c s="7" t="s">
        <v>2595</v>
      </c>
      <c s="7" t="s">
        <v>128</v>
      </c>
      <c s="10">
        <v>385</v>
      </c>
      <c s="14"/>
      <c s="13">
        <f>ROUND((G80*F80),2)</f>
      </c>
      <c r="O80">
        <f>rekapitulace!H8</f>
      </c>
      <c>
        <f>O80/100*H80</f>
      </c>
    </row>
    <row r="81" spans="4:4" ht="76.5">
      <c r="D81" s="15" t="s">
        <v>2596</v>
      </c>
    </row>
    <row r="82" spans="1:16" ht="12.75">
      <c r="A82" s="7">
        <v>30</v>
      </c>
      <c s="7" t="s">
        <v>2597</v>
      </c>
      <c s="7" t="s">
        <v>44</v>
      </c>
      <c s="7" t="s">
        <v>2598</v>
      </c>
      <c s="7" t="s">
        <v>128</v>
      </c>
      <c s="10">
        <v>336</v>
      </c>
      <c s="14"/>
      <c s="13">
        <f>ROUND((G82*F82),2)</f>
      </c>
      <c r="O82">
        <f>rekapitulace!H8</f>
      </c>
      <c>
        <f>O82/100*H82</f>
      </c>
    </row>
    <row r="83" spans="4:4" ht="38.25">
      <c r="D83" s="15" t="s">
        <v>2599</v>
      </c>
    </row>
    <row r="84" spans="1:16" ht="12.75">
      <c r="A84" s="7">
        <v>31</v>
      </c>
      <c s="7" t="s">
        <v>2600</v>
      </c>
      <c s="7" t="s">
        <v>44</v>
      </c>
      <c s="7" t="s">
        <v>2601</v>
      </c>
      <c s="7" t="s">
        <v>70</v>
      </c>
      <c s="10">
        <v>2</v>
      </c>
      <c s="14"/>
      <c s="13">
        <f>ROUND((G84*F84),2)</f>
      </c>
      <c r="O84">
        <f>rekapitulace!H8</f>
      </c>
      <c>
        <f>O84/100*H84</f>
      </c>
    </row>
    <row r="85" spans="4:4" ht="25.5">
      <c r="D85" s="15" t="s">
        <v>161</v>
      </c>
    </row>
    <row r="86" spans="1:16" ht="12.75">
      <c r="A86" s="7">
        <v>32</v>
      </c>
      <c s="7" t="s">
        <v>2602</v>
      </c>
      <c s="7" t="s">
        <v>44</v>
      </c>
      <c s="7" t="s">
        <v>2603</v>
      </c>
      <c s="7" t="s">
        <v>128</v>
      </c>
      <c s="10">
        <v>1479</v>
      </c>
      <c s="14"/>
      <c s="13">
        <f>ROUND((G86*F86),2)</f>
      </c>
      <c r="O86">
        <f>rekapitulace!H8</f>
      </c>
      <c>
        <f>O86/100*H86</f>
      </c>
    </row>
    <row r="87" spans="4:4" ht="63.75">
      <c r="D87" s="15" t="s">
        <v>2604</v>
      </c>
    </row>
    <row r="88" spans="1:16" ht="12.75">
      <c r="A88" s="7">
        <v>33</v>
      </c>
      <c s="7" t="s">
        <v>2605</v>
      </c>
      <c s="7" t="s">
        <v>44</v>
      </c>
      <c s="7" t="s">
        <v>2606</v>
      </c>
      <c s="7" t="s">
        <v>128</v>
      </c>
      <c s="10">
        <v>131</v>
      </c>
      <c s="14"/>
      <c s="13">
        <f>ROUND((G88*F88),2)</f>
      </c>
      <c r="O88">
        <f>rekapitulace!H8</f>
      </c>
      <c>
        <f>O88/100*H88</f>
      </c>
    </row>
    <row r="89" spans="4:4" ht="38.25">
      <c r="D89" s="15" t="s">
        <v>2607</v>
      </c>
    </row>
    <row r="90" spans="1:16" ht="12.75">
      <c r="A90" s="7">
        <v>34</v>
      </c>
      <c s="7" t="s">
        <v>2608</v>
      </c>
      <c s="7" t="s">
        <v>61</v>
      </c>
      <c s="7" t="s">
        <v>2609</v>
      </c>
      <c s="7" t="s">
        <v>70</v>
      </c>
      <c s="10">
        <v>174</v>
      </c>
      <c s="14"/>
      <c s="13">
        <f>ROUND((G90*F90),2)</f>
      </c>
      <c r="O90">
        <f>rekapitulace!H8</f>
      </c>
      <c>
        <f>O90/100*H90</f>
      </c>
    </row>
    <row r="91" spans="4:4" ht="25.5">
      <c r="D91" s="15" t="s">
        <v>2610</v>
      </c>
    </row>
    <row r="92" spans="1:16" ht="12.75">
      <c r="A92" s="7">
        <v>35</v>
      </c>
      <c s="7" t="s">
        <v>2608</v>
      </c>
      <c s="7" t="s">
        <v>63</v>
      </c>
      <c s="7" t="s">
        <v>2611</v>
      </c>
      <c s="7" t="s">
        <v>70</v>
      </c>
      <c s="10">
        <v>124</v>
      </c>
      <c s="14"/>
      <c s="13">
        <f>ROUND((G92*F92),2)</f>
      </c>
      <c r="O92">
        <f>rekapitulace!H8</f>
      </c>
      <c>
        <f>O92/100*H92</f>
      </c>
    </row>
    <row r="93" spans="4:4" ht="25.5">
      <c r="D93" s="15" t="s">
        <v>2612</v>
      </c>
    </row>
    <row r="94" spans="1:16" ht="12.75">
      <c r="A94" s="7">
        <v>36</v>
      </c>
      <c s="7" t="s">
        <v>2613</v>
      </c>
      <c s="7" t="s">
        <v>44</v>
      </c>
      <c s="7" t="s">
        <v>2614</v>
      </c>
      <c s="7" t="s">
        <v>70</v>
      </c>
      <c s="10">
        <v>8</v>
      </c>
      <c s="14"/>
      <c s="13">
        <f>ROUND((G94*F94),2)</f>
      </c>
      <c r="O94">
        <f>rekapitulace!H8</f>
      </c>
      <c>
        <f>O94/100*H94</f>
      </c>
    </row>
    <row r="95" spans="4:4" ht="25.5">
      <c r="D95" s="15" t="s">
        <v>313</v>
      </c>
    </row>
    <row r="96" spans="1:16" ht="12.75">
      <c r="A96" s="7">
        <v>37</v>
      </c>
      <c s="7" t="s">
        <v>2615</v>
      </c>
      <c s="7" t="s">
        <v>44</v>
      </c>
      <c s="7" t="s">
        <v>2616</v>
      </c>
      <c s="7" t="s">
        <v>128</v>
      </c>
      <c s="10">
        <v>77</v>
      </c>
      <c s="14"/>
      <c s="13">
        <f>ROUND((G96*F96),2)</f>
      </c>
      <c r="O96">
        <f>rekapitulace!H8</f>
      </c>
      <c>
        <f>O96/100*H96</f>
      </c>
    </row>
    <row r="97" spans="4:4" ht="76.5">
      <c r="D97" s="15" t="s">
        <v>2617</v>
      </c>
    </row>
    <row r="98" spans="1:16" ht="12.75">
      <c r="A98" s="7">
        <v>38</v>
      </c>
      <c s="7" t="s">
        <v>2618</v>
      </c>
      <c s="7" t="s">
        <v>44</v>
      </c>
      <c s="7" t="s">
        <v>2619</v>
      </c>
      <c s="7" t="s">
        <v>70</v>
      </c>
      <c s="10">
        <v>298</v>
      </c>
      <c s="14"/>
      <c s="13">
        <f>ROUND((G98*F98),2)</f>
      </c>
      <c r="O98">
        <f>rekapitulace!H8</f>
      </c>
      <c>
        <f>O98/100*H98</f>
      </c>
    </row>
    <row r="99" spans="4:4" ht="140.25">
      <c r="D99" s="15" t="s">
        <v>2620</v>
      </c>
    </row>
    <row r="100" spans="1:16" ht="12.75">
      <c r="A100" s="7">
        <v>39</v>
      </c>
      <c s="7" t="s">
        <v>2621</v>
      </c>
      <c s="7" t="s">
        <v>44</v>
      </c>
      <c s="7" t="s">
        <v>2622</v>
      </c>
      <c s="7" t="s">
        <v>128</v>
      </c>
      <c s="10">
        <v>1610</v>
      </c>
      <c s="14"/>
      <c s="13">
        <f>ROUND((G100*F100),2)</f>
      </c>
      <c r="O100">
        <f>rekapitulace!H8</f>
      </c>
      <c>
        <f>O100/100*H100</f>
      </c>
    </row>
    <row r="101" spans="4:4" ht="89.25">
      <c r="D101" s="15" t="s">
        <v>2623</v>
      </c>
    </row>
    <row r="102" spans="1:16" ht="12.75">
      <c r="A102" s="7">
        <v>40</v>
      </c>
      <c s="7" t="s">
        <v>2624</v>
      </c>
      <c s="7" t="s">
        <v>44</v>
      </c>
      <c s="7" t="s">
        <v>2625</v>
      </c>
      <c s="7" t="s">
        <v>70</v>
      </c>
      <c s="10">
        <v>12</v>
      </c>
      <c s="14"/>
      <c s="13">
        <f>ROUND((G102*F102),2)</f>
      </c>
      <c r="O102">
        <f>rekapitulace!H8</f>
      </c>
      <c>
        <f>O102/100*H102</f>
      </c>
    </row>
    <row r="103" spans="4:4" ht="25.5">
      <c r="D103" s="15" t="s">
        <v>290</v>
      </c>
    </row>
    <row r="104" spans="1:16" ht="12.75">
      <c r="A104" s="7">
        <v>41</v>
      </c>
      <c s="7" t="s">
        <v>673</v>
      </c>
      <c s="7" t="s">
        <v>44</v>
      </c>
      <c s="7" t="s">
        <v>2626</v>
      </c>
      <c s="7" t="s">
        <v>93</v>
      </c>
      <c s="10">
        <v>71.76</v>
      </c>
      <c s="14"/>
      <c s="13">
        <f>ROUND((G104*F104),2)</f>
      </c>
      <c r="O104">
        <f>rekapitulace!H8</f>
      </c>
      <c>
        <f>O104/100*H104</f>
      </c>
    </row>
    <row r="105" spans="4:4" ht="408">
      <c r="D105" s="15" t="s">
        <v>2627</v>
      </c>
    </row>
    <row r="106" spans="1:16" ht="12.75">
      <c r="A106" s="7">
        <v>42</v>
      </c>
      <c s="7" t="s">
        <v>2628</v>
      </c>
      <c s="7" t="s">
        <v>44</v>
      </c>
      <c s="7" t="s">
        <v>2629</v>
      </c>
      <c s="7" t="s">
        <v>117</v>
      </c>
      <c s="10">
        <v>319.8</v>
      </c>
      <c s="14"/>
      <c s="13">
        <f>ROUND((G106*F106),2)</f>
      </c>
      <c r="O106">
        <f>rekapitulace!H8</f>
      </c>
      <c>
        <f>O106/100*H106</f>
      </c>
    </row>
    <row r="107" spans="4:4" ht="76.5">
      <c r="D107" s="15" t="s">
        <v>2630</v>
      </c>
    </row>
    <row r="108" spans="1:16" ht="12.75">
      <c r="A108" s="7">
        <v>43</v>
      </c>
      <c s="7" t="s">
        <v>583</v>
      </c>
      <c s="7" t="s">
        <v>44</v>
      </c>
      <c s="7" t="s">
        <v>584</v>
      </c>
      <c s="7" t="s">
        <v>93</v>
      </c>
      <c s="10">
        <v>164.16</v>
      </c>
      <c s="14"/>
      <c s="13">
        <f>ROUND((G108*F108),2)</f>
      </c>
      <c r="O108">
        <f>rekapitulace!H8</f>
      </c>
      <c>
        <f>O108/100*H108</f>
      </c>
    </row>
    <row r="109" spans="4:4" ht="63.75">
      <c r="D109" s="15" t="s">
        <v>2631</v>
      </c>
    </row>
    <row r="110" spans="1:16" ht="12.75">
      <c r="A110" s="7">
        <v>44</v>
      </c>
      <c s="7" t="s">
        <v>2632</v>
      </c>
      <c s="7" t="s">
        <v>44</v>
      </c>
      <c s="7" t="s">
        <v>2633</v>
      </c>
      <c s="7" t="s">
        <v>117</v>
      </c>
      <c s="10">
        <v>5878</v>
      </c>
      <c s="14"/>
      <c s="13">
        <f>ROUND((G110*F110),2)</f>
      </c>
      <c r="O110">
        <f>rekapitulace!H8</f>
      </c>
      <c>
        <f>O110/100*H110</f>
      </c>
    </row>
    <row r="111" spans="4:4" ht="178.5">
      <c r="D111" s="15" t="s">
        <v>2634</v>
      </c>
    </row>
    <row r="112" spans="1:16" ht="12.75">
      <c r="A112" s="7">
        <v>45</v>
      </c>
      <c s="7" t="s">
        <v>586</v>
      </c>
      <c s="7" t="s">
        <v>44</v>
      </c>
      <c s="7" t="s">
        <v>587</v>
      </c>
      <c s="7" t="s">
        <v>117</v>
      </c>
      <c s="10">
        <v>36</v>
      </c>
      <c s="14"/>
      <c s="13">
        <f>ROUND((G112*F112),2)</f>
      </c>
      <c r="O112">
        <f>rekapitulace!H8</f>
      </c>
      <c>
        <f>O112/100*H112</f>
      </c>
    </row>
    <row r="113" spans="4:4" ht="76.5">
      <c r="D113" s="15" t="s">
        <v>2635</v>
      </c>
    </row>
    <row r="114" spans="1:16" ht="12.75">
      <c r="A114" s="7">
        <v>46</v>
      </c>
      <c s="7" t="s">
        <v>589</v>
      </c>
      <c s="7" t="s">
        <v>44</v>
      </c>
      <c s="7" t="s">
        <v>590</v>
      </c>
      <c s="7" t="s">
        <v>117</v>
      </c>
      <c s="10">
        <v>112</v>
      </c>
      <c s="14"/>
      <c s="13">
        <f>ROUND((G114*F114),2)</f>
      </c>
      <c r="O114">
        <f>rekapitulace!H8</f>
      </c>
      <c>
        <f>O114/100*H114</f>
      </c>
    </row>
    <row r="115" spans="4:4" ht="191.25">
      <c r="D115" s="15" t="s">
        <v>2636</v>
      </c>
    </row>
    <row r="116" spans="1:16" ht="12.75">
      <c r="A116" s="7">
        <v>47</v>
      </c>
      <c s="7" t="s">
        <v>2637</v>
      </c>
      <c s="7" t="s">
        <v>44</v>
      </c>
      <c s="7" t="s">
        <v>2638</v>
      </c>
      <c s="7" t="s">
        <v>117</v>
      </c>
      <c s="10">
        <v>141</v>
      </c>
      <c s="14"/>
      <c s="13">
        <f>ROUND((G116*F116),2)</f>
      </c>
      <c r="O116">
        <f>rekapitulace!H8</f>
      </c>
      <c>
        <f>O116/100*H116</f>
      </c>
    </row>
    <row r="117" spans="4:4" ht="280.5">
      <c r="D117" s="15" t="s">
        <v>2639</v>
      </c>
    </row>
    <row r="118" spans="1:16" ht="12.75">
      <c r="A118" s="7">
        <v>48</v>
      </c>
      <c s="7" t="s">
        <v>2640</v>
      </c>
      <c s="7" t="s">
        <v>44</v>
      </c>
      <c s="7" t="s">
        <v>2641</v>
      </c>
      <c s="7" t="s">
        <v>117</v>
      </c>
      <c s="10">
        <v>112</v>
      </c>
      <c s="14"/>
      <c s="13">
        <f>ROUND((G118*F118),2)</f>
      </c>
      <c r="O118">
        <f>rekapitulace!H8</f>
      </c>
      <c>
        <f>O118/100*H118</f>
      </c>
    </row>
    <row r="119" spans="4:4" ht="191.25">
      <c r="D119" s="15" t="s">
        <v>2636</v>
      </c>
    </row>
    <row r="120" spans="1:16" ht="12.75">
      <c r="A120" s="7">
        <v>49</v>
      </c>
      <c s="7" t="s">
        <v>2642</v>
      </c>
      <c s="7" t="s">
        <v>44</v>
      </c>
      <c s="7" t="s">
        <v>2643</v>
      </c>
      <c s="7" t="s">
        <v>117</v>
      </c>
      <c s="10">
        <v>141</v>
      </c>
      <c s="14"/>
      <c s="13">
        <f>ROUND((G120*F120),2)</f>
      </c>
      <c r="O120">
        <f>rekapitulace!H8</f>
      </c>
      <c>
        <f>O120/100*H120</f>
      </c>
    </row>
    <row r="121" spans="4:4" ht="280.5">
      <c r="D121" s="15" t="s">
        <v>2639</v>
      </c>
    </row>
    <row r="122" spans="1:16" ht="12.75">
      <c r="A122" s="7">
        <v>50</v>
      </c>
      <c s="7" t="s">
        <v>2644</v>
      </c>
      <c s="7" t="s">
        <v>44</v>
      </c>
      <c s="7" t="s">
        <v>2645</v>
      </c>
      <c s="7" t="s">
        <v>117</v>
      </c>
      <c s="10">
        <v>210</v>
      </c>
      <c s="14"/>
      <c s="13">
        <f>ROUND((G122*F122),2)</f>
      </c>
      <c r="O122">
        <f>rekapitulace!H8</f>
      </c>
      <c>
        <f>O122/100*H122</f>
      </c>
    </row>
    <row r="123" spans="4:4" ht="409.5">
      <c r="D123" s="15" t="s">
        <v>2646</v>
      </c>
    </row>
    <row r="124" spans="1:16" ht="12.75">
      <c r="A124" s="7">
        <v>51</v>
      </c>
      <c s="7" t="s">
        <v>601</v>
      </c>
      <c s="7" t="s">
        <v>44</v>
      </c>
      <c s="7" t="s">
        <v>2647</v>
      </c>
      <c s="7" t="s">
        <v>117</v>
      </c>
      <c s="10">
        <v>521</v>
      </c>
      <c s="14"/>
      <c s="13">
        <f>ROUND((G124*F124),2)</f>
      </c>
      <c r="O124">
        <f>rekapitulace!H8</f>
      </c>
      <c>
        <f>O124/100*H124</f>
      </c>
    </row>
    <row r="125" spans="4:4" ht="89.25">
      <c r="D125" s="15" t="s">
        <v>2648</v>
      </c>
    </row>
    <row r="126" spans="1:16" ht="12.75">
      <c r="A126" s="7">
        <v>52</v>
      </c>
      <c s="7" t="s">
        <v>604</v>
      </c>
      <c s="7" t="s">
        <v>61</v>
      </c>
      <c s="7" t="s">
        <v>605</v>
      </c>
      <c s="7" t="s">
        <v>128</v>
      </c>
      <c s="10">
        <v>108.5</v>
      </c>
      <c s="14"/>
      <c s="13">
        <f>ROUND((G126*F126),2)</f>
      </c>
      <c r="O126">
        <f>rekapitulace!H8</f>
      </c>
      <c>
        <f>O126/100*H126</f>
      </c>
    </row>
    <row r="127" spans="4:4" ht="76.5">
      <c r="D127" s="15" t="s">
        <v>2649</v>
      </c>
    </row>
    <row r="128" spans="1:16" ht="12.75">
      <c r="A128" s="7">
        <v>53</v>
      </c>
      <c s="7" t="s">
        <v>604</v>
      </c>
      <c s="7" t="s">
        <v>63</v>
      </c>
      <c s="7" t="s">
        <v>2650</v>
      </c>
      <c s="7" t="s">
        <v>128</v>
      </c>
      <c s="10">
        <v>672</v>
      </c>
      <c s="14"/>
      <c s="13">
        <f>ROUND((G128*F128),2)</f>
      </c>
      <c r="O128">
        <f>rekapitulace!H8</f>
      </c>
      <c>
        <f>O128/100*H128</f>
      </c>
    </row>
    <row r="129" spans="4:4" ht="76.5">
      <c r="D129" s="15" t="s">
        <v>2651</v>
      </c>
    </row>
    <row r="130" spans="1:16" ht="12.75" customHeight="1">
      <c r="A130" s="16"/>
      <c s="16"/>
      <c s="16" t="s">
        <v>37</v>
      </c>
      <c s="16" t="s">
        <v>576</v>
      </c>
      <c s="16"/>
      <c s="16"/>
      <c s="16"/>
      <c s="16">
        <f>SUM(H64:H129)</f>
      </c>
      <c r="P130">
        <f>ROUND(SUM(P64:P129),2)</f>
      </c>
    </row>
    <row r="132" spans="1:8" ht="12.75" customHeight="1">
      <c r="A132" s="9"/>
      <c s="9"/>
      <c s="9" t="s">
        <v>39</v>
      </c>
      <c s="9" t="s">
        <v>366</v>
      </c>
      <c s="9"/>
      <c s="11"/>
      <c s="9"/>
      <c s="11"/>
    </row>
    <row r="133" spans="1:16" ht="12.75">
      <c r="A133" s="7">
        <v>54</v>
      </c>
      <c s="7" t="s">
        <v>713</v>
      </c>
      <c s="7" t="s">
        <v>44</v>
      </c>
      <c s="7" t="s">
        <v>714</v>
      </c>
      <c s="7" t="s">
        <v>117</v>
      </c>
      <c s="10">
        <v>149.5</v>
      </c>
      <c s="14"/>
      <c s="13">
        <f>ROUND((G133*F133),2)</f>
      </c>
      <c r="O133">
        <f>rekapitulace!H8</f>
      </c>
      <c>
        <f>O133/100*H133</f>
      </c>
    </row>
    <row r="134" spans="4:4" ht="76.5">
      <c r="D134" s="15" t="s">
        <v>2652</v>
      </c>
    </row>
    <row r="135" spans="1:16" ht="12.75">
      <c r="A135" s="7">
        <v>55</v>
      </c>
      <c s="7" t="s">
        <v>2653</v>
      </c>
      <c s="7" t="s">
        <v>44</v>
      </c>
      <c s="7" t="s">
        <v>2654</v>
      </c>
      <c s="7" t="s">
        <v>117</v>
      </c>
      <c s="10">
        <v>98</v>
      </c>
      <c s="14"/>
      <c s="13">
        <f>ROUND((G135*F135),2)</f>
      </c>
      <c r="O135">
        <f>rekapitulace!H8</f>
      </c>
      <c>
        <f>O135/100*H135</f>
      </c>
    </row>
    <row r="136" spans="4:4" ht="267.75">
      <c r="D136" s="15" t="s">
        <v>2655</v>
      </c>
    </row>
    <row r="137" spans="1:16" ht="12.75" customHeight="1">
      <c r="A137" s="16"/>
      <c s="16"/>
      <c s="16" t="s">
        <v>39</v>
      </c>
      <c s="16" t="s">
        <v>366</v>
      </c>
      <c s="16"/>
      <c s="16"/>
      <c s="16"/>
      <c s="16">
        <f>SUM(H133:H136)</f>
      </c>
      <c r="P137">
        <f>ROUND(SUM(P133:P136),2)</f>
      </c>
    </row>
    <row r="139" spans="1:8" ht="12.75" customHeight="1">
      <c r="A139" s="9"/>
      <c s="9"/>
      <c s="9" t="s">
        <v>40</v>
      </c>
      <c s="9" t="s">
        <v>77</v>
      </c>
      <c s="9"/>
      <c s="11"/>
      <c s="9"/>
      <c s="11"/>
    </row>
    <row r="140" spans="1:16" ht="12.75">
      <c r="A140" s="7">
        <v>56</v>
      </c>
      <c s="7" t="s">
        <v>1396</v>
      </c>
      <c s="7" t="s">
        <v>44</v>
      </c>
      <c s="7" t="s">
        <v>2656</v>
      </c>
      <c s="7" t="s">
        <v>128</v>
      </c>
      <c s="10">
        <v>6</v>
      </c>
      <c s="14"/>
      <c s="13">
        <f>ROUND((G140*F140),2)</f>
      </c>
      <c r="O140">
        <f>rekapitulace!H8</f>
      </c>
      <c>
        <f>O140/100*H140</f>
      </c>
    </row>
    <row r="141" spans="4:4" ht="51">
      <c r="D141" s="15" t="s">
        <v>2657</v>
      </c>
    </row>
    <row r="142" spans="1:16" ht="12.75">
      <c r="A142" s="7">
        <v>57</v>
      </c>
      <c s="7" t="s">
        <v>2658</v>
      </c>
      <c s="7" t="s">
        <v>44</v>
      </c>
      <c s="7" t="s">
        <v>2659</v>
      </c>
      <c s="7" t="s">
        <v>128</v>
      </c>
      <c s="10">
        <v>295</v>
      </c>
      <c s="14"/>
      <c s="13">
        <f>ROUND((G142*F142),2)</f>
      </c>
      <c r="O142">
        <f>rekapitulace!H8</f>
      </c>
      <c>
        <f>O142/100*H142</f>
      </c>
    </row>
    <row r="143" spans="4:4" ht="102">
      <c r="D143" s="15" t="s">
        <v>2660</v>
      </c>
    </row>
    <row r="144" spans="1:16" ht="12.75">
      <c r="A144" s="7">
        <v>58</v>
      </c>
      <c s="7" t="s">
        <v>716</v>
      </c>
      <c s="7" t="s">
        <v>44</v>
      </c>
      <c s="7" t="s">
        <v>717</v>
      </c>
      <c s="7" t="s">
        <v>70</v>
      </c>
      <c s="10">
        <v>4</v>
      </c>
      <c s="14"/>
      <c s="13">
        <f>ROUND((G144*F144),2)</f>
      </c>
      <c r="O144">
        <f>rekapitulace!H8</f>
      </c>
      <c>
        <f>O144/100*H144</f>
      </c>
    </row>
    <row r="145" spans="4:4" ht="25.5">
      <c r="D145" s="15" t="s">
        <v>2661</v>
      </c>
    </row>
    <row r="146" spans="1:16" ht="12.75">
      <c r="A146" s="7">
        <v>59</v>
      </c>
      <c s="7" t="s">
        <v>718</v>
      </c>
      <c s="7" t="s">
        <v>61</v>
      </c>
      <c s="7" t="s">
        <v>719</v>
      </c>
      <c s="7" t="s">
        <v>70</v>
      </c>
      <c s="10">
        <v>14</v>
      </c>
      <c s="14"/>
      <c s="13">
        <f>ROUND((G146*F146),2)</f>
      </c>
      <c r="O146">
        <f>rekapitulace!H8</f>
      </c>
      <c>
        <f>O146/100*H146</f>
      </c>
    </row>
    <row r="147" spans="4:4" ht="38.25">
      <c r="D147" s="15" t="s">
        <v>2662</v>
      </c>
    </row>
    <row r="148" spans="1:16" ht="12.75">
      <c r="A148" s="7">
        <v>60</v>
      </c>
      <c s="7" t="s">
        <v>718</v>
      </c>
      <c s="7" t="s">
        <v>63</v>
      </c>
      <c s="7" t="s">
        <v>2663</v>
      </c>
      <c s="7" t="s">
        <v>70</v>
      </c>
      <c s="10">
        <v>2</v>
      </c>
      <c s="14"/>
      <c s="13">
        <f>ROUND((G148*F148),2)</f>
      </c>
      <c r="O148">
        <f>rekapitulace!H8</f>
      </c>
      <c>
        <f>O148/100*H148</f>
      </c>
    </row>
    <row r="149" spans="4:4" ht="51">
      <c r="D149" s="15" t="s">
        <v>2664</v>
      </c>
    </row>
    <row r="150" spans="1:16" ht="12.75">
      <c r="A150" s="7">
        <v>61</v>
      </c>
      <c s="7" t="s">
        <v>612</v>
      </c>
      <c s="7" t="s">
        <v>44</v>
      </c>
      <c s="7" t="s">
        <v>613</v>
      </c>
      <c s="7" t="s">
        <v>70</v>
      </c>
      <c s="10">
        <v>4</v>
      </c>
      <c s="14"/>
      <c s="13">
        <f>ROUND((G150*F150),2)</f>
      </c>
      <c r="O150">
        <f>rekapitulace!H8</f>
      </c>
      <c>
        <f>O150/100*H150</f>
      </c>
    </row>
    <row r="151" spans="4:4" ht="25.5">
      <c r="D151" s="15" t="s">
        <v>153</v>
      </c>
    </row>
    <row r="152" spans="1:16" ht="12.75">
      <c r="A152" s="7">
        <v>62</v>
      </c>
      <c s="7" t="s">
        <v>616</v>
      </c>
      <c s="7" t="s">
        <v>44</v>
      </c>
      <c s="7" t="s">
        <v>617</v>
      </c>
      <c s="7" t="s">
        <v>70</v>
      </c>
      <c s="10">
        <v>1</v>
      </c>
      <c s="14"/>
      <c s="13">
        <f>ROUND((G152*F152),2)</f>
      </c>
      <c r="O152">
        <f>rekapitulace!H8</f>
      </c>
      <c>
        <f>O152/100*H152</f>
      </c>
    </row>
    <row r="153" spans="4:4" ht="25.5">
      <c r="D153" s="15" t="s">
        <v>188</v>
      </c>
    </row>
    <row r="154" spans="1:16" ht="12.75">
      <c r="A154" s="7">
        <v>63</v>
      </c>
      <c s="7" t="s">
        <v>1404</v>
      </c>
      <c s="7" t="s">
        <v>44</v>
      </c>
      <c s="7" t="s">
        <v>1405</v>
      </c>
      <c s="7" t="s">
        <v>128</v>
      </c>
      <c s="10">
        <v>6</v>
      </c>
      <c s="14"/>
      <c s="13">
        <f>ROUND((G154*F154),2)</f>
      </c>
      <c r="O154">
        <f>rekapitulace!H8</f>
      </c>
      <c>
        <f>O154/100*H154</f>
      </c>
    </row>
    <row r="155" spans="4:4" ht="63.75">
      <c r="D155" s="15" t="s">
        <v>2665</v>
      </c>
    </row>
    <row r="156" spans="1:16" ht="12.75">
      <c r="A156" s="7">
        <v>64</v>
      </c>
      <c s="7" t="s">
        <v>1359</v>
      </c>
      <c s="7" t="s">
        <v>44</v>
      </c>
      <c s="7" t="s">
        <v>1360</v>
      </c>
      <c s="7" t="s">
        <v>128</v>
      </c>
      <c s="10">
        <v>6</v>
      </c>
      <c s="14"/>
      <c s="13">
        <f>ROUND((G156*F156),2)</f>
      </c>
      <c r="O156">
        <f>rekapitulace!H8</f>
      </c>
      <c>
        <f>O156/100*H156</f>
      </c>
    </row>
    <row r="157" spans="4:4" ht="63.75">
      <c r="D157" s="15" t="s">
        <v>2666</v>
      </c>
    </row>
    <row r="158" spans="1:16" ht="12.75" customHeight="1">
      <c r="A158" s="16"/>
      <c s="16"/>
      <c s="16" t="s">
        <v>40</v>
      </c>
      <c s="16" t="s">
        <v>77</v>
      </c>
      <c s="16"/>
      <c s="16"/>
      <c s="16"/>
      <c s="16">
        <f>SUM(H140:H157)</f>
      </c>
      <c r="P158">
        <f>ROUND(SUM(P140:P157),2)</f>
      </c>
    </row>
    <row r="160" spans="1:8" ht="12.75" customHeight="1">
      <c r="A160" s="9"/>
      <c s="9"/>
      <c s="9" t="s">
        <v>85</v>
      </c>
      <c s="9" t="s">
        <v>84</v>
      </c>
      <c s="9"/>
      <c s="11"/>
      <c s="9"/>
      <c s="11"/>
    </row>
    <row r="161" spans="1:16" ht="12.75">
      <c r="A161" s="7">
        <v>65</v>
      </c>
      <c s="7" t="s">
        <v>620</v>
      </c>
      <c s="7" t="s">
        <v>44</v>
      </c>
      <c s="7" t="s">
        <v>621</v>
      </c>
      <c s="7" t="s">
        <v>70</v>
      </c>
      <c s="10">
        <v>33</v>
      </c>
      <c s="14"/>
      <c s="13">
        <f>ROUND((G161*F161),2)</f>
      </c>
      <c r="O161">
        <f>rekapitulace!H8</f>
      </c>
      <c>
        <f>O161/100*H161</f>
      </c>
    </row>
    <row r="162" spans="4:4" ht="25.5">
      <c r="D162" s="15" t="s">
        <v>2667</v>
      </c>
    </row>
    <row r="163" spans="1:16" ht="12.75">
      <c r="A163" s="7">
        <v>66</v>
      </c>
      <c s="7" t="s">
        <v>626</v>
      </c>
      <c s="7" t="s">
        <v>44</v>
      </c>
      <c s="7" t="s">
        <v>627</v>
      </c>
      <c s="7" t="s">
        <v>70</v>
      </c>
      <c s="10">
        <v>14</v>
      </c>
      <c s="14"/>
      <c s="13">
        <f>ROUND((G163*F163),2)</f>
      </c>
      <c r="O163">
        <f>rekapitulace!H8</f>
      </c>
      <c>
        <f>O163/100*H163</f>
      </c>
    </row>
    <row r="164" spans="4:4" ht="25.5">
      <c r="D164" s="15" t="s">
        <v>513</v>
      </c>
    </row>
    <row r="165" spans="1:16" ht="12.75">
      <c r="A165" s="7">
        <v>67</v>
      </c>
      <c s="7" t="s">
        <v>628</v>
      </c>
      <c s="7" t="s">
        <v>44</v>
      </c>
      <c s="7" t="s">
        <v>629</v>
      </c>
      <c s="7" t="s">
        <v>117</v>
      </c>
      <c s="10">
        <v>3.5</v>
      </c>
      <c s="14"/>
      <c s="13">
        <f>ROUND((G165*F165),2)</f>
      </c>
      <c r="O165">
        <f>rekapitulace!H8</f>
      </c>
      <c>
        <f>O165/100*H165</f>
      </c>
    </row>
    <row r="166" spans="4:4" ht="25.5">
      <c r="D166" s="15" t="s">
        <v>2668</v>
      </c>
    </row>
    <row r="167" spans="1:16" ht="12.75">
      <c r="A167" s="7">
        <v>68</v>
      </c>
      <c s="7" t="s">
        <v>631</v>
      </c>
      <c s="7" t="s">
        <v>44</v>
      </c>
      <c s="7" t="s">
        <v>632</v>
      </c>
      <c s="7" t="s">
        <v>117</v>
      </c>
      <c s="10">
        <v>3.5</v>
      </c>
      <c s="14"/>
      <c s="13">
        <f>ROUND((G167*F167),2)</f>
      </c>
      <c r="O167">
        <f>rekapitulace!H8</f>
      </c>
      <c>
        <f>O167/100*H167</f>
      </c>
    </row>
    <row r="168" spans="4:4" ht="63.75">
      <c r="D168" s="15" t="s">
        <v>2669</v>
      </c>
    </row>
    <row r="169" spans="1:16" ht="12.75">
      <c r="A169" s="7">
        <v>69</v>
      </c>
      <c s="7" t="s">
        <v>634</v>
      </c>
      <c s="7" t="s">
        <v>44</v>
      </c>
      <c s="7" t="s">
        <v>635</v>
      </c>
      <c s="7" t="s">
        <v>117</v>
      </c>
      <c s="10">
        <v>4.5</v>
      </c>
      <c s="14"/>
      <c s="13">
        <f>ROUND((G169*F169),2)</f>
      </c>
      <c r="O169">
        <f>rekapitulace!H8</f>
      </c>
      <c>
        <f>O169/100*H169</f>
      </c>
    </row>
    <row r="170" spans="4:4" ht="25.5">
      <c r="D170" s="15" t="s">
        <v>636</v>
      </c>
    </row>
    <row r="171" spans="1:16" ht="12.75">
      <c r="A171" s="7">
        <v>70</v>
      </c>
      <c s="7" t="s">
        <v>2670</v>
      </c>
      <c s="7" t="s">
        <v>44</v>
      </c>
      <c s="7" t="s">
        <v>2671</v>
      </c>
      <c s="7" t="s">
        <v>70</v>
      </c>
      <c s="10">
        <v>54</v>
      </c>
      <c s="14"/>
      <c s="13">
        <f>ROUND((G171*F171),2)</f>
      </c>
      <c r="O171">
        <f>rekapitulace!H8</f>
      </c>
      <c>
        <f>O171/100*H171</f>
      </c>
    </row>
    <row r="172" spans="4:4" ht="63.75">
      <c r="D172" s="15" t="s">
        <v>2672</v>
      </c>
    </row>
    <row r="173" spans="1:16" ht="12.75">
      <c r="A173" s="7">
        <v>71</v>
      </c>
      <c s="7" t="s">
        <v>2673</v>
      </c>
      <c s="7" t="s">
        <v>44</v>
      </c>
      <c s="7" t="s">
        <v>2674</v>
      </c>
      <c s="7" t="s">
        <v>93</v>
      </c>
      <c s="10">
        <v>9.216</v>
      </c>
      <c s="14"/>
      <c s="13">
        <f>ROUND((G173*F173),2)</f>
      </c>
      <c r="O173">
        <f>rekapitulace!H8</f>
      </c>
      <c>
        <f>O173/100*H173</f>
      </c>
    </row>
    <row r="174" spans="4:4" ht="153">
      <c r="D174" s="15" t="s">
        <v>2675</v>
      </c>
    </row>
    <row r="175" spans="1:16" ht="12.75">
      <c r="A175" s="7">
        <v>72</v>
      </c>
      <c s="7" t="s">
        <v>639</v>
      </c>
      <c s="7" t="s">
        <v>61</v>
      </c>
      <c s="7" t="s">
        <v>813</v>
      </c>
      <c s="7" t="s">
        <v>128</v>
      </c>
      <c s="10">
        <v>228</v>
      </c>
      <c s="14"/>
      <c s="13">
        <f>ROUND((G175*F175),2)</f>
      </c>
      <c r="O175">
        <f>rekapitulace!H8</f>
      </c>
      <c>
        <f>O175/100*H175</f>
      </c>
    </row>
    <row r="176" spans="4:4" ht="38.25">
      <c r="D176" s="15" t="s">
        <v>2676</v>
      </c>
    </row>
    <row r="177" spans="1:16" ht="12.75">
      <c r="A177" s="7">
        <v>73</v>
      </c>
      <c s="7" t="s">
        <v>639</v>
      </c>
      <c s="7" t="s">
        <v>63</v>
      </c>
      <c s="7" t="s">
        <v>2677</v>
      </c>
      <c s="7" t="s">
        <v>128</v>
      </c>
      <c s="10">
        <v>512</v>
      </c>
      <c s="14"/>
      <c s="13">
        <f>ROUND((G177*F177),2)</f>
      </c>
      <c r="O177">
        <f>rekapitulace!H8</f>
      </c>
      <c>
        <f>O177/100*H177</f>
      </c>
    </row>
    <row r="178" spans="4:4" ht="38.25">
      <c r="D178" s="15" t="s">
        <v>2678</v>
      </c>
    </row>
    <row r="179" spans="1:16" ht="12.75">
      <c r="A179" s="7">
        <v>74</v>
      </c>
      <c s="7" t="s">
        <v>760</v>
      </c>
      <c s="7" t="s">
        <v>44</v>
      </c>
      <c s="7" t="s">
        <v>761</v>
      </c>
      <c s="7" t="s">
        <v>128</v>
      </c>
      <c s="10">
        <v>55</v>
      </c>
      <c s="14"/>
      <c s="13">
        <f>ROUND((G179*F179),2)</f>
      </c>
      <c r="O179">
        <f>rekapitulace!H8</f>
      </c>
      <c>
        <f>O179/100*H179</f>
      </c>
    </row>
    <row r="180" spans="4:4" ht="25.5">
      <c r="D180" s="15" t="s">
        <v>2679</v>
      </c>
    </row>
    <row r="181" spans="1:16" ht="12.75">
      <c r="A181" s="7">
        <v>75</v>
      </c>
      <c s="7" t="s">
        <v>642</v>
      </c>
      <c s="7" t="s">
        <v>61</v>
      </c>
      <c s="7" t="s">
        <v>643</v>
      </c>
      <c s="7" t="s">
        <v>128</v>
      </c>
      <c s="10">
        <v>108.5</v>
      </c>
      <c s="14"/>
      <c s="13">
        <f>ROUND((G181*F181),2)</f>
      </c>
      <c r="O181">
        <f>rekapitulace!H8</f>
      </c>
      <c>
        <f>O181/100*H181</f>
      </c>
    </row>
    <row r="182" spans="4:4" ht="127.5">
      <c r="D182" s="15" t="s">
        <v>2680</v>
      </c>
    </row>
    <row r="183" spans="1:16" ht="12.75">
      <c r="A183" s="7">
        <v>76</v>
      </c>
      <c s="7" t="s">
        <v>642</v>
      </c>
      <c s="7" t="s">
        <v>63</v>
      </c>
      <c s="7" t="s">
        <v>2681</v>
      </c>
      <c s="7" t="s">
        <v>128</v>
      </c>
      <c s="10">
        <v>672</v>
      </c>
      <c s="14"/>
      <c s="13">
        <f>ROUND((G183*F183),2)</f>
      </c>
      <c r="O183">
        <f>rekapitulace!H8</f>
      </c>
      <c>
        <f>O183/100*H183</f>
      </c>
    </row>
    <row r="184" spans="4:4" ht="267.75">
      <c r="D184" s="15" t="s">
        <v>2682</v>
      </c>
    </row>
    <row r="185" spans="1:16" ht="12.75">
      <c r="A185" s="7">
        <v>77</v>
      </c>
      <c s="7" t="s">
        <v>764</v>
      </c>
      <c s="7" t="s">
        <v>44</v>
      </c>
      <c s="7" t="s">
        <v>2683</v>
      </c>
      <c s="7" t="s">
        <v>128</v>
      </c>
      <c s="10">
        <v>327</v>
      </c>
      <c s="14"/>
      <c s="13">
        <f>ROUND((G185*F185),2)</f>
      </c>
      <c r="O185">
        <f>rekapitulace!H8</f>
      </c>
      <c>
        <f>O185/100*H185</f>
      </c>
    </row>
    <row r="186" spans="4:4" ht="38.25">
      <c r="D186" s="15" t="s">
        <v>2684</v>
      </c>
    </row>
    <row r="187" spans="1:16" ht="12.75">
      <c r="A187" s="7">
        <v>78</v>
      </c>
      <c s="7" t="s">
        <v>2685</v>
      </c>
      <c s="7" t="s">
        <v>61</v>
      </c>
      <c s="7" t="s">
        <v>2686</v>
      </c>
      <c s="7" t="s">
        <v>70</v>
      </c>
      <c s="10">
        <v>3</v>
      </c>
      <c s="14"/>
      <c s="13">
        <f>ROUND((G187*F187),2)</f>
      </c>
      <c r="O187">
        <f>rekapitulace!H8</f>
      </c>
      <c>
        <f>O187/100*H187</f>
      </c>
    </row>
    <row r="188" spans="4:4" ht="25.5">
      <c r="D188" s="15" t="s">
        <v>74</v>
      </c>
    </row>
    <row r="189" spans="1:16" ht="12.75">
      <c r="A189" s="7">
        <v>79</v>
      </c>
      <c s="7" t="s">
        <v>2685</v>
      </c>
      <c s="7" t="s">
        <v>63</v>
      </c>
      <c s="7" t="s">
        <v>2687</v>
      </c>
      <c s="7" t="s">
        <v>70</v>
      </c>
      <c s="10">
        <v>1</v>
      </c>
      <c s="14"/>
      <c s="13">
        <f>ROUND((G189*F189),2)</f>
      </c>
      <c r="O189">
        <f>rekapitulace!H8</f>
      </c>
      <c>
        <f>O189/100*H189</f>
      </c>
    </row>
    <row r="190" spans="4:4" ht="25.5">
      <c r="D190" s="15" t="s">
        <v>188</v>
      </c>
    </row>
    <row r="191" spans="1:16" ht="12.75">
      <c r="A191" s="7">
        <v>80</v>
      </c>
      <c s="7" t="s">
        <v>1160</v>
      </c>
      <c s="7" t="s">
        <v>61</v>
      </c>
      <c s="7" t="s">
        <v>2688</v>
      </c>
      <c s="7" t="s">
        <v>128</v>
      </c>
      <c s="10">
        <v>156</v>
      </c>
      <c s="14"/>
      <c s="13">
        <f>ROUND((G191*F191),2)</f>
      </c>
      <c r="O191">
        <f>rekapitulace!H8</f>
      </c>
      <c>
        <f>O191/100*H191</f>
      </c>
    </row>
    <row r="192" spans="4:4" ht="76.5">
      <c r="D192" s="15" t="s">
        <v>2689</v>
      </c>
    </row>
    <row r="193" spans="1:16" ht="12.75">
      <c r="A193" s="7">
        <v>81</v>
      </c>
      <c s="7" t="s">
        <v>2690</v>
      </c>
      <c s="7" t="s">
        <v>44</v>
      </c>
      <c s="7" t="s">
        <v>2691</v>
      </c>
      <c s="7" t="s">
        <v>117</v>
      </c>
      <c s="10">
        <v>65</v>
      </c>
      <c s="14"/>
      <c s="13">
        <f>ROUND((G193*F193),2)</f>
      </c>
      <c r="O193">
        <f>rekapitulace!H8</f>
      </c>
      <c>
        <f>O193/100*H193</f>
      </c>
    </row>
    <row r="194" spans="4:4" ht="89.25">
      <c r="D194" s="15" t="s">
        <v>2692</v>
      </c>
    </row>
    <row r="195" spans="1:16" ht="12.75">
      <c r="A195" s="7">
        <v>82</v>
      </c>
      <c s="7" t="s">
        <v>2693</v>
      </c>
      <c s="7" t="s">
        <v>44</v>
      </c>
      <c s="7" t="s">
        <v>2694</v>
      </c>
      <c s="7" t="s">
        <v>128</v>
      </c>
      <c s="10">
        <v>619</v>
      </c>
      <c s="14"/>
      <c s="13">
        <f>ROUND((G195*F195),2)</f>
      </c>
      <c r="O195">
        <f>rekapitulace!H8</f>
      </c>
      <c>
        <f>O195/100*H195</f>
      </c>
    </row>
    <row r="196" spans="4:4" ht="51">
      <c r="D196" s="15" t="s">
        <v>2695</v>
      </c>
    </row>
    <row r="197" spans="1:16" ht="12.75">
      <c r="A197" s="7">
        <v>83</v>
      </c>
      <c s="7" t="s">
        <v>2696</v>
      </c>
      <c s="7" t="s">
        <v>61</v>
      </c>
      <c s="7" t="s">
        <v>2697</v>
      </c>
      <c s="7" t="s">
        <v>70</v>
      </c>
      <c s="10">
        <v>2</v>
      </c>
      <c s="14"/>
      <c s="13">
        <f>ROUND((G197*F197),2)</f>
      </c>
      <c r="O197">
        <f>rekapitulace!H8</f>
      </c>
      <c>
        <f>O197/100*H197</f>
      </c>
    </row>
    <row r="198" spans="4:4" ht="25.5">
      <c r="D198" s="15" t="s">
        <v>161</v>
      </c>
    </row>
    <row r="199" spans="1:16" ht="12.75">
      <c r="A199" s="7">
        <v>84</v>
      </c>
      <c s="7" t="s">
        <v>2696</v>
      </c>
      <c s="7" t="s">
        <v>63</v>
      </c>
      <c s="7" t="s">
        <v>2698</v>
      </c>
      <c s="7" t="s">
        <v>70</v>
      </c>
      <c s="10">
        <v>2</v>
      </c>
      <c s="14"/>
      <c s="13">
        <f>ROUND((G199*F199),2)</f>
      </c>
      <c r="O199">
        <f>rekapitulace!H8</f>
      </c>
      <c>
        <f>O199/100*H199</f>
      </c>
    </row>
    <row r="200" spans="4:4" ht="25.5">
      <c r="D200" s="15" t="s">
        <v>161</v>
      </c>
    </row>
    <row r="201" spans="1:16" ht="12.75" customHeight="1">
      <c r="A201" s="16"/>
      <c s="16"/>
      <c s="16" t="s">
        <v>85</v>
      </c>
      <c s="16" t="s">
        <v>84</v>
      </c>
      <c s="16"/>
      <c s="16"/>
      <c s="16"/>
      <c s="16">
        <f>SUM(H161:H200)</f>
      </c>
      <c r="P201">
        <f>ROUND(SUM(P161:P200),2)</f>
      </c>
    </row>
    <row r="203" spans="1:16" ht="12.75" customHeight="1">
      <c r="A203" s="16"/>
      <c s="16"/>
      <c s="16"/>
      <c s="16" t="s">
        <v>65</v>
      </c>
      <c s="16"/>
      <c s="16"/>
      <c s="16"/>
      <c s="16">
        <f>+H16+H41+H56+H61+H130+H137+H158+H201</f>
      </c>
      <c r="P203">
        <f>+P16+P41+P56+P61+P130+P137+P158+P201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6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122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2375</v>
      </c>
      <c s="5" t="s">
        <v>2376</v>
      </c>
      <c s="5"/>
    </row>
    <row r="6" spans="1:5" ht="12.75" customHeight="1">
      <c r="A6" t="s">
        <v>17</v>
      </c>
      <c r="C6" s="5" t="s">
        <v>2699</v>
      </c>
      <c s="5" t="s">
        <v>2700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42</v>
      </c>
      <c s="9" t="s">
        <v>41</v>
      </c>
      <c s="9"/>
      <c s="11"/>
      <c s="9"/>
      <c s="11"/>
    </row>
    <row r="12" spans="1:16" ht="12.75">
      <c r="A12" s="7">
        <v>1</v>
      </c>
      <c s="7" t="s">
        <v>91</v>
      </c>
      <c s="7" t="s">
        <v>44</v>
      </c>
      <c s="7" t="s">
        <v>544</v>
      </c>
      <c s="7" t="s">
        <v>93</v>
      </c>
      <c s="10">
        <v>2064</v>
      </c>
      <c s="14"/>
      <c s="13">
        <f>ROUND((G12*F12),2)</f>
      </c>
      <c r="O12">
        <f>rekapitulace!H8</f>
      </c>
      <c>
        <f>O12/100*H12</f>
      </c>
    </row>
    <row r="13" spans="4:4" ht="89.25">
      <c r="D13" s="15" t="s">
        <v>2701</v>
      </c>
    </row>
    <row r="14" spans="1:16" ht="12.75">
      <c r="A14" s="7">
        <v>2</v>
      </c>
      <c s="7" t="s">
        <v>546</v>
      </c>
      <c s="7" t="s">
        <v>44</v>
      </c>
      <c s="7" t="s">
        <v>547</v>
      </c>
      <c s="7" t="s">
        <v>93</v>
      </c>
      <c s="10">
        <v>828</v>
      </c>
      <c s="14"/>
      <c s="13">
        <f>ROUND((G14*F14),2)</f>
      </c>
      <c r="O14">
        <f>rekapitulace!H8</f>
      </c>
      <c>
        <f>O14/100*H14</f>
      </c>
    </row>
    <row r="15" spans="4:4" ht="76.5">
      <c r="D15" s="15" t="s">
        <v>2702</v>
      </c>
    </row>
    <row r="16" spans="1:16" ht="12.75" customHeight="1">
      <c r="A16" s="16"/>
      <c s="16"/>
      <c s="16" t="s">
        <v>42</v>
      </c>
      <c s="16" t="s">
        <v>41</v>
      </c>
      <c s="16"/>
      <c s="16"/>
      <c s="16"/>
      <c s="16">
        <f>SUM(H12:H15)</f>
      </c>
      <c r="P16">
        <f>ROUND(SUM(P12:P15),2)</f>
      </c>
    </row>
    <row r="18" spans="1:8" ht="12.75" customHeight="1">
      <c r="A18" s="9"/>
      <c s="9"/>
      <c s="9" t="s">
        <v>24</v>
      </c>
      <c s="9" t="s">
        <v>102</v>
      </c>
      <c s="9"/>
      <c s="11"/>
      <c s="9"/>
      <c s="11"/>
    </row>
    <row r="19" spans="1:16" ht="12.75">
      <c r="A19" s="7">
        <v>3</v>
      </c>
      <c s="7" t="s">
        <v>552</v>
      </c>
      <c s="7" t="s">
        <v>61</v>
      </c>
      <c s="7" t="s">
        <v>553</v>
      </c>
      <c s="7" t="s">
        <v>93</v>
      </c>
      <c s="10">
        <v>828</v>
      </c>
      <c s="14"/>
      <c s="13">
        <f>ROUND((G19*F19),2)</f>
      </c>
      <c r="O19">
        <f>rekapitulace!H8</f>
      </c>
      <c>
        <f>O19/100*H19</f>
      </c>
    </row>
    <row r="20" spans="4:4" ht="102">
      <c r="D20" s="15" t="s">
        <v>2703</v>
      </c>
    </row>
    <row r="21" spans="1:16" ht="12.75">
      <c r="A21" s="7">
        <v>4</v>
      </c>
      <c s="7" t="s">
        <v>822</v>
      </c>
      <c s="7" t="s">
        <v>44</v>
      </c>
      <c s="7" t="s">
        <v>823</v>
      </c>
      <c s="7" t="s">
        <v>93</v>
      </c>
      <c s="10">
        <v>2064</v>
      </c>
      <c s="14"/>
      <c s="13">
        <f>ROUND((G21*F21),2)</f>
      </c>
      <c r="O21">
        <f>rekapitulace!H8</f>
      </c>
      <c>
        <f>O21/100*H21</f>
      </c>
    </row>
    <row r="22" spans="4:4" ht="409.5">
      <c r="D22" s="15" t="s">
        <v>2704</v>
      </c>
    </row>
    <row r="23" spans="1:16" ht="12.75">
      <c r="A23" s="7">
        <v>5</v>
      </c>
      <c s="7" t="s">
        <v>109</v>
      </c>
      <c s="7" t="s">
        <v>44</v>
      </c>
      <c s="7" t="s">
        <v>110</v>
      </c>
      <c s="7" t="s">
        <v>93</v>
      </c>
      <c s="10">
        <v>2064</v>
      </c>
      <c s="14"/>
      <c s="13">
        <f>ROUND((G23*F23),2)</f>
      </c>
      <c r="O23">
        <f>rekapitulace!H8</f>
      </c>
      <c>
        <f>O23/100*H23</f>
      </c>
    </row>
    <row r="24" spans="4:4" ht="127.5">
      <c r="D24" s="15" t="s">
        <v>2705</v>
      </c>
    </row>
    <row r="25" spans="1:16" ht="12.75">
      <c r="A25" s="7">
        <v>6</v>
      </c>
      <c s="7" t="s">
        <v>112</v>
      </c>
      <c s="7" t="s">
        <v>44</v>
      </c>
      <c s="7" t="s">
        <v>113</v>
      </c>
      <c s="7" t="s">
        <v>93</v>
      </c>
      <c s="10">
        <v>828</v>
      </c>
      <c s="14"/>
      <c s="13">
        <f>ROUND((G25*F25),2)</f>
      </c>
      <c r="O25">
        <f>rekapitulace!H8</f>
      </c>
      <c>
        <f>O25/100*H25</f>
      </c>
    </row>
    <row r="26" spans="4:4" ht="409.5">
      <c r="D26" s="15" t="s">
        <v>2706</v>
      </c>
    </row>
    <row r="27" spans="1:16" ht="12.75" customHeight="1">
      <c r="A27" s="16"/>
      <c s="16"/>
      <c s="16" t="s">
        <v>24</v>
      </c>
      <c s="16" t="s">
        <v>102</v>
      </c>
      <c s="16"/>
      <c s="16"/>
      <c s="16"/>
      <c s="16">
        <f>SUM(H19:H26)</f>
      </c>
      <c r="P27">
        <f>ROUND(SUM(P19:P26),2)</f>
      </c>
    </row>
    <row r="29" spans="1:8" ht="12.75" customHeight="1">
      <c r="A29" s="9"/>
      <c s="9"/>
      <c s="9" t="s">
        <v>35</v>
      </c>
      <c s="9" t="s">
        <v>850</v>
      </c>
      <c s="9"/>
      <c s="11"/>
      <c s="9"/>
      <c s="11"/>
    </row>
    <row r="30" spans="1:16" ht="12.75">
      <c r="A30" s="7">
        <v>7</v>
      </c>
      <c s="7" t="s">
        <v>2707</v>
      </c>
      <c s="7" t="s">
        <v>44</v>
      </c>
      <c s="7" t="s">
        <v>2708</v>
      </c>
      <c s="7" t="s">
        <v>93</v>
      </c>
      <c s="10">
        <v>11</v>
      </c>
      <c s="14"/>
      <c s="13">
        <f>ROUND((G30*F30),2)</f>
      </c>
      <c r="O30">
        <f>rekapitulace!H8</f>
      </c>
      <c>
        <f>O30/100*H30</f>
      </c>
    </row>
    <row r="31" spans="4:4" ht="51">
      <c r="D31" s="15" t="s">
        <v>2709</v>
      </c>
    </row>
    <row r="32" spans="1:16" ht="12.75">
      <c r="A32" s="7">
        <v>8</v>
      </c>
      <c s="7" t="s">
        <v>2710</v>
      </c>
      <c s="7" t="s">
        <v>44</v>
      </c>
      <c s="7" t="s">
        <v>2711</v>
      </c>
      <c s="7" t="s">
        <v>97</v>
      </c>
      <c s="10">
        <v>1.375</v>
      </c>
      <c s="14"/>
      <c s="13">
        <f>ROUND((G32*F32),2)</f>
      </c>
      <c r="O32">
        <f>rekapitulace!H8</f>
      </c>
      <c>
        <f>O32/100*H32</f>
      </c>
    </row>
    <row r="33" spans="4:4" ht="89.25">
      <c r="D33" s="15" t="s">
        <v>2712</v>
      </c>
    </row>
    <row r="34" spans="1:16" ht="12.75" customHeight="1">
      <c r="A34" s="16"/>
      <c s="16"/>
      <c s="16" t="s">
        <v>35</v>
      </c>
      <c s="16" t="s">
        <v>850</v>
      </c>
      <c s="16"/>
      <c s="16"/>
      <c s="16"/>
      <c s="16">
        <f>SUM(H30:H33)</f>
      </c>
      <c r="P34">
        <f>ROUND(SUM(P30:P33),2)</f>
      </c>
    </row>
    <row r="36" spans="1:8" ht="12.75" customHeight="1">
      <c r="A36" s="9"/>
      <c s="9"/>
      <c s="9" t="s">
        <v>36</v>
      </c>
      <c s="9" t="s">
        <v>119</v>
      </c>
      <c s="9"/>
      <c s="11"/>
      <c s="9"/>
      <c s="11"/>
    </row>
    <row r="37" spans="1:16" ht="12.75">
      <c r="A37" s="7">
        <v>9</v>
      </c>
      <c s="7" t="s">
        <v>670</v>
      </c>
      <c s="7" t="s">
        <v>44</v>
      </c>
      <c s="7" t="s">
        <v>671</v>
      </c>
      <c s="7" t="s">
        <v>93</v>
      </c>
      <c s="10">
        <v>5.734</v>
      </c>
      <c s="14"/>
      <c s="13">
        <f>ROUND((G37*F37),2)</f>
      </c>
      <c r="O37">
        <f>rekapitulace!H8</f>
      </c>
      <c>
        <f>O37/100*H37</f>
      </c>
    </row>
    <row r="38" spans="4:4" ht="409.5">
      <c r="D38" s="15" t="s">
        <v>2713</v>
      </c>
    </row>
    <row r="39" spans="1:16" ht="12.75">
      <c r="A39" s="7">
        <v>10</v>
      </c>
      <c s="7" t="s">
        <v>1914</v>
      </c>
      <c s="7" t="s">
        <v>44</v>
      </c>
      <c s="7" t="s">
        <v>1915</v>
      </c>
      <c s="7" t="s">
        <v>93</v>
      </c>
      <c s="10">
        <v>8.318</v>
      </c>
      <c s="14"/>
      <c s="13">
        <f>ROUND((G39*F39),2)</f>
      </c>
      <c r="O39">
        <f>rekapitulace!H8</f>
      </c>
      <c>
        <f>O39/100*H39</f>
      </c>
    </row>
    <row r="40" spans="4:4" ht="409.5">
      <c r="D40" s="15" t="s">
        <v>2714</v>
      </c>
    </row>
    <row r="41" spans="1:16" ht="12.75">
      <c r="A41" s="7">
        <v>11</v>
      </c>
      <c s="7" t="s">
        <v>2715</v>
      </c>
      <c s="7" t="s">
        <v>44</v>
      </c>
      <c s="7" t="s">
        <v>2716</v>
      </c>
      <c s="7" t="s">
        <v>93</v>
      </c>
      <c s="10">
        <v>13.618</v>
      </c>
      <c s="14"/>
      <c s="13">
        <f>ROUND((G41*F41),2)</f>
      </c>
      <c r="O41">
        <f>rekapitulace!H8</f>
      </c>
      <c>
        <f>O41/100*H41</f>
      </c>
    </row>
    <row r="42" spans="4:4" ht="409.5">
      <c r="D42" s="15" t="s">
        <v>2717</v>
      </c>
    </row>
    <row r="43" spans="1:16" ht="12.75">
      <c r="A43" s="7">
        <v>12</v>
      </c>
      <c s="7" t="s">
        <v>2718</v>
      </c>
      <c s="7" t="s">
        <v>44</v>
      </c>
      <c s="7" t="s">
        <v>2719</v>
      </c>
      <c s="7" t="s">
        <v>97</v>
      </c>
      <c s="10">
        <v>1.197</v>
      </c>
      <c s="14"/>
      <c s="13">
        <f>ROUND((G43*F43),2)</f>
      </c>
      <c r="O43">
        <f>rekapitulace!H8</f>
      </c>
      <c>
        <f>O43/100*H43</f>
      </c>
    </row>
    <row r="44" spans="4:4" ht="409.5">
      <c r="D44" s="15" t="s">
        <v>2720</v>
      </c>
    </row>
    <row r="45" spans="1:16" ht="12.75">
      <c r="A45" s="7">
        <v>13</v>
      </c>
      <c s="7" t="s">
        <v>120</v>
      </c>
      <c s="7" t="s">
        <v>44</v>
      </c>
      <c s="7" t="s">
        <v>899</v>
      </c>
      <c s="7" t="s">
        <v>93</v>
      </c>
      <c s="10">
        <v>21.662</v>
      </c>
      <c s="14"/>
      <c s="13">
        <f>ROUND((G45*F45),2)</f>
      </c>
      <c r="O45">
        <f>rekapitulace!H8</f>
      </c>
      <c>
        <f>O45/100*H45</f>
      </c>
    </row>
    <row r="46" spans="4:4" ht="409.5">
      <c r="D46" s="15" t="s">
        <v>2721</v>
      </c>
    </row>
    <row r="47" spans="1:16" ht="12.75">
      <c r="A47" s="7">
        <v>14</v>
      </c>
      <c s="7" t="s">
        <v>2722</v>
      </c>
      <c s="7" t="s">
        <v>44</v>
      </c>
      <c s="7" t="s">
        <v>2723</v>
      </c>
      <c s="7" t="s">
        <v>93</v>
      </c>
      <c s="10">
        <v>1.72</v>
      </c>
      <c s="14"/>
      <c s="13">
        <f>ROUND((G47*F47),2)</f>
      </c>
      <c r="O47">
        <f>rekapitulace!H8</f>
      </c>
      <c>
        <f>O47/100*H47</f>
      </c>
    </row>
    <row r="48" spans="4:4" ht="102">
      <c r="D48" s="15" t="s">
        <v>2724</v>
      </c>
    </row>
    <row r="49" spans="1:16" ht="12.75">
      <c r="A49" s="7">
        <v>15</v>
      </c>
      <c s="7" t="s">
        <v>2725</v>
      </c>
      <c s="7" t="s">
        <v>44</v>
      </c>
      <c s="7" t="s">
        <v>2726</v>
      </c>
      <c s="7" t="s">
        <v>93</v>
      </c>
      <c s="10">
        <v>1.485</v>
      </c>
      <c s="14"/>
      <c s="13">
        <f>ROUND((G49*F49),2)</f>
      </c>
      <c r="O49">
        <f>rekapitulace!H8</f>
      </c>
      <c>
        <f>O49/100*H49</f>
      </c>
    </row>
    <row r="50" spans="4:4" ht="306">
      <c r="D50" s="15" t="s">
        <v>2727</v>
      </c>
    </row>
    <row r="51" spans="1:16" ht="12.75">
      <c r="A51" s="7">
        <v>16</v>
      </c>
      <c s="7" t="s">
        <v>1390</v>
      </c>
      <c s="7" t="s">
        <v>44</v>
      </c>
      <c s="7" t="s">
        <v>1391</v>
      </c>
      <c s="7" t="s">
        <v>93</v>
      </c>
      <c s="10">
        <v>4.5</v>
      </c>
      <c s="14"/>
      <c s="13">
        <f>ROUND((G51*F51),2)</f>
      </c>
      <c r="O51">
        <f>rekapitulace!H8</f>
      </c>
      <c>
        <f>O51/100*H51</f>
      </c>
    </row>
    <row r="52" spans="4:4" ht="63.75">
      <c r="D52" s="15" t="s">
        <v>2728</v>
      </c>
    </row>
    <row r="53" spans="1:16" ht="12.75">
      <c r="A53" s="7">
        <v>17</v>
      </c>
      <c s="7" t="s">
        <v>2729</v>
      </c>
      <c s="7" t="s">
        <v>44</v>
      </c>
      <c s="7" t="s">
        <v>2730</v>
      </c>
      <c s="7" t="s">
        <v>93</v>
      </c>
      <c s="10">
        <v>16.636</v>
      </c>
      <c s="14"/>
      <c s="13">
        <f>ROUND((G53*F53),2)</f>
      </c>
      <c r="O53">
        <f>rekapitulace!H8</f>
      </c>
      <c>
        <f>O53/100*H53</f>
      </c>
    </row>
    <row r="54" spans="4:4" ht="409.5">
      <c r="D54" s="15" t="s">
        <v>2731</v>
      </c>
    </row>
    <row r="55" spans="1:16" ht="12.75" customHeight="1">
      <c r="A55" s="16"/>
      <c s="16"/>
      <c s="16" t="s">
        <v>36</v>
      </c>
      <c s="16" t="s">
        <v>119</v>
      </c>
      <c s="16"/>
      <c s="16"/>
      <c s="16"/>
      <c s="16">
        <f>SUM(H37:H54)</f>
      </c>
      <c r="P55">
        <f>ROUND(SUM(P37:P54),2)</f>
      </c>
    </row>
    <row r="57" spans="1:8" ht="12.75" customHeight="1">
      <c r="A57" s="9"/>
      <c s="9"/>
      <c s="9" t="s">
        <v>39</v>
      </c>
      <c s="9" t="s">
        <v>366</v>
      </c>
      <c s="9"/>
      <c s="11"/>
      <c s="9"/>
      <c s="11"/>
    </row>
    <row r="58" spans="1:16" ht="12.75">
      <c r="A58" s="7">
        <v>18</v>
      </c>
      <c s="7" t="s">
        <v>2732</v>
      </c>
      <c s="7" t="s">
        <v>44</v>
      </c>
      <c s="7" t="s">
        <v>2733</v>
      </c>
      <c s="7" t="s">
        <v>117</v>
      </c>
      <c s="10">
        <v>51.585</v>
      </c>
      <c s="14"/>
      <c s="13">
        <f>ROUND((G58*F58),2)</f>
      </c>
      <c r="O58">
        <f>rekapitulace!H8</f>
      </c>
      <c>
        <f>O58/100*H58</f>
      </c>
    </row>
    <row r="59" spans="4:4" ht="127.5">
      <c r="D59" s="15" t="s">
        <v>2734</v>
      </c>
    </row>
    <row r="60" spans="1:16" ht="12.75">
      <c r="A60" s="7">
        <v>19</v>
      </c>
      <c s="7" t="s">
        <v>2735</v>
      </c>
      <c s="7" t="s">
        <v>44</v>
      </c>
      <c s="7" t="s">
        <v>2736</v>
      </c>
      <c s="7" t="s">
        <v>117</v>
      </c>
      <c s="10">
        <v>51.585</v>
      </c>
      <c s="14"/>
      <c s="13">
        <f>ROUND((G60*F60),2)</f>
      </c>
      <c r="O60">
        <f>rekapitulace!H8</f>
      </c>
      <c>
        <f>O60/100*H60</f>
      </c>
    </row>
    <row r="61" spans="4:4" ht="114.75">
      <c r="D61" s="15" t="s">
        <v>2737</v>
      </c>
    </row>
    <row r="62" spans="1:16" ht="12.75">
      <c r="A62" s="7">
        <v>20</v>
      </c>
      <c s="7" t="s">
        <v>2738</v>
      </c>
      <c s="7" t="s">
        <v>44</v>
      </c>
      <c s="7" t="s">
        <v>2739</v>
      </c>
      <c s="7" t="s">
        <v>117</v>
      </c>
      <c s="10">
        <v>51.585</v>
      </c>
      <c s="14"/>
      <c s="13">
        <f>ROUND((G62*F62),2)</f>
      </c>
      <c r="O62">
        <f>rekapitulace!H8</f>
      </c>
      <c>
        <f>O62/100*H62</f>
      </c>
    </row>
    <row r="63" spans="4:4" ht="114.75">
      <c r="D63" s="15" t="s">
        <v>2737</v>
      </c>
    </row>
    <row r="64" spans="1:16" ht="12.75" customHeight="1">
      <c r="A64" s="16"/>
      <c s="16"/>
      <c s="16" t="s">
        <v>39</v>
      </c>
      <c s="16" t="s">
        <v>366</v>
      </c>
      <c s="16"/>
      <c s="16"/>
      <c s="16"/>
      <c s="16">
        <f>SUM(H58:H63)</f>
      </c>
      <c r="P64">
        <f>ROUND(SUM(P58:P63),2)</f>
      </c>
    </row>
    <row r="66" spans="1:8" ht="12.75" customHeight="1">
      <c r="A66" s="9"/>
      <c s="9"/>
      <c s="9" t="s">
        <v>40</v>
      </c>
      <c s="9" t="s">
        <v>77</v>
      </c>
      <c s="9"/>
      <c s="11"/>
      <c s="9"/>
      <c s="11"/>
    </row>
    <row r="67" spans="1:16" ht="12.75">
      <c r="A67" s="7">
        <v>21</v>
      </c>
      <c s="7" t="s">
        <v>2740</v>
      </c>
      <c s="7" t="s">
        <v>44</v>
      </c>
      <c s="7" t="s">
        <v>2741</v>
      </c>
      <c s="7" t="s">
        <v>128</v>
      </c>
      <c s="10">
        <v>0.9</v>
      </c>
      <c s="14"/>
      <c s="13">
        <f>ROUND((G67*F67),2)</f>
      </c>
      <c r="O67">
        <f>rekapitulace!H8</f>
      </c>
      <c>
        <f>O67/100*H67</f>
      </c>
    </row>
    <row r="68" spans="4:4" ht="76.5">
      <c r="D68" s="15" t="s">
        <v>2742</v>
      </c>
    </row>
    <row r="69" spans="1:16" ht="12.75">
      <c r="A69" s="7">
        <v>22</v>
      </c>
      <c s="7" t="s">
        <v>2743</v>
      </c>
      <c s="7" t="s">
        <v>44</v>
      </c>
      <c s="7" t="s">
        <v>2744</v>
      </c>
      <c s="7" t="s">
        <v>70</v>
      </c>
      <c s="10">
        <v>1</v>
      </c>
      <c s="14"/>
      <c s="13">
        <f>ROUND((G69*F69),2)</f>
      </c>
      <c r="O69">
        <f>rekapitulace!H8</f>
      </c>
      <c>
        <f>O69/100*H69</f>
      </c>
    </row>
    <row r="70" spans="4:4" ht="63.75">
      <c r="D70" s="15" t="s">
        <v>2745</v>
      </c>
    </row>
    <row r="71" spans="1:16" ht="12.75">
      <c r="A71" s="7">
        <v>23</v>
      </c>
      <c s="7" t="s">
        <v>609</v>
      </c>
      <c s="7" t="s">
        <v>61</v>
      </c>
      <c s="7" t="s">
        <v>2746</v>
      </c>
      <c s="7" t="s">
        <v>70</v>
      </c>
      <c s="10">
        <v>1</v>
      </c>
      <c s="14"/>
      <c s="13">
        <f>ROUND((G71*F71),2)</f>
      </c>
      <c r="O71">
        <f>rekapitulace!H8</f>
      </c>
      <c>
        <f>O71/100*H71</f>
      </c>
    </row>
    <row r="72" spans="4:4" ht="76.5">
      <c r="D72" s="15" t="s">
        <v>2747</v>
      </c>
    </row>
    <row r="73" spans="1:16" ht="12.75">
      <c r="A73" s="7">
        <v>24</v>
      </c>
      <c s="7" t="s">
        <v>609</v>
      </c>
      <c s="7" t="s">
        <v>63</v>
      </c>
      <c s="7" t="s">
        <v>2748</v>
      </c>
      <c s="7" t="s">
        <v>70</v>
      </c>
      <c s="10">
        <v>2</v>
      </c>
      <c s="14"/>
      <c s="13">
        <f>ROUND((G73*F73),2)</f>
      </c>
      <c r="O73">
        <f>rekapitulace!H8</f>
      </c>
      <c>
        <f>O73/100*H73</f>
      </c>
    </row>
    <row r="74" spans="4:4" ht="191.25">
      <c r="D74" s="15" t="s">
        <v>2749</v>
      </c>
    </row>
    <row r="75" spans="1:16" ht="12.75">
      <c r="A75" s="7">
        <v>25</v>
      </c>
      <c s="7" t="s">
        <v>609</v>
      </c>
      <c s="7" t="s">
        <v>2750</v>
      </c>
      <c s="7" t="s">
        <v>2751</v>
      </c>
      <c s="7" t="s">
        <v>70</v>
      </c>
      <c s="10">
        <v>1</v>
      </c>
      <c s="14"/>
      <c s="13">
        <f>ROUND((G75*F75),2)</f>
      </c>
      <c r="O75">
        <f>rekapitulace!H8</f>
      </c>
      <c>
        <f>O75/100*H75</f>
      </c>
    </row>
    <row r="76" spans="4:4" ht="76.5">
      <c r="D76" s="15" t="s">
        <v>2752</v>
      </c>
    </row>
    <row r="77" spans="1:16" ht="12.75">
      <c r="A77" s="7">
        <v>26</v>
      </c>
      <c s="7" t="s">
        <v>609</v>
      </c>
      <c s="7" t="s">
        <v>2753</v>
      </c>
      <c s="7" t="s">
        <v>2754</v>
      </c>
      <c s="7" t="s">
        <v>70</v>
      </c>
      <c s="10">
        <v>1</v>
      </c>
      <c s="14"/>
      <c s="13">
        <f>ROUND((G77*F77),2)</f>
      </c>
      <c r="O77">
        <f>rekapitulace!H8</f>
      </c>
      <c>
        <f>O77/100*H77</f>
      </c>
    </row>
    <row r="78" spans="4:4" ht="76.5">
      <c r="D78" s="15" t="s">
        <v>2755</v>
      </c>
    </row>
    <row r="79" spans="1:16" ht="12.75">
      <c r="A79" s="7">
        <v>27</v>
      </c>
      <c s="7" t="s">
        <v>2756</v>
      </c>
      <c s="7" t="s">
        <v>44</v>
      </c>
      <c s="7" t="s">
        <v>2757</v>
      </c>
      <c s="7" t="s">
        <v>70</v>
      </c>
      <c s="10">
        <v>25</v>
      </c>
      <c s="14"/>
      <c s="13">
        <f>ROUND((G79*F79),2)</f>
      </c>
      <c r="O79">
        <f>rekapitulace!H8</f>
      </c>
      <c>
        <f>O79/100*H79</f>
      </c>
    </row>
    <row r="80" spans="4:4" ht="191.25">
      <c r="D80" s="15" t="s">
        <v>2758</v>
      </c>
    </row>
    <row r="81" spans="1:16" ht="12.75">
      <c r="A81" s="7">
        <v>28</v>
      </c>
      <c s="7" t="s">
        <v>1682</v>
      </c>
      <c s="7" t="s">
        <v>44</v>
      </c>
      <c s="7" t="s">
        <v>1683</v>
      </c>
      <c s="7" t="s">
        <v>93</v>
      </c>
      <c s="10">
        <v>71.474</v>
      </c>
      <c s="14"/>
      <c s="13">
        <f>ROUND((G81*F81),2)</f>
      </c>
      <c r="O81">
        <f>rekapitulace!H8</f>
      </c>
      <c>
        <f>O81/100*H81</f>
      </c>
    </row>
    <row r="82" spans="4:4" ht="409.5">
      <c r="D82" s="15" t="s">
        <v>2759</v>
      </c>
    </row>
    <row r="83" spans="1:16" ht="12.75" customHeight="1">
      <c r="A83" s="16"/>
      <c s="16"/>
      <c s="16" t="s">
        <v>40</v>
      </c>
      <c s="16" t="s">
        <v>77</v>
      </c>
      <c s="16"/>
      <c s="16"/>
      <c s="16"/>
      <c s="16">
        <f>SUM(H67:H82)</f>
      </c>
      <c r="P83">
        <f>ROUND(SUM(P67:P82),2)</f>
      </c>
    </row>
    <row r="85" spans="1:8" ht="12.75" customHeight="1">
      <c r="A85" s="9"/>
      <c s="9"/>
      <c s="9" t="s">
        <v>85</v>
      </c>
      <c s="9" t="s">
        <v>84</v>
      </c>
      <c s="9"/>
      <c s="11"/>
      <c s="9"/>
      <c s="11"/>
    </row>
    <row r="86" spans="1:16" ht="12.75">
      <c r="A86" s="7">
        <v>29</v>
      </c>
      <c s="7" t="s">
        <v>2760</v>
      </c>
      <c s="7" t="s">
        <v>44</v>
      </c>
      <c s="7" t="s">
        <v>2761</v>
      </c>
      <c s="7" t="s">
        <v>128</v>
      </c>
      <c s="10">
        <v>34.6</v>
      </c>
      <c s="14"/>
      <c s="13">
        <f>ROUND((G86*F86),2)</f>
      </c>
      <c r="O86">
        <f>rekapitulace!H8</f>
      </c>
      <c>
        <f>O86/100*H86</f>
      </c>
    </row>
    <row r="87" spans="4:4" ht="409.5">
      <c r="D87" s="15" t="s">
        <v>2762</v>
      </c>
    </row>
    <row r="88" spans="1:16" ht="12.75">
      <c r="A88" s="7">
        <v>30</v>
      </c>
      <c s="7" t="s">
        <v>2673</v>
      </c>
      <c s="7" t="s">
        <v>44</v>
      </c>
      <c s="7" t="s">
        <v>2674</v>
      </c>
      <c s="7" t="s">
        <v>93</v>
      </c>
      <c s="10">
        <v>1.824</v>
      </c>
      <c s="14"/>
      <c s="13">
        <f>ROUND((G88*F88),2)</f>
      </c>
      <c r="O88">
        <f>rekapitulace!H8</f>
      </c>
      <c>
        <f>O88/100*H88</f>
      </c>
    </row>
    <row r="89" spans="4:4" ht="165.75">
      <c r="D89" s="15" t="s">
        <v>2763</v>
      </c>
    </row>
    <row r="90" spans="1:16" ht="12.75">
      <c r="A90" s="7">
        <v>31</v>
      </c>
      <c s="7" t="s">
        <v>2764</v>
      </c>
      <c s="7" t="s">
        <v>44</v>
      </c>
      <c s="7" t="s">
        <v>2765</v>
      </c>
      <c s="7" t="s">
        <v>70</v>
      </c>
      <c s="10">
        <v>1</v>
      </c>
      <c s="14"/>
      <c s="13">
        <f>ROUND((G90*F90),2)</f>
      </c>
      <c r="O90">
        <f>rekapitulace!H8</f>
      </c>
      <c>
        <f>O90/100*H90</f>
      </c>
    </row>
    <row r="91" spans="4:4" ht="51">
      <c r="D91" s="15" t="s">
        <v>2766</v>
      </c>
    </row>
    <row r="92" spans="1:16" ht="12.75">
      <c r="A92" s="7">
        <v>32</v>
      </c>
      <c s="7" t="s">
        <v>2767</v>
      </c>
      <c s="7" t="s">
        <v>44</v>
      </c>
      <c s="7" t="s">
        <v>2768</v>
      </c>
      <c s="7" t="s">
        <v>70</v>
      </c>
      <c s="10">
        <v>1</v>
      </c>
      <c s="14"/>
      <c s="13">
        <f>ROUND((G92*F92),2)</f>
      </c>
      <c r="O92">
        <f>rekapitulace!H8</f>
      </c>
      <c>
        <f>O92/100*H92</f>
      </c>
    </row>
    <row r="93" spans="4:4" ht="63.75">
      <c r="D93" s="15" t="s">
        <v>2745</v>
      </c>
    </row>
    <row r="94" spans="1:16" ht="12.75">
      <c r="A94" s="7">
        <v>33</v>
      </c>
      <c s="7" t="s">
        <v>2769</v>
      </c>
      <c s="7" t="s">
        <v>44</v>
      </c>
      <c s="7" t="s">
        <v>2770</v>
      </c>
      <c s="7" t="s">
        <v>70</v>
      </c>
      <c s="10">
        <v>1</v>
      </c>
      <c s="14"/>
      <c s="13">
        <f>ROUND((G94*F94),2)</f>
      </c>
      <c r="O94">
        <f>rekapitulace!H8</f>
      </c>
      <c>
        <f>O94/100*H94</f>
      </c>
    </row>
    <row r="95" spans="4:4" ht="51">
      <c r="D95" s="15" t="s">
        <v>2771</v>
      </c>
    </row>
    <row r="96" spans="1:16" ht="12.75">
      <c r="A96" s="7">
        <v>34</v>
      </c>
      <c s="7" t="s">
        <v>2772</v>
      </c>
      <c s="7" t="s">
        <v>44</v>
      </c>
      <c s="7" t="s">
        <v>2773</v>
      </c>
      <c s="7" t="s">
        <v>70</v>
      </c>
      <c s="10">
        <v>1</v>
      </c>
      <c s="14"/>
      <c s="13">
        <f>ROUND((G96*F96),2)</f>
      </c>
      <c r="O96">
        <f>rekapitulace!H8</f>
      </c>
      <c>
        <f>O96/100*H96</f>
      </c>
    </row>
    <row r="97" spans="4:4" ht="51">
      <c r="D97" s="15" t="s">
        <v>2774</v>
      </c>
    </row>
    <row r="98" spans="1:16" ht="12.75">
      <c r="A98" s="7">
        <v>35</v>
      </c>
      <c s="7" t="s">
        <v>2775</v>
      </c>
      <c s="7" t="s">
        <v>61</v>
      </c>
      <c s="7" t="s">
        <v>2776</v>
      </c>
      <c s="7" t="s">
        <v>70</v>
      </c>
      <c s="10">
        <v>2</v>
      </c>
      <c s="14"/>
      <c s="13">
        <f>ROUND((G98*F98),2)</f>
      </c>
      <c r="O98">
        <f>rekapitulace!H8</f>
      </c>
      <c>
        <f>O98/100*H98</f>
      </c>
    </row>
    <row r="99" spans="4:4" ht="140.25">
      <c r="D99" s="15" t="s">
        <v>2777</v>
      </c>
    </row>
    <row r="100" spans="1:16" ht="12.75">
      <c r="A100" s="7">
        <v>36</v>
      </c>
      <c s="7" t="s">
        <v>2775</v>
      </c>
      <c s="7" t="s">
        <v>63</v>
      </c>
      <c s="7" t="s">
        <v>2778</v>
      </c>
      <c s="7" t="s">
        <v>70</v>
      </c>
      <c s="10">
        <v>1</v>
      </c>
      <c s="14"/>
      <c s="13">
        <f>ROUND((G100*F100),2)</f>
      </c>
      <c r="O100">
        <f>rekapitulace!H8</f>
      </c>
      <c>
        <f>O100/100*H100</f>
      </c>
    </row>
    <row r="101" spans="4:4" ht="51">
      <c r="D101" s="15" t="s">
        <v>2779</v>
      </c>
    </row>
    <row r="102" spans="1:16" ht="12.75">
      <c r="A102" s="7">
        <v>37</v>
      </c>
      <c s="7" t="s">
        <v>2775</v>
      </c>
      <c s="7" t="s">
        <v>2750</v>
      </c>
      <c s="7" t="s">
        <v>2780</v>
      </c>
      <c s="7" t="s">
        <v>70</v>
      </c>
      <c s="10">
        <v>1</v>
      </c>
      <c s="14"/>
      <c s="13">
        <f>ROUND((G102*F102),2)</f>
      </c>
      <c r="O102">
        <f>rekapitulace!H8</f>
      </c>
      <c>
        <f>O102/100*H102</f>
      </c>
    </row>
    <row r="103" spans="4:4" ht="51">
      <c r="D103" s="15" t="s">
        <v>2779</v>
      </c>
    </row>
    <row r="104" spans="1:16" ht="12.75">
      <c r="A104" s="7">
        <v>38</v>
      </c>
      <c s="7" t="s">
        <v>2775</v>
      </c>
      <c s="7" t="s">
        <v>2781</v>
      </c>
      <c s="7" t="s">
        <v>2782</v>
      </c>
      <c s="7" t="s">
        <v>70</v>
      </c>
      <c s="10">
        <v>1</v>
      </c>
      <c s="14"/>
      <c s="13">
        <f>ROUND((G104*F104),2)</f>
      </c>
      <c r="O104">
        <f>rekapitulace!H8</f>
      </c>
      <c>
        <f>O104/100*H104</f>
      </c>
    </row>
    <row r="105" spans="4:4" ht="51">
      <c r="D105" s="15" t="s">
        <v>2783</v>
      </c>
    </row>
    <row r="106" spans="1:16" ht="12.75">
      <c r="A106" s="7">
        <v>39</v>
      </c>
      <c s="7" t="s">
        <v>2784</v>
      </c>
      <c s="7" t="s">
        <v>61</v>
      </c>
      <c s="7" t="s">
        <v>2785</v>
      </c>
      <c s="7" t="s">
        <v>70</v>
      </c>
      <c s="10">
        <v>1</v>
      </c>
      <c s="14"/>
      <c s="13">
        <f>ROUND((G106*F106),2)</f>
      </c>
      <c r="O106">
        <f>rekapitulace!H8</f>
      </c>
      <c>
        <f>O106/100*H106</f>
      </c>
    </row>
    <row r="107" spans="4:4" ht="51">
      <c r="D107" s="15" t="s">
        <v>2786</v>
      </c>
    </row>
    <row r="108" spans="1:16" ht="12.75">
      <c r="A108" s="7">
        <v>40</v>
      </c>
      <c s="7" t="s">
        <v>2787</v>
      </c>
      <c s="7" t="s">
        <v>44</v>
      </c>
      <c s="7" t="s">
        <v>2788</v>
      </c>
      <c s="7" t="s">
        <v>128</v>
      </c>
      <c s="10">
        <v>75.2</v>
      </c>
      <c s="14"/>
      <c s="13">
        <f>ROUND((G108*F108),2)</f>
      </c>
      <c r="O108">
        <f>rekapitulace!H8</f>
      </c>
      <c>
        <f>O108/100*H108</f>
      </c>
    </row>
    <row r="109" spans="4:4" ht="165.75">
      <c r="D109" s="15" t="s">
        <v>2789</v>
      </c>
    </row>
    <row r="110" spans="1:16" ht="12.75">
      <c r="A110" s="7">
        <v>41</v>
      </c>
      <c s="7" t="s">
        <v>2790</v>
      </c>
      <c s="7" t="s">
        <v>44</v>
      </c>
      <c s="7" t="s">
        <v>2791</v>
      </c>
      <c s="7" t="s">
        <v>128</v>
      </c>
      <c s="10">
        <v>14.25</v>
      </c>
      <c s="14"/>
      <c s="13">
        <f>ROUND((G110*F110),2)</f>
      </c>
      <c r="O110">
        <f>rekapitulace!H8</f>
      </c>
      <c>
        <f>O110/100*H110</f>
      </c>
    </row>
    <row r="111" spans="4:4" ht="51">
      <c r="D111" s="15" t="s">
        <v>2792</v>
      </c>
    </row>
    <row r="112" spans="1:16" ht="12.75">
      <c r="A112" s="7">
        <v>42</v>
      </c>
      <c s="7" t="s">
        <v>2793</v>
      </c>
      <c s="7" t="s">
        <v>44</v>
      </c>
      <c s="7" t="s">
        <v>2794</v>
      </c>
      <c s="7" t="s">
        <v>128</v>
      </c>
      <c s="10">
        <v>12.1</v>
      </c>
      <c s="14"/>
      <c s="13">
        <f>ROUND((G112*F112),2)</f>
      </c>
      <c r="O112">
        <f>rekapitulace!H8</f>
      </c>
      <c>
        <f>O112/100*H112</f>
      </c>
    </row>
    <row r="113" spans="4:4" ht="51">
      <c r="D113" s="15" t="s">
        <v>2795</v>
      </c>
    </row>
    <row r="114" spans="1:16" ht="12.75">
      <c r="A114" s="7">
        <v>43</v>
      </c>
      <c s="7" t="s">
        <v>2796</v>
      </c>
      <c s="7" t="s">
        <v>44</v>
      </c>
      <c s="7" t="s">
        <v>2797</v>
      </c>
      <c s="7" t="s">
        <v>128</v>
      </c>
      <c s="10">
        <v>29.1</v>
      </c>
      <c s="14"/>
      <c s="13">
        <f>ROUND((G114*F114),2)</f>
      </c>
      <c r="O114">
        <f>rekapitulace!H8</f>
      </c>
      <c>
        <f>O114/100*H114</f>
      </c>
    </row>
    <row r="115" spans="4:4" ht="191.25">
      <c r="D115" s="15" t="s">
        <v>2798</v>
      </c>
    </row>
    <row r="116" spans="1:16" ht="12.75">
      <c r="A116" s="7">
        <v>44</v>
      </c>
      <c s="7" t="s">
        <v>2799</v>
      </c>
      <c s="7" t="s">
        <v>44</v>
      </c>
      <c s="7" t="s">
        <v>2800</v>
      </c>
      <c s="7" t="s">
        <v>128</v>
      </c>
      <c s="10">
        <v>4.95</v>
      </c>
      <c s="14"/>
      <c s="13">
        <f>ROUND((G116*F116),2)</f>
      </c>
      <c r="O116">
        <f>rekapitulace!H8</f>
      </c>
      <c>
        <f>O116/100*H116</f>
      </c>
    </row>
    <row r="117" spans="4:4" ht="51">
      <c r="D117" s="15" t="s">
        <v>2801</v>
      </c>
    </row>
    <row r="118" spans="1:16" ht="12.75">
      <c r="A118" s="7">
        <v>45</v>
      </c>
      <c s="7" t="s">
        <v>2802</v>
      </c>
      <c s="7" t="s">
        <v>44</v>
      </c>
      <c s="7" t="s">
        <v>2803</v>
      </c>
      <c s="7" t="s">
        <v>128</v>
      </c>
      <c s="10">
        <v>9.05</v>
      </c>
      <c s="14"/>
      <c s="13">
        <f>ROUND((G118*F118),2)</f>
      </c>
      <c r="O118">
        <f>rekapitulace!H8</f>
      </c>
      <c>
        <f>O118/100*H118</f>
      </c>
    </row>
    <row r="119" spans="4:4" ht="51">
      <c r="D119" s="15" t="s">
        <v>2804</v>
      </c>
    </row>
    <row r="120" spans="1:16" ht="12.75" customHeight="1">
      <c r="A120" s="16"/>
      <c s="16"/>
      <c s="16" t="s">
        <v>85</v>
      </c>
      <c s="16" t="s">
        <v>84</v>
      </c>
      <c s="16"/>
      <c s="16"/>
      <c s="16"/>
      <c s="16">
        <f>SUM(H86:H119)</f>
      </c>
      <c r="P120">
        <f>ROUND(SUM(P86:P119),2)</f>
      </c>
    </row>
    <row r="122" spans="1:16" ht="12.75" customHeight="1">
      <c r="A122" s="16"/>
      <c s="16"/>
      <c s="16"/>
      <c s="16" t="s">
        <v>65</v>
      </c>
      <c s="16"/>
      <c s="16"/>
      <c s="16"/>
      <c s="16">
        <f>+H16+H27+H34+H55+H64+H83+H120</f>
      </c>
      <c r="P122">
        <f>+P16+P27+P34+P55+P64+P83+P120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6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118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2805</v>
      </c>
      <c s="5" t="s">
        <v>2806</v>
      </c>
      <c s="5"/>
    </row>
    <row r="6" spans="1:5" ht="12.75" customHeight="1">
      <c r="A6" t="s">
        <v>17</v>
      </c>
      <c r="C6" s="5" t="s">
        <v>2807</v>
      </c>
      <c s="5" t="s">
        <v>2806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150</v>
      </c>
      <c s="9" t="s">
        <v>2808</v>
      </c>
      <c s="9"/>
      <c s="11"/>
      <c s="9"/>
      <c s="11"/>
    </row>
    <row r="12" spans="1:16" ht="12.75">
      <c r="A12" s="7">
        <v>1</v>
      </c>
      <c s="7" t="s">
        <v>150</v>
      </c>
      <c s="7" t="s">
        <v>44</v>
      </c>
      <c s="7" t="s">
        <v>2809</v>
      </c>
      <c s="7" t="s">
        <v>2810</v>
      </c>
      <c s="10">
        <v>2</v>
      </c>
      <c s="14"/>
      <c s="13">
        <f>ROUND((G12*F12),2)</f>
      </c>
      <c r="O12">
        <f>rekapitulace!H8</f>
      </c>
      <c>
        <f>O12/100*H12</f>
      </c>
    </row>
    <row r="13" spans="4:4" ht="38.25">
      <c r="D13" s="15" t="s">
        <v>2811</v>
      </c>
    </row>
    <row r="14" spans="1:16" ht="12.75">
      <c r="A14" s="7">
        <v>2</v>
      </c>
      <c s="7" t="s">
        <v>154</v>
      </c>
      <c s="7" t="s">
        <v>44</v>
      </c>
      <c s="7" t="s">
        <v>2812</v>
      </c>
      <c s="7" t="s">
        <v>2810</v>
      </c>
      <c s="10">
        <v>2</v>
      </c>
      <c s="14"/>
      <c s="13">
        <f>ROUND((G14*F14),2)</f>
      </c>
      <c r="O14">
        <f>rekapitulace!H8</f>
      </c>
      <c>
        <f>O14/100*H14</f>
      </c>
    </row>
    <row r="15" spans="4:4" ht="38.25">
      <c r="D15" s="15" t="s">
        <v>2811</v>
      </c>
    </row>
    <row r="16" spans="1:16" ht="12.75">
      <c r="A16" s="7">
        <v>3</v>
      </c>
      <c s="7" t="s">
        <v>156</v>
      </c>
      <c s="7" t="s">
        <v>44</v>
      </c>
      <c s="7" t="s">
        <v>2813</v>
      </c>
      <c s="7" t="s">
        <v>152</v>
      </c>
      <c s="10">
        <v>2</v>
      </c>
      <c s="14"/>
      <c s="13">
        <f>ROUND((G16*F16),2)</f>
      </c>
      <c r="O16">
        <f>rekapitulace!H8</f>
      </c>
      <c>
        <f>O16/100*H16</f>
      </c>
    </row>
    <row r="17" spans="4:4" ht="25.5">
      <c r="D17" s="15" t="s">
        <v>161</v>
      </c>
    </row>
    <row r="18" spans="1:16" ht="12.75">
      <c r="A18" s="7">
        <v>4</v>
      </c>
      <c s="7" t="s">
        <v>159</v>
      </c>
      <c s="7" t="s">
        <v>44</v>
      </c>
      <c s="7" t="s">
        <v>2814</v>
      </c>
      <c s="7" t="s">
        <v>152</v>
      </c>
      <c s="10">
        <v>2</v>
      </c>
      <c s="14"/>
      <c s="13">
        <f>ROUND((G18*F18),2)</f>
      </c>
      <c r="O18">
        <f>rekapitulace!H8</f>
      </c>
      <c>
        <f>O18/100*H18</f>
      </c>
    </row>
    <row r="19" spans="4:4" ht="25.5">
      <c r="D19" s="15" t="s">
        <v>161</v>
      </c>
    </row>
    <row r="20" spans="1:16" ht="12.75">
      <c r="A20" s="7">
        <v>5</v>
      </c>
      <c s="7" t="s">
        <v>162</v>
      </c>
      <c s="7" t="s">
        <v>44</v>
      </c>
      <c s="7" t="s">
        <v>2815</v>
      </c>
      <c s="7" t="s">
        <v>152</v>
      </c>
      <c s="10">
        <v>2</v>
      </c>
      <c s="14"/>
      <c s="13">
        <f>ROUND((G20*F20),2)</f>
      </c>
      <c r="O20">
        <f>rekapitulace!H8</f>
      </c>
      <c>
        <f>O20/100*H20</f>
      </c>
    </row>
    <row r="21" spans="4:4" ht="25.5">
      <c r="D21" s="15" t="s">
        <v>161</v>
      </c>
    </row>
    <row r="22" spans="1:16" ht="12.75">
      <c r="A22" s="7">
        <v>6</v>
      </c>
      <c s="7" t="s">
        <v>165</v>
      </c>
      <c s="7" t="s">
        <v>44</v>
      </c>
      <c s="7" t="s">
        <v>2816</v>
      </c>
      <c s="7" t="s">
        <v>152</v>
      </c>
      <c s="10">
        <v>2</v>
      </c>
      <c s="14"/>
      <c s="13">
        <f>ROUND((G22*F22),2)</f>
      </c>
      <c r="O22">
        <f>rekapitulace!H8</f>
      </c>
      <c>
        <f>O22/100*H22</f>
      </c>
    </row>
    <row r="23" spans="4:4" ht="25.5">
      <c r="D23" s="15" t="s">
        <v>161</v>
      </c>
    </row>
    <row r="24" spans="1:16" ht="12.75">
      <c r="A24" s="7">
        <v>7</v>
      </c>
      <c s="7" t="s">
        <v>168</v>
      </c>
      <c s="7" t="s">
        <v>44</v>
      </c>
      <c s="7" t="s">
        <v>2817</v>
      </c>
      <c s="7" t="s">
        <v>152</v>
      </c>
      <c s="10">
        <v>2</v>
      </c>
      <c s="14"/>
      <c s="13">
        <f>ROUND((G24*F24),2)</f>
      </c>
      <c r="O24">
        <f>rekapitulace!H8</f>
      </c>
      <c>
        <f>O24/100*H24</f>
      </c>
    </row>
    <row r="25" spans="4:4" ht="25.5">
      <c r="D25" s="15" t="s">
        <v>161</v>
      </c>
    </row>
    <row r="26" spans="1:16" ht="12.75">
      <c r="A26" s="7">
        <v>8</v>
      </c>
      <c s="7" t="s">
        <v>171</v>
      </c>
      <c s="7" t="s">
        <v>44</v>
      </c>
      <c s="7" t="s">
        <v>2818</v>
      </c>
      <c s="7" t="s">
        <v>152</v>
      </c>
      <c s="10">
        <v>2</v>
      </c>
      <c s="14"/>
      <c s="13">
        <f>ROUND((G26*F26),2)</f>
      </c>
      <c r="O26">
        <f>rekapitulace!H8</f>
      </c>
      <c>
        <f>O26/100*H26</f>
      </c>
    </row>
    <row r="27" spans="4:4" ht="25.5">
      <c r="D27" s="15" t="s">
        <v>161</v>
      </c>
    </row>
    <row r="28" spans="1:16" ht="12.75">
      <c r="A28" s="7">
        <v>9</v>
      </c>
      <c s="7" t="s">
        <v>174</v>
      </c>
      <c s="7" t="s">
        <v>44</v>
      </c>
      <c s="7" t="s">
        <v>2819</v>
      </c>
      <c s="7" t="s">
        <v>152</v>
      </c>
      <c s="10">
        <v>20</v>
      </c>
      <c s="14"/>
      <c s="13">
        <f>ROUND((G28*F28),2)</f>
      </c>
      <c r="O28">
        <f>rekapitulace!H8</f>
      </c>
      <c>
        <f>O28/100*H28</f>
      </c>
    </row>
    <row r="29" spans="4:4" ht="25.5">
      <c r="D29" s="15" t="s">
        <v>458</v>
      </c>
    </row>
    <row r="30" spans="1:16" ht="12.75">
      <c r="A30" s="7">
        <v>10</v>
      </c>
      <c s="7" t="s">
        <v>177</v>
      </c>
      <c s="7" t="s">
        <v>44</v>
      </c>
      <c s="7" t="s">
        <v>2820</v>
      </c>
      <c s="7" t="s">
        <v>152</v>
      </c>
      <c s="10">
        <v>290</v>
      </c>
      <c s="14"/>
      <c s="13">
        <f>ROUND((G30*F30),2)</f>
      </c>
      <c r="O30">
        <f>rekapitulace!H8</f>
      </c>
      <c>
        <f>O30/100*H30</f>
      </c>
    </row>
    <row r="31" spans="4:4" ht="25.5">
      <c r="D31" s="15" t="s">
        <v>2821</v>
      </c>
    </row>
    <row r="32" spans="1:16" ht="12.75">
      <c r="A32" s="7">
        <v>11</v>
      </c>
      <c s="7" t="s">
        <v>179</v>
      </c>
      <c s="7" t="s">
        <v>44</v>
      </c>
      <c s="7" t="s">
        <v>2822</v>
      </c>
      <c s="7" t="s">
        <v>152</v>
      </c>
      <c s="10">
        <v>175</v>
      </c>
      <c s="14"/>
      <c s="13">
        <f>ROUND((G32*F32),2)</f>
      </c>
      <c r="O32">
        <f>rekapitulace!H8</f>
      </c>
      <c>
        <f>O32/100*H32</f>
      </c>
    </row>
    <row r="33" spans="4:4" ht="25.5">
      <c r="D33" s="15" t="s">
        <v>2823</v>
      </c>
    </row>
    <row r="34" spans="1:16" ht="12.75">
      <c r="A34" s="7">
        <v>12</v>
      </c>
      <c s="7" t="s">
        <v>182</v>
      </c>
      <c s="7" t="s">
        <v>44</v>
      </c>
      <c s="7" t="s">
        <v>2824</v>
      </c>
      <c s="7" t="s">
        <v>152</v>
      </c>
      <c s="10">
        <v>57</v>
      </c>
      <c s="14"/>
      <c s="13">
        <f>ROUND((G34*F34),2)</f>
      </c>
      <c r="O34">
        <f>rekapitulace!H8</f>
      </c>
      <c>
        <f>O34/100*H34</f>
      </c>
    </row>
    <row r="35" spans="4:4" ht="25.5">
      <c r="D35" s="15" t="s">
        <v>2825</v>
      </c>
    </row>
    <row r="36" spans="1:16" ht="12.75">
      <c r="A36" s="7">
        <v>13</v>
      </c>
      <c s="7" t="s">
        <v>186</v>
      </c>
      <c s="7" t="s">
        <v>44</v>
      </c>
      <c s="7" t="s">
        <v>2826</v>
      </c>
      <c s="7" t="s">
        <v>152</v>
      </c>
      <c s="10">
        <v>8</v>
      </c>
      <c s="14"/>
      <c s="13">
        <f>ROUND((G36*F36),2)</f>
      </c>
      <c r="O36">
        <f>rekapitulace!H8</f>
      </c>
      <c>
        <f>O36/100*H36</f>
      </c>
    </row>
    <row r="37" spans="4:4" ht="25.5">
      <c r="D37" s="15" t="s">
        <v>313</v>
      </c>
    </row>
    <row r="38" spans="1:16" ht="12.75">
      <c r="A38" s="7">
        <v>14</v>
      </c>
      <c s="7" t="s">
        <v>189</v>
      </c>
      <c s="7" t="s">
        <v>44</v>
      </c>
      <c s="7" t="s">
        <v>2827</v>
      </c>
      <c s="7" t="s">
        <v>152</v>
      </c>
      <c s="10">
        <v>6</v>
      </c>
      <c s="14"/>
      <c s="13">
        <f>ROUND((G38*F38),2)</f>
      </c>
      <c r="O38">
        <f>rekapitulace!H8</f>
      </c>
      <c>
        <f>O38/100*H38</f>
      </c>
    </row>
    <row r="39" spans="4:4" ht="25.5">
      <c r="D39" s="15" t="s">
        <v>223</v>
      </c>
    </row>
    <row r="40" spans="1:16" ht="12.75">
      <c r="A40" s="7">
        <v>15</v>
      </c>
      <c s="7" t="s">
        <v>191</v>
      </c>
      <c s="7" t="s">
        <v>44</v>
      </c>
      <c s="7" t="s">
        <v>2828</v>
      </c>
      <c s="7" t="s">
        <v>128</v>
      </c>
      <c s="10">
        <v>100</v>
      </c>
      <c s="14"/>
      <c s="13">
        <f>ROUND((G40*F40),2)</f>
      </c>
      <c r="O40">
        <f>rekapitulace!H8</f>
      </c>
      <c>
        <f>O40/100*H40</f>
      </c>
    </row>
    <row r="41" spans="4:4" ht="38.25">
      <c r="D41" s="15" t="s">
        <v>1216</v>
      </c>
    </row>
    <row r="42" spans="1:16" ht="12.75">
      <c r="A42" s="7">
        <v>16</v>
      </c>
      <c s="7" t="s">
        <v>193</v>
      </c>
      <c s="7" t="s">
        <v>44</v>
      </c>
      <c s="7" t="s">
        <v>2829</v>
      </c>
      <c s="7" t="s">
        <v>152</v>
      </c>
      <c s="10">
        <v>59</v>
      </c>
      <c s="14"/>
      <c s="13">
        <f>ROUND((G42*F42),2)</f>
      </c>
      <c r="O42">
        <f>rekapitulace!H8</f>
      </c>
      <c>
        <f>O42/100*H42</f>
      </c>
    </row>
    <row r="43" spans="4:4" ht="25.5">
      <c r="D43" s="15" t="s">
        <v>2830</v>
      </c>
    </row>
    <row r="44" spans="1:16" ht="12.75">
      <c r="A44" s="7">
        <v>17</v>
      </c>
      <c s="7" t="s">
        <v>195</v>
      </c>
      <c s="7" t="s">
        <v>44</v>
      </c>
      <c s="7" t="s">
        <v>2831</v>
      </c>
      <c s="7" t="s">
        <v>152</v>
      </c>
      <c s="10">
        <v>57</v>
      </c>
      <c s="14"/>
      <c s="13">
        <f>ROUND((G44*F44),2)</f>
      </c>
      <c r="O44">
        <f>rekapitulace!H8</f>
      </c>
      <c>
        <f>O44/100*H44</f>
      </c>
    </row>
    <row r="45" spans="4:4" ht="25.5">
      <c r="D45" s="15" t="s">
        <v>2825</v>
      </c>
    </row>
    <row r="46" spans="1:16" ht="12.75">
      <c r="A46" s="7">
        <v>18</v>
      </c>
      <c s="7" t="s">
        <v>197</v>
      </c>
      <c s="7" t="s">
        <v>44</v>
      </c>
      <c s="7" t="s">
        <v>2832</v>
      </c>
      <c s="7" t="s">
        <v>128</v>
      </c>
      <c s="10">
        <v>1448</v>
      </c>
      <c s="14"/>
      <c s="13">
        <f>ROUND((G46*F46),2)</f>
      </c>
      <c r="O46">
        <f>rekapitulace!H8</f>
      </c>
      <c>
        <f>O46/100*H46</f>
      </c>
    </row>
    <row r="47" spans="4:4" ht="38.25">
      <c r="D47" s="15" t="s">
        <v>2833</v>
      </c>
    </row>
    <row r="48" spans="1:16" ht="12.75">
      <c r="A48" s="7">
        <v>19</v>
      </c>
      <c s="7" t="s">
        <v>199</v>
      </c>
      <c s="7" t="s">
        <v>44</v>
      </c>
      <c s="7" t="s">
        <v>2834</v>
      </c>
      <c s="7" t="s">
        <v>128</v>
      </c>
      <c s="10">
        <v>1448</v>
      </c>
      <c s="14"/>
      <c s="13">
        <f>ROUND((G48*F48),2)</f>
      </c>
      <c r="O48">
        <f>rekapitulace!H8</f>
      </c>
      <c>
        <f>O48/100*H48</f>
      </c>
    </row>
    <row r="49" spans="4:4" ht="89.25">
      <c r="D49" s="15" t="s">
        <v>2835</v>
      </c>
    </row>
    <row r="50" spans="1:16" ht="12.75">
      <c r="A50" s="7">
        <v>20</v>
      </c>
      <c s="7" t="s">
        <v>201</v>
      </c>
      <c s="7" t="s">
        <v>44</v>
      </c>
      <c s="7" t="s">
        <v>2836</v>
      </c>
      <c s="7" t="s">
        <v>128</v>
      </c>
      <c s="10">
        <v>2000</v>
      </c>
      <c s="14"/>
      <c s="13">
        <f>ROUND((G50*F50),2)</f>
      </c>
      <c r="O50">
        <f>rekapitulace!H8</f>
      </c>
      <c>
        <f>O50/100*H50</f>
      </c>
    </row>
    <row r="51" spans="4:4" ht="38.25">
      <c r="D51" s="15" t="s">
        <v>2837</v>
      </c>
    </row>
    <row r="52" spans="1:16" ht="12.75">
      <c r="A52" s="7">
        <v>21</v>
      </c>
      <c s="7" t="s">
        <v>204</v>
      </c>
      <c s="7" t="s">
        <v>44</v>
      </c>
      <c s="7" t="s">
        <v>2838</v>
      </c>
      <c s="7" t="s">
        <v>128</v>
      </c>
      <c s="10">
        <v>3675</v>
      </c>
      <c s="14"/>
      <c s="13">
        <f>ROUND((G52*F52),2)</f>
      </c>
      <c r="O52">
        <f>rekapitulace!H8</f>
      </c>
      <c>
        <f>O52/100*H52</f>
      </c>
    </row>
    <row r="53" spans="4:4" ht="127.5">
      <c r="D53" s="15" t="s">
        <v>2839</v>
      </c>
    </row>
    <row r="54" spans="1:16" ht="12.75">
      <c r="A54" s="7">
        <v>22</v>
      </c>
      <c s="7" t="s">
        <v>206</v>
      </c>
      <c s="7" t="s">
        <v>44</v>
      </c>
      <c s="7" t="s">
        <v>2840</v>
      </c>
      <c s="7" t="s">
        <v>152</v>
      </c>
      <c s="10">
        <v>2</v>
      </c>
      <c s="14"/>
      <c s="13">
        <f>ROUND((G54*F54),2)</f>
      </c>
      <c r="O54">
        <f>rekapitulace!H8</f>
      </c>
      <c>
        <f>O54/100*H54</f>
      </c>
    </row>
    <row r="55" spans="4:4" ht="25.5">
      <c r="D55" s="15" t="s">
        <v>161</v>
      </c>
    </row>
    <row r="56" spans="1:16" ht="12.75">
      <c r="A56" s="7">
        <v>23</v>
      </c>
      <c s="7" t="s">
        <v>208</v>
      </c>
      <c s="7" t="s">
        <v>44</v>
      </c>
      <c s="7" t="s">
        <v>2841</v>
      </c>
      <c s="7" t="s">
        <v>152</v>
      </c>
      <c s="10">
        <v>1</v>
      </c>
      <c s="14"/>
      <c s="13">
        <f>ROUND((G56*F56),2)</f>
      </c>
      <c r="O56">
        <f>rekapitulace!H8</f>
      </c>
      <c>
        <f>O56/100*H56</f>
      </c>
    </row>
    <row r="57" spans="4:4" ht="25.5">
      <c r="D57" s="15" t="s">
        <v>188</v>
      </c>
    </row>
    <row r="58" spans="1:16" ht="12.75">
      <c r="A58" s="7">
        <v>24</v>
      </c>
      <c s="7" t="s">
        <v>210</v>
      </c>
      <c s="7" t="s">
        <v>44</v>
      </c>
      <c s="7" t="s">
        <v>2842</v>
      </c>
      <c s="7" t="s">
        <v>152</v>
      </c>
      <c s="10">
        <v>45</v>
      </c>
      <c s="14"/>
      <c s="13">
        <f>ROUND((G58*F58),2)</f>
      </c>
      <c r="O58">
        <f>rekapitulace!H8</f>
      </c>
      <c>
        <f>O58/100*H58</f>
      </c>
    </row>
    <row r="59" spans="4:4" ht="25.5">
      <c r="D59" s="15" t="s">
        <v>2843</v>
      </c>
    </row>
    <row r="60" spans="1:16" ht="12.75">
      <c r="A60" s="7">
        <v>25</v>
      </c>
      <c s="7" t="s">
        <v>214</v>
      </c>
      <c s="7" t="s">
        <v>44</v>
      </c>
      <c s="7" t="s">
        <v>2844</v>
      </c>
      <c s="7" t="s">
        <v>152</v>
      </c>
      <c s="10">
        <v>180</v>
      </c>
      <c s="14"/>
      <c s="13">
        <f>ROUND((G60*F60),2)</f>
      </c>
      <c r="O60">
        <f>rekapitulace!H8</f>
      </c>
      <c>
        <f>O60/100*H60</f>
      </c>
    </row>
    <row r="61" spans="4:4" ht="25.5">
      <c r="D61" s="15" t="s">
        <v>2845</v>
      </c>
    </row>
    <row r="62" spans="1:16" ht="12.75">
      <c r="A62" s="7">
        <v>26</v>
      </c>
      <c s="7" t="s">
        <v>216</v>
      </c>
      <c s="7" t="s">
        <v>44</v>
      </c>
      <c s="7" t="s">
        <v>2846</v>
      </c>
      <c s="7" t="s">
        <v>152</v>
      </c>
      <c s="10">
        <v>40</v>
      </c>
      <c s="14"/>
      <c s="13">
        <f>ROUND((G62*F62),2)</f>
      </c>
      <c r="O62">
        <f>rekapitulace!H8</f>
      </c>
      <c>
        <f>O62/100*H62</f>
      </c>
    </row>
    <row r="63" spans="4:4" ht="25.5">
      <c r="D63" s="15" t="s">
        <v>2847</v>
      </c>
    </row>
    <row r="64" spans="1:16" ht="12.75">
      <c r="A64" s="7">
        <v>27</v>
      </c>
      <c s="7" t="s">
        <v>218</v>
      </c>
      <c s="7" t="s">
        <v>44</v>
      </c>
      <c s="7" t="s">
        <v>2848</v>
      </c>
      <c s="7" t="s">
        <v>152</v>
      </c>
      <c s="10">
        <v>2</v>
      </c>
      <c s="14"/>
      <c s="13">
        <f>ROUND((G64*F64),2)</f>
      </c>
      <c r="O64">
        <f>rekapitulace!H8</f>
      </c>
      <c>
        <f>O64/100*H64</f>
      </c>
    </row>
    <row r="65" spans="4:4" ht="25.5">
      <c r="D65" s="15" t="s">
        <v>161</v>
      </c>
    </row>
    <row r="66" spans="1:16" ht="12.75">
      <c r="A66" s="7">
        <v>28</v>
      </c>
      <c s="7" t="s">
        <v>221</v>
      </c>
      <c s="7" t="s">
        <v>44</v>
      </c>
      <c s="7" t="s">
        <v>2849</v>
      </c>
      <c s="7" t="s">
        <v>152</v>
      </c>
      <c s="10">
        <v>3</v>
      </c>
      <c s="14"/>
      <c s="13">
        <f>ROUND((G66*F66),2)</f>
      </c>
      <c r="O66">
        <f>rekapitulace!H8</f>
      </c>
      <c>
        <f>O66/100*H66</f>
      </c>
    </row>
    <row r="67" spans="4:4" ht="25.5">
      <c r="D67" s="15" t="s">
        <v>74</v>
      </c>
    </row>
    <row r="68" spans="1:16" ht="12.75">
      <c r="A68" s="7">
        <v>29</v>
      </c>
      <c s="7" t="s">
        <v>224</v>
      </c>
      <c s="7" t="s">
        <v>44</v>
      </c>
      <c s="7" t="s">
        <v>2850</v>
      </c>
      <c s="7" t="s">
        <v>128</v>
      </c>
      <c s="10">
        <v>40</v>
      </c>
      <c s="14"/>
      <c s="13">
        <f>ROUND((G68*F68),2)</f>
      </c>
      <c r="O68">
        <f>rekapitulace!H8</f>
      </c>
      <c>
        <f>O68/100*H68</f>
      </c>
    </row>
    <row r="69" spans="4:4" ht="25.5">
      <c r="D69" s="15" t="s">
        <v>1837</v>
      </c>
    </row>
    <row r="70" spans="1:16" ht="12.75">
      <c r="A70" s="7">
        <v>30</v>
      </c>
      <c s="7" t="s">
        <v>226</v>
      </c>
      <c s="7" t="s">
        <v>44</v>
      </c>
      <c s="7" t="s">
        <v>2851</v>
      </c>
      <c s="7" t="s">
        <v>128</v>
      </c>
      <c s="10">
        <v>50</v>
      </c>
      <c s="14"/>
      <c s="13">
        <f>ROUND((G70*F70),2)</f>
      </c>
      <c r="O70">
        <f>rekapitulace!H8</f>
      </c>
      <c>
        <f>O70/100*H70</f>
      </c>
    </row>
    <row r="71" spans="4:4" ht="25.5">
      <c r="D71" s="15" t="s">
        <v>1701</v>
      </c>
    </row>
    <row r="72" spans="1:16" ht="12.75">
      <c r="A72" s="7">
        <v>31</v>
      </c>
      <c s="7" t="s">
        <v>229</v>
      </c>
      <c s="7" t="s">
        <v>44</v>
      </c>
      <c s="7" t="s">
        <v>2852</v>
      </c>
      <c s="7" t="s">
        <v>152</v>
      </c>
      <c s="10">
        <v>1</v>
      </c>
      <c s="14"/>
      <c s="13">
        <f>ROUND((G72*F72),2)</f>
      </c>
      <c r="O72">
        <f>rekapitulace!H8</f>
      </c>
      <c>
        <f>O72/100*H72</f>
      </c>
    </row>
    <row r="73" spans="4:4" ht="25.5">
      <c r="D73" s="15" t="s">
        <v>188</v>
      </c>
    </row>
    <row r="74" spans="1:16" ht="12.75" customHeight="1">
      <c r="A74" s="16"/>
      <c s="16"/>
      <c s="16" t="s">
        <v>150</v>
      </c>
      <c s="16" t="s">
        <v>2808</v>
      </c>
      <c s="16"/>
      <c s="16"/>
      <c s="16"/>
      <c s="16">
        <f>SUM(H12:H73)</f>
      </c>
      <c r="P74">
        <f>ROUND(SUM(P12:P73),2)</f>
      </c>
    </row>
    <row r="76" spans="1:8" ht="12.75" customHeight="1">
      <c r="A76" s="9"/>
      <c s="9"/>
      <c s="9" t="s">
        <v>154</v>
      </c>
      <c s="9" t="s">
        <v>2853</v>
      </c>
      <c s="9"/>
      <c s="11"/>
      <c s="9"/>
      <c s="11"/>
    </row>
    <row r="77" spans="1:16" ht="12.75">
      <c r="A77" s="7">
        <v>32</v>
      </c>
      <c s="7" t="s">
        <v>232</v>
      </c>
      <c s="7" t="s">
        <v>44</v>
      </c>
      <c s="7" t="s">
        <v>2854</v>
      </c>
      <c s="7" t="s">
        <v>152</v>
      </c>
      <c s="10">
        <v>4</v>
      </c>
      <c s="14"/>
      <c s="13">
        <f>ROUND((G77*F77),2)</f>
      </c>
      <c r="O77">
        <f>rekapitulace!H8</f>
      </c>
      <c>
        <f>O77/100*H77</f>
      </c>
    </row>
    <row r="78" spans="4:4" ht="25.5">
      <c r="D78" s="15" t="s">
        <v>153</v>
      </c>
    </row>
    <row r="79" spans="1:16" ht="12.75">
      <c r="A79" s="7">
        <v>33</v>
      </c>
      <c s="7" t="s">
        <v>235</v>
      </c>
      <c s="7" t="s">
        <v>44</v>
      </c>
      <c s="7" t="s">
        <v>2855</v>
      </c>
      <c s="7" t="s">
        <v>152</v>
      </c>
      <c s="10">
        <v>14</v>
      </c>
      <c s="14"/>
      <c s="13">
        <f>ROUND((G79*F79),2)</f>
      </c>
      <c r="O79">
        <f>rekapitulace!H8</f>
      </c>
      <c>
        <f>O79/100*H79</f>
      </c>
    </row>
    <row r="80" spans="4:4" ht="25.5">
      <c r="D80" s="15" t="s">
        <v>513</v>
      </c>
    </row>
    <row r="81" spans="1:16" ht="12.75">
      <c r="A81" s="7">
        <v>34</v>
      </c>
      <c s="7" t="s">
        <v>239</v>
      </c>
      <c s="7" t="s">
        <v>44</v>
      </c>
      <c s="7" t="s">
        <v>2856</v>
      </c>
      <c s="7" t="s">
        <v>152</v>
      </c>
      <c s="10">
        <v>27</v>
      </c>
      <c s="14"/>
      <c s="13">
        <f>ROUND((G81*F81),2)</f>
      </c>
      <c r="O81">
        <f>rekapitulace!H8</f>
      </c>
      <c>
        <f>O81/100*H81</f>
      </c>
    </row>
    <row r="82" spans="4:4" ht="25.5">
      <c r="D82" s="15" t="s">
        <v>537</v>
      </c>
    </row>
    <row r="83" spans="1:16" ht="12.75" customHeight="1">
      <c r="A83" s="16"/>
      <c s="16"/>
      <c s="16" t="s">
        <v>154</v>
      </c>
      <c s="16" t="s">
        <v>2853</v>
      </c>
      <c s="16"/>
      <c s="16"/>
      <c s="16"/>
      <c s="16">
        <f>SUM(H77:H82)</f>
      </c>
      <c r="P83">
        <f>ROUND(SUM(P77:P82),2)</f>
      </c>
    </row>
    <row r="85" spans="1:8" ht="12.75" customHeight="1">
      <c r="A85" s="9"/>
      <c s="9"/>
      <c s="9" t="s">
        <v>156</v>
      </c>
      <c s="9" t="s">
        <v>2857</v>
      </c>
      <c s="9"/>
      <c s="11"/>
      <c s="9"/>
      <c s="11"/>
    </row>
    <row r="86" spans="1:16" ht="12.75">
      <c r="A86" s="7">
        <v>35</v>
      </c>
      <c s="7" t="s">
        <v>241</v>
      </c>
      <c s="7" t="s">
        <v>44</v>
      </c>
      <c s="7" t="s">
        <v>2858</v>
      </c>
      <c s="7" t="s">
        <v>152</v>
      </c>
      <c s="10">
        <v>43</v>
      </c>
      <c s="14"/>
      <c s="13">
        <f>ROUND((G86*F86),2)</f>
      </c>
      <c r="O86">
        <f>rekapitulace!H8</f>
      </c>
      <c>
        <f>O86/100*H86</f>
      </c>
    </row>
    <row r="87" spans="4:4" ht="25.5">
      <c r="D87" s="15" t="s">
        <v>2859</v>
      </c>
    </row>
    <row r="88" spans="1:16" ht="12.75">
      <c r="A88" s="7">
        <v>36</v>
      </c>
      <c s="7" t="s">
        <v>244</v>
      </c>
      <c s="7" t="s">
        <v>44</v>
      </c>
      <c s="7" t="s">
        <v>2860</v>
      </c>
      <c s="7" t="s">
        <v>93</v>
      </c>
      <c s="10">
        <v>184</v>
      </c>
      <c s="14"/>
      <c s="13">
        <f>ROUND((G88*F88),2)</f>
      </c>
      <c r="O88">
        <f>rekapitulace!H8</f>
      </c>
      <c>
        <f>O88/100*H88</f>
      </c>
    </row>
    <row r="89" spans="4:4" ht="38.25">
      <c r="D89" s="15" t="s">
        <v>2861</v>
      </c>
    </row>
    <row r="90" spans="1:16" ht="12.75">
      <c r="A90" s="7">
        <v>37</v>
      </c>
      <c s="7" t="s">
        <v>247</v>
      </c>
      <c s="7" t="s">
        <v>44</v>
      </c>
      <c s="7" t="s">
        <v>2862</v>
      </c>
      <c s="7" t="s">
        <v>93</v>
      </c>
      <c s="10">
        <v>170</v>
      </c>
      <c s="14"/>
      <c s="13">
        <f>ROUND((G90*F90),2)</f>
      </c>
      <c r="O90">
        <f>rekapitulace!H8</f>
      </c>
      <c>
        <f>O90/100*H90</f>
      </c>
    </row>
    <row r="91" spans="4:4" ht="38.25">
      <c r="D91" s="15" t="s">
        <v>2863</v>
      </c>
    </row>
    <row r="92" spans="1:16" ht="12.75">
      <c r="A92" s="7">
        <v>38</v>
      </c>
      <c s="7" t="s">
        <v>250</v>
      </c>
      <c s="7" t="s">
        <v>44</v>
      </c>
      <c s="7" t="s">
        <v>2864</v>
      </c>
      <c s="7" t="s">
        <v>93</v>
      </c>
      <c s="10">
        <v>220</v>
      </c>
      <c s="14"/>
      <c s="13">
        <f>ROUND((G92*F92),2)</f>
      </c>
      <c r="O92">
        <f>rekapitulace!H8</f>
      </c>
      <c>
        <f>O92/100*H92</f>
      </c>
    </row>
    <row r="93" spans="4:4" ht="38.25">
      <c r="D93" s="15" t="s">
        <v>2865</v>
      </c>
    </row>
    <row r="94" spans="1:16" ht="12.75">
      <c r="A94" s="7">
        <v>39</v>
      </c>
      <c s="7" t="s">
        <v>252</v>
      </c>
      <c s="7" t="s">
        <v>44</v>
      </c>
      <c s="7" t="s">
        <v>2866</v>
      </c>
      <c s="7" t="s">
        <v>152</v>
      </c>
      <c s="10">
        <v>41</v>
      </c>
      <c s="14"/>
      <c s="13">
        <f>ROUND((G94*F94),2)</f>
      </c>
      <c r="O94">
        <f>rekapitulace!H8</f>
      </c>
      <c>
        <f>O94/100*H94</f>
      </c>
    </row>
    <row r="95" spans="4:4" ht="25.5">
      <c r="D95" s="15" t="s">
        <v>2867</v>
      </c>
    </row>
    <row r="96" spans="1:16" ht="12.75">
      <c r="A96" s="7">
        <v>40</v>
      </c>
      <c s="7" t="s">
        <v>254</v>
      </c>
      <c s="7" t="s">
        <v>44</v>
      </c>
      <c s="7" t="s">
        <v>2868</v>
      </c>
      <c s="7" t="s">
        <v>152</v>
      </c>
      <c s="10">
        <v>4</v>
      </c>
      <c s="14"/>
      <c s="13">
        <f>ROUND((G96*F96),2)</f>
      </c>
      <c r="O96">
        <f>rekapitulace!H8</f>
      </c>
      <c>
        <f>O96/100*H96</f>
      </c>
    </row>
    <row r="97" spans="4:4" ht="25.5">
      <c r="D97" s="15" t="s">
        <v>153</v>
      </c>
    </row>
    <row r="98" spans="1:16" ht="12.75">
      <c r="A98" s="7">
        <v>41</v>
      </c>
      <c s="7" t="s">
        <v>256</v>
      </c>
      <c s="7" t="s">
        <v>44</v>
      </c>
      <c s="7" t="s">
        <v>2869</v>
      </c>
      <c s="7" t="s">
        <v>152</v>
      </c>
      <c s="10">
        <v>43</v>
      </c>
      <c s="14"/>
      <c s="13">
        <f>ROUND((G98*F98),2)</f>
      </c>
      <c r="O98">
        <f>rekapitulace!H8</f>
      </c>
      <c>
        <f>O98/100*H98</f>
      </c>
    </row>
    <row r="99" spans="4:4" ht="25.5">
      <c r="D99" s="15" t="s">
        <v>2859</v>
      </c>
    </row>
    <row r="100" spans="1:16" ht="12.75" customHeight="1">
      <c r="A100" s="16"/>
      <c s="16"/>
      <c s="16" t="s">
        <v>156</v>
      </c>
      <c s="16" t="s">
        <v>2857</v>
      </c>
      <c s="16"/>
      <c s="16"/>
      <c s="16"/>
      <c s="16">
        <f>SUM(H86:H99)</f>
      </c>
      <c r="P100">
        <f>ROUND(SUM(P86:P99),2)</f>
      </c>
    </row>
    <row r="102" spans="1:8" ht="12.75" customHeight="1">
      <c r="A102" s="9"/>
      <c s="9"/>
      <c s="9" t="s">
        <v>159</v>
      </c>
      <c s="9" t="s">
        <v>2870</v>
      </c>
      <c s="9"/>
      <c s="11"/>
      <c s="9"/>
      <c s="11"/>
    </row>
    <row r="103" spans="1:16" ht="12.75">
      <c r="A103" s="7">
        <v>42</v>
      </c>
      <c s="7" t="s">
        <v>258</v>
      </c>
      <c s="7" t="s">
        <v>44</v>
      </c>
      <c s="7" t="s">
        <v>2871</v>
      </c>
      <c s="7" t="s">
        <v>152</v>
      </c>
      <c s="10">
        <v>51</v>
      </c>
      <c s="14"/>
      <c s="13">
        <f>ROUND((G103*F103),2)</f>
      </c>
      <c r="O103">
        <f>rekapitulace!H8</f>
      </c>
      <c>
        <f>O103/100*H103</f>
      </c>
    </row>
    <row r="104" spans="4:4" ht="25.5">
      <c r="D104" s="15" t="s">
        <v>2872</v>
      </c>
    </row>
    <row r="105" spans="1:16" ht="12.75">
      <c r="A105" s="7">
        <v>43</v>
      </c>
      <c s="7" t="s">
        <v>260</v>
      </c>
      <c s="7" t="s">
        <v>44</v>
      </c>
      <c s="7" t="s">
        <v>2873</v>
      </c>
      <c s="7" t="s">
        <v>128</v>
      </c>
      <c s="10">
        <v>1500</v>
      </c>
      <c s="14"/>
      <c s="13">
        <f>ROUND((G105*F105),2)</f>
      </c>
      <c r="O105">
        <f>rekapitulace!H8</f>
      </c>
      <c>
        <f>O105/100*H105</f>
      </c>
    </row>
    <row r="106" spans="4:4" ht="38.25">
      <c r="D106" s="15" t="s">
        <v>2874</v>
      </c>
    </row>
    <row r="107" spans="1:16" ht="12.75" customHeight="1">
      <c r="A107" s="16"/>
      <c s="16"/>
      <c s="16" t="s">
        <v>159</v>
      </c>
      <c s="16" t="s">
        <v>2870</v>
      </c>
      <c s="16"/>
      <c s="16"/>
      <c s="16"/>
      <c s="16">
        <f>SUM(H103:H106)</f>
      </c>
      <c r="P107">
        <f>ROUND(SUM(P103:P106),2)</f>
      </c>
    </row>
    <row r="109" spans="1:8" ht="12.75" customHeight="1">
      <c r="A109" s="9"/>
      <c s="9"/>
      <c s="9" t="s">
        <v>162</v>
      </c>
      <c s="9" t="s">
        <v>267</v>
      </c>
      <c s="9"/>
      <c s="11"/>
      <c s="9"/>
      <c s="11"/>
    </row>
    <row r="110" spans="1:16" ht="12.75">
      <c r="A110" s="7">
        <v>44</v>
      </c>
      <c s="7" t="s">
        <v>262</v>
      </c>
      <c s="7" t="s">
        <v>44</v>
      </c>
      <c s="7" t="s">
        <v>2875</v>
      </c>
      <c s="7" t="s">
        <v>435</v>
      </c>
      <c s="10">
        <v>40</v>
      </c>
      <c s="14"/>
      <c s="13">
        <f>ROUND((G110*F110),2)</f>
      </c>
      <c r="O110">
        <f>rekapitulace!H8</f>
      </c>
      <c>
        <f>O110/100*H110</f>
      </c>
    </row>
    <row r="111" spans="4:4" ht="25.5">
      <c r="D111" s="15" t="s">
        <v>2876</v>
      </c>
    </row>
    <row r="112" spans="1:16" ht="12.75">
      <c r="A112" s="7">
        <v>45</v>
      </c>
      <c s="7" t="s">
        <v>265</v>
      </c>
      <c s="7" t="s">
        <v>44</v>
      </c>
      <c s="7" t="s">
        <v>2877</v>
      </c>
      <c s="7" t="s">
        <v>392</v>
      </c>
      <c s="10">
        <v>6</v>
      </c>
      <c s="14"/>
      <c s="13">
        <f>ROUND((G112*F112),2)</f>
      </c>
      <c r="O112">
        <f>rekapitulace!H8</f>
      </c>
      <c>
        <f>O112/100*H112</f>
      </c>
    </row>
    <row r="113" spans="4:4" ht="25.5">
      <c r="D113" s="15" t="s">
        <v>2878</v>
      </c>
    </row>
    <row r="114" spans="1:16" ht="12.75">
      <c r="A114" s="7">
        <v>46</v>
      </c>
      <c s="7" t="s">
        <v>268</v>
      </c>
      <c s="7" t="s">
        <v>44</v>
      </c>
      <c s="7" t="s">
        <v>2879</v>
      </c>
      <c s="7" t="s">
        <v>152</v>
      </c>
      <c s="10">
        <v>1</v>
      </c>
      <c s="14"/>
      <c s="13">
        <f>ROUND((G114*F114),2)</f>
      </c>
      <c r="O114">
        <f>rekapitulace!H8</f>
      </c>
      <c>
        <f>O114/100*H114</f>
      </c>
    </row>
    <row r="115" spans="4:4" ht="25.5">
      <c r="D115" s="15" t="s">
        <v>188</v>
      </c>
    </row>
    <row r="116" spans="1:16" ht="12.75" customHeight="1">
      <c r="A116" s="16"/>
      <c s="16"/>
      <c s="16" t="s">
        <v>162</v>
      </c>
      <c s="16" t="s">
        <v>267</v>
      </c>
      <c s="16"/>
      <c s="16"/>
      <c s="16"/>
      <c s="16">
        <f>SUM(H110:H115)</f>
      </c>
      <c r="P116">
        <f>ROUND(SUM(P110:P115),2)</f>
      </c>
    </row>
    <row r="118" spans="1:16" ht="12.75" customHeight="1">
      <c r="A118" s="16"/>
      <c s="16"/>
      <c s="16"/>
      <c s="16" t="s">
        <v>65</v>
      </c>
      <c s="16"/>
      <c s="16"/>
      <c s="16"/>
      <c s="16">
        <f>+H74+H83+H100+H107+H116</f>
      </c>
      <c r="P118">
        <f>+P74+P83+P100+P107+P116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72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145</v>
      </c>
      <c s="5" t="s">
        <v>146</v>
      </c>
      <c s="5"/>
    </row>
    <row r="6" spans="1:5" ht="12.75" customHeight="1">
      <c r="A6" t="s">
        <v>17</v>
      </c>
      <c r="C6" s="5" t="s">
        <v>314</v>
      </c>
      <c s="5" t="s">
        <v>315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150</v>
      </c>
      <c s="9" t="s">
        <v>280</v>
      </c>
      <c s="9"/>
      <c s="11"/>
      <c s="9"/>
      <c s="11"/>
    </row>
    <row r="12" spans="1:16" ht="12.75">
      <c r="A12" s="7">
        <v>1</v>
      </c>
      <c s="7" t="s">
        <v>150</v>
      </c>
      <c s="7" t="s">
        <v>44</v>
      </c>
      <c s="7" t="s">
        <v>316</v>
      </c>
      <c s="7" t="s">
        <v>128</v>
      </c>
      <c s="10">
        <v>20</v>
      </c>
      <c s="14"/>
      <c s="13">
        <f>ROUND((G12*F12),2)</f>
      </c>
      <c r="O12">
        <f>rekapitulace!H8</f>
      </c>
      <c>
        <f>O12/100*H12</f>
      </c>
    </row>
    <row r="13" spans="4:4" ht="25.5">
      <c r="D13" s="15" t="s">
        <v>317</v>
      </c>
    </row>
    <row r="14" spans="1:16" ht="12.75">
      <c r="A14" s="7">
        <v>2</v>
      </c>
      <c s="7" t="s">
        <v>154</v>
      </c>
      <c s="7" t="s">
        <v>44</v>
      </c>
      <c s="7" t="s">
        <v>318</v>
      </c>
      <c s="7" t="s">
        <v>128</v>
      </c>
      <c s="10">
        <v>10</v>
      </c>
      <c s="14"/>
      <c s="13">
        <f>ROUND((G14*F14),2)</f>
      </c>
      <c r="O14">
        <f>rekapitulace!H8</f>
      </c>
      <c>
        <f>O14/100*H14</f>
      </c>
    </row>
    <row r="15" spans="4:4" ht="25.5">
      <c r="D15" s="15" t="s">
        <v>167</v>
      </c>
    </row>
    <row r="16" spans="1:16" ht="12.75">
      <c r="A16" s="7">
        <v>3</v>
      </c>
      <c s="7" t="s">
        <v>156</v>
      </c>
      <c s="7" t="s">
        <v>44</v>
      </c>
      <c s="7" t="s">
        <v>319</v>
      </c>
      <c s="7" t="s">
        <v>128</v>
      </c>
      <c s="10">
        <v>8</v>
      </c>
      <c s="14"/>
      <c s="13">
        <f>ROUND((G16*F16),2)</f>
      </c>
      <c r="O16">
        <f>rekapitulace!H8</f>
      </c>
      <c>
        <f>O16/100*H16</f>
      </c>
    </row>
    <row r="17" spans="4:4" ht="25.5">
      <c r="D17" s="15" t="s">
        <v>320</v>
      </c>
    </row>
    <row r="18" spans="1:16" ht="12.75">
      <c r="A18" s="7">
        <v>4</v>
      </c>
      <c s="7" t="s">
        <v>159</v>
      </c>
      <c s="7" t="s">
        <v>44</v>
      </c>
      <c s="7" t="s">
        <v>321</v>
      </c>
      <c s="7" t="s">
        <v>128</v>
      </c>
      <c s="10">
        <v>10</v>
      </c>
      <c s="14"/>
      <c s="13">
        <f>ROUND((G18*F18),2)</f>
      </c>
      <c r="O18">
        <f>rekapitulace!H8</f>
      </c>
      <c>
        <f>O18/100*H18</f>
      </c>
    </row>
    <row r="19" spans="4:4" ht="25.5">
      <c r="D19" s="15" t="s">
        <v>167</v>
      </c>
    </row>
    <row r="20" spans="1:16" ht="12.75">
      <c r="A20" s="7">
        <v>5</v>
      </c>
      <c s="7" t="s">
        <v>162</v>
      </c>
      <c s="7" t="s">
        <v>44</v>
      </c>
      <c s="7" t="s">
        <v>322</v>
      </c>
      <c s="7" t="s">
        <v>128</v>
      </c>
      <c s="10">
        <v>8</v>
      </c>
      <c s="14"/>
      <c s="13">
        <f>ROUND((G20*F20),2)</f>
      </c>
      <c r="O20">
        <f>rekapitulace!H8</f>
      </c>
      <c>
        <f>O20/100*H20</f>
      </c>
    </row>
    <row r="21" spans="4:4" ht="25.5">
      <c r="D21" s="15" t="s">
        <v>320</v>
      </c>
    </row>
    <row r="22" spans="1:16" ht="12.75">
      <c r="A22" s="7">
        <v>6</v>
      </c>
      <c s="7" t="s">
        <v>165</v>
      </c>
      <c s="7" t="s">
        <v>44</v>
      </c>
      <c s="7" t="s">
        <v>323</v>
      </c>
      <c s="7" t="s">
        <v>128</v>
      </c>
      <c s="10">
        <v>86</v>
      </c>
      <c s="14"/>
      <c s="13">
        <f>ROUND((G22*F22),2)</f>
      </c>
      <c r="O22">
        <f>rekapitulace!H8</f>
      </c>
      <c>
        <f>O22/100*H22</f>
      </c>
    </row>
    <row r="23" spans="4:4" ht="25.5">
      <c r="D23" s="15" t="s">
        <v>249</v>
      </c>
    </row>
    <row r="24" spans="1:16" ht="12.75">
      <c r="A24" s="7">
        <v>7</v>
      </c>
      <c s="7" t="s">
        <v>168</v>
      </c>
      <c s="7" t="s">
        <v>44</v>
      </c>
      <c s="7" t="s">
        <v>324</v>
      </c>
      <c s="7" t="s">
        <v>128</v>
      </c>
      <c s="10">
        <v>8</v>
      </c>
      <c s="14"/>
      <c s="13">
        <f>ROUND((G24*F24),2)</f>
      </c>
      <c r="O24">
        <f>rekapitulace!H8</f>
      </c>
      <c>
        <f>O24/100*H24</f>
      </c>
    </row>
    <row r="25" spans="4:4" ht="25.5">
      <c r="D25" s="15" t="s">
        <v>320</v>
      </c>
    </row>
    <row r="26" spans="1:16" ht="12.75">
      <c r="A26" s="7">
        <v>8</v>
      </c>
      <c s="7" t="s">
        <v>171</v>
      </c>
      <c s="7" t="s">
        <v>44</v>
      </c>
      <c s="7" t="s">
        <v>325</v>
      </c>
      <c s="7" t="s">
        <v>152</v>
      </c>
      <c s="10">
        <v>4</v>
      </c>
      <c s="14"/>
      <c s="13">
        <f>ROUND((G26*F26),2)</f>
      </c>
      <c r="O26">
        <f>rekapitulace!H8</f>
      </c>
      <c>
        <f>O26/100*H26</f>
      </c>
    </row>
    <row r="27" spans="4:4" ht="25.5">
      <c r="D27" s="15" t="s">
        <v>153</v>
      </c>
    </row>
    <row r="28" spans="1:16" ht="12.75">
      <c r="A28" s="7">
        <v>9</v>
      </c>
      <c s="7" t="s">
        <v>174</v>
      </c>
      <c s="7" t="s">
        <v>44</v>
      </c>
      <c s="7" t="s">
        <v>326</v>
      </c>
      <c s="7" t="s">
        <v>152</v>
      </c>
      <c s="10">
        <v>2</v>
      </c>
      <c s="14"/>
      <c s="13">
        <f>ROUND((G28*F28),2)</f>
      </c>
      <c r="O28">
        <f>rekapitulace!H8</f>
      </c>
      <c>
        <f>O28/100*H28</f>
      </c>
    </row>
    <row r="29" spans="4:4" ht="25.5">
      <c r="D29" s="15" t="s">
        <v>161</v>
      </c>
    </row>
    <row r="30" spans="1:16" ht="12.75">
      <c r="A30" s="7">
        <v>10</v>
      </c>
      <c s="7" t="s">
        <v>177</v>
      </c>
      <c s="7" t="s">
        <v>44</v>
      </c>
      <c s="7" t="s">
        <v>327</v>
      </c>
      <c s="7" t="s">
        <v>152</v>
      </c>
      <c s="10">
        <v>4</v>
      </c>
      <c s="14"/>
      <c s="13">
        <f>ROUND((G30*F30),2)</f>
      </c>
      <c r="O30">
        <f>rekapitulace!H8</f>
      </c>
      <c>
        <f>O30/100*H30</f>
      </c>
    </row>
    <row r="31" spans="4:4" ht="25.5">
      <c r="D31" s="15" t="s">
        <v>153</v>
      </c>
    </row>
    <row r="32" spans="1:16" ht="12.75">
      <c r="A32" s="7">
        <v>11</v>
      </c>
      <c s="7" t="s">
        <v>179</v>
      </c>
      <c s="7" t="s">
        <v>44</v>
      </c>
      <c s="7" t="s">
        <v>328</v>
      </c>
      <c s="7" t="s">
        <v>152</v>
      </c>
      <c s="10">
        <v>2</v>
      </c>
      <c s="14"/>
      <c s="13">
        <f>ROUND((G32*F32),2)</f>
      </c>
      <c r="O32">
        <f>rekapitulace!H8</f>
      </c>
      <c>
        <f>O32/100*H32</f>
      </c>
    </row>
    <row r="33" spans="4:4" ht="25.5">
      <c r="D33" s="15" t="s">
        <v>161</v>
      </c>
    </row>
    <row r="34" spans="1:16" ht="12.75">
      <c r="A34" s="7">
        <v>12</v>
      </c>
      <c s="7" t="s">
        <v>182</v>
      </c>
      <c s="7" t="s">
        <v>44</v>
      </c>
      <c s="7" t="s">
        <v>329</v>
      </c>
      <c s="7" t="s">
        <v>152</v>
      </c>
      <c s="10">
        <v>4</v>
      </c>
      <c s="14"/>
      <c s="13">
        <f>ROUND((G34*F34),2)</f>
      </c>
      <c r="O34">
        <f>rekapitulace!H8</f>
      </c>
      <c>
        <f>O34/100*H34</f>
      </c>
    </row>
    <row r="35" spans="4:4" ht="25.5">
      <c r="D35" s="15" t="s">
        <v>153</v>
      </c>
    </row>
    <row r="36" spans="1:16" ht="12.75">
      <c r="A36" s="7">
        <v>13</v>
      </c>
      <c s="7" t="s">
        <v>186</v>
      </c>
      <c s="7" t="s">
        <v>44</v>
      </c>
      <c s="7" t="s">
        <v>330</v>
      </c>
      <c s="7" t="s">
        <v>152</v>
      </c>
      <c s="10">
        <v>4</v>
      </c>
      <c s="14"/>
      <c s="13">
        <f>ROUND((G36*F36),2)</f>
      </c>
      <c r="O36">
        <f>rekapitulace!H8</f>
      </c>
      <c>
        <f>O36/100*H36</f>
      </c>
    </row>
    <row r="37" spans="4:4" ht="25.5">
      <c r="D37" s="15" t="s">
        <v>153</v>
      </c>
    </row>
    <row r="38" spans="1:16" ht="12.75">
      <c r="A38" s="7">
        <v>14</v>
      </c>
      <c s="7" t="s">
        <v>189</v>
      </c>
      <c s="7" t="s">
        <v>44</v>
      </c>
      <c s="7" t="s">
        <v>331</v>
      </c>
      <c s="7" t="s">
        <v>128</v>
      </c>
      <c s="10">
        <v>846</v>
      </c>
      <c s="14"/>
      <c s="13">
        <f>ROUND((G38*F38),2)</f>
      </c>
      <c r="O38">
        <f>rekapitulace!H8</f>
      </c>
      <c>
        <f>O38/100*H38</f>
      </c>
    </row>
    <row r="39" spans="4:4" ht="38.25">
      <c r="D39" s="15" t="s">
        <v>181</v>
      </c>
    </row>
    <row r="40" spans="1:16" ht="12.75">
      <c r="A40" s="7">
        <v>15</v>
      </c>
      <c s="7" t="s">
        <v>191</v>
      </c>
      <c s="7" t="s">
        <v>44</v>
      </c>
      <c s="7" t="s">
        <v>332</v>
      </c>
      <c s="7" t="s">
        <v>152</v>
      </c>
      <c s="10">
        <v>2</v>
      </c>
      <c s="14"/>
      <c s="13">
        <f>ROUND((G40*F40),2)</f>
      </c>
      <c r="O40">
        <f>rekapitulace!H8</f>
      </c>
      <c>
        <f>O40/100*H40</f>
      </c>
    </row>
    <row r="41" spans="4:4" ht="25.5">
      <c r="D41" s="15" t="s">
        <v>161</v>
      </c>
    </row>
    <row r="42" spans="1:16" ht="12.75">
      <c r="A42" s="7">
        <v>16</v>
      </c>
      <c s="7" t="s">
        <v>193</v>
      </c>
      <c s="7" t="s">
        <v>44</v>
      </c>
      <c s="7" t="s">
        <v>333</v>
      </c>
      <c s="7" t="s">
        <v>128</v>
      </c>
      <c s="10">
        <v>6</v>
      </c>
      <c s="14"/>
      <c s="13">
        <f>ROUND((G42*F42),2)</f>
      </c>
      <c r="O42">
        <f>rekapitulace!H8</f>
      </c>
      <c>
        <f>O42/100*H42</f>
      </c>
    </row>
    <row r="43" spans="4:4" ht="25.5">
      <c r="D43" s="15" t="s">
        <v>170</v>
      </c>
    </row>
    <row r="44" spans="1:16" ht="12.75">
      <c r="A44" s="7">
        <v>17</v>
      </c>
      <c s="7" t="s">
        <v>195</v>
      </c>
      <c s="7" t="s">
        <v>44</v>
      </c>
      <c s="7" t="s">
        <v>334</v>
      </c>
      <c s="7" t="s">
        <v>128</v>
      </c>
      <c s="10">
        <v>96</v>
      </c>
      <c s="14"/>
      <c s="13">
        <f>ROUND((G44*F44),2)</f>
      </c>
      <c r="O44">
        <f>rekapitulace!H8</f>
      </c>
      <c>
        <f>O44/100*H44</f>
      </c>
    </row>
    <row r="45" spans="4:4" ht="25.5">
      <c r="D45" s="15" t="s">
        <v>173</v>
      </c>
    </row>
    <row r="46" spans="1:16" ht="12.75">
      <c r="A46" s="7">
        <v>18</v>
      </c>
      <c s="7" t="s">
        <v>197</v>
      </c>
      <c s="7" t="s">
        <v>44</v>
      </c>
      <c s="7" t="s">
        <v>335</v>
      </c>
      <c s="7" t="s">
        <v>128</v>
      </c>
      <c s="10">
        <v>10</v>
      </c>
      <c s="14"/>
      <c s="13">
        <f>ROUND((G46*F46),2)</f>
      </c>
      <c r="O46">
        <f>rekapitulace!H8</f>
      </c>
      <c>
        <f>O46/100*H46</f>
      </c>
    </row>
    <row r="47" spans="4:4" ht="25.5">
      <c r="D47" s="15" t="s">
        <v>167</v>
      </c>
    </row>
    <row r="48" spans="1:16" ht="12.75">
      <c r="A48" s="7">
        <v>19</v>
      </c>
      <c s="7" t="s">
        <v>199</v>
      </c>
      <c s="7" t="s">
        <v>44</v>
      </c>
      <c s="7" t="s">
        <v>336</v>
      </c>
      <c s="7" t="s">
        <v>128</v>
      </c>
      <c s="10">
        <v>852</v>
      </c>
      <c s="14"/>
      <c s="13">
        <f>ROUND((G48*F48),2)</f>
      </c>
      <c r="O48">
        <f>rekapitulace!H8</f>
      </c>
      <c>
        <f>O48/100*H48</f>
      </c>
    </row>
    <row r="49" spans="4:4" ht="38.25">
      <c r="D49" s="15" t="s">
        <v>337</v>
      </c>
    </row>
    <row r="50" spans="1:16" ht="12.75">
      <c r="A50" s="7">
        <v>20</v>
      </c>
      <c s="7" t="s">
        <v>201</v>
      </c>
      <c s="7" t="s">
        <v>44</v>
      </c>
      <c s="7" t="s">
        <v>338</v>
      </c>
      <c s="7" t="s">
        <v>128</v>
      </c>
      <c s="10">
        <v>640</v>
      </c>
      <c s="14"/>
      <c s="13">
        <f>ROUND((G50*F50),2)</f>
      </c>
      <c r="O50">
        <f>rekapitulace!H8</f>
      </c>
      <c>
        <f>O50/100*H50</f>
      </c>
    </row>
    <row r="51" spans="4:4" ht="38.25">
      <c r="D51" s="15" t="s">
        <v>212</v>
      </c>
    </row>
    <row r="52" spans="1:16" ht="12.75">
      <c r="A52" s="7">
        <v>21</v>
      </c>
      <c s="7" t="s">
        <v>204</v>
      </c>
      <c s="7" t="s">
        <v>44</v>
      </c>
      <c s="7" t="s">
        <v>339</v>
      </c>
      <c s="7" t="s">
        <v>128</v>
      </c>
      <c s="10">
        <v>36</v>
      </c>
      <c s="14"/>
      <c s="13">
        <f>ROUND((G52*F52),2)</f>
      </c>
      <c r="O52">
        <f>rekapitulace!H8</f>
      </c>
      <c>
        <f>O52/100*H52</f>
      </c>
    </row>
    <row r="53" spans="4:4" ht="25.5">
      <c r="D53" s="15" t="s">
        <v>243</v>
      </c>
    </row>
    <row r="54" spans="1:16" ht="12.75">
      <c r="A54" s="7">
        <v>22</v>
      </c>
      <c s="7" t="s">
        <v>206</v>
      </c>
      <c s="7" t="s">
        <v>44</v>
      </c>
      <c s="7" t="s">
        <v>340</v>
      </c>
      <c s="7" t="s">
        <v>128</v>
      </c>
      <c s="10">
        <v>298</v>
      </c>
      <c s="14"/>
      <c s="13">
        <f>ROUND((G54*F54),2)</f>
      </c>
      <c r="O54">
        <f>rekapitulace!H8</f>
      </c>
      <c>
        <f>O54/100*H54</f>
      </c>
    </row>
    <row r="55" spans="4:4" ht="38.25">
      <c r="D55" s="15" t="s">
        <v>246</v>
      </c>
    </row>
    <row r="56" spans="1:16" ht="12.75">
      <c r="A56" s="7">
        <v>23</v>
      </c>
      <c s="7" t="s">
        <v>208</v>
      </c>
      <c s="7" t="s">
        <v>44</v>
      </c>
      <c s="7" t="s">
        <v>341</v>
      </c>
      <c s="7" t="s">
        <v>152</v>
      </c>
      <c s="10">
        <v>15</v>
      </c>
      <c s="14"/>
      <c s="13">
        <f>ROUND((G56*F56),2)</f>
      </c>
      <c r="O56">
        <f>rekapitulace!H8</f>
      </c>
      <c>
        <f>O56/100*H56</f>
      </c>
    </row>
    <row r="57" spans="4:4" ht="25.5">
      <c r="D57" s="15" t="s">
        <v>342</v>
      </c>
    </row>
    <row r="58" spans="1:16" ht="12.75">
      <c r="A58" s="7">
        <v>24</v>
      </c>
      <c s="7" t="s">
        <v>210</v>
      </c>
      <c s="7" t="s">
        <v>44</v>
      </c>
      <c s="7" t="s">
        <v>343</v>
      </c>
      <c s="7" t="s">
        <v>128</v>
      </c>
      <c s="10">
        <v>68</v>
      </c>
      <c s="14"/>
      <c s="13">
        <f>ROUND((G58*F58),2)</f>
      </c>
      <c r="O58">
        <f>rekapitulace!H8</f>
      </c>
      <c>
        <f>O58/100*H58</f>
      </c>
    </row>
    <row r="59" spans="4:4" ht="25.5">
      <c r="D59" s="15" t="s">
        <v>344</v>
      </c>
    </row>
    <row r="60" spans="1:16" ht="12.75">
      <c r="A60" s="7">
        <v>25</v>
      </c>
      <c s="7" t="s">
        <v>214</v>
      </c>
      <c s="7" t="s">
        <v>44</v>
      </c>
      <c s="7" t="s">
        <v>345</v>
      </c>
      <c s="7" t="s">
        <v>152</v>
      </c>
      <c s="10">
        <v>2</v>
      </c>
      <c s="14"/>
      <c s="13">
        <f>ROUND((G60*F60),2)</f>
      </c>
      <c r="O60">
        <f>rekapitulace!H8</f>
      </c>
      <c>
        <f>O60/100*H60</f>
      </c>
    </row>
    <row r="61" spans="4:4" ht="25.5">
      <c r="D61" s="15" t="s">
        <v>161</v>
      </c>
    </row>
    <row r="62" spans="1:16" ht="12.75">
      <c r="A62" s="7">
        <v>26</v>
      </c>
      <c s="7" t="s">
        <v>216</v>
      </c>
      <c s="7" t="s">
        <v>44</v>
      </c>
      <c s="7" t="s">
        <v>346</v>
      </c>
      <c s="7" t="s">
        <v>93</v>
      </c>
      <c s="10">
        <v>2.194</v>
      </c>
      <c s="14"/>
      <c s="13">
        <f>ROUND((G62*F62),2)</f>
      </c>
      <c r="O62">
        <f>rekapitulace!H8</f>
      </c>
      <c>
        <f>O62/100*H62</f>
      </c>
    </row>
    <row r="63" spans="4:4" ht="25.5">
      <c r="D63" s="15" t="s">
        <v>347</v>
      </c>
    </row>
    <row r="64" spans="1:16" ht="12.75">
      <c r="A64" s="7">
        <v>27</v>
      </c>
      <c s="7" t="s">
        <v>218</v>
      </c>
      <c s="7" t="s">
        <v>44</v>
      </c>
      <c s="7" t="s">
        <v>348</v>
      </c>
      <c s="7" t="s">
        <v>93</v>
      </c>
      <c s="10">
        <v>2.304</v>
      </c>
      <c s="14"/>
      <c s="13">
        <f>ROUND((G64*F64),2)</f>
      </c>
      <c r="O64">
        <f>rekapitulace!H8</f>
      </c>
      <c>
        <f>O64/100*H64</f>
      </c>
    </row>
    <row r="65" spans="4:4" ht="25.5">
      <c r="D65" s="15" t="s">
        <v>349</v>
      </c>
    </row>
    <row r="66" spans="1:16" ht="12.75">
      <c r="A66" s="7">
        <v>28</v>
      </c>
      <c s="7" t="s">
        <v>221</v>
      </c>
      <c s="7" t="s">
        <v>44</v>
      </c>
      <c s="7" t="s">
        <v>350</v>
      </c>
      <c s="7" t="s">
        <v>128</v>
      </c>
      <c s="10">
        <v>2</v>
      </c>
      <c s="14"/>
      <c s="13">
        <f>ROUND((G66*F66),2)</f>
      </c>
      <c r="O66">
        <f>rekapitulace!H8</f>
      </c>
      <c>
        <f>O66/100*H66</f>
      </c>
    </row>
    <row r="67" spans="4:4" ht="25.5">
      <c r="D67" s="15" t="s">
        <v>351</v>
      </c>
    </row>
    <row r="68" spans="1:16" ht="12.75">
      <c r="A68" s="7">
        <v>29</v>
      </c>
      <c s="7" t="s">
        <v>224</v>
      </c>
      <c s="7" t="s">
        <v>44</v>
      </c>
      <c s="7" t="s">
        <v>352</v>
      </c>
      <c s="7" t="s">
        <v>128</v>
      </c>
      <c s="10">
        <v>2</v>
      </c>
      <c s="14"/>
      <c s="13">
        <f>ROUND((G68*F68),2)</f>
      </c>
      <c r="O68">
        <f>rekapitulace!H8</f>
      </c>
      <c>
        <f>O68/100*H68</f>
      </c>
    </row>
    <row r="69" spans="4:4" ht="25.5">
      <c r="D69" s="15" t="s">
        <v>351</v>
      </c>
    </row>
    <row r="70" spans="1:16" ht="12.75" customHeight="1">
      <c r="A70" s="16"/>
      <c s="16"/>
      <c s="16" t="s">
        <v>150</v>
      </c>
      <c s="16" t="s">
        <v>280</v>
      </c>
      <c s="16"/>
      <c s="16"/>
      <c s="16"/>
      <c s="16">
        <f>SUM(H12:H69)</f>
      </c>
      <c r="P70">
        <f>ROUND(SUM(P12:P69),2)</f>
      </c>
    </row>
    <row r="72" spans="1:16" ht="12.75" customHeight="1">
      <c r="A72" s="16"/>
      <c s="16"/>
      <c s="16"/>
      <c s="16" t="s">
        <v>65</v>
      </c>
      <c s="16"/>
      <c s="16"/>
      <c s="16"/>
      <c s="16">
        <f>+H70</f>
      </c>
      <c r="P72">
        <f>+P70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7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57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2880</v>
      </c>
      <c s="5" t="s">
        <v>2881</v>
      </c>
      <c s="5"/>
    </row>
    <row r="6" spans="1:5" ht="12.75" customHeight="1">
      <c r="A6" t="s">
        <v>17</v>
      </c>
      <c r="C6" s="5" t="s">
        <v>2882</v>
      </c>
      <c s="5" t="s">
        <v>2881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150</v>
      </c>
      <c s="9" t="s">
        <v>2883</v>
      </c>
      <c s="9"/>
      <c s="11"/>
      <c s="9"/>
      <c s="11"/>
    </row>
    <row r="12" spans="1:16" ht="12.75">
      <c r="A12" s="7">
        <v>1</v>
      </c>
      <c s="7" t="s">
        <v>150</v>
      </c>
      <c s="7" t="s">
        <v>44</v>
      </c>
      <c s="7" t="s">
        <v>2884</v>
      </c>
      <c s="7" t="s">
        <v>128</v>
      </c>
      <c s="10">
        <v>1533</v>
      </c>
      <c s="14"/>
      <c s="13">
        <f>ROUND((G12*F12),2)</f>
      </c>
      <c r="O12">
        <f>rekapitulace!H8</f>
      </c>
      <c>
        <f>O12/100*H12</f>
      </c>
    </row>
    <row r="13" spans="4:4" ht="38.25">
      <c r="D13" s="15" t="s">
        <v>2885</v>
      </c>
    </row>
    <row r="14" spans="1:16" ht="12.75">
      <c r="A14" s="7">
        <v>2</v>
      </c>
      <c s="7" t="s">
        <v>154</v>
      </c>
      <c s="7" t="s">
        <v>44</v>
      </c>
      <c s="7" t="s">
        <v>2886</v>
      </c>
      <c s="7" t="s">
        <v>128</v>
      </c>
      <c s="10">
        <v>1620</v>
      </c>
      <c s="14"/>
      <c s="13">
        <f>ROUND((G14*F14),2)</f>
      </c>
      <c r="O14">
        <f>rekapitulace!H8</f>
      </c>
      <c>
        <f>O14/100*H14</f>
      </c>
    </row>
    <row r="15" spans="4:4" ht="63.75">
      <c r="D15" s="15" t="s">
        <v>2887</v>
      </c>
    </row>
    <row r="16" spans="1:16" ht="12.75">
      <c r="A16" s="7">
        <v>3</v>
      </c>
      <c s="7" t="s">
        <v>156</v>
      </c>
      <c s="7" t="s">
        <v>44</v>
      </c>
      <c s="7" t="s">
        <v>2888</v>
      </c>
      <c s="7" t="s">
        <v>128</v>
      </c>
      <c s="10">
        <v>6480</v>
      </c>
      <c s="14"/>
      <c s="13">
        <f>ROUND((G16*F16),2)</f>
      </c>
      <c r="O16">
        <f>rekapitulace!H8</f>
      </c>
      <c>
        <f>O16/100*H16</f>
      </c>
    </row>
    <row r="17" spans="4:4" ht="38.25">
      <c r="D17" s="15" t="s">
        <v>2889</v>
      </c>
    </row>
    <row r="18" spans="1:16" ht="12.75">
      <c r="A18" s="7">
        <v>4</v>
      </c>
      <c s="7" t="s">
        <v>159</v>
      </c>
      <c s="7" t="s">
        <v>44</v>
      </c>
      <c s="7" t="s">
        <v>2890</v>
      </c>
      <c s="7" t="s">
        <v>152</v>
      </c>
      <c s="10">
        <v>2</v>
      </c>
      <c s="14"/>
      <c s="13">
        <f>ROUND((G18*F18),2)</f>
      </c>
      <c r="O18">
        <f>rekapitulace!H8</f>
      </c>
      <c>
        <f>O18/100*H18</f>
      </c>
    </row>
    <row r="19" spans="4:4" ht="25.5">
      <c r="D19" s="15" t="s">
        <v>161</v>
      </c>
    </row>
    <row r="20" spans="1:16" ht="12.75">
      <c r="A20" s="7">
        <v>5</v>
      </c>
      <c s="7" t="s">
        <v>162</v>
      </c>
      <c s="7" t="s">
        <v>44</v>
      </c>
      <c s="7" t="s">
        <v>2891</v>
      </c>
      <c s="7" t="s">
        <v>152</v>
      </c>
      <c s="10">
        <v>2</v>
      </c>
      <c s="14"/>
      <c s="13">
        <f>ROUND((G20*F20),2)</f>
      </c>
      <c r="O20">
        <f>rekapitulace!H8</f>
      </c>
      <c>
        <f>O20/100*H20</f>
      </c>
    </row>
    <row r="21" spans="4:4" ht="25.5">
      <c r="D21" s="15" t="s">
        <v>161</v>
      </c>
    </row>
    <row r="22" spans="1:16" ht="12.75" customHeight="1">
      <c r="A22" s="16"/>
      <c s="16"/>
      <c s="16" t="s">
        <v>150</v>
      </c>
      <c s="16" t="s">
        <v>2883</v>
      </c>
      <c s="16"/>
      <c s="16"/>
      <c s="16"/>
      <c s="16">
        <f>SUM(H12:H21)</f>
      </c>
      <c r="P22">
        <f>ROUND(SUM(P12:P21),2)</f>
      </c>
    </row>
    <row r="24" spans="1:8" ht="12.75" customHeight="1">
      <c r="A24" s="9"/>
      <c s="9"/>
      <c s="9" t="s">
        <v>154</v>
      </c>
      <c s="9" t="s">
        <v>2892</v>
      </c>
      <c s="9"/>
      <c s="11"/>
      <c s="9"/>
      <c s="11"/>
    </row>
    <row r="25" spans="1:16" ht="12.75">
      <c r="A25" s="7">
        <v>6</v>
      </c>
      <c s="7" t="s">
        <v>165</v>
      </c>
      <c s="7" t="s">
        <v>44</v>
      </c>
      <c s="7" t="s">
        <v>2893</v>
      </c>
      <c s="7" t="s">
        <v>93</v>
      </c>
      <c s="10">
        <v>5</v>
      </c>
      <c s="14"/>
      <c s="13">
        <f>ROUND((G25*F25),2)</f>
      </c>
      <c r="O25">
        <f>rekapitulace!H8</f>
      </c>
      <c>
        <f>O25/100*H25</f>
      </c>
    </row>
    <row r="26" spans="4:4" ht="25.5">
      <c r="D26" s="15" t="s">
        <v>2894</v>
      </c>
    </row>
    <row r="27" spans="1:16" ht="12.75">
      <c r="A27" s="7">
        <v>7</v>
      </c>
      <c s="7" t="s">
        <v>168</v>
      </c>
      <c s="7" t="s">
        <v>44</v>
      </c>
      <c s="7" t="s">
        <v>2895</v>
      </c>
      <c s="7" t="s">
        <v>128</v>
      </c>
      <c s="10">
        <v>1160</v>
      </c>
      <c s="14"/>
      <c s="13">
        <f>ROUND((G27*F27),2)</f>
      </c>
      <c r="O27">
        <f>rekapitulace!H8</f>
      </c>
      <c>
        <f>O27/100*H27</f>
      </c>
    </row>
    <row r="28" spans="4:4" ht="38.25">
      <c r="D28" s="15" t="s">
        <v>2896</v>
      </c>
    </row>
    <row r="29" spans="1:16" ht="12.75">
      <c r="A29" s="7">
        <v>8</v>
      </c>
      <c s="7" t="s">
        <v>171</v>
      </c>
      <c s="7" t="s">
        <v>44</v>
      </c>
      <c s="7" t="s">
        <v>2897</v>
      </c>
      <c s="7" t="s">
        <v>152</v>
      </c>
      <c s="10">
        <v>200</v>
      </c>
      <c s="14"/>
      <c s="13">
        <f>ROUND((G29*F29),2)</f>
      </c>
      <c r="O29">
        <f>rekapitulace!H8</f>
      </c>
      <c>
        <f>O29/100*H29</f>
      </c>
    </row>
    <row r="30" spans="4:4" ht="25.5">
      <c r="D30" s="15" t="s">
        <v>2898</v>
      </c>
    </row>
    <row r="31" spans="1:16" ht="12.75" customHeight="1">
      <c r="A31" s="16"/>
      <c s="16"/>
      <c s="16" t="s">
        <v>154</v>
      </c>
      <c s="16" t="s">
        <v>2892</v>
      </c>
      <c s="16"/>
      <c s="16"/>
      <c s="16"/>
      <c s="16">
        <f>SUM(H25:H30)</f>
      </c>
      <c r="P31">
        <f>ROUND(SUM(P25:P30),2)</f>
      </c>
    </row>
    <row r="33" spans="1:8" ht="12.75" customHeight="1">
      <c r="A33" s="9"/>
      <c s="9"/>
      <c s="9" t="s">
        <v>156</v>
      </c>
      <c s="9" t="s">
        <v>2899</v>
      </c>
      <c s="9"/>
      <c s="11"/>
      <c s="9"/>
      <c s="11"/>
    </row>
    <row r="34" spans="1:16" ht="12.75">
      <c r="A34" s="7">
        <v>9</v>
      </c>
      <c s="7" t="s">
        <v>174</v>
      </c>
      <c s="7" t="s">
        <v>44</v>
      </c>
      <c s="7" t="s">
        <v>2900</v>
      </c>
      <c s="7" t="s">
        <v>128</v>
      </c>
      <c s="10">
        <v>2920</v>
      </c>
      <c s="14"/>
      <c s="13">
        <f>ROUND((G34*F34),2)</f>
      </c>
      <c r="O34">
        <f>rekapitulace!H8</f>
      </c>
      <c>
        <f>O34/100*H34</f>
      </c>
    </row>
    <row r="35" spans="4:4" ht="38.25">
      <c r="D35" s="15" t="s">
        <v>2901</v>
      </c>
    </row>
    <row r="36" spans="1:16" ht="12.75">
      <c r="A36" s="7">
        <v>10</v>
      </c>
      <c s="7" t="s">
        <v>177</v>
      </c>
      <c s="7" t="s">
        <v>44</v>
      </c>
      <c s="7" t="s">
        <v>2902</v>
      </c>
      <c s="7" t="s">
        <v>128</v>
      </c>
      <c s="10">
        <v>6480</v>
      </c>
      <c s="14"/>
      <c s="13">
        <f>ROUND((G36*F36),2)</f>
      </c>
      <c r="O36">
        <f>rekapitulace!H8</f>
      </c>
      <c>
        <f>O36/100*H36</f>
      </c>
    </row>
    <row r="37" spans="4:4" ht="38.25">
      <c r="D37" s="15" t="s">
        <v>2889</v>
      </c>
    </row>
    <row r="38" spans="1:16" ht="12.75" customHeight="1">
      <c r="A38" s="16"/>
      <c s="16"/>
      <c s="16" t="s">
        <v>156</v>
      </c>
      <c s="16" t="s">
        <v>2899</v>
      </c>
      <c s="16"/>
      <c s="16"/>
      <c s="16"/>
      <c s="16">
        <f>SUM(H34:H37)</f>
      </c>
      <c r="P38">
        <f>ROUND(SUM(P34:P37),2)</f>
      </c>
    </row>
    <row r="40" spans="1:8" ht="12.75" customHeight="1">
      <c r="A40" s="9"/>
      <c s="9"/>
      <c s="9" t="s">
        <v>159</v>
      </c>
      <c s="9" t="s">
        <v>2903</v>
      </c>
      <c s="9"/>
      <c s="11"/>
      <c s="9"/>
      <c s="11"/>
    </row>
    <row r="41" spans="1:16" ht="12.75">
      <c r="A41" s="7">
        <v>11</v>
      </c>
      <c s="7" t="s">
        <v>179</v>
      </c>
      <c s="7" t="s">
        <v>44</v>
      </c>
      <c s="7" t="s">
        <v>2904</v>
      </c>
      <c s="7" t="s">
        <v>97</v>
      </c>
      <c s="10">
        <v>10</v>
      </c>
      <c s="14"/>
      <c s="13">
        <f>ROUND((G41*F41),2)</f>
      </c>
      <c r="O41">
        <f>rekapitulace!H8</f>
      </c>
      <c>
        <f>O41/100*H41</f>
      </c>
    </row>
    <row r="42" spans="4:4" ht="25.5">
      <c r="D42" s="15" t="s">
        <v>2905</v>
      </c>
    </row>
    <row r="43" spans="1:16" ht="12.75" customHeight="1">
      <c r="A43" s="16"/>
      <c s="16"/>
      <c s="16" t="s">
        <v>159</v>
      </c>
      <c s="16" t="s">
        <v>2903</v>
      </c>
      <c s="16"/>
      <c s="16"/>
      <c s="16"/>
      <c s="16">
        <f>SUM(H41:H42)</f>
      </c>
      <c r="P43">
        <f>ROUND(SUM(P41:P42),2)</f>
      </c>
    </row>
    <row r="45" spans="1:8" ht="12.75" customHeight="1">
      <c r="A45" s="9"/>
      <c s="9"/>
      <c s="9" t="s">
        <v>162</v>
      </c>
      <c s="9" t="s">
        <v>102</v>
      </c>
      <c s="9"/>
      <c s="11"/>
      <c s="9"/>
      <c s="11"/>
    </row>
    <row r="46" spans="1:16" ht="12.75">
      <c r="A46" s="7">
        <v>12</v>
      </c>
      <c s="7" t="s">
        <v>182</v>
      </c>
      <c s="7" t="s">
        <v>44</v>
      </c>
      <c s="7" t="s">
        <v>2906</v>
      </c>
      <c s="7" t="s">
        <v>152</v>
      </c>
      <c s="10">
        <v>4</v>
      </c>
      <c s="14"/>
      <c s="13">
        <f>ROUND((G46*F46),2)</f>
      </c>
      <c r="O46">
        <f>rekapitulace!H8</f>
      </c>
      <c>
        <f>O46/100*H46</f>
      </c>
    </row>
    <row r="47" spans="4:4" ht="25.5">
      <c r="D47" s="15" t="s">
        <v>153</v>
      </c>
    </row>
    <row r="48" spans="1:16" ht="12.75" customHeight="1">
      <c r="A48" s="16"/>
      <c s="16"/>
      <c s="16" t="s">
        <v>162</v>
      </c>
      <c s="16" t="s">
        <v>102</v>
      </c>
      <c s="16"/>
      <c s="16"/>
      <c s="16"/>
      <c s="16">
        <f>SUM(H46:H47)</f>
      </c>
      <c r="P48">
        <f>ROUND(SUM(P46:P47),2)</f>
      </c>
    </row>
    <row r="50" spans="1:8" ht="12.75" customHeight="1">
      <c r="A50" s="9"/>
      <c s="9"/>
      <c s="9" t="s">
        <v>165</v>
      </c>
      <c s="9" t="s">
        <v>2309</v>
      </c>
      <c s="9"/>
      <c s="11"/>
      <c s="9"/>
      <c s="11"/>
    </row>
    <row r="51" spans="1:16" ht="12.75">
      <c r="A51" s="7">
        <v>13</v>
      </c>
      <c s="7" t="s">
        <v>186</v>
      </c>
      <c s="7" t="s">
        <v>44</v>
      </c>
      <c s="7" t="s">
        <v>2907</v>
      </c>
      <c s="7" t="s">
        <v>152</v>
      </c>
      <c s="10">
        <v>1</v>
      </c>
      <c s="14"/>
      <c s="13">
        <f>ROUND((G51*F51),2)</f>
      </c>
      <c r="O51">
        <f>rekapitulace!H8</f>
      </c>
      <c>
        <f>O51/100*H51</f>
      </c>
    </row>
    <row r="52" spans="4:4" ht="25.5">
      <c r="D52" s="15" t="s">
        <v>53</v>
      </c>
    </row>
    <row r="53" spans="1:16" ht="12.75">
      <c r="A53" s="7">
        <v>14</v>
      </c>
      <c s="7" t="s">
        <v>189</v>
      </c>
      <c s="7" t="s">
        <v>44</v>
      </c>
      <c s="7" t="s">
        <v>2908</v>
      </c>
      <c s="7" t="s">
        <v>46</v>
      </c>
      <c s="10">
        <v>1</v>
      </c>
      <c s="14"/>
      <c s="13">
        <f>ROUND((G53*F53),2)</f>
      </c>
      <c r="O53">
        <f>rekapitulace!H8</f>
      </c>
      <c>
        <f>O53/100*H53</f>
      </c>
    </row>
    <row r="54" spans="4:4" ht="25.5">
      <c r="D54" s="15" t="s">
        <v>53</v>
      </c>
    </row>
    <row r="55" spans="1:16" ht="12.75" customHeight="1">
      <c r="A55" s="16"/>
      <c s="16"/>
      <c s="16" t="s">
        <v>165</v>
      </c>
      <c s="16" t="s">
        <v>2309</v>
      </c>
      <c s="16"/>
      <c s="16"/>
      <c s="16"/>
      <c s="16">
        <f>SUM(H51:H54)</f>
      </c>
      <c r="P55">
        <f>ROUND(SUM(P51:P54),2)</f>
      </c>
    </row>
    <row r="57" spans="1:16" ht="12.75" customHeight="1">
      <c r="A57" s="16"/>
      <c s="16"/>
      <c s="16"/>
      <c s="16" t="s">
        <v>65</v>
      </c>
      <c s="16"/>
      <c s="16"/>
      <c s="16"/>
      <c s="16">
        <f>+H22+H31+H38+H43+H48+H55</f>
      </c>
      <c r="P57">
        <f>+P22+P31+P38+P43+P48+P55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7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40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2909</v>
      </c>
      <c s="5" t="s">
        <v>2910</v>
      </c>
      <c s="5"/>
    </row>
    <row r="6" spans="1:5" ht="12.75" customHeight="1">
      <c r="A6" t="s">
        <v>17</v>
      </c>
      <c r="C6" s="5" t="s">
        <v>2911</v>
      </c>
      <c s="5" t="s">
        <v>2910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150</v>
      </c>
      <c s="9" t="s">
        <v>2912</v>
      </c>
      <c s="9"/>
      <c s="11"/>
      <c s="9"/>
      <c s="11"/>
    </row>
    <row r="12" spans="1:16" ht="12.75">
      <c r="A12" s="7">
        <v>1</v>
      </c>
      <c s="7" t="s">
        <v>150</v>
      </c>
      <c s="7" t="s">
        <v>44</v>
      </c>
      <c s="7" t="s">
        <v>2913</v>
      </c>
      <c s="7" t="s">
        <v>237</v>
      </c>
      <c s="10">
        <v>900</v>
      </c>
      <c s="14"/>
      <c s="13">
        <f>ROUND((G12*F12),2)</f>
      </c>
      <c r="O12">
        <f>rekapitulace!H8</f>
      </c>
      <c>
        <f>O12/100*H12</f>
      </c>
    </row>
    <row r="13" spans="4:4" ht="25.5">
      <c r="D13" s="15" t="s">
        <v>2914</v>
      </c>
    </row>
    <row r="14" spans="1:16" ht="12.75">
      <c r="A14" s="7">
        <v>2</v>
      </c>
      <c s="7" t="s">
        <v>154</v>
      </c>
      <c s="7" t="s">
        <v>44</v>
      </c>
      <c s="7" t="s">
        <v>2915</v>
      </c>
      <c s="7" t="s">
        <v>93</v>
      </c>
      <c s="10">
        <v>5</v>
      </c>
      <c s="14"/>
      <c s="13">
        <f>ROUND((G14*F14),2)</f>
      </c>
      <c r="O14">
        <f>rekapitulace!H8</f>
      </c>
      <c>
        <f>O14/100*H14</f>
      </c>
    </row>
    <row r="15" spans="4:4" ht="25.5">
      <c r="D15" s="15" t="s">
        <v>2894</v>
      </c>
    </row>
    <row r="16" spans="1:16" ht="12.75">
      <c r="A16" s="7">
        <v>3</v>
      </c>
      <c s="7" t="s">
        <v>156</v>
      </c>
      <c s="7" t="s">
        <v>44</v>
      </c>
      <c s="7" t="s">
        <v>2916</v>
      </c>
      <c s="7" t="s">
        <v>93</v>
      </c>
      <c s="10">
        <v>24</v>
      </c>
      <c s="14"/>
      <c s="13">
        <f>ROUND((G16*F16),2)</f>
      </c>
      <c r="O16">
        <f>rekapitulace!H8</f>
      </c>
      <c>
        <f>O16/100*H16</f>
      </c>
    </row>
    <row r="17" spans="4:4" ht="25.5">
      <c r="D17" s="15" t="s">
        <v>2917</v>
      </c>
    </row>
    <row r="18" spans="1:16" ht="12.75">
      <c r="A18" s="7">
        <v>4</v>
      </c>
      <c s="7" t="s">
        <v>159</v>
      </c>
      <c s="7" t="s">
        <v>44</v>
      </c>
      <c s="7" t="s">
        <v>2918</v>
      </c>
      <c s="7" t="s">
        <v>128</v>
      </c>
      <c s="10">
        <v>220</v>
      </c>
      <c s="14"/>
      <c s="13">
        <f>ROUND((G18*F18),2)</f>
      </c>
      <c r="O18">
        <f>rekapitulace!H8</f>
      </c>
      <c>
        <f>O18/100*H18</f>
      </c>
    </row>
    <row r="19" spans="4:4" ht="38.25">
      <c r="D19" s="15" t="s">
        <v>1700</v>
      </c>
    </row>
    <row r="20" spans="1:16" ht="12.75">
      <c r="A20" s="7">
        <v>5</v>
      </c>
      <c s="7" t="s">
        <v>162</v>
      </c>
      <c s="7" t="s">
        <v>44</v>
      </c>
      <c s="7" t="s">
        <v>2919</v>
      </c>
      <c s="7" t="s">
        <v>152</v>
      </c>
      <c s="10">
        <v>120</v>
      </c>
      <c s="14"/>
      <c s="13">
        <f>ROUND((G20*F20),2)</f>
      </c>
      <c r="O20">
        <f>rekapitulace!H8</f>
      </c>
      <c>
        <f>O20/100*H20</f>
      </c>
    </row>
    <row r="21" spans="4:4" ht="25.5">
      <c r="D21" s="15" t="s">
        <v>2920</v>
      </c>
    </row>
    <row r="22" spans="1:16" ht="12.75">
      <c r="A22" s="7">
        <v>6</v>
      </c>
      <c s="7" t="s">
        <v>165</v>
      </c>
      <c s="7" t="s">
        <v>44</v>
      </c>
      <c s="7" t="s">
        <v>2921</v>
      </c>
      <c s="7" t="s">
        <v>128</v>
      </c>
      <c s="10">
        <v>4100</v>
      </c>
      <c s="14"/>
      <c s="13">
        <f>ROUND((G22*F22),2)</f>
      </c>
      <c r="O22">
        <f>rekapitulace!H8</f>
      </c>
      <c>
        <f>O22/100*H22</f>
      </c>
    </row>
    <row r="23" spans="4:4" ht="38.25">
      <c r="D23" s="15" t="s">
        <v>2922</v>
      </c>
    </row>
    <row r="24" spans="1:16" ht="12.75">
      <c r="A24" s="7">
        <v>7</v>
      </c>
      <c s="7" t="s">
        <v>168</v>
      </c>
      <c s="7" t="s">
        <v>44</v>
      </c>
      <c s="7" t="s">
        <v>2923</v>
      </c>
      <c s="7" t="s">
        <v>128</v>
      </c>
      <c s="10">
        <v>20</v>
      </c>
      <c s="14"/>
      <c s="13">
        <f>ROUND((G24*F24),2)</f>
      </c>
      <c r="O24">
        <f>rekapitulace!H8</f>
      </c>
      <c>
        <f>O24/100*H24</f>
      </c>
    </row>
    <row r="25" spans="4:4" ht="25.5">
      <c r="D25" s="15" t="s">
        <v>317</v>
      </c>
    </row>
    <row r="26" spans="1:16" ht="12.75">
      <c r="A26" s="7">
        <v>8</v>
      </c>
      <c s="7" t="s">
        <v>171</v>
      </c>
      <c s="7" t="s">
        <v>44</v>
      </c>
      <c s="7" t="s">
        <v>2924</v>
      </c>
      <c s="7" t="s">
        <v>152</v>
      </c>
      <c s="10">
        <v>4</v>
      </c>
      <c s="14"/>
      <c s="13">
        <f>ROUND((G26*F26),2)</f>
      </c>
      <c r="O26">
        <f>rekapitulace!H8</f>
      </c>
      <c>
        <f>O26/100*H26</f>
      </c>
    </row>
    <row r="27" spans="4:4" ht="25.5">
      <c r="D27" s="15" t="s">
        <v>153</v>
      </c>
    </row>
    <row r="28" spans="1:16" ht="12.75">
      <c r="A28" s="7">
        <v>9</v>
      </c>
      <c s="7" t="s">
        <v>174</v>
      </c>
      <c s="7" t="s">
        <v>44</v>
      </c>
      <c s="7" t="s">
        <v>2925</v>
      </c>
      <c s="7" t="s">
        <v>128</v>
      </c>
      <c s="10">
        <v>20</v>
      </c>
      <c s="14"/>
      <c s="13">
        <f>ROUND((G28*F28),2)</f>
      </c>
      <c r="O28">
        <f>rekapitulace!H8</f>
      </c>
      <c>
        <f>O28/100*H28</f>
      </c>
    </row>
    <row r="29" spans="4:4" ht="25.5">
      <c r="D29" s="15" t="s">
        <v>317</v>
      </c>
    </row>
    <row r="30" spans="1:16" ht="12.75">
      <c r="A30" s="7">
        <v>10</v>
      </c>
      <c s="7" t="s">
        <v>177</v>
      </c>
      <c s="7" t="s">
        <v>44</v>
      </c>
      <c s="7" t="s">
        <v>2926</v>
      </c>
      <c s="7" t="s">
        <v>152</v>
      </c>
      <c s="10">
        <v>24</v>
      </c>
      <c s="14"/>
      <c s="13">
        <f>ROUND((G30*F30),2)</f>
      </c>
      <c r="O30">
        <f>rekapitulace!H8</f>
      </c>
      <c>
        <f>O30/100*H30</f>
      </c>
    </row>
    <row r="31" spans="4:4" ht="25.5">
      <c r="D31" s="15" t="s">
        <v>491</v>
      </c>
    </row>
    <row r="32" spans="1:16" ht="12.75">
      <c r="A32" s="7">
        <v>11</v>
      </c>
      <c s="7" t="s">
        <v>179</v>
      </c>
      <c s="7" t="s">
        <v>44</v>
      </c>
      <c s="7" t="s">
        <v>2927</v>
      </c>
      <c s="7" t="s">
        <v>152</v>
      </c>
      <c s="10">
        <v>4</v>
      </c>
      <c s="14"/>
      <c s="13">
        <f>ROUND((G32*F32),2)</f>
      </c>
      <c r="O32">
        <f>rekapitulace!H8</f>
      </c>
      <c>
        <f>O32/100*H32</f>
      </c>
    </row>
    <row r="33" spans="4:4" ht="25.5">
      <c r="D33" s="15" t="s">
        <v>153</v>
      </c>
    </row>
    <row r="34" spans="1:16" ht="12.75">
      <c r="A34" s="7">
        <v>12</v>
      </c>
      <c s="7" t="s">
        <v>182</v>
      </c>
      <c s="7" t="s">
        <v>44</v>
      </c>
      <c s="7" t="s">
        <v>2928</v>
      </c>
      <c s="7" t="s">
        <v>128</v>
      </c>
      <c s="10">
        <v>80</v>
      </c>
      <c s="14"/>
      <c s="13">
        <f>ROUND((G34*F34),2)</f>
      </c>
      <c r="O34">
        <f>rekapitulace!H8</f>
      </c>
      <c>
        <f>O34/100*H34</f>
      </c>
    </row>
    <row r="35" spans="4:4" ht="25.5">
      <c r="D35" s="15" t="s">
        <v>1831</v>
      </c>
    </row>
    <row r="36" spans="1:16" ht="12.75">
      <c r="A36" s="7">
        <v>13</v>
      </c>
      <c s="7" t="s">
        <v>186</v>
      </c>
      <c s="7" t="s">
        <v>44</v>
      </c>
      <c s="7" t="s">
        <v>2929</v>
      </c>
      <c s="7" t="s">
        <v>152</v>
      </c>
      <c s="10">
        <v>4</v>
      </c>
      <c s="14"/>
      <c s="13">
        <f>ROUND((G36*F36),2)</f>
      </c>
      <c r="O36">
        <f>rekapitulace!H8</f>
      </c>
      <c>
        <f>O36/100*H36</f>
      </c>
    </row>
    <row r="37" spans="4:4" ht="25.5">
      <c r="D37" s="15" t="s">
        <v>153</v>
      </c>
    </row>
    <row r="38" spans="1:16" ht="12.75" customHeight="1">
      <c r="A38" s="16"/>
      <c s="16"/>
      <c s="16" t="s">
        <v>150</v>
      </c>
      <c s="16" t="s">
        <v>2912</v>
      </c>
      <c s="16"/>
      <c s="16"/>
      <c s="16"/>
      <c s="16">
        <f>SUM(H12:H37)</f>
      </c>
      <c r="P38">
        <f>ROUND(SUM(P12:P37),2)</f>
      </c>
    </row>
    <row r="40" spans="1:16" ht="12.75" customHeight="1">
      <c r="A40" s="16"/>
      <c s="16"/>
      <c s="16"/>
      <c s="16" t="s">
        <v>65</v>
      </c>
      <c s="16"/>
      <c s="16"/>
      <c s="16"/>
      <c s="16">
        <f>+H38</f>
      </c>
      <c r="P40">
        <f>+P38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7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18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2930</v>
      </c>
      <c s="5" t="s">
        <v>2931</v>
      </c>
      <c s="5"/>
    </row>
    <row r="6" spans="1:5" ht="12.75" customHeight="1">
      <c r="A6" t="s">
        <v>17</v>
      </c>
      <c r="C6" s="5" t="s">
        <v>2932</v>
      </c>
      <c s="5" t="s">
        <v>2931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150</v>
      </c>
      <c s="9" t="s">
        <v>2933</v>
      </c>
      <c s="9"/>
      <c s="11"/>
      <c s="9"/>
      <c s="11"/>
    </row>
    <row r="12" spans="1:16" ht="12.75">
      <c r="A12" s="7">
        <v>1</v>
      </c>
      <c s="7" t="s">
        <v>150</v>
      </c>
      <c s="7" t="s">
        <v>44</v>
      </c>
      <c s="7" t="s">
        <v>2934</v>
      </c>
      <c s="7" t="s">
        <v>152</v>
      </c>
      <c s="10">
        <v>2</v>
      </c>
      <c s="14"/>
      <c s="13">
        <f>ROUND((G12*F12),2)</f>
      </c>
      <c r="O12">
        <f>rekapitulace!H8</f>
      </c>
      <c>
        <f>O12/100*H12</f>
      </c>
    </row>
    <row r="13" spans="4:4" ht="25.5">
      <c r="D13" s="15" t="s">
        <v>161</v>
      </c>
    </row>
    <row r="14" spans="1:16" ht="12.75">
      <c r="A14" s="7">
        <v>2</v>
      </c>
      <c s="7" t="s">
        <v>154</v>
      </c>
      <c s="7" t="s">
        <v>44</v>
      </c>
      <c s="7" t="s">
        <v>2935</v>
      </c>
      <c s="7" t="s">
        <v>152</v>
      </c>
      <c s="10">
        <v>4</v>
      </c>
      <c s="14"/>
      <c s="13">
        <f>ROUND((G14*F14),2)</f>
      </c>
      <c r="O14">
        <f>rekapitulace!H8</f>
      </c>
      <c>
        <f>O14/100*H14</f>
      </c>
    </row>
    <row r="15" spans="4:4" ht="25.5">
      <c r="D15" s="15" t="s">
        <v>153</v>
      </c>
    </row>
    <row r="16" spans="1:16" ht="12.75" customHeight="1">
      <c r="A16" s="16"/>
      <c s="16"/>
      <c s="16" t="s">
        <v>150</v>
      </c>
      <c s="16" t="s">
        <v>2933</v>
      </c>
      <c s="16"/>
      <c s="16"/>
      <c s="16"/>
      <c s="16">
        <f>SUM(H12:H15)</f>
      </c>
      <c r="P16">
        <f>ROUND(SUM(P12:P15),2)</f>
      </c>
    </row>
    <row r="18" spans="1:16" ht="12.75" customHeight="1">
      <c r="A18" s="16"/>
      <c s="16"/>
      <c s="16"/>
      <c s="16" t="s">
        <v>65</v>
      </c>
      <c s="16"/>
      <c s="16"/>
      <c s="16"/>
      <c s="16">
        <f>+H16</f>
      </c>
      <c r="P18">
        <f>+P16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7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2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2936</v>
      </c>
      <c s="5" t="s">
        <v>2937</v>
      </c>
      <c s="5"/>
    </row>
    <row r="6" spans="1:5" ht="12.75" customHeight="1">
      <c r="A6" t="s">
        <v>17</v>
      </c>
      <c r="C6" s="5" t="s">
        <v>2938</v>
      </c>
      <c s="5" t="s">
        <v>2937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35</v>
      </c>
      <c s="9" t="s">
        <v>850</v>
      </c>
      <c s="9"/>
      <c s="11"/>
      <c s="9"/>
      <c s="11"/>
    </row>
    <row r="12" spans="1:16" ht="12.75">
      <c r="A12" s="7">
        <v>1</v>
      </c>
      <c s="7" t="s">
        <v>1383</v>
      </c>
      <c s="7" t="s">
        <v>44</v>
      </c>
      <c s="7" t="s">
        <v>1384</v>
      </c>
      <c s="7" t="s">
        <v>93</v>
      </c>
      <c s="10">
        <v>8</v>
      </c>
      <c s="14"/>
      <c s="13">
        <f>ROUND((G12*F12),2)</f>
      </c>
      <c r="O12">
        <f>rekapitulace!H8</f>
      </c>
      <c>
        <f>O12/100*H12</f>
      </c>
    </row>
    <row r="13" spans="4:4" ht="127.5">
      <c r="D13" s="15" t="s">
        <v>2939</v>
      </c>
    </row>
    <row r="14" spans="1:16" ht="12.75">
      <c r="A14" s="7">
        <v>2</v>
      </c>
      <c s="7" t="s">
        <v>1282</v>
      </c>
      <c s="7" t="s">
        <v>44</v>
      </c>
      <c s="7" t="s">
        <v>1283</v>
      </c>
      <c s="7" t="s">
        <v>152</v>
      </c>
      <c s="10">
        <v>6</v>
      </c>
      <c s="14"/>
      <c s="13">
        <f>ROUND((G14*F14),2)</f>
      </c>
      <c r="O14">
        <f>rekapitulace!H8</f>
      </c>
      <c>
        <f>O14/100*H14</f>
      </c>
    </row>
    <row r="15" spans="4:4" ht="63.75">
      <c r="D15" s="15" t="s">
        <v>2940</v>
      </c>
    </row>
    <row r="16" spans="1:16" ht="12.75">
      <c r="A16" s="7">
        <v>3</v>
      </c>
      <c s="7" t="s">
        <v>1318</v>
      </c>
      <c s="7" t="s">
        <v>44</v>
      </c>
      <c s="7" t="s">
        <v>1319</v>
      </c>
      <c s="7" t="s">
        <v>152</v>
      </c>
      <c s="10">
        <v>6</v>
      </c>
      <c s="14"/>
      <c s="13">
        <f>ROUND((G16*F16),2)</f>
      </c>
      <c r="O16">
        <f>rekapitulace!H8</f>
      </c>
      <c>
        <f>O16/100*H16</f>
      </c>
    </row>
    <row r="17" spans="4:4" ht="63.75">
      <c r="D17" s="15" t="s">
        <v>2940</v>
      </c>
    </row>
    <row r="18" spans="1:16" ht="12.75" customHeight="1">
      <c r="A18" s="16"/>
      <c s="16"/>
      <c s="16" t="s">
        <v>35</v>
      </c>
      <c s="16" t="s">
        <v>850</v>
      </c>
      <c s="16"/>
      <c s="16"/>
      <c s="16"/>
      <c s="16">
        <f>SUM(H12:H17)</f>
      </c>
      <c r="P18">
        <f>ROUND(SUM(P12:P17),2)</f>
      </c>
    </row>
    <row r="20" spans="1:8" ht="12.75" customHeight="1">
      <c r="A20" s="9"/>
      <c s="9"/>
      <c s="9" t="s">
        <v>39</v>
      </c>
      <c s="9" t="s">
        <v>366</v>
      </c>
      <c s="9"/>
      <c s="11"/>
      <c s="9"/>
      <c s="11"/>
    </row>
    <row r="21" spans="1:16" ht="12.75">
      <c r="A21" s="7">
        <v>4</v>
      </c>
      <c s="7" t="s">
        <v>1285</v>
      </c>
      <c s="7" t="s">
        <v>44</v>
      </c>
      <c s="7" t="s">
        <v>1286</v>
      </c>
      <c s="7" t="s">
        <v>117</v>
      </c>
      <c s="10">
        <v>27</v>
      </c>
      <c s="14"/>
      <c s="13">
        <f>ROUND((G21*F21),2)</f>
      </c>
      <c r="O21">
        <f>rekapitulace!H8</f>
      </c>
      <c>
        <f>O21/100*H21</f>
      </c>
    </row>
    <row r="22" spans="4:4" ht="76.5">
      <c r="D22" s="15" t="s">
        <v>2941</v>
      </c>
    </row>
    <row r="23" spans="1:16" ht="12.75" customHeight="1">
      <c r="A23" s="16"/>
      <c s="16"/>
      <c s="16" t="s">
        <v>39</v>
      </c>
      <c s="16" t="s">
        <v>366</v>
      </c>
      <c s="16"/>
      <c s="16"/>
      <c s="16"/>
      <c s="16">
        <f>SUM(H21:H22)</f>
      </c>
      <c r="P23">
        <f>ROUND(SUM(P21:P22),2)</f>
      </c>
    </row>
    <row r="25" spans="1:8" ht="12.75" customHeight="1">
      <c r="A25" s="9"/>
      <c s="9"/>
      <c s="9" t="s">
        <v>85</v>
      </c>
      <c s="9" t="s">
        <v>84</v>
      </c>
      <c s="9"/>
      <c s="11"/>
      <c s="9"/>
      <c s="11"/>
    </row>
    <row r="26" spans="1:16" ht="12.75">
      <c r="A26" s="7">
        <v>5</v>
      </c>
      <c s="7" t="s">
        <v>2506</v>
      </c>
      <c s="7" t="s">
        <v>44</v>
      </c>
      <c s="7" t="s">
        <v>2507</v>
      </c>
      <c s="7" t="s">
        <v>93</v>
      </c>
      <c s="10">
        <v>1.1</v>
      </c>
      <c s="14"/>
      <c s="13">
        <f>ROUND((G26*F26),2)</f>
      </c>
      <c r="O26">
        <f>rekapitulace!H8</f>
      </c>
      <c>
        <f>O26/100*H26</f>
      </c>
    </row>
    <row r="27" spans="4:4" ht="102">
      <c r="D27" s="15" t="s">
        <v>2942</v>
      </c>
    </row>
    <row r="28" spans="1:16" ht="12.75">
      <c r="A28" s="7">
        <v>6</v>
      </c>
      <c s="7" t="s">
        <v>126</v>
      </c>
      <c s="7" t="s">
        <v>44</v>
      </c>
      <c s="7" t="s">
        <v>127</v>
      </c>
      <c s="7" t="s">
        <v>128</v>
      </c>
      <c s="10">
        <v>15</v>
      </c>
      <c s="14"/>
      <c s="13">
        <f>ROUND((G28*F28),2)</f>
      </c>
      <c r="O28">
        <f>rekapitulace!H8</f>
      </c>
      <c>
        <f>O28/100*H28</f>
      </c>
    </row>
    <row r="29" spans="4:4" ht="25.5">
      <c r="D29" s="15" t="s">
        <v>456</v>
      </c>
    </row>
    <row r="30" spans="1:16" ht="12.75" customHeight="1">
      <c r="A30" s="16"/>
      <c s="16"/>
      <c s="16" t="s">
        <v>85</v>
      </c>
      <c s="16" t="s">
        <v>84</v>
      </c>
      <c s="16"/>
      <c s="16"/>
      <c s="16"/>
      <c s="16">
        <f>SUM(H26:H29)</f>
      </c>
      <c r="P30">
        <f>ROUND(SUM(P26:P29),2)</f>
      </c>
    </row>
    <row r="32" spans="1:16" ht="12.75" customHeight="1">
      <c r="A32" s="16"/>
      <c s="16"/>
      <c s="16"/>
      <c s="16" t="s">
        <v>65</v>
      </c>
      <c s="16"/>
      <c s="16"/>
      <c s="16"/>
      <c s="16">
        <f>+H18+H23+H30</f>
      </c>
      <c r="P32">
        <f>+P18+P23+P30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7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7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2936</v>
      </c>
      <c s="5" t="s">
        <v>2937</v>
      </c>
      <c s="5"/>
    </row>
    <row r="6" spans="1:5" ht="12.75" customHeight="1">
      <c r="A6" t="s">
        <v>17</v>
      </c>
      <c r="C6" s="5" t="s">
        <v>2943</v>
      </c>
      <c s="5" t="s">
        <v>2937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42</v>
      </c>
      <c s="9" t="s">
        <v>41</v>
      </c>
      <c s="9"/>
      <c s="11"/>
      <c s="9"/>
      <c s="11"/>
    </row>
    <row r="12" spans="1:16" ht="12.75">
      <c r="A12" s="7">
        <v>1</v>
      </c>
      <c s="7" t="s">
        <v>91</v>
      </c>
      <c s="7" t="s">
        <v>44</v>
      </c>
      <c s="7" t="s">
        <v>544</v>
      </c>
      <c s="7" t="s">
        <v>93</v>
      </c>
      <c s="10">
        <v>12.32</v>
      </c>
      <c s="14"/>
      <c s="13">
        <f>ROUND((G12*F12),2)</f>
      </c>
      <c r="O12">
        <f>rekapitulace!H8</f>
      </c>
      <c>
        <f>O12/100*H12</f>
      </c>
    </row>
    <row r="13" spans="4:4" ht="76.5">
      <c r="D13" s="15" t="s">
        <v>2944</v>
      </c>
    </row>
    <row r="14" spans="1:16" ht="12.75" customHeight="1">
      <c r="A14" s="16"/>
      <c s="16"/>
      <c s="16" t="s">
        <v>42</v>
      </c>
      <c s="16" t="s">
        <v>41</v>
      </c>
      <c s="16"/>
      <c s="16"/>
      <c s="16"/>
      <c s="16">
        <f>SUM(H12:H13)</f>
      </c>
      <c r="P14">
        <f>ROUND(SUM(P12:P13),2)</f>
      </c>
    </row>
    <row r="16" spans="1:8" ht="12.75" customHeight="1">
      <c r="A16" s="9"/>
      <c s="9"/>
      <c s="9" t="s">
        <v>24</v>
      </c>
      <c s="9" t="s">
        <v>102</v>
      </c>
      <c s="9"/>
      <c s="11"/>
      <c s="9"/>
      <c s="11"/>
    </row>
    <row r="17" spans="1:16" ht="12.75">
      <c r="A17" s="7">
        <v>2</v>
      </c>
      <c s="7" t="s">
        <v>356</v>
      </c>
      <c s="7" t="s">
        <v>44</v>
      </c>
      <c s="7" t="s">
        <v>357</v>
      </c>
      <c s="7" t="s">
        <v>93</v>
      </c>
      <c s="10">
        <v>12.32</v>
      </c>
      <c s="14"/>
      <c s="13">
        <f>ROUND((G17*F17),2)</f>
      </c>
      <c r="O17">
        <f>rekapitulace!H8</f>
      </c>
      <c>
        <f>O17/100*H17</f>
      </c>
    </row>
    <row r="18" spans="4:4" ht="76.5">
      <c r="D18" s="15" t="s">
        <v>2945</v>
      </c>
    </row>
    <row r="19" spans="1:16" ht="12.75">
      <c r="A19" s="7">
        <v>3</v>
      </c>
      <c s="7" t="s">
        <v>109</v>
      </c>
      <c s="7" t="s">
        <v>44</v>
      </c>
      <c s="7" t="s">
        <v>110</v>
      </c>
      <c s="7" t="s">
        <v>93</v>
      </c>
      <c s="10">
        <v>12.32</v>
      </c>
      <c s="14"/>
      <c s="13">
        <f>ROUND((G19*F19),2)</f>
      </c>
      <c r="O19">
        <f>rekapitulace!H8</f>
      </c>
      <c>
        <f>O19/100*H19</f>
      </c>
    </row>
    <row r="20" spans="4:4" ht="102">
      <c r="D20" s="15" t="s">
        <v>2946</v>
      </c>
    </row>
    <row r="21" spans="1:16" ht="12.75" customHeight="1">
      <c r="A21" s="16"/>
      <c s="16"/>
      <c s="16" t="s">
        <v>24</v>
      </c>
      <c s="16" t="s">
        <v>102</v>
      </c>
      <c s="16"/>
      <c s="16"/>
      <c s="16"/>
      <c s="16">
        <f>SUM(H17:H20)</f>
      </c>
      <c r="P21">
        <f>ROUND(SUM(P17:P20),2)</f>
      </c>
    </row>
    <row r="23" spans="1:8" ht="12.75" customHeight="1">
      <c r="A23" s="9"/>
      <c s="9"/>
      <c s="9" t="s">
        <v>34</v>
      </c>
      <c s="9" t="s">
        <v>570</v>
      </c>
      <c s="9"/>
      <c s="11"/>
      <c s="9"/>
      <c s="11"/>
    </row>
    <row r="24" spans="1:16" ht="12.75">
      <c r="A24" s="7">
        <v>4</v>
      </c>
      <c s="7" t="s">
        <v>2947</v>
      </c>
      <c s="7" t="s">
        <v>44</v>
      </c>
      <c s="7" t="s">
        <v>2948</v>
      </c>
      <c s="7" t="s">
        <v>93</v>
      </c>
      <c s="10">
        <v>2.128</v>
      </c>
      <c s="14"/>
      <c s="13">
        <f>ROUND((G24*F24),2)</f>
      </c>
      <c r="O24">
        <f>rekapitulace!H8</f>
      </c>
      <c>
        <f>O24/100*H24</f>
      </c>
    </row>
    <row r="25" spans="4:4" ht="153">
      <c r="D25" s="15" t="s">
        <v>2949</v>
      </c>
    </row>
    <row r="26" spans="1:16" ht="12.75">
      <c r="A26" s="7">
        <v>5</v>
      </c>
      <c s="7" t="s">
        <v>1174</v>
      </c>
      <c s="7" t="s">
        <v>44</v>
      </c>
      <c s="7" t="s">
        <v>1175</v>
      </c>
      <c s="7" t="s">
        <v>93</v>
      </c>
      <c s="10">
        <v>12.32</v>
      </c>
      <c s="14"/>
      <c s="13">
        <f>ROUND((G26*F26),2)</f>
      </c>
      <c r="O26">
        <f>rekapitulace!H8</f>
      </c>
      <c>
        <f>O26/100*H26</f>
      </c>
    </row>
    <row r="27" spans="4:4" ht="76.5">
      <c r="D27" s="15" t="s">
        <v>2945</v>
      </c>
    </row>
    <row r="28" spans="1:16" ht="12.75" customHeight="1">
      <c r="A28" s="16"/>
      <c s="16"/>
      <c s="16" t="s">
        <v>34</v>
      </c>
      <c s="16" t="s">
        <v>570</v>
      </c>
      <c s="16"/>
      <c s="16"/>
      <c s="16"/>
      <c s="16">
        <f>SUM(H24:H27)</f>
      </c>
      <c r="P28">
        <f>ROUND(SUM(P24:P27),2)</f>
      </c>
    </row>
    <row r="30" spans="1:8" ht="12.75" customHeight="1">
      <c r="A30" s="9"/>
      <c s="9"/>
      <c s="9" t="s">
        <v>85</v>
      </c>
      <c s="9" t="s">
        <v>84</v>
      </c>
      <c s="9"/>
      <c s="11"/>
      <c s="9"/>
      <c s="11"/>
    </row>
    <row r="31" spans="1:16" ht="12.75">
      <c r="A31" s="7">
        <v>6</v>
      </c>
      <c s="7" t="s">
        <v>913</v>
      </c>
      <c s="7" t="s">
        <v>44</v>
      </c>
      <c s="7" t="s">
        <v>914</v>
      </c>
      <c s="7" t="s">
        <v>128</v>
      </c>
      <c s="10">
        <v>28</v>
      </c>
      <c s="14"/>
      <c s="13">
        <f>ROUND((G31*F31),2)</f>
      </c>
      <c r="O31">
        <f>rekapitulace!H8</f>
      </c>
      <c>
        <f>O31/100*H31</f>
      </c>
    </row>
    <row r="32" spans="4:4" ht="89.25">
      <c r="D32" s="15" t="s">
        <v>2950</v>
      </c>
    </row>
    <row r="33" spans="1:16" ht="12.75">
      <c r="A33" s="7">
        <v>7</v>
      </c>
      <c s="7" t="s">
        <v>126</v>
      </c>
      <c s="7" t="s">
        <v>44</v>
      </c>
      <c s="7" t="s">
        <v>127</v>
      </c>
      <c s="7" t="s">
        <v>128</v>
      </c>
      <c s="10">
        <v>90</v>
      </c>
      <c s="14"/>
      <c s="13">
        <f>ROUND((G33*F33),2)</f>
      </c>
      <c r="O33">
        <f>rekapitulace!H8</f>
      </c>
      <c>
        <f>O33/100*H33</f>
      </c>
    </row>
    <row r="34" spans="4:4" ht="25.5">
      <c r="D34" s="15" t="s">
        <v>1651</v>
      </c>
    </row>
    <row r="35" spans="1:16" ht="12.75" customHeight="1">
      <c r="A35" s="16"/>
      <c s="16"/>
      <c s="16" t="s">
        <v>85</v>
      </c>
      <c s="16" t="s">
        <v>84</v>
      </c>
      <c s="16"/>
      <c s="16"/>
      <c s="16"/>
      <c s="16">
        <f>SUM(H31:H34)</f>
      </c>
      <c r="P35">
        <f>ROUND(SUM(P31:P34),2)</f>
      </c>
    </row>
    <row r="37" spans="1:16" ht="12.75" customHeight="1">
      <c r="A37" s="16"/>
      <c s="16"/>
      <c s="16"/>
      <c s="16" t="s">
        <v>65</v>
      </c>
      <c s="16"/>
      <c s="16"/>
      <c s="16"/>
      <c s="16">
        <f>+H14+H21+H28+H35</f>
      </c>
      <c r="P37">
        <f>+P14+P21+P28+P35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7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64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2936</v>
      </c>
      <c s="5" t="s">
        <v>2937</v>
      </c>
      <c s="5"/>
    </row>
    <row r="6" spans="1:5" ht="12.75" customHeight="1">
      <c r="A6" t="s">
        <v>17</v>
      </c>
      <c r="C6" s="5" t="s">
        <v>2951</v>
      </c>
      <c s="5" t="s">
        <v>2937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42</v>
      </c>
      <c s="9" t="s">
        <v>41</v>
      </c>
      <c s="9"/>
      <c s="11"/>
      <c s="9"/>
      <c s="11"/>
    </row>
    <row r="12" spans="1:16" ht="12.75">
      <c r="A12" s="7">
        <v>1</v>
      </c>
      <c s="7" t="s">
        <v>91</v>
      </c>
      <c s="7" t="s">
        <v>44</v>
      </c>
      <c s="7" t="s">
        <v>544</v>
      </c>
      <c s="7" t="s">
        <v>93</v>
      </c>
      <c s="10">
        <v>3.74</v>
      </c>
      <c s="14"/>
      <c s="13">
        <f>ROUND((G12*F12),2)</f>
      </c>
      <c r="O12">
        <f>rekapitulace!H8</f>
      </c>
      <c>
        <f>O12/100*H12</f>
      </c>
    </row>
    <row r="13" spans="4:4" ht="63.75">
      <c r="D13" s="15" t="s">
        <v>2952</v>
      </c>
    </row>
    <row r="14" spans="1:16" ht="12.75">
      <c r="A14" s="7">
        <v>2</v>
      </c>
      <c s="7" t="s">
        <v>95</v>
      </c>
      <c s="7" t="s">
        <v>44</v>
      </c>
      <c s="7" t="s">
        <v>544</v>
      </c>
      <c s="7" t="s">
        <v>97</v>
      </c>
      <c s="10">
        <v>1.613</v>
      </c>
      <c s="14"/>
      <c s="13">
        <f>ROUND((G14*F14),2)</f>
      </c>
      <c r="O14">
        <f>rekapitulace!H8</f>
      </c>
      <c>
        <f>O14/100*H14</f>
      </c>
    </row>
    <row r="15" spans="4:4" ht="89.25">
      <c r="D15" s="15" t="s">
        <v>2953</v>
      </c>
    </row>
    <row r="16" spans="1:16" ht="12.75" customHeight="1">
      <c r="A16" s="16"/>
      <c s="16"/>
      <c s="16" t="s">
        <v>42</v>
      </c>
      <c s="16" t="s">
        <v>41</v>
      </c>
      <c s="16"/>
      <c s="16"/>
      <c s="16"/>
      <c s="16">
        <f>SUM(H12:H15)</f>
      </c>
      <c r="P16">
        <f>ROUND(SUM(P12:P15),2)</f>
      </c>
    </row>
    <row r="18" spans="1:8" ht="12.75" customHeight="1">
      <c r="A18" s="9"/>
      <c s="9"/>
      <c s="9" t="s">
        <v>24</v>
      </c>
      <c s="9" t="s">
        <v>102</v>
      </c>
      <c s="9"/>
      <c s="11"/>
      <c s="9"/>
      <c s="11"/>
    </row>
    <row r="19" spans="1:16" ht="12.75">
      <c r="A19" s="7">
        <v>3</v>
      </c>
      <c s="7" t="s">
        <v>356</v>
      </c>
      <c s="7" t="s">
        <v>44</v>
      </c>
      <c s="7" t="s">
        <v>357</v>
      </c>
      <c s="7" t="s">
        <v>93</v>
      </c>
      <c s="10">
        <v>3.74</v>
      </c>
      <c s="14"/>
      <c s="13">
        <f>ROUND((G19*F19),2)</f>
      </c>
      <c r="O19">
        <f>rekapitulace!H8</f>
      </c>
      <c>
        <f>O19/100*H19</f>
      </c>
    </row>
    <row r="20" spans="4:4" ht="76.5">
      <c r="D20" s="15" t="s">
        <v>2954</v>
      </c>
    </row>
    <row r="21" spans="1:16" ht="12.75">
      <c r="A21" s="7">
        <v>4</v>
      </c>
      <c s="7" t="s">
        <v>109</v>
      </c>
      <c s="7" t="s">
        <v>44</v>
      </c>
      <c s="7" t="s">
        <v>110</v>
      </c>
      <c s="7" t="s">
        <v>93</v>
      </c>
      <c s="10">
        <v>3.74</v>
      </c>
      <c s="14"/>
      <c s="13">
        <f>ROUND((G21*F21),2)</f>
      </c>
      <c r="O21">
        <f>rekapitulace!H8</f>
      </c>
      <c>
        <f>O21/100*H21</f>
      </c>
    </row>
    <row r="22" spans="4:4" ht="89.25">
      <c r="D22" s="15" t="s">
        <v>2955</v>
      </c>
    </row>
    <row r="23" spans="1:16" ht="12.75">
      <c r="A23" s="7">
        <v>5</v>
      </c>
      <c s="7" t="s">
        <v>561</v>
      </c>
      <c s="7" t="s">
        <v>44</v>
      </c>
      <c s="7" t="s">
        <v>562</v>
      </c>
      <c s="7" t="s">
        <v>117</v>
      </c>
      <c s="10">
        <v>15.3</v>
      </c>
      <c s="14"/>
      <c s="13">
        <f>ROUND((G23*F23),2)</f>
      </c>
      <c r="O23">
        <f>rekapitulace!H8</f>
      </c>
      <c>
        <f>O23/100*H23</f>
      </c>
    </row>
    <row r="24" spans="4:4" ht="38.25">
      <c r="D24" s="15" t="s">
        <v>2956</v>
      </c>
    </row>
    <row r="25" spans="1:16" ht="12.75" customHeight="1">
      <c r="A25" s="16"/>
      <c s="16"/>
      <c s="16" t="s">
        <v>24</v>
      </c>
      <c s="16" t="s">
        <v>102</v>
      </c>
      <c s="16"/>
      <c s="16"/>
      <c s="16"/>
      <c s="16">
        <f>SUM(H19:H24)</f>
      </c>
      <c r="P25">
        <f>ROUND(SUM(P19:P24),2)</f>
      </c>
    </row>
    <row r="27" spans="1:8" ht="12.75" customHeight="1">
      <c r="A27" s="9"/>
      <c s="9"/>
      <c s="9" t="s">
        <v>34</v>
      </c>
      <c s="9" t="s">
        <v>570</v>
      </c>
      <c s="9"/>
      <c s="11"/>
      <c s="9"/>
      <c s="11"/>
    </row>
    <row r="28" spans="1:16" ht="12.75">
      <c r="A28" s="7">
        <v>6</v>
      </c>
      <c s="7" t="s">
        <v>2947</v>
      </c>
      <c s="7" t="s">
        <v>44</v>
      </c>
      <c s="7" t="s">
        <v>2948</v>
      </c>
      <c s="7" t="s">
        <v>93</v>
      </c>
      <c s="10">
        <v>0.646</v>
      </c>
      <c s="14"/>
      <c s="13">
        <f>ROUND((G28*F28),2)</f>
      </c>
      <c r="O28">
        <f>rekapitulace!H8</f>
      </c>
      <c>
        <f>O28/100*H28</f>
      </c>
    </row>
    <row r="29" spans="4:4" ht="153">
      <c r="D29" s="15" t="s">
        <v>2957</v>
      </c>
    </row>
    <row r="30" spans="1:16" ht="12.75">
      <c r="A30" s="7">
        <v>7</v>
      </c>
      <c s="7" t="s">
        <v>1174</v>
      </c>
      <c s="7" t="s">
        <v>44</v>
      </c>
      <c s="7" t="s">
        <v>1175</v>
      </c>
      <c s="7" t="s">
        <v>93</v>
      </c>
      <c s="10">
        <v>3.74</v>
      </c>
      <c s="14"/>
      <c s="13">
        <f>ROUND((G30*F30),2)</f>
      </c>
      <c r="O30">
        <f>rekapitulace!H8</f>
      </c>
      <c>
        <f>O30/100*H30</f>
      </c>
    </row>
    <row r="31" spans="4:4" ht="76.5">
      <c r="D31" s="15" t="s">
        <v>2954</v>
      </c>
    </row>
    <row r="32" spans="1:16" ht="12.75" customHeight="1">
      <c r="A32" s="16"/>
      <c s="16"/>
      <c s="16" t="s">
        <v>34</v>
      </c>
      <c s="16" t="s">
        <v>570</v>
      </c>
      <c s="16"/>
      <c s="16"/>
      <c s="16"/>
      <c s="16">
        <f>SUM(H28:H31)</f>
      </c>
      <c r="P32">
        <f>ROUND(SUM(P28:P31),2)</f>
      </c>
    </row>
    <row r="34" spans="1:8" ht="12.75" customHeight="1">
      <c r="A34" s="9"/>
      <c s="9"/>
      <c s="9" t="s">
        <v>35</v>
      </c>
      <c s="9" t="s">
        <v>850</v>
      </c>
      <c s="9"/>
      <c s="11"/>
      <c s="9"/>
      <c s="11"/>
    </row>
    <row r="35" spans="1:16" ht="12.75">
      <c r="A35" s="7">
        <v>8</v>
      </c>
      <c s="7" t="s">
        <v>2958</v>
      </c>
      <c s="7" t="s">
        <v>44</v>
      </c>
      <c s="7" t="s">
        <v>2959</v>
      </c>
      <c s="7" t="s">
        <v>93</v>
      </c>
      <c s="10">
        <v>0.48</v>
      </c>
      <c s="14"/>
      <c s="13">
        <f>ROUND((G35*F35),2)</f>
      </c>
      <c r="O35">
        <f>rekapitulace!H8</f>
      </c>
      <c>
        <f>O35/100*H35</f>
      </c>
    </row>
    <row r="36" spans="4:4" ht="38.25">
      <c r="D36" s="15" t="s">
        <v>2960</v>
      </c>
    </row>
    <row r="37" spans="1:16" ht="12.75" customHeight="1">
      <c r="A37" s="16"/>
      <c s="16"/>
      <c s="16" t="s">
        <v>35</v>
      </c>
      <c s="16" t="s">
        <v>850</v>
      </c>
      <c s="16"/>
      <c s="16"/>
      <c s="16"/>
      <c s="16">
        <f>SUM(H35:H36)</f>
      </c>
      <c r="P37">
        <f>ROUND(SUM(P35:P36),2)</f>
      </c>
    </row>
    <row r="39" spans="1:8" ht="12.75" customHeight="1">
      <c r="A39" s="9"/>
      <c s="9"/>
      <c s="9" t="s">
        <v>37</v>
      </c>
      <c s="9" t="s">
        <v>576</v>
      </c>
      <c s="9"/>
      <c s="11"/>
      <c s="9"/>
      <c s="11"/>
    </row>
    <row r="40" spans="1:16" ht="12.75">
      <c r="A40" s="7">
        <v>9</v>
      </c>
      <c s="7" t="s">
        <v>583</v>
      </c>
      <c s="7" t="s">
        <v>44</v>
      </c>
      <c s="7" t="s">
        <v>584</v>
      </c>
      <c s="7" t="s">
        <v>93</v>
      </c>
      <c s="10">
        <v>1.53</v>
      </c>
      <c s="14"/>
      <c s="13">
        <f>ROUND((G40*F40),2)</f>
      </c>
      <c r="O40">
        <f>rekapitulace!H8</f>
      </c>
      <c>
        <f>O40/100*H40</f>
      </c>
    </row>
    <row r="41" spans="4:4" ht="51">
      <c r="D41" s="15" t="s">
        <v>2961</v>
      </c>
    </row>
    <row r="42" spans="1:16" ht="12.75">
      <c r="A42" s="7">
        <v>10</v>
      </c>
      <c s="7" t="s">
        <v>2962</v>
      </c>
      <c s="7" t="s">
        <v>44</v>
      </c>
      <c s="7" t="s">
        <v>2963</v>
      </c>
      <c s="7" t="s">
        <v>117</v>
      </c>
      <c s="10">
        <v>3.7</v>
      </c>
      <c s="14"/>
      <c s="13">
        <f>ROUND((G42*F42),2)</f>
      </c>
      <c r="O42">
        <f>rekapitulace!H8</f>
      </c>
      <c>
        <f>O42/100*H42</f>
      </c>
    </row>
    <row r="43" spans="4:4" ht="51">
      <c r="D43" s="15" t="s">
        <v>2964</v>
      </c>
    </row>
    <row r="44" spans="1:16" ht="12.75">
      <c r="A44" s="7">
        <v>11</v>
      </c>
      <c s="7" t="s">
        <v>2965</v>
      </c>
      <c s="7" t="s">
        <v>44</v>
      </c>
      <c s="7" t="s">
        <v>2966</v>
      </c>
      <c s="7" t="s">
        <v>117</v>
      </c>
      <c s="10">
        <v>11.6</v>
      </c>
      <c s="14"/>
      <c s="13">
        <f>ROUND((G44*F44),2)</f>
      </c>
      <c r="O44">
        <f>rekapitulace!H8</f>
      </c>
      <c>
        <f>O44/100*H44</f>
      </c>
    </row>
    <row r="45" spans="4:4" ht="102">
      <c r="D45" s="15" t="s">
        <v>2967</v>
      </c>
    </row>
    <row r="46" spans="1:16" ht="12.75" customHeight="1">
      <c r="A46" s="16"/>
      <c s="16"/>
      <c s="16" t="s">
        <v>37</v>
      </c>
      <c s="16" t="s">
        <v>576</v>
      </c>
      <c s="16"/>
      <c s="16"/>
      <c s="16"/>
      <c s="16">
        <f>SUM(H40:H45)</f>
      </c>
      <c r="P46">
        <f>ROUND(SUM(P40:P45),2)</f>
      </c>
    </row>
    <row r="48" spans="1:8" ht="12.75" customHeight="1">
      <c r="A48" s="9"/>
      <c s="9"/>
      <c s="9" t="s">
        <v>39</v>
      </c>
      <c s="9" t="s">
        <v>366</v>
      </c>
      <c s="9"/>
      <c s="11"/>
      <c s="9"/>
      <c s="11"/>
    </row>
    <row r="49" spans="1:16" ht="12.75">
      <c r="A49" s="7">
        <v>12</v>
      </c>
      <c s="7" t="s">
        <v>2968</v>
      </c>
      <c s="7" t="s">
        <v>44</v>
      </c>
      <c s="7" t="s">
        <v>2969</v>
      </c>
      <c s="7" t="s">
        <v>117</v>
      </c>
      <c s="10">
        <v>15.3</v>
      </c>
      <c s="14"/>
      <c s="13">
        <f>ROUND((G49*F49),2)</f>
      </c>
      <c r="O49">
        <f>rekapitulace!H8</f>
      </c>
      <c>
        <f>O49/100*H49</f>
      </c>
    </row>
    <row r="50" spans="4:4" ht="38.25">
      <c r="D50" s="15" t="s">
        <v>2970</v>
      </c>
    </row>
    <row r="51" spans="1:16" ht="12.75">
      <c r="A51" s="7">
        <v>13</v>
      </c>
      <c s="7" t="s">
        <v>2971</v>
      </c>
      <c s="7" t="s">
        <v>44</v>
      </c>
      <c s="7" t="s">
        <v>2972</v>
      </c>
      <c s="7" t="s">
        <v>117</v>
      </c>
      <c s="10">
        <v>8.82</v>
      </c>
      <c s="14"/>
      <c s="13">
        <f>ROUND((G51*F51),2)</f>
      </c>
      <c r="O51">
        <f>rekapitulace!H8</f>
      </c>
      <c>
        <f>O51/100*H51</f>
      </c>
    </row>
    <row r="52" spans="4:4" ht="63.75">
      <c r="D52" s="15" t="s">
        <v>2973</v>
      </c>
    </row>
    <row r="53" spans="1:16" ht="12.75" customHeight="1">
      <c r="A53" s="16"/>
      <c s="16"/>
      <c s="16" t="s">
        <v>39</v>
      </c>
      <c s="16" t="s">
        <v>366</v>
      </c>
      <c s="16"/>
      <c s="16"/>
      <c s="16"/>
      <c s="16">
        <f>SUM(H49:H52)</f>
      </c>
      <c r="P53">
        <f>ROUND(SUM(P49:P52),2)</f>
      </c>
    </row>
    <row r="55" spans="1:8" ht="12.75" customHeight="1">
      <c r="A55" s="9"/>
      <c s="9"/>
      <c s="9" t="s">
        <v>85</v>
      </c>
      <c s="9" t="s">
        <v>84</v>
      </c>
      <c s="9"/>
      <c s="11"/>
      <c s="9"/>
      <c s="11"/>
    </row>
    <row r="56" spans="1:16" ht="12.75">
      <c r="A56" s="7">
        <v>14</v>
      </c>
      <c s="7" t="s">
        <v>2974</v>
      </c>
      <c s="7" t="s">
        <v>44</v>
      </c>
      <c s="7" t="s">
        <v>2975</v>
      </c>
      <c s="7" t="s">
        <v>70</v>
      </c>
      <c s="10">
        <v>1</v>
      </c>
      <c s="14"/>
      <c s="13">
        <f>ROUND((G56*F56),2)</f>
      </c>
      <c r="O56">
        <f>rekapitulace!H8</f>
      </c>
      <c>
        <f>O56/100*H56</f>
      </c>
    </row>
    <row r="57" spans="4:4" ht="25.5">
      <c r="D57" s="15" t="s">
        <v>188</v>
      </c>
    </row>
    <row r="58" spans="1:16" ht="12.75">
      <c r="A58" s="7">
        <v>15</v>
      </c>
      <c s="7" t="s">
        <v>1412</v>
      </c>
      <c s="7" t="s">
        <v>44</v>
      </c>
      <c s="7" t="s">
        <v>1413</v>
      </c>
      <c s="7" t="s">
        <v>93</v>
      </c>
      <c s="10">
        <v>0.672</v>
      </c>
      <c s="14"/>
      <c s="13">
        <f>ROUND((G58*F58),2)</f>
      </c>
      <c r="O58">
        <f>rekapitulace!H8</f>
      </c>
      <c>
        <f>O58/100*H58</f>
      </c>
    </row>
    <row r="59" spans="4:4" ht="89.25">
      <c r="D59" s="15" t="s">
        <v>2976</v>
      </c>
    </row>
    <row r="60" spans="1:16" ht="12.75">
      <c r="A60" s="7">
        <v>16</v>
      </c>
      <c s="7" t="s">
        <v>1321</v>
      </c>
      <c s="7" t="s">
        <v>44</v>
      </c>
      <c s="7" t="s">
        <v>2977</v>
      </c>
      <c s="7" t="s">
        <v>128</v>
      </c>
      <c s="10">
        <v>15.9</v>
      </c>
      <c s="14"/>
      <c s="13">
        <f>ROUND((G60*F60),2)</f>
      </c>
      <c r="O60">
        <f>rekapitulace!H8</f>
      </c>
      <c>
        <f>O60/100*H60</f>
      </c>
    </row>
    <row r="61" spans="4:4" ht="25.5">
      <c r="D61" s="15" t="s">
        <v>2978</v>
      </c>
    </row>
    <row r="62" spans="1:16" ht="12.75" customHeight="1">
      <c r="A62" s="16"/>
      <c s="16"/>
      <c s="16" t="s">
        <v>85</v>
      </c>
      <c s="16" t="s">
        <v>84</v>
      </c>
      <c s="16"/>
      <c s="16"/>
      <c s="16"/>
      <c s="16">
        <f>SUM(H56:H61)</f>
      </c>
      <c r="P62">
        <f>ROUND(SUM(P56:P61),2)</f>
      </c>
    </row>
    <row r="64" spans="1:16" ht="12.75" customHeight="1">
      <c r="A64" s="16"/>
      <c s="16"/>
      <c s="16"/>
      <c s="16" t="s">
        <v>65</v>
      </c>
      <c s="16"/>
      <c s="16"/>
      <c s="16"/>
      <c s="16">
        <f>+H16+H25+H32+H37+H46+H53+H62</f>
      </c>
      <c r="P64">
        <f>+P16+P25+P32+P37+P46+P53+P62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7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40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2979</v>
      </c>
      <c s="5" t="s">
        <v>2980</v>
      </c>
      <c s="5"/>
    </row>
    <row r="6" spans="1:5" ht="12.75" customHeight="1">
      <c r="A6" t="s">
        <v>17</v>
      </c>
      <c r="C6" s="5" t="s">
        <v>2981</v>
      </c>
      <c s="5" t="s">
        <v>2980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24</v>
      </c>
      <c s="9" t="s">
        <v>102</v>
      </c>
      <c s="9"/>
      <c s="11"/>
      <c s="9"/>
      <c s="11"/>
    </row>
    <row r="12" spans="1:16" ht="12.75">
      <c r="A12" s="7">
        <v>1</v>
      </c>
      <c s="7" t="s">
        <v>2982</v>
      </c>
      <c s="7" t="s">
        <v>44</v>
      </c>
      <c s="7" t="s">
        <v>2983</v>
      </c>
      <c s="7" t="s">
        <v>117</v>
      </c>
      <c s="10">
        <v>3417</v>
      </c>
      <c s="14"/>
      <c s="13">
        <f>ROUND((G12*F12),2)</f>
      </c>
      <c r="O12">
        <f>rekapitulace!H8</f>
      </c>
      <c>
        <f>O12/100*H12</f>
      </c>
    </row>
    <row r="13" spans="4:4" ht="51">
      <c r="D13" s="15" t="s">
        <v>2984</v>
      </c>
    </row>
    <row r="14" spans="1:16" ht="12.75">
      <c r="A14" s="7">
        <v>2</v>
      </c>
      <c s="7" t="s">
        <v>2985</v>
      </c>
      <c s="7" t="s">
        <v>44</v>
      </c>
      <c s="7" t="s">
        <v>2986</v>
      </c>
      <c s="7" t="s">
        <v>117</v>
      </c>
      <c s="10">
        <v>1883</v>
      </c>
      <c s="14"/>
      <c s="13">
        <f>ROUND((G14*F14),2)</f>
      </c>
      <c r="O14">
        <f>rekapitulace!H8</f>
      </c>
      <c>
        <f>O14/100*H14</f>
      </c>
    </row>
    <row r="15" spans="4:4" ht="51">
      <c r="D15" s="15" t="s">
        <v>2987</v>
      </c>
    </row>
    <row r="16" spans="1:16" ht="12.75">
      <c r="A16" s="7">
        <v>3</v>
      </c>
      <c s="7" t="s">
        <v>2988</v>
      </c>
      <c s="7" t="s">
        <v>44</v>
      </c>
      <c s="7" t="s">
        <v>2989</v>
      </c>
      <c s="7" t="s">
        <v>117</v>
      </c>
      <c s="10">
        <v>21200</v>
      </c>
      <c s="14"/>
      <c s="13">
        <f>ROUND((G16*F16),2)</f>
      </c>
      <c r="O16">
        <f>rekapitulace!H8</f>
      </c>
      <c>
        <f>O16/100*H16</f>
      </c>
    </row>
    <row r="17" spans="4:4" ht="114.75">
      <c r="D17" s="15" t="s">
        <v>2990</v>
      </c>
    </row>
    <row r="18" spans="1:16" ht="12.75">
      <c r="A18" s="7">
        <v>4</v>
      </c>
      <c s="7" t="s">
        <v>2991</v>
      </c>
      <c s="7" t="s">
        <v>44</v>
      </c>
      <c s="7" t="s">
        <v>2992</v>
      </c>
      <c s="7" t="s">
        <v>117</v>
      </c>
      <c s="10">
        <v>196</v>
      </c>
      <c s="14"/>
      <c s="13">
        <f>ROUND((G18*F18),2)</f>
      </c>
      <c r="O18">
        <f>rekapitulace!H8</f>
      </c>
      <c>
        <f>O18/100*H18</f>
      </c>
    </row>
    <row r="19" spans="4:4" ht="153">
      <c r="D19" s="15" t="s">
        <v>2993</v>
      </c>
    </row>
    <row r="20" spans="1:16" ht="12.75">
      <c r="A20" s="7">
        <v>5</v>
      </c>
      <c s="7" t="s">
        <v>2994</v>
      </c>
      <c s="7" t="s">
        <v>44</v>
      </c>
      <c s="7" t="s">
        <v>2995</v>
      </c>
      <c s="7" t="s">
        <v>117</v>
      </c>
      <c s="10">
        <v>196</v>
      </c>
      <c s="14"/>
      <c s="13">
        <f>ROUND((G20*F20),2)</f>
      </c>
      <c r="O20">
        <f>rekapitulace!H8</f>
      </c>
      <c>
        <f>O20/100*H20</f>
      </c>
    </row>
    <row r="21" spans="4:4" ht="76.5">
      <c r="D21" s="15" t="s">
        <v>2996</v>
      </c>
    </row>
    <row r="22" spans="1:16" ht="12.75">
      <c r="A22" s="7">
        <v>6</v>
      </c>
      <c s="7" t="s">
        <v>2997</v>
      </c>
      <c s="7" t="s">
        <v>44</v>
      </c>
      <c s="7" t="s">
        <v>2998</v>
      </c>
      <c s="7" t="s">
        <v>117</v>
      </c>
      <c s="10">
        <v>7950</v>
      </c>
      <c s="14"/>
      <c s="13">
        <f>ROUND((G22*F22),2)</f>
      </c>
      <c r="O22">
        <f>rekapitulace!H8</f>
      </c>
      <c>
        <f>O22/100*H22</f>
      </c>
    </row>
    <row r="23" spans="4:4" ht="114.75">
      <c r="D23" s="15" t="s">
        <v>2999</v>
      </c>
    </row>
    <row r="24" spans="1:16" ht="12.75">
      <c r="A24" s="7">
        <v>7</v>
      </c>
      <c s="7" t="s">
        <v>3000</v>
      </c>
      <c s="7" t="s">
        <v>44</v>
      </c>
      <c s="7" t="s">
        <v>3001</v>
      </c>
      <c s="7" t="s">
        <v>117</v>
      </c>
      <c s="10">
        <v>196</v>
      </c>
      <c s="14"/>
      <c s="13">
        <f>ROUND((G24*F24),2)</f>
      </c>
      <c r="O24">
        <f>rekapitulace!H8</f>
      </c>
      <c>
        <f>O24/100*H24</f>
      </c>
    </row>
    <row r="25" spans="4:4" ht="76.5">
      <c r="D25" s="15" t="s">
        <v>2996</v>
      </c>
    </row>
    <row r="26" spans="1:16" ht="12.75">
      <c r="A26" s="7">
        <v>8</v>
      </c>
      <c s="7" t="s">
        <v>3002</v>
      </c>
      <c s="7" t="s">
        <v>44</v>
      </c>
      <c s="7" t="s">
        <v>3003</v>
      </c>
      <c s="7" t="s">
        <v>117</v>
      </c>
      <c s="10">
        <v>764</v>
      </c>
      <c s="14"/>
      <c s="13">
        <f>ROUND((G26*F26),2)</f>
      </c>
      <c r="O26">
        <f>rekapitulace!H8</f>
      </c>
      <c>
        <f>O26/100*H26</f>
      </c>
    </row>
    <row r="27" spans="4:4" ht="51">
      <c r="D27" s="15" t="s">
        <v>3004</v>
      </c>
    </row>
    <row r="28" spans="1:16" ht="12.75">
      <c r="A28" s="7">
        <v>9</v>
      </c>
      <c s="7" t="s">
        <v>3005</v>
      </c>
      <c s="7" t="s">
        <v>44</v>
      </c>
      <c s="7" t="s">
        <v>3006</v>
      </c>
      <c s="7" t="s">
        <v>70</v>
      </c>
      <c s="10">
        <v>20</v>
      </c>
      <c s="14"/>
      <c s="13">
        <f>ROUND((G28*F28),2)</f>
      </c>
      <c r="O28">
        <f>rekapitulace!H8</f>
      </c>
      <c>
        <f>O28/100*H28</f>
      </c>
    </row>
    <row r="29" spans="4:4" ht="51">
      <c r="D29" s="15" t="s">
        <v>3007</v>
      </c>
    </row>
    <row r="30" spans="1:16" ht="12.75">
      <c r="A30" s="7">
        <v>10</v>
      </c>
      <c s="7" t="s">
        <v>3008</v>
      </c>
      <c s="7" t="s">
        <v>44</v>
      </c>
      <c s="7" t="s">
        <v>3009</v>
      </c>
      <c s="7" t="s">
        <v>70</v>
      </c>
      <c s="10">
        <v>479</v>
      </c>
      <c s="14"/>
      <c s="13">
        <f>ROUND((G30*F30),2)</f>
      </c>
      <c r="O30">
        <f>rekapitulace!H8</f>
      </c>
      <c>
        <f>O30/100*H30</f>
      </c>
    </row>
    <row r="31" spans="4:4" ht="25.5">
      <c r="D31" s="15" t="s">
        <v>3010</v>
      </c>
    </row>
    <row r="32" spans="1:16" ht="12.75">
      <c r="A32" s="7">
        <v>11</v>
      </c>
      <c s="7" t="s">
        <v>3011</v>
      </c>
      <c s="7" t="s">
        <v>44</v>
      </c>
      <c s="7" t="s">
        <v>3012</v>
      </c>
      <c s="7" t="s">
        <v>70</v>
      </c>
      <c s="10">
        <v>2</v>
      </c>
      <c s="14"/>
      <c s="13">
        <f>ROUND((G32*F32),2)</f>
      </c>
      <c r="O32">
        <f>rekapitulace!H8</f>
      </c>
      <c>
        <f>O32/100*H32</f>
      </c>
    </row>
    <row r="33" spans="4:4" ht="25.5">
      <c r="D33" s="15" t="s">
        <v>161</v>
      </c>
    </row>
    <row r="34" spans="1:16" ht="12.75">
      <c r="A34" s="7">
        <v>12</v>
      </c>
      <c s="7" t="s">
        <v>3013</v>
      </c>
      <c s="7" t="s">
        <v>44</v>
      </c>
      <c s="7" t="s">
        <v>3014</v>
      </c>
      <c s="7" t="s">
        <v>70</v>
      </c>
      <c s="10">
        <v>3</v>
      </c>
      <c s="14"/>
      <c s="13">
        <f>ROUND((G34*F34),2)</f>
      </c>
      <c r="O34">
        <f>rekapitulace!H8</f>
      </c>
      <c>
        <f>O34/100*H34</f>
      </c>
    </row>
    <row r="35" spans="4:4" ht="25.5">
      <c r="D35" s="15" t="s">
        <v>74</v>
      </c>
    </row>
    <row r="36" spans="1:16" ht="12.75">
      <c r="A36" s="7">
        <v>13</v>
      </c>
      <c s="7" t="s">
        <v>3015</v>
      </c>
      <c s="7" t="s">
        <v>44</v>
      </c>
      <c s="7" t="s">
        <v>3016</v>
      </c>
      <c s="7" t="s">
        <v>93</v>
      </c>
      <c s="10">
        <v>39.6</v>
      </c>
      <c s="14"/>
      <c s="13">
        <f>ROUND((G36*F36),2)</f>
      </c>
      <c r="O36">
        <f>rekapitulace!H8</f>
      </c>
      <c>
        <f>O36/100*H36</f>
      </c>
    </row>
    <row r="37" spans="4:4" ht="255">
      <c r="D37" s="15" t="s">
        <v>3017</v>
      </c>
    </row>
    <row r="38" spans="1:16" ht="12.75" customHeight="1">
      <c r="A38" s="16"/>
      <c s="16"/>
      <c s="16" t="s">
        <v>24</v>
      </c>
      <c s="16" t="s">
        <v>102</v>
      </c>
      <c s="16"/>
      <c s="16"/>
      <c s="16"/>
      <c s="16">
        <f>SUM(H12:H37)</f>
      </c>
      <c r="P38">
        <f>ROUND(SUM(P12:P37),2)</f>
      </c>
    </row>
    <row r="40" spans="1:16" ht="12.75" customHeight="1">
      <c r="A40" s="16"/>
      <c s="16"/>
      <c s="16"/>
      <c s="16" t="s">
        <v>65</v>
      </c>
      <c s="16"/>
      <c s="16"/>
      <c s="16"/>
      <c s="16">
        <f>+H38</f>
      </c>
      <c r="P40">
        <f>+P38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7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20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3018</v>
      </c>
      <c s="5" t="s">
        <v>3019</v>
      </c>
      <c s="5"/>
    </row>
    <row r="6" spans="1:5" ht="12.75" customHeight="1">
      <c r="A6" t="s">
        <v>17</v>
      </c>
      <c r="C6" s="5" t="s">
        <v>3020</v>
      </c>
      <c s="5" t="s">
        <v>3019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24</v>
      </c>
      <c s="9" t="s">
        <v>102</v>
      </c>
      <c s="9"/>
      <c s="11"/>
      <c s="9"/>
      <c s="11"/>
    </row>
    <row r="12" spans="1:16" ht="12.75">
      <c r="A12" s="7">
        <v>1</v>
      </c>
      <c s="7" t="s">
        <v>2982</v>
      </c>
      <c s="7" t="s">
        <v>44</v>
      </c>
      <c s="7" t="s">
        <v>2983</v>
      </c>
      <c s="7" t="s">
        <v>117</v>
      </c>
      <c s="10">
        <v>241</v>
      </c>
      <c s="14"/>
      <c s="13">
        <f>ROUND((G12*F12),2)</f>
      </c>
      <c r="O12">
        <f>rekapitulace!H8</f>
      </c>
      <c>
        <f>O12/100*H12</f>
      </c>
    </row>
    <row r="13" spans="4:4" ht="38.25">
      <c r="D13" s="15" t="s">
        <v>3021</v>
      </c>
    </row>
    <row r="14" spans="1:16" ht="12.75">
      <c r="A14" s="7">
        <v>2</v>
      </c>
      <c s="7" t="s">
        <v>2988</v>
      </c>
      <c s="7" t="s">
        <v>44</v>
      </c>
      <c s="7" t="s">
        <v>2989</v>
      </c>
      <c s="7" t="s">
        <v>117</v>
      </c>
      <c s="10">
        <v>964</v>
      </c>
      <c s="14"/>
      <c s="13">
        <f>ROUND((G14*F14),2)</f>
      </c>
      <c r="O14">
        <f>rekapitulace!H8</f>
      </c>
      <c>
        <f>O14/100*H14</f>
      </c>
    </row>
    <row r="15" spans="4:4" ht="76.5">
      <c r="D15" s="15" t="s">
        <v>3022</v>
      </c>
    </row>
    <row r="16" spans="1:16" ht="12.75">
      <c r="A16" s="7">
        <v>3</v>
      </c>
      <c s="7" t="s">
        <v>2997</v>
      </c>
      <c s="7" t="s">
        <v>44</v>
      </c>
      <c s="7" t="s">
        <v>2998</v>
      </c>
      <c s="7" t="s">
        <v>117</v>
      </c>
      <c s="10">
        <v>361.5</v>
      </c>
      <c s="14"/>
      <c s="13">
        <f>ROUND((G16*F16),2)</f>
      </c>
      <c r="O16">
        <f>rekapitulace!H8</f>
      </c>
      <c>
        <f>O16/100*H16</f>
      </c>
    </row>
    <row r="17" spans="4:4" ht="76.5">
      <c r="D17" s="15" t="s">
        <v>3023</v>
      </c>
    </row>
    <row r="18" spans="1:16" ht="12.75" customHeight="1">
      <c r="A18" s="16"/>
      <c s="16"/>
      <c s="16" t="s">
        <v>24</v>
      </c>
      <c s="16" t="s">
        <v>102</v>
      </c>
      <c s="16"/>
      <c s="16"/>
      <c s="16"/>
      <c s="16">
        <f>SUM(H12:H17)</f>
      </c>
      <c r="P18">
        <f>ROUND(SUM(P12:P17),2)</f>
      </c>
    </row>
    <row r="20" spans="1:16" ht="12.75" customHeight="1">
      <c r="A20" s="16"/>
      <c s="16"/>
      <c s="16"/>
      <c s="16" t="s">
        <v>65</v>
      </c>
      <c s="16"/>
      <c s="16"/>
      <c s="16"/>
      <c s="16">
        <f>+H18</f>
      </c>
      <c r="P20">
        <f>+P18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85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353</v>
      </c>
      <c s="5" t="s">
        <v>354</v>
      </c>
      <c s="5"/>
    </row>
    <row r="6" spans="1:5" ht="12.75" customHeight="1">
      <c r="A6" t="s">
        <v>17</v>
      </c>
      <c r="C6" s="5" t="s">
        <v>355</v>
      </c>
      <c s="5" t="s">
        <v>354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24</v>
      </c>
      <c s="9" t="s">
        <v>102</v>
      </c>
      <c s="9"/>
      <c s="11"/>
      <c s="9"/>
      <c s="11"/>
    </row>
    <row r="12" spans="1:16" ht="12.75">
      <c r="A12" s="7">
        <v>1</v>
      </c>
      <c s="7" t="s">
        <v>356</v>
      </c>
      <c s="7" t="s">
        <v>44</v>
      </c>
      <c s="7" t="s">
        <v>357</v>
      </c>
      <c s="7" t="s">
        <v>93</v>
      </c>
      <c s="10">
        <v>11.34</v>
      </c>
      <c s="14"/>
      <c s="13">
        <f>ROUND((G12*F12),2)</f>
      </c>
      <c r="O12">
        <f>rekapitulace!H8</f>
      </c>
      <c>
        <f>O12/100*H12</f>
      </c>
    </row>
    <row r="13" spans="4:4" ht="114.75">
      <c r="D13" s="15" t="s">
        <v>358</v>
      </c>
    </row>
    <row r="14" spans="1:16" ht="12.75">
      <c r="A14" s="7">
        <v>2</v>
      </c>
      <c s="7" t="s">
        <v>359</v>
      </c>
      <c s="7" t="s">
        <v>44</v>
      </c>
      <c s="7" t="s">
        <v>360</v>
      </c>
      <c s="7" t="s">
        <v>93</v>
      </c>
      <c s="10">
        <v>1.26</v>
      </c>
      <c s="14"/>
      <c s="13">
        <f>ROUND((G14*F14),2)</f>
      </c>
      <c r="O14">
        <f>rekapitulace!H8</f>
      </c>
      <c>
        <f>O14/100*H14</f>
      </c>
    </row>
    <row r="15" spans="4:4" ht="127.5">
      <c r="D15" s="15" t="s">
        <v>361</v>
      </c>
    </row>
    <row r="16" spans="1:16" ht="12.75">
      <c r="A16" s="7">
        <v>3</v>
      </c>
      <c s="7" t="s">
        <v>362</v>
      </c>
      <c s="7" t="s">
        <v>44</v>
      </c>
      <c s="7" t="s">
        <v>363</v>
      </c>
      <c s="7" t="s">
        <v>128</v>
      </c>
      <c s="10">
        <v>8.5</v>
      </c>
      <c s="14"/>
      <c s="13">
        <f>ROUND((G16*F16),2)</f>
      </c>
      <c r="O16">
        <f>rekapitulace!H8</f>
      </c>
      <c>
        <f>O16/100*H16</f>
      </c>
    </row>
    <row r="17" spans="4:4" ht="25.5">
      <c r="D17" s="15" t="s">
        <v>364</v>
      </c>
    </row>
    <row r="18" spans="1:16" ht="12.75">
      <c r="A18" s="7">
        <v>4</v>
      </c>
      <c s="7" t="s">
        <v>112</v>
      </c>
      <c s="7" t="s">
        <v>44</v>
      </c>
      <c s="7" t="s">
        <v>113</v>
      </c>
      <c s="7" t="s">
        <v>93</v>
      </c>
      <c s="10">
        <v>12.6</v>
      </c>
      <c s="14"/>
      <c s="13">
        <f>ROUND((G18*F18),2)</f>
      </c>
      <c r="O18">
        <f>rekapitulace!H8</f>
      </c>
      <c>
        <f>O18/100*H18</f>
      </c>
    </row>
    <row r="19" spans="4:4" ht="38.25">
      <c r="D19" s="15" t="s">
        <v>365</v>
      </c>
    </row>
    <row r="20" spans="1:16" ht="12.75" customHeight="1">
      <c r="A20" s="16"/>
      <c s="16"/>
      <c s="16" t="s">
        <v>24</v>
      </c>
      <c s="16" t="s">
        <v>102</v>
      </c>
      <c s="16"/>
      <c s="16"/>
      <c s="16"/>
      <c s="16">
        <f>SUM(H12:H19)</f>
      </c>
      <c r="P20">
        <f>ROUND(SUM(P12:P19),2)</f>
      </c>
    </row>
    <row r="22" spans="1:8" ht="12.75" customHeight="1">
      <c r="A22" s="9"/>
      <c s="9"/>
      <c s="9" t="s">
        <v>39</v>
      </c>
      <c s="9" t="s">
        <v>366</v>
      </c>
      <c s="9"/>
      <c s="11"/>
      <c s="9"/>
      <c s="11"/>
    </row>
    <row r="23" spans="1:16" ht="12.75">
      <c r="A23" s="7">
        <v>5</v>
      </c>
      <c s="7" t="s">
        <v>367</v>
      </c>
      <c s="7" t="s">
        <v>44</v>
      </c>
      <c s="7" t="s">
        <v>368</v>
      </c>
      <c s="7" t="s">
        <v>128</v>
      </c>
      <c s="10">
        <v>50</v>
      </c>
      <c s="14"/>
      <c s="13">
        <f>ROUND((G23*F23),2)</f>
      </c>
      <c r="O23">
        <f>rekapitulace!H8</f>
      </c>
      <c>
        <f>O23/100*H23</f>
      </c>
    </row>
    <row r="24" spans="4:4" ht="25.5">
      <c r="D24" s="15" t="s">
        <v>369</v>
      </c>
    </row>
    <row r="25" spans="1:16" ht="12.75">
      <c r="A25" s="7">
        <v>6</v>
      </c>
      <c s="7" t="s">
        <v>370</v>
      </c>
      <c s="7" t="s">
        <v>44</v>
      </c>
      <c s="7" t="s">
        <v>371</v>
      </c>
      <c s="7" t="s">
        <v>128</v>
      </c>
      <c s="10">
        <v>40</v>
      </c>
      <c s="14"/>
      <c s="13">
        <f>ROUND((G25*F25),2)</f>
      </c>
      <c r="O25">
        <f>rekapitulace!H8</f>
      </c>
      <c>
        <f>O25/100*H25</f>
      </c>
    </row>
    <row r="26" spans="4:4" ht="25.5">
      <c r="D26" s="15" t="s">
        <v>372</v>
      </c>
    </row>
    <row r="27" spans="1:16" ht="12.75">
      <c r="A27" s="7">
        <v>7</v>
      </c>
      <c s="7" t="s">
        <v>373</v>
      </c>
      <c s="7" t="s">
        <v>44</v>
      </c>
      <c s="7" t="s">
        <v>374</v>
      </c>
      <c s="7" t="s">
        <v>128</v>
      </c>
      <c s="10">
        <v>114</v>
      </c>
      <c s="14"/>
      <c s="13">
        <f>ROUND((G27*F27),2)</f>
      </c>
      <c r="O27">
        <f>rekapitulace!H8</f>
      </c>
      <c>
        <f>O27/100*H27</f>
      </c>
    </row>
    <row r="28" spans="4:4" ht="25.5">
      <c r="D28" s="15" t="s">
        <v>375</v>
      </c>
    </row>
    <row r="29" spans="1:16" ht="12.75">
      <c r="A29" s="7">
        <v>8</v>
      </c>
      <c s="7" t="s">
        <v>376</v>
      </c>
      <c s="7" t="s">
        <v>44</v>
      </c>
      <c s="7" t="s">
        <v>377</v>
      </c>
      <c s="7" t="s">
        <v>378</v>
      </c>
      <c s="10">
        <v>8.624</v>
      </c>
      <c s="14"/>
      <c s="13">
        <f>ROUND((G29*F29),2)</f>
      </c>
      <c r="O29">
        <f>rekapitulace!H8</f>
      </c>
      <c>
        <f>O29/100*H29</f>
      </c>
    </row>
    <row r="30" spans="4:4" ht="51">
      <c r="D30" s="15" t="s">
        <v>379</v>
      </c>
    </row>
    <row r="31" spans="1:16" ht="12.75">
      <c r="A31" s="7">
        <v>9</v>
      </c>
      <c s="7" t="s">
        <v>380</v>
      </c>
      <c s="7" t="s">
        <v>44</v>
      </c>
      <c s="7" t="s">
        <v>381</v>
      </c>
      <c s="7" t="s">
        <v>378</v>
      </c>
      <c s="10">
        <v>3.78</v>
      </c>
      <c s="14"/>
      <c s="13">
        <f>ROUND((G31*F31),2)</f>
      </c>
      <c r="O31">
        <f>rekapitulace!H8</f>
      </c>
      <c>
        <f>O31/100*H31</f>
      </c>
    </row>
    <row r="32" spans="4:4" ht="51">
      <c r="D32" s="15" t="s">
        <v>382</v>
      </c>
    </row>
    <row r="33" spans="1:16" ht="12.75">
      <c r="A33" s="7">
        <v>10</v>
      </c>
      <c s="7" t="s">
        <v>383</v>
      </c>
      <c s="7" t="s">
        <v>44</v>
      </c>
      <c s="7" t="s">
        <v>384</v>
      </c>
      <c s="7" t="s">
        <v>378</v>
      </c>
      <c s="10">
        <v>8.624</v>
      </c>
      <c s="14"/>
      <c s="13">
        <f>ROUND((G33*F33),2)</f>
      </c>
      <c r="O33">
        <f>rekapitulace!H8</f>
      </c>
      <c>
        <f>O33/100*H33</f>
      </c>
    </row>
    <row r="34" spans="4:4" ht="51">
      <c r="D34" s="15" t="s">
        <v>379</v>
      </c>
    </row>
    <row r="35" spans="1:16" ht="12.75">
      <c r="A35" s="7">
        <v>11</v>
      </c>
      <c s="7" t="s">
        <v>385</v>
      </c>
      <c s="7" t="s">
        <v>44</v>
      </c>
      <c s="7" t="s">
        <v>386</v>
      </c>
      <c s="7" t="s">
        <v>378</v>
      </c>
      <c s="10">
        <v>3.78</v>
      </c>
      <c s="14"/>
      <c s="13">
        <f>ROUND((G35*F35),2)</f>
      </c>
      <c r="O35">
        <f>rekapitulace!H8</f>
      </c>
      <c>
        <f>O35/100*H35</f>
      </c>
    </row>
    <row r="36" spans="4:4" ht="51">
      <c r="D36" s="15" t="s">
        <v>382</v>
      </c>
    </row>
    <row r="37" spans="1:16" ht="12.75">
      <c r="A37" s="7">
        <v>12</v>
      </c>
      <c s="7" t="s">
        <v>387</v>
      </c>
      <c s="7" t="s">
        <v>44</v>
      </c>
      <c s="7" t="s">
        <v>388</v>
      </c>
      <c s="7" t="s">
        <v>70</v>
      </c>
      <c s="10">
        <v>26</v>
      </c>
      <c s="14"/>
      <c s="13">
        <f>ROUND((G37*F37),2)</f>
      </c>
      <c r="O37">
        <f>rekapitulace!H8</f>
      </c>
      <c>
        <f>O37/100*H37</f>
      </c>
    </row>
    <row r="38" spans="4:4" ht="25.5">
      <c r="D38" s="15" t="s">
        <v>389</v>
      </c>
    </row>
    <row r="39" spans="1:16" ht="12.75">
      <c r="A39" s="7">
        <v>13</v>
      </c>
      <c s="7" t="s">
        <v>390</v>
      </c>
      <c s="7" t="s">
        <v>44</v>
      </c>
      <c s="7" t="s">
        <v>391</v>
      </c>
      <c s="7" t="s">
        <v>392</v>
      </c>
      <c s="10">
        <v>1.8</v>
      </c>
      <c s="14"/>
      <c s="13">
        <f>ROUND((G39*F39),2)</f>
      </c>
      <c r="O39">
        <f>rekapitulace!H8</f>
      </c>
      <c>
        <f>O39/100*H39</f>
      </c>
    </row>
    <row r="40" spans="4:4" ht="25.5">
      <c r="D40" s="15" t="s">
        <v>393</v>
      </c>
    </row>
    <row r="41" spans="1:16" ht="12.75">
      <c r="A41" s="7">
        <v>14</v>
      </c>
      <c s="7" t="s">
        <v>394</v>
      </c>
      <c s="7" t="s">
        <v>44</v>
      </c>
      <c s="7" t="s">
        <v>395</v>
      </c>
      <c s="7" t="s">
        <v>70</v>
      </c>
      <c s="10">
        <v>2</v>
      </c>
      <c s="14"/>
      <c s="13">
        <f>ROUND((G41*F41),2)</f>
      </c>
      <c r="O41">
        <f>rekapitulace!H8</f>
      </c>
      <c>
        <f>O41/100*H41</f>
      </c>
    </row>
    <row r="42" spans="4:4" ht="25.5">
      <c r="D42" s="15" t="s">
        <v>396</v>
      </c>
    </row>
    <row r="43" spans="1:16" ht="12.75">
      <c r="A43" s="7">
        <v>15</v>
      </c>
      <c s="7" t="s">
        <v>397</v>
      </c>
      <c s="7" t="s">
        <v>44</v>
      </c>
      <c s="7" t="s">
        <v>398</v>
      </c>
      <c s="7" t="s">
        <v>70</v>
      </c>
      <c s="10">
        <v>7</v>
      </c>
      <c s="14"/>
      <c s="13">
        <f>ROUND((G43*F43),2)</f>
      </c>
      <c r="O43">
        <f>rekapitulace!H8</f>
      </c>
      <c>
        <f>O43/100*H43</f>
      </c>
    </row>
    <row r="44" spans="4:4" ht="25.5">
      <c r="D44" s="15" t="s">
        <v>399</v>
      </c>
    </row>
    <row r="45" spans="1:16" ht="12.75">
      <c r="A45" s="7">
        <v>16</v>
      </c>
      <c s="7" t="s">
        <v>400</v>
      </c>
      <c s="7" t="s">
        <v>44</v>
      </c>
      <c s="7" t="s">
        <v>401</v>
      </c>
      <c s="7" t="s">
        <v>70</v>
      </c>
      <c s="10">
        <v>7</v>
      </c>
      <c s="14"/>
      <c s="13">
        <f>ROUND((G45*F45),2)</f>
      </c>
      <c r="O45">
        <f>rekapitulace!H8</f>
      </c>
      <c>
        <f>O45/100*H45</f>
      </c>
    </row>
    <row r="46" spans="4:4" ht="25.5">
      <c r="D46" s="15" t="s">
        <v>399</v>
      </c>
    </row>
    <row r="47" spans="1:16" ht="12.75">
      <c r="A47" s="7">
        <v>17</v>
      </c>
      <c s="7" t="s">
        <v>402</v>
      </c>
      <c s="7" t="s">
        <v>44</v>
      </c>
      <c s="7" t="s">
        <v>403</v>
      </c>
      <c s="7" t="s">
        <v>70</v>
      </c>
      <c s="10">
        <v>5</v>
      </c>
      <c s="14"/>
      <c s="13">
        <f>ROUND((G47*F47),2)</f>
      </c>
      <c r="O47">
        <f>rekapitulace!H8</f>
      </c>
      <c>
        <f>O47/100*H47</f>
      </c>
    </row>
    <row r="48" spans="4:4" ht="25.5">
      <c r="D48" s="15" t="s">
        <v>404</v>
      </c>
    </row>
    <row r="49" spans="1:16" ht="12.75">
      <c r="A49" s="7">
        <v>18</v>
      </c>
      <c s="7" t="s">
        <v>405</v>
      </c>
      <c s="7" t="s">
        <v>44</v>
      </c>
      <c s="7" t="s">
        <v>406</v>
      </c>
      <c s="7" t="s">
        <v>70</v>
      </c>
      <c s="10">
        <v>1</v>
      </c>
      <c s="14"/>
      <c s="13">
        <f>ROUND((G49*F49),2)</f>
      </c>
      <c r="O49">
        <f>rekapitulace!H8</f>
      </c>
      <c>
        <f>O49/100*H49</f>
      </c>
    </row>
    <row r="50" spans="4:4" ht="25.5">
      <c r="D50" s="15" t="s">
        <v>53</v>
      </c>
    </row>
    <row r="51" spans="1:16" ht="12.75">
      <c r="A51" s="7">
        <v>19</v>
      </c>
      <c s="7" t="s">
        <v>407</v>
      </c>
      <c s="7" t="s">
        <v>44</v>
      </c>
      <c s="7" t="s">
        <v>408</v>
      </c>
      <c s="7" t="s">
        <v>70</v>
      </c>
      <c s="10">
        <v>1</v>
      </c>
      <c s="14"/>
      <c s="13">
        <f>ROUND((G51*F51),2)</f>
      </c>
      <c r="O51">
        <f>rekapitulace!H8</f>
      </c>
      <c>
        <f>O51/100*H51</f>
      </c>
    </row>
    <row r="52" spans="4:4" ht="25.5">
      <c r="D52" s="15" t="s">
        <v>53</v>
      </c>
    </row>
    <row r="53" spans="1:16" ht="12.75">
      <c r="A53" s="7">
        <v>20</v>
      </c>
      <c s="7" t="s">
        <v>409</v>
      </c>
      <c s="7" t="s">
        <v>44</v>
      </c>
      <c s="7" t="s">
        <v>410</v>
      </c>
      <c s="7" t="s">
        <v>70</v>
      </c>
      <c s="10">
        <v>1</v>
      </c>
      <c s="14"/>
      <c s="13">
        <f>ROUND((G53*F53),2)</f>
      </c>
      <c r="O53">
        <f>rekapitulace!H8</f>
      </c>
      <c>
        <f>O53/100*H53</f>
      </c>
    </row>
    <row r="54" spans="4:4" ht="25.5">
      <c r="D54" s="15" t="s">
        <v>53</v>
      </c>
    </row>
    <row r="55" spans="1:16" ht="12.75">
      <c r="A55" s="7">
        <v>21</v>
      </c>
      <c s="7" t="s">
        <v>411</v>
      </c>
      <c s="7" t="s">
        <v>44</v>
      </c>
      <c s="7" t="s">
        <v>412</v>
      </c>
      <c s="7" t="s">
        <v>70</v>
      </c>
      <c s="10">
        <v>1</v>
      </c>
      <c s="14"/>
      <c s="13">
        <f>ROUND((G55*F55),2)</f>
      </c>
      <c r="O55">
        <f>rekapitulace!H8</f>
      </c>
      <c>
        <f>O55/100*H55</f>
      </c>
    </row>
    <row r="56" spans="4:4" ht="25.5">
      <c r="D56" s="15" t="s">
        <v>53</v>
      </c>
    </row>
    <row r="57" spans="1:16" ht="12.75">
      <c r="A57" s="7">
        <v>22</v>
      </c>
      <c s="7" t="s">
        <v>413</v>
      </c>
      <c s="7" t="s">
        <v>44</v>
      </c>
      <c s="7" t="s">
        <v>414</v>
      </c>
      <c s="7" t="s">
        <v>70</v>
      </c>
      <c s="10">
        <v>1</v>
      </c>
      <c s="14"/>
      <c s="13">
        <f>ROUND((G57*F57),2)</f>
      </c>
      <c r="O57">
        <f>rekapitulace!H8</f>
      </c>
      <c>
        <f>O57/100*H57</f>
      </c>
    </row>
    <row r="58" spans="4:4" ht="25.5">
      <c r="D58" s="15" t="s">
        <v>53</v>
      </c>
    </row>
    <row r="59" spans="1:16" ht="12.75">
      <c r="A59" s="7">
        <v>23</v>
      </c>
      <c s="7" t="s">
        <v>415</v>
      </c>
      <c s="7" t="s">
        <v>44</v>
      </c>
      <c s="7" t="s">
        <v>416</v>
      </c>
      <c s="7" t="s">
        <v>70</v>
      </c>
      <c s="10">
        <v>1</v>
      </c>
      <c s="14"/>
      <c s="13">
        <f>ROUND((G59*F59),2)</f>
      </c>
      <c r="O59">
        <f>rekapitulace!H8</f>
      </c>
      <c>
        <f>O59/100*H59</f>
      </c>
    </row>
    <row r="60" spans="4:4" ht="25.5">
      <c r="D60" s="15" t="s">
        <v>53</v>
      </c>
    </row>
    <row r="61" spans="1:16" ht="12.75">
      <c r="A61" s="7">
        <v>24</v>
      </c>
      <c s="7" t="s">
        <v>417</v>
      </c>
      <c s="7" t="s">
        <v>44</v>
      </c>
      <c s="7" t="s">
        <v>418</v>
      </c>
      <c s="7" t="s">
        <v>70</v>
      </c>
      <c s="10">
        <v>1</v>
      </c>
      <c s="14"/>
      <c s="13">
        <f>ROUND((G61*F61),2)</f>
      </c>
      <c r="O61">
        <f>rekapitulace!H8</f>
      </c>
      <c>
        <f>O61/100*H61</f>
      </c>
    </row>
    <row r="62" spans="4:4" ht="25.5">
      <c r="D62" s="15" t="s">
        <v>53</v>
      </c>
    </row>
    <row r="63" spans="1:16" ht="12.75">
      <c r="A63" s="7">
        <v>25</v>
      </c>
      <c s="7" t="s">
        <v>419</v>
      </c>
      <c s="7" t="s">
        <v>44</v>
      </c>
      <c s="7" t="s">
        <v>420</v>
      </c>
      <c s="7" t="s">
        <v>70</v>
      </c>
      <c s="10">
        <v>2</v>
      </c>
      <c s="14"/>
      <c s="13">
        <f>ROUND((G63*F63),2)</f>
      </c>
      <c r="O63">
        <f>rekapitulace!H8</f>
      </c>
      <c>
        <f>O63/100*H63</f>
      </c>
    </row>
    <row r="64" spans="4:4" ht="25.5">
      <c r="D64" s="15" t="s">
        <v>396</v>
      </c>
    </row>
    <row r="65" spans="1:16" ht="12.75">
      <c r="A65" s="7">
        <v>26</v>
      </c>
      <c s="7" t="s">
        <v>421</v>
      </c>
      <c s="7" t="s">
        <v>44</v>
      </c>
      <c s="7" t="s">
        <v>422</v>
      </c>
      <c s="7" t="s">
        <v>70</v>
      </c>
      <c s="10">
        <v>1</v>
      </c>
      <c s="14"/>
      <c s="13">
        <f>ROUND((G65*F65),2)</f>
      </c>
      <c r="O65">
        <f>rekapitulace!H8</f>
      </c>
      <c>
        <f>O65/100*H65</f>
      </c>
    </row>
    <row r="66" spans="4:4" ht="25.5">
      <c r="D66" s="15" t="s">
        <v>53</v>
      </c>
    </row>
    <row r="67" spans="1:16" ht="12.75">
      <c r="A67" s="7">
        <v>27</v>
      </c>
      <c s="7" t="s">
        <v>423</v>
      </c>
      <c s="7" t="s">
        <v>44</v>
      </c>
      <c s="7" t="s">
        <v>424</v>
      </c>
      <c s="7" t="s">
        <v>70</v>
      </c>
      <c s="10">
        <v>1</v>
      </c>
      <c s="14"/>
      <c s="13">
        <f>ROUND((G67*F67),2)</f>
      </c>
      <c r="O67">
        <f>rekapitulace!H8</f>
      </c>
      <c>
        <f>O67/100*H67</f>
      </c>
    </row>
    <row r="68" spans="4:4" ht="25.5">
      <c r="D68" s="15" t="s">
        <v>53</v>
      </c>
    </row>
    <row r="69" spans="1:16" ht="12.75">
      <c r="A69" s="7">
        <v>28</v>
      </c>
      <c s="7" t="s">
        <v>425</v>
      </c>
      <c s="7" t="s">
        <v>44</v>
      </c>
      <c s="7" t="s">
        <v>426</v>
      </c>
      <c s="7" t="s">
        <v>70</v>
      </c>
      <c s="10">
        <v>2</v>
      </c>
      <c s="14"/>
      <c s="13">
        <f>ROUND((G69*F69),2)</f>
      </c>
      <c r="O69">
        <f>rekapitulace!H8</f>
      </c>
      <c>
        <f>O69/100*H69</f>
      </c>
    </row>
    <row r="70" spans="4:4" ht="25.5">
      <c r="D70" s="15" t="s">
        <v>396</v>
      </c>
    </row>
    <row r="71" spans="1:16" ht="12.75">
      <c r="A71" s="7">
        <v>29</v>
      </c>
      <c s="7" t="s">
        <v>427</v>
      </c>
      <c s="7" t="s">
        <v>44</v>
      </c>
      <c s="7" t="s">
        <v>428</v>
      </c>
      <c s="7" t="s">
        <v>70</v>
      </c>
      <c s="10">
        <v>2</v>
      </c>
      <c s="14"/>
      <c s="13">
        <f>ROUND((G71*F71),2)</f>
      </c>
      <c r="O71">
        <f>rekapitulace!H8</f>
      </c>
      <c>
        <f>O71/100*H71</f>
      </c>
    </row>
    <row r="72" spans="4:4" ht="25.5">
      <c r="D72" s="15" t="s">
        <v>396</v>
      </c>
    </row>
    <row r="73" spans="1:16" ht="12.75">
      <c r="A73" s="7">
        <v>30</v>
      </c>
      <c s="7" t="s">
        <v>429</v>
      </c>
      <c s="7" t="s">
        <v>44</v>
      </c>
      <c s="7" t="s">
        <v>430</v>
      </c>
      <c s="7" t="s">
        <v>70</v>
      </c>
      <c s="10">
        <v>1</v>
      </c>
      <c s="14"/>
      <c s="13">
        <f>ROUND((G73*F73),2)</f>
      </c>
      <c r="O73">
        <f>rekapitulace!H8</f>
      </c>
      <c>
        <f>O73/100*H73</f>
      </c>
    </row>
    <row r="74" spans="4:4" ht="25.5">
      <c r="D74" s="15" t="s">
        <v>53</v>
      </c>
    </row>
    <row r="75" spans="1:16" ht="12.75">
      <c r="A75" s="7">
        <v>31</v>
      </c>
      <c s="7" t="s">
        <v>431</v>
      </c>
      <c s="7" t="s">
        <v>44</v>
      </c>
      <c s="7" t="s">
        <v>432</v>
      </c>
      <c s="7" t="s">
        <v>70</v>
      </c>
      <c s="10">
        <v>1</v>
      </c>
      <c s="14"/>
      <c s="13">
        <f>ROUND((G75*F75),2)</f>
      </c>
      <c r="O75">
        <f>rekapitulace!H8</f>
      </c>
      <c>
        <f>O75/100*H75</f>
      </c>
    </row>
    <row r="76" spans="4:4" ht="25.5">
      <c r="D76" s="15" t="s">
        <v>53</v>
      </c>
    </row>
    <row r="77" spans="1:16" ht="12.75">
      <c r="A77" s="7">
        <v>32</v>
      </c>
      <c s="7" t="s">
        <v>433</v>
      </c>
      <c s="7" t="s">
        <v>44</v>
      </c>
      <c s="7" t="s">
        <v>434</v>
      </c>
      <c s="7" t="s">
        <v>435</v>
      </c>
      <c s="10">
        <v>16</v>
      </c>
      <c s="14"/>
      <c s="13">
        <f>ROUND((G77*F77),2)</f>
      </c>
      <c r="O77">
        <f>rekapitulace!H8</f>
      </c>
      <c>
        <f>O77/100*H77</f>
      </c>
    </row>
    <row r="78" spans="4:4" ht="25.5">
      <c r="D78" s="15" t="s">
        <v>436</v>
      </c>
    </row>
    <row r="79" spans="1:16" ht="12.75">
      <c r="A79" s="7">
        <v>33</v>
      </c>
      <c s="7" t="s">
        <v>437</v>
      </c>
      <c s="7" t="s">
        <v>44</v>
      </c>
      <c s="7" t="s">
        <v>438</v>
      </c>
      <c s="7" t="s">
        <v>70</v>
      </c>
      <c s="10">
        <v>2</v>
      </c>
      <c s="14"/>
      <c s="13">
        <f>ROUND((G79*F79),2)</f>
      </c>
      <c r="O79">
        <f>rekapitulace!H8</f>
      </c>
      <c>
        <f>O79/100*H79</f>
      </c>
    </row>
    <row r="80" spans="4:4" ht="25.5">
      <c r="D80" s="15" t="s">
        <v>396</v>
      </c>
    </row>
    <row r="81" spans="1:16" ht="12.75">
      <c r="A81" s="7">
        <v>34</v>
      </c>
      <c s="7" t="s">
        <v>439</v>
      </c>
      <c s="7" t="s">
        <v>44</v>
      </c>
      <c s="7" t="s">
        <v>440</v>
      </c>
      <c s="7" t="s">
        <v>70</v>
      </c>
      <c s="10">
        <v>1</v>
      </c>
      <c s="14"/>
      <c s="13">
        <f>ROUND((G81*F81),2)</f>
      </c>
      <c r="O81">
        <f>rekapitulace!H8</f>
      </c>
      <c>
        <f>O81/100*H81</f>
      </c>
    </row>
    <row r="82" spans="4:4" ht="25.5">
      <c r="D82" s="15" t="s">
        <v>53</v>
      </c>
    </row>
    <row r="83" spans="1:16" ht="12.75" customHeight="1">
      <c r="A83" s="16"/>
      <c s="16"/>
      <c s="16" t="s">
        <v>39</v>
      </c>
      <c s="16" t="s">
        <v>366</v>
      </c>
      <c s="16"/>
      <c s="16"/>
      <c s="16"/>
      <c s="16">
        <f>SUM(H23:H82)</f>
      </c>
      <c r="P83">
        <f>ROUND(SUM(P23:P82),2)</f>
      </c>
    </row>
    <row r="85" spans="1:16" ht="12.75" customHeight="1">
      <c r="A85" s="16"/>
      <c s="16"/>
      <c s="16"/>
      <c s="16" t="s">
        <v>65</v>
      </c>
      <c s="16"/>
      <c s="16"/>
      <c s="16"/>
      <c s="16">
        <f>+H20+H83</f>
      </c>
      <c r="P85">
        <f>+P20+P83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137"/>
  <sheetViews>
    <sheetView workbookViewId="0" topLeftCell="A1">
      <pane ySplit="10" topLeftCell="A11" activePane="bottomLeft" state="frozen"/>
      <selection pane="topLeft" activeCell="A1" sqref="A1"/>
      <selection pane="bottomLeft" activeCell="A11" sqref="A11"/>
    </sheetView>
  </sheetViews>
  <sheetFormatPr defaultColWidth="9.14285714285714" defaultRowHeight="12.75" customHeight="1"/>
  <cols>
    <col min="1" max="1" width="6.71428571428571" customWidth="1"/>
    <col min="2" max="2" width="15.7142857142857" customWidth="1"/>
    <col min="3" max="3" width="18.7142857142857" customWidth="1"/>
    <col min="4" max="4" width="75.7142857142857" customWidth="1"/>
    <col min="5" max="5" width="9.71428571428571" customWidth="1"/>
    <col min="6" max="6" width="12.7142857142857" customWidth="1"/>
    <col min="7" max="8" width="14.7142857142857" customWidth="1"/>
    <col min="15" max="16" width="9.14285714285714" hidden="1" customWidth="1"/>
  </cols>
  <sheetData>
    <row r="1" spans="1:16" ht="12.75" customHeight="1">
      <c r="A1" s="5" t="s">
        <v>13</v>
      </c>
    </row>
    <row r="2" spans="3:3" ht="12.75" customHeight="1">
      <c r="C2" s="1" t="s">
        <v>14</v>
      </c>
    </row>
    <row r="4" spans="1:5" ht="12.75" customHeight="1">
      <c r="A4" t="s">
        <v>15</v>
      </c>
      <c r="C4" s="5" t="s">
        <v>18</v>
      </c>
      <c s="5" t="s">
        <v>19</v>
      </c>
      <c s="5"/>
    </row>
    <row r="5" spans="1:5" ht="12.75" customHeight="1">
      <c r="A5" t="s">
        <v>16</v>
      </c>
      <c r="C5" s="5" t="s">
        <v>441</v>
      </c>
      <c s="5" t="s">
        <v>442</v>
      </c>
      <c s="5"/>
    </row>
    <row r="6" spans="1:5" ht="12.75" customHeight="1">
      <c r="A6" t="s">
        <v>17</v>
      </c>
      <c r="C6" s="5" t="s">
        <v>443</v>
      </c>
      <c s="5" t="s">
        <v>148</v>
      </c>
      <c s="5"/>
    </row>
    <row r="7" spans="3:5" ht="12.75" customHeight="1">
      <c r="C7" s="5"/>
      <c s="5"/>
      <c s="5"/>
    </row>
    <row r="8" spans="1:16" ht="12.75" customHeight="1">
      <c r="A8" s="4" t="s">
        <v>23</v>
      </c>
      <c s="4" t="s">
        <v>25</v>
      </c>
      <c s="4" t="s">
        <v>26</v>
      </c>
      <c s="4" t="s">
        <v>27</v>
      </c>
      <c s="4" t="s">
        <v>28</v>
      </c>
      <c s="4" t="s">
        <v>29</v>
      </c>
      <c s="4" t="s">
        <v>30</v>
      </c>
      <c s="4"/>
      <c r="O8" t="s">
        <v>33</v>
      </c>
      <c t="s">
        <v>11</v>
      </c>
    </row>
    <row r="9" spans="1:15" ht="28.5">
      <c r="A9" s="4"/>
      <c s="4"/>
      <c s="4"/>
      <c s="4"/>
      <c s="4"/>
      <c s="4"/>
      <c s="4" t="s">
        <v>31</v>
      </c>
      <c s="4" t="s">
        <v>32</v>
      </c>
      <c r="O9" t="s">
        <v>11</v>
      </c>
    </row>
    <row r="10" spans="1:8" ht="14.25">
      <c r="A10" s="4" t="s">
        <v>24</v>
      </c>
      <c s="4" t="s">
        <v>34</v>
      </c>
      <c s="4" t="s">
        <v>35</v>
      </c>
      <c s="4" t="s">
        <v>36</v>
      </c>
      <c s="4" t="s">
        <v>37</v>
      </c>
      <c s="4" t="s">
        <v>38</v>
      </c>
      <c s="4" t="s">
        <v>39</v>
      </c>
      <c s="4" t="s">
        <v>40</v>
      </c>
    </row>
    <row r="11" spans="1:8" ht="12.75" customHeight="1">
      <c r="A11" s="9"/>
      <c s="9"/>
      <c s="9" t="s">
        <v>150</v>
      </c>
      <c s="9" t="s">
        <v>149</v>
      </c>
      <c s="9"/>
      <c s="11"/>
      <c s="9"/>
      <c s="11"/>
    </row>
    <row r="12" spans="1:16" ht="12.75">
      <c r="A12" s="7">
        <v>1</v>
      </c>
      <c s="7" t="s">
        <v>150</v>
      </c>
      <c s="7" t="s">
        <v>44</v>
      </c>
      <c s="7" t="s">
        <v>151</v>
      </c>
      <c s="7" t="s">
        <v>152</v>
      </c>
      <c s="10">
        <v>4</v>
      </c>
      <c s="14"/>
      <c s="13">
        <f>ROUND((G12*F12),2)</f>
      </c>
      <c r="O12">
        <f>rekapitulace!H8</f>
      </c>
      <c>
        <f>O12/100*H12</f>
      </c>
    </row>
    <row r="13" spans="4:4" ht="25.5">
      <c r="D13" s="15" t="s">
        <v>153</v>
      </c>
    </row>
    <row r="14" spans="1:16" ht="12.75">
      <c r="A14" s="7">
        <v>2</v>
      </c>
      <c s="7" t="s">
        <v>154</v>
      </c>
      <c s="7" t="s">
        <v>44</v>
      </c>
      <c s="7" t="s">
        <v>155</v>
      </c>
      <c s="7" t="s">
        <v>152</v>
      </c>
      <c s="10">
        <v>4</v>
      </c>
      <c s="14"/>
      <c s="13">
        <f>ROUND((G14*F14),2)</f>
      </c>
      <c r="O14">
        <f>rekapitulace!H8</f>
      </c>
      <c>
        <f>O14/100*H14</f>
      </c>
    </row>
    <row r="15" spans="4:4" ht="25.5">
      <c r="D15" s="15" t="s">
        <v>153</v>
      </c>
    </row>
    <row r="16" spans="1:16" ht="12.75">
      <c r="A16" s="7">
        <v>3</v>
      </c>
      <c s="7" t="s">
        <v>156</v>
      </c>
      <c s="7" t="s">
        <v>44</v>
      </c>
      <c s="7" t="s">
        <v>157</v>
      </c>
      <c s="7" t="s">
        <v>152</v>
      </c>
      <c s="10">
        <v>4</v>
      </c>
      <c s="14"/>
      <c s="13">
        <f>ROUND((G16*F16),2)</f>
      </c>
      <c r="O16">
        <f>rekapitulace!H8</f>
      </c>
      <c>
        <f>O16/100*H16</f>
      </c>
    </row>
    <row r="17" spans="4:4" ht="25.5">
      <c r="D17" s="15" t="s">
        <v>153</v>
      </c>
    </row>
    <row r="18" spans="1:16" ht="12.75" customHeight="1">
      <c r="A18" s="16"/>
      <c s="16"/>
      <c s="16" t="s">
        <v>150</v>
      </c>
      <c s="16" t="s">
        <v>149</v>
      </c>
      <c s="16"/>
      <c s="16"/>
      <c s="16"/>
      <c s="16">
        <f>SUM(H12:H17)</f>
      </c>
      <c r="P18">
        <f>ROUND(SUM(P12:P17),2)</f>
      </c>
    </row>
    <row r="20" spans="1:8" ht="12.75" customHeight="1">
      <c r="A20" s="9"/>
      <c s="9"/>
      <c s="9" t="s">
        <v>154</v>
      </c>
      <c s="9" t="s">
        <v>158</v>
      </c>
      <c s="9"/>
      <c s="11"/>
      <c s="9"/>
      <c s="11"/>
    </row>
    <row r="21" spans="1:16" ht="12.75">
      <c r="A21" s="7">
        <v>4</v>
      </c>
      <c s="7" t="s">
        <v>159</v>
      </c>
      <c s="7" t="s">
        <v>44</v>
      </c>
      <c s="7" t="s">
        <v>160</v>
      </c>
      <c s="7" t="s">
        <v>152</v>
      </c>
      <c s="10">
        <v>2</v>
      </c>
      <c s="14"/>
      <c s="13">
        <f>ROUND((G21*F21),2)</f>
      </c>
      <c r="O21">
        <f>rekapitulace!H8</f>
      </c>
      <c>
        <f>O21/100*H21</f>
      </c>
    </row>
    <row r="22" spans="4:4" ht="25.5">
      <c r="D22" s="15" t="s">
        <v>161</v>
      </c>
    </row>
    <row r="23" spans="1:16" ht="12.75">
      <c r="A23" s="7">
        <v>5</v>
      </c>
      <c s="7" t="s">
        <v>162</v>
      </c>
      <c s="7" t="s">
        <v>44</v>
      </c>
      <c s="7" t="s">
        <v>163</v>
      </c>
      <c s="7" t="s">
        <v>152</v>
      </c>
      <c s="10">
        <v>2</v>
      </c>
      <c s="14"/>
      <c s="13">
        <f>ROUND((G23*F23),2)</f>
      </c>
      <c r="O23">
        <f>rekapitulace!H8</f>
      </c>
      <c>
        <f>O23/100*H23</f>
      </c>
    </row>
    <row r="24" spans="4:4" ht="25.5">
      <c r="D24" s="15" t="s">
        <v>161</v>
      </c>
    </row>
    <row r="25" spans="1:16" ht="12.75" customHeight="1">
      <c r="A25" s="16"/>
      <c s="16"/>
      <c s="16" t="s">
        <v>154</v>
      </c>
      <c s="16" t="s">
        <v>158</v>
      </c>
      <c s="16"/>
      <c s="16"/>
      <c s="16"/>
      <c s="16">
        <f>SUM(H21:H24)</f>
      </c>
      <c r="P25">
        <f>ROUND(SUM(P21:P24),2)</f>
      </c>
    </row>
    <row r="27" spans="1:8" ht="12.75" customHeight="1">
      <c r="A27" s="9"/>
      <c s="9"/>
      <c s="9" t="s">
        <v>156</v>
      </c>
      <c s="9" t="s">
        <v>164</v>
      </c>
      <c s="9"/>
      <c s="11"/>
      <c s="9"/>
      <c s="11"/>
    </row>
    <row r="28" spans="1:16" ht="12.75">
      <c r="A28" s="7">
        <v>6</v>
      </c>
      <c s="7" t="s">
        <v>165</v>
      </c>
      <c s="7" t="s">
        <v>44</v>
      </c>
      <c s="7" t="s">
        <v>166</v>
      </c>
      <c s="7" t="s">
        <v>128</v>
      </c>
      <c s="10">
        <v>16</v>
      </c>
      <c s="14"/>
      <c s="13">
        <f>ROUND((G28*F28),2)</f>
      </c>
      <c r="O28">
        <f>rekapitulace!H8</f>
      </c>
      <c>
        <f>O28/100*H28</f>
      </c>
    </row>
    <row r="29" spans="4:4" ht="25.5">
      <c r="D29" s="15" t="s">
        <v>444</v>
      </c>
    </row>
    <row r="30" spans="1:16" ht="12.75">
      <c r="A30" s="7">
        <v>7</v>
      </c>
      <c s="7" t="s">
        <v>168</v>
      </c>
      <c s="7" t="s">
        <v>44</v>
      </c>
      <c s="7" t="s">
        <v>169</v>
      </c>
      <c s="7" t="s">
        <v>128</v>
      </c>
      <c s="10">
        <v>6</v>
      </c>
      <c s="14"/>
      <c s="13">
        <f>ROUND((G30*F30),2)</f>
      </c>
      <c r="O30">
        <f>rekapitulace!H8</f>
      </c>
      <c>
        <f>O30/100*H30</f>
      </c>
    </row>
    <row r="31" spans="4:4" ht="25.5">
      <c r="D31" s="15" t="s">
        <v>170</v>
      </c>
    </row>
    <row r="32" spans="1:16" ht="12.75">
      <c r="A32" s="7">
        <v>8</v>
      </c>
      <c s="7" t="s">
        <v>171</v>
      </c>
      <c s="7" t="s">
        <v>44</v>
      </c>
      <c s="7" t="s">
        <v>172</v>
      </c>
      <c s="7" t="s">
        <v>128</v>
      </c>
      <c s="10">
        <v>96</v>
      </c>
      <c s="14"/>
      <c s="13">
        <f>ROUND((G32*F32),2)</f>
      </c>
      <c r="O32">
        <f>rekapitulace!H8</f>
      </c>
      <c>
        <f>O32/100*H32</f>
      </c>
    </row>
    <row r="33" spans="4:4" ht="25.5">
      <c r="D33" s="15" t="s">
        <v>173</v>
      </c>
    </row>
    <row r="34" spans="1:16" ht="12.75">
      <c r="A34" s="7">
        <v>9</v>
      </c>
      <c s="7" t="s">
        <v>174</v>
      </c>
      <c s="7" t="s">
        <v>44</v>
      </c>
      <c s="7" t="s">
        <v>175</v>
      </c>
      <c s="7" t="s">
        <v>128</v>
      </c>
      <c s="10">
        <v>26</v>
      </c>
      <c s="14"/>
      <c s="13">
        <f>ROUND((G34*F34),2)</f>
      </c>
      <c r="O34">
        <f>rekapitulace!H8</f>
      </c>
      <c>
        <f>O34/100*H34</f>
      </c>
    </row>
    <row r="35" spans="4:4" ht="25.5">
      <c r="D35" s="15" t="s">
        <v>176</v>
      </c>
    </row>
    <row r="36" spans="1:16" ht="12.75">
      <c r="A36" s="7">
        <v>10</v>
      </c>
      <c s="7" t="s">
        <v>177</v>
      </c>
      <c s="7" t="s">
        <v>44</v>
      </c>
      <c s="7" t="s">
        <v>178</v>
      </c>
      <c s="7" t="s">
        <v>128</v>
      </c>
      <c s="10">
        <v>6</v>
      </c>
      <c s="14"/>
      <c s="13">
        <f>ROUND((G36*F36),2)</f>
      </c>
      <c r="O36">
        <f>rekapitulace!H8</f>
      </c>
      <c>
        <f>O36/100*H36</f>
      </c>
    </row>
    <row r="37" spans="4:4" ht="25.5">
      <c r="D37" s="15" t="s">
        <v>170</v>
      </c>
    </row>
    <row r="38" spans="1:16" ht="12.75">
      <c r="A38" s="7">
        <v>11</v>
      </c>
      <c s="7" t="s">
        <v>179</v>
      </c>
      <c s="7" t="s">
        <v>44</v>
      </c>
      <c s="7" t="s">
        <v>180</v>
      </c>
      <c s="7" t="s">
        <v>128</v>
      </c>
      <c s="10">
        <v>162</v>
      </c>
      <c s="14"/>
      <c s="13">
        <f>ROUND((G38*F38),2)</f>
      </c>
      <c r="O38">
        <f>rekapitulace!H8</f>
      </c>
      <c>
        <f>O38/100*H38</f>
      </c>
    </row>
    <row r="39" spans="4:4" ht="38.25">
      <c r="D39" s="15" t="s">
        <v>445</v>
      </c>
    </row>
    <row r="40" spans="1:16" ht="12.75">
      <c r="A40" s="7">
        <v>12</v>
      </c>
      <c s="7" t="s">
        <v>182</v>
      </c>
      <c s="7" t="s">
        <v>44</v>
      </c>
      <c s="7" t="s">
        <v>183</v>
      </c>
      <c s="7" t="s">
        <v>152</v>
      </c>
      <c s="10">
        <v>28</v>
      </c>
      <c s="14"/>
      <c s="13">
        <f>ROUND((G40*F40),2)</f>
      </c>
      <c r="O40">
        <f>rekapitulace!H8</f>
      </c>
      <c>
        <f>O40/100*H40</f>
      </c>
    </row>
    <row r="41" spans="4:4" ht="25.5">
      <c r="D41" s="15" t="s">
        <v>184</v>
      </c>
    </row>
    <row r="42" spans="1:16" ht="12.75" customHeight="1">
      <c r="A42" s="16"/>
      <c s="16"/>
      <c s="16" t="s">
        <v>156</v>
      </c>
      <c s="16" t="s">
        <v>164</v>
      </c>
      <c s="16"/>
      <c s="16"/>
      <c s="16"/>
      <c s="16">
        <f>SUM(H28:H41)</f>
      </c>
      <c r="P42">
        <f>ROUND(SUM(P28:P41),2)</f>
      </c>
    </row>
    <row r="44" spans="1:8" ht="12.75" customHeight="1">
      <c r="A44" s="9"/>
      <c s="9"/>
      <c s="9" t="s">
        <v>159</v>
      </c>
      <c s="9" t="s">
        <v>185</v>
      </c>
      <c s="9"/>
      <c s="11"/>
      <c s="9"/>
      <c s="11"/>
    </row>
    <row r="45" spans="1:16" ht="12.75">
      <c r="A45" s="7">
        <v>13</v>
      </c>
      <c s="7" t="s">
        <v>186</v>
      </c>
      <c s="7" t="s">
        <v>44</v>
      </c>
      <c s="7" t="s">
        <v>187</v>
      </c>
      <c s="7" t="s">
        <v>152</v>
      </c>
      <c s="10">
        <v>1</v>
      </c>
      <c s="14"/>
      <c s="13">
        <f>ROUND((G45*F45),2)</f>
      </c>
      <c r="O45">
        <f>rekapitulace!H8</f>
      </c>
      <c>
        <f>O45/100*H45</f>
      </c>
    </row>
    <row r="46" spans="4:4" ht="25.5">
      <c r="D46" s="15" t="s">
        <v>188</v>
      </c>
    </row>
    <row r="47" spans="1:16" ht="12.75">
      <c r="A47" s="7">
        <v>14</v>
      </c>
      <c s="7" t="s">
        <v>189</v>
      </c>
      <c s="7" t="s">
        <v>44</v>
      </c>
      <c s="7" t="s">
        <v>190</v>
      </c>
      <c s="7" t="s">
        <v>152</v>
      </c>
      <c s="10">
        <v>1</v>
      </c>
      <c s="14"/>
      <c s="13">
        <f>ROUND((G47*F47),2)</f>
      </c>
      <c r="O47">
        <f>rekapitulace!H8</f>
      </c>
      <c>
        <f>O47/100*H47</f>
      </c>
    </row>
    <row r="48" spans="4:4" ht="25.5">
      <c r="D48" s="15" t="s">
        <v>188</v>
      </c>
    </row>
    <row r="49" spans="1:16" ht="12.75">
      <c r="A49" s="7">
        <v>15</v>
      </c>
      <c s="7" t="s">
        <v>191</v>
      </c>
      <c s="7" t="s">
        <v>44</v>
      </c>
      <c s="7" t="s">
        <v>192</v>
      </c>
      <c s="7" t="s">
        <v>152</v>
      </c>
      <c s="10">
        <v>4</v>
      </c>
      <c s="14"/>
      <c s="13">
        <f>ROUND((G49*F49),2)</f>
      </c>
      <c r="O49">
        <f>rekapitulace!H8</f>
      </c>
      <c>
        <f>O49/100*H49</f>
      </c>
    </row>
    <row r="50" spans="4:4" ht="25.5">
      <c r="D50" s="15" t="s">
        <v>153</v>
      </c>
    </row>
    <row r="51" spans="1:16" ht="12.75">
      <c r="A51" s="7">
        <v>16</v>
      </c>
      <c s="7" t="s">
        <v>193</v>
      </c>
      <c s="7" t="s">
        <v>44</v>
      </c>
      <c s="7" t="s">
        <v>194</v>
      </c>
      <c s="7" t="s">
        <v>152</v>
      </c>
      <c s="10">
        <v>2</v>
      </c>
      <c s="14"/>
      <c s="13">
        <f>ROUND((G51*F51),2)</f>
      </c>
      <c r="O51">
        <f>rekapitulace!H8</f>
      </c>
      <c>
        <f>O51/100*H51</f>
      </c>
    </row>
    <row r="52" spans="4:4" ht="25.5">
      <c r="D52" s="15" t="s">
        <v>161</v>
      </c>
    </row>
    <row r="53" spans="1:16" ht="12.75">
      <c r="A53" s="7">
        <v>17</v>
      </c>
      <c s="7" t="s">
        <v>195</v>
      </c>
      <c s="7" t="s">
        <v>44</v>
      </c>
      <c s="7" t="s">
        <v>196</v>
      </c>
      <c s="7" t="s">
        <v>152</v>
      </c>
      <c s="10">
        <v>1</v>
      </c>
      <c s="14"/>
      <c s="13">
        <f>ROUND((G53*F53),2)</f>
      </c>
      <c r="O53">
        <f>rekapitulace!H8</f>
      </c>
      <c>
        <f>O53/100*H53</f>
      </c>
    </row>
    <row r="54" spans="4:4" ht="25.5">
      <c r="D54" s="15" t="s">
        <v>188</v>
      </c>
    </row>
    <row r="55" spans="1:16" ht="12.75">
      <c r="A55" s="7">
        <v>18</v>
      </c>
      <c s="7" t="s">
        <v>197</v>
      </c>
      <c s="7" t="s">
        <v>44</v>
      </c>
      <c s="7" t="s">
        <v>198</v>
      </c>
      <c s="7" t="s">
        <v>152</v>
      </c>
      <c s="10">
        <v>1</v>
      </c>
      <c s="14"/>
      <c s="13">
        <f>ROUND((G55*F55),2)</f>
      </c>
      <c r="O55">
        <f>rekapitulace!H8</f>
      </c>
      <c>
        <f>O55/100*H55</f>
      </c>
    </row>
    <row r="56" spans="4:4" ht="25.5">
      <c r="D56" s="15" t="s">
        <v>188</v>
      </c>
    </row>
    <row r="57" spans="1:16" ht="12.75">
      <c r="A57" s="7">
        <v>19</v>
      </c>
      <c s="7" t="s">
        <v>199</v>
      </c>
      <c s="7" t="s">
        <v>44</v>
      </c>
      <c s="7" t="s">
        <v>200</v>
      </c>
      <c s="7" t="s">
        <v>152</v>
      </c>
      <c s="10">
        <v>1</v>
      </c>
      <c s="14"/>
      <c s="13">
        <f>ROUND((G57*F57),2)</f>
      </c>
      <c r="O57">
        <f>rekapitulace!H8</f>
      </c>
      <c>
        <f>O57/100*H57</f>
      </c>
    </row>
    <row r="58" spans="4:4" ht="25.5">
      <c r="D58" s="15" t="s">
        <v>188</v>
      </c>
    </row>
    <row r="59" spans="1:16" ht="12.75">
      <c r="A59" s="7">
        <v>20</v>
      </c>
      <c s="7" t="s">
        <v>201</v>
      </c>
      <c s="7" t="s">
        <v>44</v>
      </c>
      <c s="7" t="s">
        <v>202</v>
      </c>
      <c s="7" t="s">
        <v>46</v>
      </c>
      <c s="10">
        <v>1</v>
      </c>
      <c s="14"/>
      <c s="13">
        <f>ROUND((G59*F59),2)</f>
      </c>
      <c r="O59">
        <f>rekapitulace!H8</f>
      </c>
      <c>
        <f>O59/100*H59</f>
      </c>
    </row>
    <row r="60" spans="4:4" ht="25.5">
      <c r="D60" s="15" t="s">
        <v>47</v>
      </c>
    </row>
    <row r="61" spans="1:16" ht="12.75" customHeight="1">
      <c r="A61" s="16"/>
      <c s="16"/>
      <c s="16" t="s">
        <v>159</v>
      </c>
      <c s="16" t="s">
        <v>185</v>
      </c>
      <c s="16"/>
      <c s="16"/>
      <c s="16"/>
      <c s="16">
        <f>SUM(H45:H60)</f>
      </c>
      <c r="P61">
        <f>ROUND(SUM(P45:P60),2)</f>
      </c>
    </row>
    <row r="63" spans="1:8" ht="12.75" customHeight="1">
      <c r="A63" s="9"/>
      <c s="9"/>
      <c s="9" t="s">
        <v>162</v>
      </c>
      <c s="9" t="s">
        <v>203</v>
      </c>
      <c s="9"/>
      <c s="11"/>
      <c s="9"/>
      <c s="11"/>
    </row>
    <row r="64" spans="1:16" ht="12.75">
      <c r="A64" s="7">
        <v>21</v>
      </c>
      <c s="7" t="s">
        <v>204</v>
      </c>
      <c s="7" t="s">
        <v>44</v>
      </c>
      <c s="7" t="s">
        <v>205</v>
      </c>
      <c s="7" t="s">
        <v>152</v>
      </c>
      <c s="10">
        <v>4</v>
      </c>
      <c s="14"/>
      <c s="13">
        <f>ROUND((G64*F64),2)</f>
      </c>
      <c r="O64">
        <f>rekapitulace!H8</f>
      </c>
      <c>
        <f>O64/100*H64</f>
      </c>
    </row>
    <row r="65" spans="4:4" ht="25.5">
      <c r="D65" s="15" t="s">
        <v>153</v>
      </c>
    </row>
    <row r="66" spans="1:16" ht="12.75">
      <c r="A66" s="7">
        <v>22</v>
      </c>
      <c s="7" t="s">
        <v>206</v>
      </c>
      <c s="7" t="s">
        <v>44</v>
      </c>
      <c s="7" t="s">
        <v>207</v>
      </c>
      <c s="7" t="s">
        <v>152</v>
      </c>
      <c s="10">
        <v>4</v>
      </c>
      <c s="14"/>
      <c s="13">
        <f>ROUND((G66*F66),2)</f>
      </c>
      <c r="O66">
        <f>rekapitulace!H8</f>
      </c>
      <c>
        <f>O66/100*H66</f>
      </c>
    </row>
    <row r="67" spans="4:4" ht="25.5">
      <c r="D67" s="15" t="s">
        <v>153</v>
      </c>
    </row>
    <row r="68" spans="1:16" ht="12.75">
      <c r="A68" s="7">
        <v>23</v>
      </c>
      <c s="7" t="s">
        <v>208</v>
      </c>
      <c s="7" t="s">
        <v>44</v>
      </c>
      <c s="7" t="s">
        <v>209</v>
      </c>
      <c s="7" t="s">
        <v>152</v>
      </c>
      <c s="10">
        <v>4</v>
      </c>
      <c s="14"/>
      <c s="13">
        <f>ROUND((G68*F68),2)</f>
      </c>
      <c r="O68">
        <f>rekapitulace!H8</f>
      </c>
      <c>
        <f>O68/100*H68</f>
      </c>
    </row>
    <row r="69" spans="4:4" ht="25.5">
      <c r="D69" s="15" t="s">
        <v>153</v>
      </c>
    </row>
    <row r="70" spans="1:16" ht="12.75">
      <c r="A70" s="7">
        <v>24</v>
      </c>
      <c s="7" t="s">
        <v>210</v>
      </c>
      <c s="7" t="s">
        <v>44</v>
      </c>
      <c s="7" t="s">
        <v>211</v>
      </c>
      <c s="7" t="s">
        <v>128</v>
      </c>
      <c s="10">
        <v>463</v>
      </c>
      <c s="14"/>
      <c s="13">
        <f>ROUND((G70*F70),2)</f>
      </c>
      <c r="O70">
        <f>rekapitulace!H8</f>
      </c>
      <c>
        <f>O70/100*H70</f>
      </c>
    </row>
    <row r="71" spans="4:4" ht="38.25">
      <c r="D71" s="15" t="s">
        <v>446</v>
      </c>
    </row>
    <row r="72" spans="1:16" ht="12.75" customHeight="1">
      <c r="A72" s="16"/>
      <c s="16"/>
      <c s="16" t="s">
        <v>162</v>
      </c>
      <c s="16" t="s">
        <v>203</v>
      </c>
      <c s="16"/>
      <c s="16"/>
      <c s="16"/>
      <c s="16">
        <f>SUM(H64:H71)</f>
      </c>
      <c r="P72">
        <f>ROUND(SUM(P64:P71),2)</f>
      </c>
    </row>
    <row r="74" spans="1:8" ht="12.75" customHeight="1">
      <c r="A74" s="9"/>
      <c s="9"/>
      <c s="9" t="s">
        <v>165</v>
      </c>
      <c s="9" t="s">
        <v>213</v>
      </c>
      <c s="9"/>
      <c s="11"/>
      <c s="9"/>
      <c s="11"/>
    </row>
    <row r="75" spans="1:16" ht="12.75">
      <c r="A75" s="7">
        <v>25</v>
      </c>
      <c s="7" t="s">
        <v>214</v>
      </c>
      <c s="7" t="s">
        <v>44</v>
      </c>
      <c s="7" t="s">
        <v>215</v>
      </c>
      <c s="7" t="s">
        <v>152</v>
      </c>
      <c s="10">
        <v>2</v>
      </c>
      <c s="14"/>
      <c s="13">
        <f>ROUND((G75*F75),2)</f>
      </c>
      <c r="O75">
        <f>rekapitulace!H8</f>
      </c>
      <c>
        <f>O75/100*H75</f>
      </c>
    </row>
    <row r="76" spans="4:4" ht="25.5">
      <c r="D76" s="15" t="s">
        <v>161</v>
      </c>
    </row>
    <row r="77" spans="1:16" ht="12.75">
      <c r="A77" s="7">
        <v>26</v>
      </c>
      <c s="7" t="s">
        <v>216</v>
      </c>
      <c s="7" t="s">
        <v>44</v>
      </c>
      <c s="7" t="s">
        <v>217</v>
      </c>
      <c s="7" t="s">
        <v>152</v>
      </c>
      <c s="10">
        <v>2</v>
      </c>
      <c s="14"/>
      <c s="13">
        <f>ROUND((G77*F77),2)</f>
      </c>
      <c r="O77">
        <f>rekapitulace!H8</f>
      </c>
      <c>
        <f>O77/100*H77</f>
      </c>
    </row>
    <row r="78" spans="4:4" ht="25.5">
      <c r="D78" s="15" t="s">
        <v>161</v>
      </c>
    </row>
    <row r="79" spans="1:16" ht="12.75">
      <c r="A79" s="7">
        <v>27</v>
      </c>
      <c s="7" t="s">
        <v>218</v>
      </c>
      <c s="7" t="s">
        <v>44</v>
      </c>
      <c s="7" t="s">
        <v>219</v>
      </c>
      <c s="7" t="s">
        <v>152</v>
      </c>
      <c s="10">
        <v>2</v>
      </c>
      <c s="14"/>
      <c s="13">
        <f>ROUND((G79*F79),2)</f>
      </c>
      <c r="O79">
        <f>rekapitulace!H8</f>
      </c>
      <c>
        <f>O79/100*H79</f>
      </c>
    </row>
    <row r="80" spans="4:4" ht="25.5">
      <c r="D80" s="15" t="s">
        <v>161</v>
      </c>
    </row>
    <row r="81" spans="1:16" ht="12.75" customHeight="1">
      <c r="A81" s="16"/>
      <c s="16"/>
      <c s="16" t="s">
        <v>165</v>
      </c>
      <c s="16" t="s">
        <v>213</v>
      </c>
      <c s="16"/>
      <c s="16"/>
      <c s="16"/>
      <c s="16">
        <f>SUM(H75:H80)</f>
      </c>
      <c r="P81">
        <f>ROUND(SUM(P75:P80),2)</f>
      </c>
    </row>
    <row r="83" spans="1:8" ht="12.75" customHeight="1">
      <c r="A83" s="9"/>
      <c s="9"/>
      <c s="9" t="s">
        <v>168</v>
      </c>
      <c s="9" t="s">
        <v>220</v>
      </c>
      <c s="9"/>
      <c s="11"/>
      <c s="9"/>
      <c s="11"/>
    </row>
    <row r="84" spans="1:16" ht="12.75">
      <c r="A84" s="7">
        <v>28</v>
      </c>
      <c s="7" t="s">
        <v>221</v>
      </c>
      <c s="7" t="s">
        <v>44</v>
      </c>
      <c s="7" t="s">
        <v>222</v>
      </c>
      <c s="7" t="s">
        <v>152</v>
      </c>
      <c s="10">
        <v>6</v>
      </c>
      <c s="14"/>
      <c s="13">
        <f>ROUND((G84*F84),2)</f>
      </c>
      <c r="O84">
        <f>rekapitulace!H8</f>
      </c>
      <c>
        <f>O84/100*H84</f>
      </c>
    </row>
    <row r="85" spans="4:4" ht="25.5">
      <c r="D85" s="15" t="s">
        <v>223</v>
      </c>
    </row>
    <row r="86" spans="1:16" ht="12.75">
      <c r="A86" s="7">
        <v>29</v>
      </c>
      <c s="7" t="s">
        <v>224</v>
      </c>
      <c s="7" t="s">
        <v>44</v>
      </c>
      <c s="7" t="s">
        <v>225</v>
      </c>
      <c s="7" t="s">
        <v>152</v>
      </c>
      <c s="10">
        <v>8</v>
      </c>
      <c s="14"/>
      <c s="13">
        <f>ROUND((G86*F86),2)</f>
      </c>
      <c r="O86">
        <f>rekapitulace!H8</f>
      </c>
      <c>
        <f>O86/100*H86</f>
      </c>
    </row>
    <row r="87" spans="4:4" ht="25.5">
      <c r="D87" s="15" t="s">
        <v>313</v>
      </c>
    </row>
    <row r="88" spans="1:16" ht="12.75">
      <c r="A88" s="7">
        <v>30</v>
      </c>
      <c s="7" t="s">
        <v>226</v>
      </c>
      <c s="7" t="s">
        <v>44</v>
      </c>
      <c s="7" t="s">
        <v>227</v>
      </c>
      <c s="7" t="s">
        <v>128</v>
      </c>
      <c s="10">
        <v>2.5</v>
      </c>
      <c s="14"/>
      <c s="13">
        <f>ROUND((G88*F88),2)</f>
      </c>
      <c r="O88">
        <f>rekapitulace!H8</f>
      </c>
      <c>
        <f>O88/100*H88</f>
      </c>
    </row>
    <row r="89" spans="4:4" ht="25.5">
      <c r="D89" s="15" t="s">
        <v>228</v>
      </c>
    </row>
    <row r="90" spans="1:16" ht="12.75">
      <c r="A90" s="7">
        <v>31</v>
      </c>
      <c s="7" t="s">
        <v>229</v>
      </c>
      <c s="7" t="s">
        <v>44</v>
      </c>
      <c s="7" t="s">
        <v>230</v>
      </c>
      <c s="7" t="s">
        <v>152</v>
      </c>
      <c s="10">
        <v>5</v>
      </c>
      <c s="14"/>
      <c s="13">
        <f>ROUND((G90*F90),2)</f>
      </c>
      <c r="O90">
        <f>rekapitulace!H8</f>
      </c>
      <c>
        <f>O90/100*H90</f>
      </c>
    </row>
    <row r="91" spans="4:4" ht="25.5">
      <c r="D91" s="15" t="s">
        <v>231</v>
      </c>
    </row>
    <row r="92" spans="1:16" ht="12.75">
      <c r="A92" s="7">
        <v>32</v>
      </c>
      <c s="7" t="s">
        <v>232</v>
      </c>
      <c s="7" t="s">
        <v>44</v>
      </c>
      <c s="7" t="s">
        <v>233</v>
      </c>
      <c s="7" t="s">
        <v>128</v>
      </c>
      <c s="10">
        <v>34</v>
      </c>
      <c s="14"/>
      <c s="13">
        <f>ROUND((G92*F92),2)</f>
      </c>
      <c r="O92">
        <f>rekapitulace!H8</f>
      </c>
      <c>
        <f>O92/100*H92</f>
      </c>
    </row>
    <row r="93" spans="4:4" ht="25.5">
      <c r="D93" s="15" t="s">
        <v>234</v>
      </c>
    </row>
    <row r="94" spans="1:16" ht="12.75">
      <c r="A94" s="7">
        <v>33</v>
      </c>
      <c s="7" t="s">
        <v>235</v>
      </c>
      <c s="7" t="s">
        <v>44</v>
      </c>
      <c s="7" t="s">
        <v>236</v>
      </c>
      <c s="7" t="s">
        <v>237</v>
      </c>
      <c s="10">
        <v>33</v>
      </c>
      <c s="14"/>
      <c s="13">
        <f>ROUND((G94*F94),2)</f>
      </c>
      <c r="O94">
        <f>rekapitulace!H8</f>
      </c>
      <c>
        <f>O94/100*H94</f>
      </c>
    </row>
    <row r="95" spans="4:4" ht="25.5">
      <c r="D95" s="15" t="s">
        <v>447</v>
      </c>
    </row>
    <row r="96" spans="1:16" ht="12.75">
      <c r="A96" s="7">
        <v>34</v>
      </c>
      <c s="7" t="s">
        <v>239</v>
      </c>
      <c s="7" t="s">
        <v>44</v>
      </c>
      <c s="7" t="s">
        <v>240</v>
      </c>
      <c s="7" t="s">
        <v>152</v>
      </c>
      <c s="10">
        <v>3</v>
      </c>
      <c s="14"/>
      <c s="13">
        <f>ROUND((G96*F96),2)</f>
      </c>
      <c r="O96">
        <f>rekapitulace!H8</f>
      </c>
      <c>
        <f>O96/100*H96</f>
      </c>
    </row>
    <row r="97" spans="4:4" ht="25.5">
      <c r="D97" s="15" t="s">
        <v>74</v>
      </c>
    </row>
    <row r="98" spans="1:16" ht="12.75">
      <c r="A98" s="7">
        <v>35</v>
      </c>
      <c s="7" t="s">
        <v>241</v>
      </c>
      <c s="7" t="s">
        <v>44</v>
      </c>
      <c s="7" t="s">
        <v>242</v>
      </c>
      <c s="7" t="s">
        <v>128</v>
      </c>
      <c s="10">
        <v>29</v>
      </c>
      <c s="14"/>
      <c s="13">
        <f>ROUND((G98*F98),2)</f>
      </c>
      <c r="O98">
        <f>rekapitulace!H8</f>
      </c>
      <c>
        <f>O98/100*H98</f>
      </c>
    </row>
    <row r="99" spans="4:4" ht="25.5">
      <c r="D99" s="15" t="s">
        <v>448</v>
      </c>
    </row>
    <row r="100" spans="1:16" ht="12.75">
      <c r="A100" s="7">
        <v>36</v>
      </c>
      <c s="7" t="s">
        <v>244</v>
      </c>
      <c s="7" t="s">
        <v>44</v>
      </c>
      <c s="7" t="s">
        <v>245</v>
      </c>
      <c s="7" t="s">
        <v>128</v>
      </c>
      <c s="10">
        <v>299</v>
      </c>
      <c s="14"/>
      <c s="13">
        <f>ROUND((G100*F100),2)</f>
      </c>
      <c r="O100">
        <f>rekapitulace!H8</f>
      </c>
      <c>
        <f>O100/100*H100</f>
      </c>
    </row>
    <row r="101" spans="4:4" ht="38.25">
      <c r="D101" s="15" t="s">
        <v>449</v>
      </c>
    </row>
    <row r="102" spans="1:16" ht="12.75">
      <c r="A102" s="7">
        <v>37</v>
      </c>
      <c s="7" t="s">
        <v>247</v>
      </c>
      <c s="7" t="s">
        <v>44</v>
      </c>
      <c s="7" t="s">
        <v>248</v>
      </c>
      <c s="7" t="s">
        <v>128</v>
      </c>
      <c s="10">
        <v>46</v>
      </c>
      <c s="14"/>
      <c s="13">
        <f>ROUND((G102*F102),2)</f>
      </c>
      <c r="O102">
        <f>rekapitulace!H8</f>
      </c>
      <c>
        <f>O102/100*H102</f>
      </c>
    </row>
    <row r="103" spans="4:4" ht="25.5">
      <c r="D103" s="15" t="s">
        <v>450</v>
      </c>
    </row>
    <row r="104" spans="1:16" ht="12.75">
      <c r="A104" s="7">
        <v>38</v>
      </c>
      <c s="7" t="s">
        <v>250</v>
      </c>
      <c s="7" t="s">
        <v>44</v>
      </c>
      <c s="7" t="s">
        <v>251</v>
      </c>
      <c s="7" t="s">
        <v>128</v>
      </c>
      <c s="10">
        <v>162</v>
      </c>
      <c s="14"/>
      <c s="13">
        <f>ROUND((G104*F104),2)</f>
      </c>
      <c r="O104">
        <f>rekapitulace!H8</f>
      </c>
      <c>
        <f>O104/100*H104</f>
      </c>
    </row>
    <row r="105" spans="4:4" ht="38.25">
      <c r="D105" s="15" t="s">
        <v>445</v>
      </c>
    </row>
    <row r="106" spans="1:16" ht="12.75">
      <c r="A106" s="7">
        <v>39</v>
      </c>
      <c s="7" t="s">
        <v>252</v>
      </c>
      <c s="7" t="s">
        <v>44</v>
      </c>
      <c s="7" t="s">
        <v>253</v>
      </c>
      <c s="7" t="s">
        <v>152</v>
      </c>
      <c s="10">
        <v>1</v>
      </c>
      <c s="14"/>
      <c s="13">
        <f>ROUND((G106*F106),2)</f>
      </c>
      <c r="O106">
        <f>rekapitulace!H8</f>
      </c>
      <c>
        <f>O106/100*H106</f>
      </c>
    </row>
    <row r="107" spans="4:4" ht="25.5">
      <c r="D107" s="15" t="s">
        <v>188</v>
      </c>
    </row>
    <row r="108" spans="1:16" ht="12.75">
      <c r="A108" s="7">
        <v>40</v>
      </c>
      <c s="7" t="s">
        <v>254</v>
      </c>
      <c s="7" t="s">
        <v>44</v>
      </c>
      <c s="7" t="s">
        <v>255</v>
      </c>
      <c s="7" t="s">
        <v>152</v>
      </c>
      <c s="10">
        <v>1</v>
      </c>
      <c s="14"/>
      <c s="13">
        <f>ROUND((G108*F108),2)</f>
      </c>
      <c r="O108">
        <f>rekapitulace!H8</f>
      </c>
      <c>
        <f>O108/100*H108</f>
      </c>
    </row>
    <row r="109" spans="4:4" ht="25.5">
      <c r="D109" s="15" t="s">
        <v>188</v>
      </c>
    </row>
    <row r="110" spans="1:16" ht="12.75">
      <c r="A110" s="7">
        <v>41</v>
      </c>
      <c s="7" t="s">
        <v>256</v>
      </c>
      <c s="7" t="s">
        <v>44</v>
      </c>
      <c s="7" t="s">
        <v>451</v>
      </c>
      <c s="7" t="s">
        <v>152</v>
      </c>
      <c s="10">
        <v>2</v>
      </c>
      <c s="14"/>
      <c s="13">
        <f>ROUND((G110*F110),2)</f>
      </c>
      <c r="O110">
        <f>rekapitulace!H8</f>
      </c>
      <c>
        <f>O110/100*H110</f>
      </c>
    </row>
    <row r="111" spans="4:4" ht="25.5">
      <c r="D111" s="15" t="s">
        <v>161</v>
      </c>
    </row>
    <row r="112" spans="1:16" ht="12.75">
      <c r="A112" s="7">
        <v>42</v>
      </c>
      <c s="7" t="s">
        <v>258</v>
      </c>
      <c s="7" t="s">
        <v>44</v>
      </c>
      <c s="7" t="s">
        <v>257</v>
      </c>
      <c s="7" t="s">
        <v>152</v>
      </c>
      <c s="10">
        <v>6</v>
      </c>
      <c s="14"/>
      <c s="13">
        <f>ROUND((G112*F112),2)</f>
      </c>
      <c r="O112">
        <f>rekapitulace!H8</f>
      </c>
      <c>
        <f>O112/100*H112</f>
      </c>
    </row>
    <row r="113" spans="4:4" ht="25.5">
      <c r="D113" s="15" t="s">
        <v>223</v>
      </c>
    </row>
    <row r="114" spans="1:16" ht="12.75">
      <c r="A114" s="7">
        <v>43</v>
      </c>
      <c s="7" t="s">
        <v>260</v>
      </c>
      <c s="7" t="s">
        <v>44</v>
      </c>
      <c s="7" t="s">
        <v>259</v>
      </c>
      <c s="7" t="s">
        <v>152</v>
      </c>
      <c s="10">
        <v>6</v>
      </c>
      <c s="14"/>
      <c s="13">
        <f>ROUND((G114*F114),2)</f>
      </c>
      <c r="O114">
        <f>rekapitulace!H8</f>
      </c>
      <c>
        <f>O114/100*H114</f>
      </c>
    </row>
    <row r="115" spans="4:4" ht="25.5">
      <c r="D115" s="15" t="s">
        <v>223</v>
      </c>
    </row>
    <row r="116" spans="1:16" ht="12.75">
      <c r="A116" s="7">
        <v>44</v>
      </c>
      <c s="7" t="s">
        <v>262</v>
      </c>
      <c s="7" t="s">
        <v>44</v>
      </c>
      <c s="7" t="s">
        <v>261</v>
      </c>
      <c s="7" t="s">
        <v>152</v>
      </c>
      <c s="10">
        <v>2</v>
      </c>
      <c s="14"/>
      <c s="13">
        <f>ROUND((G116*F116),2)</f>
      </c>
      <c r="O116">
        <f>rekapitulace!H8</f>
      </c>
      <c>
        <f>O116/100*H116</f>
      </c>
    </row>
    <row r="117" spans="4:4" ht="25.5">
      <c r="D117" s="15" t="s">
        <v>161</v>
      </c>
    </row>
    <row r="118" spans="1:16" ht="12.75">
      <c r="A118" s="7">
        <v>45</v>
      </c>
      <c s="7" t="s">
        <v>265</v>
      </c>
      <c s="7" t="s">
        <v>44</v>
      </c>
      <c s="7" t="s">
        <v>263</v>
      </c>
      <c s="7" t="s">
        <v>152</v>
      </c>
      <c s="10">
        <v>10</v>
      </c>
      <c s="14"/>
      <c s="13">
        <f>ROUND((G118*F118),2)</f>
      </c>
      <c r="O118">
        <f>rekapitulace!H8</f>
      </c>
      <c>
        <f>O118/100*H118</f>
      </c>
    </row>
    <row r="119" spans="4:4" ht="25.5">
      <c r="D119" s="15" t="s">
        <v>264</v>
      </c>
    </row>
    <row r="120" spans="1:16" ht="12.75">
      <c r="A120" s="7">
        <v>46</v>
      </c>
      <c s="7" t="s">
        <v>268</v>
      </c>
      <c s="7" t="s">
        <v>44</v>
      </c>
      <c s="7" t="s">
        <v>266</v>
      </c>
      <c s="7" t="s">
        <v>152</v>
      </c>
      <c s="10">
        <v>6</v>
      </c>
      <c s="14"/>
      <c s="13">
        <f>ROUND((G120*F120),2)</f>
      </c>
      <c r="O120">
        <f>rekapitulace!H8</f>
      </c>
      <c>
        <f>O120/100*H120</f>
      </c>
    </row>
    <row r="121" spans="4:4" ht="25.5">
      <c r="D121" s="15" t="s">
        <v>223</v>
      </c>
    </row>
    <row r="122" spans="1:16" ht="12.75" customHeight="1">
      <c r="A122" s="16"/>
      <c s="16"/>
      <c s="16" t="s">
        <v>168</v>
      </c>
      <c s="16" t="s">
        <v>220</v>
      </c>
      <c s="16"/>
      <c s="16"/>
      <c s="16"/>
      <c s="16">
        <f>SUM(H84:H121)</f>
      </c>
      <c r="P122">
        <f>ROUND(SUM(P84:P121),2)</f>
      </c>
    </row>
    <row r="124" spans="1:8" ht="12.75" customHeight="1">
      <c r="A124" s="9"/>
      <c s="9"/>
      <c s="9" t="s">
        <v>171</v>
      </c>
      <c s="9" t="s">
        <v>267</v>
      </c>
      <c s="9"/>
      <c s="11"/>
      <c s="9"/>
      <c s="11"/>
    </row>
    <row r="125" spans="1:16" ht="12.75">
      <c r="A125" s="7">
        <v>47</v>
      </c>
      <c s="7" t="s">
        <v>270</v>
      </c>
      <c s="7" t="s">
        <v>44</v>
      </c>
      <c s="7" t="s">
        <v>269</v>
      </c>
      <c s="7" t="s">
        <v>152</v>
      </c>
      <c s="10">
        <v>1</v>
      </c>
      <c s="14"/>
      <c s="13">
        <f>ROUND((G125*F125),2)</f>
      </c>
      <c r="O125">
        <f>rekapitulace!H8</f>
      </c>
      <c>
        <f>O125/100*H125</f>
      </c>
    </row>
    <row r="126" spans="4:4" ht="25.5">
      <c r="D126" s="15" t="s">
        <v>188</v>
      </c>
    </row>
    <row r="127" spans="1:16" ht="12.75">
      <c r="A127" s="7">
        <v>48</v>
      </c>
      <c s="7" t="s">
        <v>272</v>
      </c>
      <c s="7" t="s">
        <v>44</v>
      </c>
      <c s="7" t="s">
        <v>271</v>
      </c>
      <c s="7" t="s">
        <v>152</v>
      </c>
      <c s="10">
        <v>1</v>
      </c>
      <c s="14"/>
      <c s="13">
        <f>ROUND((G127*F127),2)</f>
      </c>
      <c r="O127">
        <f>rekapitulace!H8</f>
      </c>
      <c>
        <f>O127/100*H127</f>
      </c>
    </row>
    <row r="128" spans="4:4" ht="25.5">
      <c r="D128" s="15" t="s">
        <v>188</v>
      </c>
    </row>
    <row r="129" spans="1:16" ht="12.75">
      <c r="A129" s="7">
        <v>49</v>
      </c>
      <c s="7" t="s">
        <v>274</v>
      </c>
      <c s="7" t="s">
        <v>44</v>
      </c>
      <c s="7" t="s">
        <v>273</v>
      </c>
      <c s="7" t="s">
        <v>46</v>
      </c>
      <c s="10">
        <v>1</v>
      </c>
      <c s="14"/>
      <c s="13">
        <f>ROUND((G129*F129),2)</f>
      </c>
      <c r="O129">
        <f>rekapitulace!H8</f>
      </c>
      <c>
        <f>O129/100*H129</f>
      </c>
    </row>
    <row r="130" spans="4:4" ht="25.5">
      <c r="D130" s="15" t="s">
        <v>47</v>
      </c>
    </row>
    <row r="131" spans="1:16" ht="12.75">
      <c r="A131" s="7">
        <v>50</v>
      </c>
      <c s="7" t="s">
        <v>276</v>
      </c>
      <c s="7" t="s">
        <v>44</v>
      </c>
      <c s="7" t="s">
        <v>275</v>
      </c>
      <c s="7" t="s">
        <v>152</v>
      </c>
      <c s="10">
        <v>1</v>
      </c>
      <c s="14"/>
      <c s="13">
        <f>ROUND((G131*F131),2)</f>
      </c>
      <c r="O131">
        <f>rekapitulace!H8</f>
      </c>
      <c>
        <f>O131/100*H131</f>
      </c>
    </row>
    <row r="132" spans="4:4" ht="25.5">
      <c r="D132" s="15" t="s">
        <v>188</v>
      </c>
    </row>
    <row r="133" spans="1:16" ht="12.75">
      <c r="A133" s="7">
        <v>51</v>
      </c>
      <c s="7" t="s">
        <v>452</v>
      </c>
      <c s="7" t="s">
        <v>44</v>
      </c>
      <c s="7" t="s">
        <v>277</v>
      </c>
      <c s="7" t="s">
        <v>152</v>
      </c>
      <c s="10">
        <v>1</v>
      </c>
      <c s="14"/>
      <c s="13">
        <f>ROUND((G133*F133),2)</f>
      </c>
      <c r="O133">
        <f>rekapitulace!H8</f>
      </c>
      <c>
        <f>O133/100*H133</f>
      </c>
    </row>
    <row r="134" spans="4:4" ht="25.5">
      <c r="D134" s="15" t="s">
        <v>188</v>
      </c>
    </row>
    <row r="135" spans="1:16" ht="12.75" customHeight="1">
      <c r="A135" s="16"/>
      <c s="16"/>
      <c s="16" t="s">
        <v>171</v>
      </c>
      <c s="16" t="s">
        <v>267</v>
      </c>
      <c s="16"/>
      <c s="16"/>
      <c s="16"/>
      <c s="16">
        <f>SUM(H125:H134)</f>
      </c>
      <c r="P135">
        <f>ROUND(SUM(P125:P134),2)</f>
      </c>
    </row>
    <row r="137" spans="1:16" ht="12.75" customHeight="1">
      <c r="A137" s="16"/>
      <c s="16"/>
      <c s="16"/>
      <c s="16" t="s">
        <v>65</v>
      </c>
      <c s="16"/>
      <c s="16"/>
      <c s="16"/>
      <c s="16">
        <f>+H18+H25+H42+H61+H72+H81+H122+H135</f>
      </c>
      <c r="P137">
        <f>+P18+P25+P42+P61+P72+P81+P122+P135</f>
      </c>
    </row>
  </sheetData>
  <sheetProtection formatColumns="0"/>
  <mergeCells count="7">
    <mergeCell ref="A8:A9"/>
    <mergeCell ref="B8:B9"/>
    <mergeCell ref="C8:C9"/>
    <mergeCell ref="D8:D9"/>
    <mergeCell ref="E8:E9"/>
    <mergeCell ref="F8:F9"/>
    <mergeCell ref="G8:H8"/>
  </mergeCells>
  <printOptions/>
  <pageMargins left="0.75" right="0.75" top="1" bottom="1" header="0.5" footer="0.5"/>
  <pageSetup horizontalDpi="300" verticalDpi="300" orientation="portrait" paperSize="9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