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_0 - Demolice garáž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'D_0 - Demolice garáže'!$C$128:$K$198</definedName>
    <definedName name="_xlnm.Print_Area" localSheetId="1">'D_0 - Demolice garáže'!$C$4:$J$76,'D_0 - Demolice garáže'!$C$82:$J$110,'D_0 - Demolice garáže'!$C$116:$K$198</definedName>
    <definedName name="_xlnm.Print_Titles" localSheetId="1">'D_0 - Demolice garáže'!$128:$128</definedName>
  </definedNames>
  <calcPr/>
</workbook>
</file>

<file path=xl/calcChain.xml><?xml version="1.0" encoding="utf-8"?>
<calcChain xmlns="http://schemas.openxmlformats.org/spreadsheetml/2006/main">
  <c i="1" l="1" r="AY95"/>
  <c i="2" r="J37"/>
  <c r="J36"/>
  <c r="J35"/>
  <c i="1" r="AX95"/>
  <c i="2"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T191"/>
  <c r="R192"/>
  <c r="R191"/>
  <c r="P192"/>
  <c r="P191"/>
  <c r="BI188"/>
  <c r="BH188"/>
  <c r="BG188"/>
  <c r="BF188"/>
  <c r="T188"/>
  <c r="T187"/>
  <c r="T186"/>
  <c r="R188"/>
  <c r="R187"/>
  <c r="R186"/>
  <c r="P188"/>
  <c r="P187"/>
  <c r="P186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126"/>
  <c r="J23"/>
  <c r="J18"/>
  <c r="E18"/>
  <c r="F126"/>
  <c r="J17"/>
  <c r="J12"/>
  <c r="J123"/>
  <c r="E7"/>
  <c r="E85"/>
  <c i="1" r="L90"/>
  <c r="AM90"/>
  <c r="AM89"/>
  <c r="L89"/>
  <c r="AM87"/>
  <c r="L87"/>
  <c r="L85"/>
  <c r="L84"/>
  <c i="2" r="BK172"/>
  <c r="BK176"/>
  <c r="J136"/>
  <c r="BK140"/>
  <c r="BK159"/>
  <c r="J142"/>
  <c r="J177"/>
  <c r="BK194"/>
  <c r="BK170"/>
  <c r="J172"/>
  <c r="BK177"/>
  <c r="BK163"/>
  <c r="J150"/>
  <c r="BK198"/>
  <c r="J168"/>
  <c r="BK139"/>
  <c r="BK157"/>
  <c r="BK150"/>
  <c i="1" r="AS94"/>
  <c i="2" r="J180"/>
  <c r="J185"/>
  <c r="J188"/>
  <c r="BK154"/>
  <c r="J196"/>
  <c r="J152"/>
  <c r="J192"/>
  <c r="F37"/>
  <c r="J157"/>
  <c r="J198"/>
  <c r="J132"/>
  <c r="BK152"/>
  <c r="BK196"/>
  <c r="BK138"/>
  <c r="J176"/>
  <c r="J154"/>
  <c r="BK180"/>
  <c r="J140"/>
  <c r="BK136"/>
  <c r="J138"/>
  <c r="J139"/>
  <c r="BK142"/>
  <c r="BK179"/>
  <c r="J175"/>
  <c r="J165"/>
  <c r="BK148"/>
  <c r="BK145"/>
  <c r="BK185"/>
  <c r="F36"/>
  <c r="BK134"/>
  <c r="BK182"/>
  <c r="J163"/>
  <c r="BK168"/>
  <c r="BK175"/>
  <c r="J148"/>
  <c r="J195"/>
  <c r="BK161"/>
  <c r="J194"/>
  <c r="J145"/>
  <c r="BK167"/>
  <c r="J167"/>
  <c r="J159"/>
  <c r="J170"/>
  <c r="BK132"/>
  <c r="BK192"/>
  <c r="BK188"/>
  <c r="J179"/>
  <c r="BK195"/>
  <c r="J161"/>
  <c r="J134"/>
  <c r="BK165"/>
  <c r="J182"/>
  <c r="F35"/>
  <c r="F34"/>
  <c l="1" r="P156"/>
  <c r="BK156"/>
  <c r="J156"/>
  <c r="J101"/>
  <c r="T174"/>
  <c r="BK131"/>
  <c r="P147"/>
  <c r="P174"/>
  <c r="T131"/>
  <c r="T130"/>
  <c r="R147"/>
  <c r="BK174"/>
  <c r="J174"/>
  <c r="J102"/>
  <c r="R131"/>
  <c r="R130"/>
  <c r="T147"/>
  <c r="R174"/>
  <c r="R193"/>
  <c r="R190"/>
  <c r="P131"/>
  <c r="P130"/>
  <c r="BK147"/>
  <c r="J147"/>
  <c r="J100"/>
  <c r="T156"/>
  <c r="P193"/>
  <c r="P190"/>
  <c r="R156"/>
  <c r="BK193"/>
  <c r="J193"/>
  <c r="J108"/>
  <c r="T193"/>
  <c r="T190"/>
  <c r="BK184"/>
  <c r="J184"/>
  <c r="J103"/>
  <c r="BK187"/>
  <c r="BK186"/>
  <c r="J186"/>
  <c r="J104"/>
  <c r="BK144"/>
  <c r="J144"/>
  <c r="J99"/>
  <c r="BK191"/>
  <c r="BK190"/>
  <c r="J190"/>
  <c r="J106"/>
  <c r="BK197"/>
  <c r="J197"/>
  <c r="J109"/>
  <c r="F92"/>
  <c r="BE132"/>
  <c r="BE140"/>
  <c r="BE175"/>
  <c r="BE177"/>
  <c r="BE179"/>
  <c r="BE180"/>
  <c r="E119"/>
  <c r="BE134"/>
  <c r="BE150"/>
  <c r="BE157"/>
  <c r="BE145"/>
  <c r="BE161"/>
  <c r="BE188"/>
  <c i="1" r="BD95"/>
  <c i="2" r="BE139"/>
  <c r="BE142"/>
  <c r="BE154"/>
  <c r="BE185"/>
  <c r="BE198"/>
  <c r="BE168"/>
  <c r="BE172"/>
  <c r="BE176"/>
  <c r="BE182"/>
  <c r="J89"/>
  <c r="BE148"/>
  <c r="BE163"/>
  <c r="BE194"/>
  <c r="BE196"/>
  <c r="BE152"/>
  <c r="BE165"/>
  <c r="BE195"/>
  <c i="1" r="BC95"/>
  <c i="2" r="J92"/>
  <c r="BE136"/>
  <c r="BE159"/>
  <c r="BE167"/>
  <c r="BE192"/>
  <c i="1" r="BA95"/>
  <c i="2" r="BE138"/>
  <c r="BE170"/>
  <c i="1" r="BB95"/>
  <c r="BC94"/>
  <c r="AY94"/>
  <c r="BB94"/>
  <c r="W31"/>
  <c i="2" r="J34"/>
  <c i="1" r="BD94"/>
  <c r="W33"/>
  <c r="BA94"/>
  <c r="AW94"/>
  <c r="AK30"/>
  <c i="2" l="1" r="P129"/>
  <c i="1" r="AU95"/>
  <c i="2" r="R129"/>
  <c r="BK130"/>
  <c r="J130"/>
  <c r="J97"/>
  <c r="T129"/>
  <c i="1" r="AW95"/>
  <c i="2" r="J131"/>
  <c r="J98"/>
  <c r="J187"/>
  <c r="J105"/>
  <c r="J191"/>
  <c r="J107"/>
  <c i="1" r="AU94"/>
  <c r="W30"/>
  <c i="2" r="F33"/>
  <c i="1" r="AZ95"/>
  <c r="AZ94"/>
  <c r="W29"/>
  <c r="AX94"/>
  <c r="W32"/>
  <c i="2" r="J33"/>
  <c i="1" r="AV95"/>
  <c r="AT95"/>
  <c i="2" l="1" r="BK129"/>
  <c r="J129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<sst xmlns="http://schemas.openxmlformats.org/spreadsheetml/2006/main">
  <si>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</si>
  <si>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</si>
  <si>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</si>
  <si>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</si>
  <si>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</si>
  <si>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{3e9bb612-e5a0-40fa-9bee-42dbb410877e}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</si>
  <si>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</si>
  <si>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</si>
  <si>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</si>
  <si>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</si>
  <si>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</si>
  <si>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</si>
  <si>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</si>
  <si>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</si>
  <si>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</si>
  <si>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</si>
  <si>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</si>
  <si>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Nad přehradou, Liberec</t>
  </si>
  <si>
    <t>KSO:</t>
  </si>
  <si>
    <t>CC-CZ:</t>
  </si>
  <si>
    <t>Místo:</t>
  </si>
  <si>
    <t>Klášterní 149/16, 460 01 Liberec 5</t>
  </si>
  <si>
    <t>Datum:</t>
  </si>
  <si>
    <t>29. 3. 2022</t>
  </si>
  <si>
    <t>Zadavatel:</t>
  </si>
  <si>
    <t>IČ:</t>
  </si>
  <si>
    <t>Statutární město Liberec, nám. Dr. E. Beneše 1/1</t>
  </si>
  <si>
    <t>DIČ:</t>
  </si>
  <si>
    <t>Uchazeč:</t>
  </si>
  <si>
    <t>Vyplň údaj</t>
  </si>
  <si>
    <t>Projektant:</t>
  </si>
  <si>
    <t>Ing. arch. Jan Heller, Zelená 400/6, Hradec Králov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</si>
  <si>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</si>
  <si>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</si>
  <si>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</si>
  <si>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</si>
  <si>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</si>
  <si>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</si>
  <si>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</si>
  <si>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</si>
  <si>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</si>
  <si>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</si>
  <si>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</si>
  <si>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</si>
  <si>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</si>
  <si>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</si>
  <si>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</si>
  <si>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</si>
  <si>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</si>
  <si>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</si>
  <si>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</si>
  <si>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</si>
  <si>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</si>
  <si>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</si>
  <si>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</si>
  <si>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</si>
  <si>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</si>
  <si>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</si>
  <si>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</si>
  <si>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</si>
  <si>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</si>
  <si>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</si>
  <si>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</si>
  <si>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</si>
  <si>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</si>
  <si>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</si>
  <si>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</si>
  <si>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</si>
  <si>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</si>
  <si>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</si>
  <si>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</si>
  <si>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</si>
  <si>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</si>
  <si>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</si>
  <si>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</si>
  <si>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</si>
  <si>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</si>
  <si>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</si>
  <si>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</si>
  <si>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</si>
  <si>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</si>
  <si>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D_0</t>
  </si>
  <si>
    <t>Demolice garáže</t>
  </si>
  <si>
    <t>STA</t>
  </si>
  <si>
    <t>1</t>
  </si>
  <si>
    <t>{5a5c07bf-0f2f-4804-b7fd-3064f3767313}</t>
  </si>
  <si>
    <t>2</t>
  </si>
  <si>
    <t>KRYCÍ LIST SOUPISU PRACÍ</t>
  </si>
  <si>
    <t>Objekt:</t>
  </si>
  <si>
    <t>D_0 - Demolice garáže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</si>
  <si>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</si>
  <si>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</si>
  <si>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</si>
  <si>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</si>
  <si>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</si>
  <si>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</si>
  <si>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</si>
  <si>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</si>
  <si>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</si>
  <si>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</si>
  <si>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</si>
  <si>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</si>
  <si>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</si>
  <si>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</si>
  <si>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</si>
  <si>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</si>
  <si>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</si>
  <si>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</si>
  <si>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</si>
  <si>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</si>
  <si>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</si>
  <si>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</si>
  <si>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</si>
  <si>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</si>
  <si>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</si>
  <si>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</si>
  <si>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</si>
  <si>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</si>
  <si>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</si>
  <si>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</si>
  <si>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</si>
  <si>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</si>
  <si>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</si>
  <si>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</si>
  <si>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</si>
  <si>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</si>
  <si>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162211311</t>
  </si>
  <si>
    <t>Vodorovné přemístění výkopku z horniny třídy těžitelnosti I skupiny 1 až 3 stavebním kolečkem do 10 m</t>
  </si>
  <si>
    <t>m3</t>
  </si>
  <si>
    <t>CS ÚRS 2022 01</t>
  </si>
  <si>
    <t>4</t>
  </si>
  <si>
    <t>-885161916</t>
  </si>
  <si>
    <t>VV</t>
  </si>
  <si>
    <t>"úprava terénu po demolice garáže" (1,434*1,039+3,55*6,585+1,526*6,585)*0,30</t>
  </si>
  <si>
    <t>M</t>
  </si>
  <si>
    <t>10364101</t>
  </si>
  <si>
    <t xml:space="preserve">zemina pro terénní úpravy -  ornice</t>
  </si>
  <si>
    <t>t</t>
  </si>
  <si>
    <t>8</t>
  </si>
  <si>
    <t>-25421308</t>
  </si>
  <si>
    <t>10,475*2 'Přepočtené koeficientem množství</t>
  </si>
  <si>
    <t>3</t>
  </si>
  <si>
    <t>174111101</t>
  </si>
  <si>
    <t>Zásyp jam, šachet rýh nebo kolem objektů sypaninou se zhutněním ručně</t>
  </si>
  <si>
    <t>-1212750710</t>
  </si>
  <si>
    <t>"základy garáže - předpoklad" (1,434+3,55*2+6,585)*1,10*0,60</t>
  </si>
  <si>
    <t>181311103</t>
  </si>
  <si>
    <t>Rozprostření ornice tl vrstvy do 200 mm v rovině nebo ve svahu do 1:5 ručně</t>
  </si>
  <si>
    <t>m2</t>
  </si>
  <si>
    <t>-1655817558</t>
  </si>
  <si>
    <t>5</t>
  </si>
  <si>
    <t>181411131</t>
  </si>
  <si>
    <t>Založení parkového trávníku výsevem pl do 1000 m2 v rovině a ve svahu do 1:5</t>
  </si>
  <si>
    <t>-715231349</t>
  </si>
  <si>
    <t>6</t>
  </si>
  <si>
    <t>00572410</t>
  </si>
  <si>
    <t>osivo směs travní parková</t>
  </si>
  <si>
    <t>kg</t>
  </si>
  <si>
    <t>-1940760905</t>
  </si>
  <si>
    <t>34,915*0,02 'Přepočtené koeficientem množství</t>
  </si>
  <si>
    <t>7</t>
  </si>
  <si>
    <t>181911102</t>
  </si>
  <si>
    <t>Úprava pláně v hornině třídy těžitelnosti I skupiny 1 až 2 se zhutněním ručně</t>
  </si>
  <si>
    <t>-1368176104</t>
  </si>
  <si>
    <t>"demolice garáže" (1,434*1,039+3,55*6,585+1,526*6,585)</t>
  </si>
  <si>
    <t>Svislé a kompletní konstrukce</t>
  </si>
  <si>
    <t>319201321</t>
  </si>
  <si>
    <t>Vyrovnání nerovného povrchu zdiva tl do 30 mm maltou</t>
  </si>
  <si>
    <t>-996754498</t>
  </si>
  <si>
    <t>"stěny garáže na stávajícím objektu a pilíř plotu" (6,585+1,434)*3,447+(0,30*2)*3,00</t>
  </si>
  <si>
    <t>Úpravy povrchů, podlahy a osazování výplní</t>
  </si>
  <si>
    <t>9</t>
  </si>
  <si>
    <t>622131101</t>
  </si>
  <si>
    <t>Cementový postřik vnějších stěn nanášený celoplošně ručně</t>
  </si>
  <si>
    <t>1938458772</t>
  </si>
  <si>
    <t>10</t>
  </si>
  <si>
    <t>622131121</t>
  </si>
  <si>
    <t>Penetrační nátěr vnějších stěn nanášený ručně</t>
  </si>
  <si>
    <t>1132664707</t>
  </si>
  <si>
    <t>11</t>
  </si>
  <si>
    <t>622321141</t>
  </si>
  <si>
    <t>Vápenocementová omítka štuková dvouvrstvá vnějších stěn nanášená ručně</t>
  </si>
  <si>
    <t>871261531</t>
  </si>
  <si>
    <t>"stěny garáže na stávajícím objektu" (6,585+1,434)*3,447</t>
  </si>
  <si>
    <t>12</t>
  </si>
  <si>
    <t>623321141</t>
  </si>
  <si>
    <t>Vápenocementová omítka štuková dvouvrstvá vnějších pilířů nebo sloupů nanášená ručně</t>
  </si>
  <si>
    <t>-270916171</t>
  </si>
  <si>
    <t>"stěny garáže na stávajícím objektu - pilíř plotu" (0,30*2)*3,00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</si>
  <si>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</si>
  <si>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</si>
  <si>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</si>
  <si>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</si>
  <si>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-573060197</t>
  </si>
  <si>
    <t>"stěny garáže na stávajícím objektu a pilíř plotu" (6,585+1,434+1,00)*2,00</t>
  </si>
  <si>
    <t>14</t>
  </si>
  <si>
    <t>961044111</t>
  </si>
  <si>
    <t>Bourání základů z betonu prostého</t>
  </si>
  <si>
    <t>1312722539</t>
  </si>
  <si>
    <t>962032240</t>
  </si>
  <si>
    <t>Bourání zdiva z cihel pálených nebo vápenopískových na MC do 1 m3</t>
  </si>
  <si>
    <t>-2140859347</t>
  </si>
  <si>
    <t>"plotová brána" 1,526*(2,242+1,92)/2*0,30</t>
  </si>
  <si>
    <t>16</t>
  </si>
  <si>
    <t>965043341</t>
  </si>
  <si>
    <t>Bourání podkladů pod dlažby betonových s potěrem nebo teracem tl do 100 mm pl přes 4 m2</t>
  </si>
  <si>
    <t>1574282659</t>
  </si>
  <si>
    <t>"demolice garáže - viz skladba podlahy" 16,42*0,10</t>
  </si>
  <si>
    <t>17</t>
  </si>
  <si>
    <t>965043441</t>
  </si>
  <si>
    <t>Bourání podkladů pod dlažby betonových s potěrem nebo teracem tl do 150 mm pl přes 4 m2</t>
  </si>
  <si>
    <t>1246882421</t>
  </si>
  <si>
    <t>"demolice garáže - viz skladba podlahy" 16,42*0,15</t>
  </si>
  <si>
    <t>18</t>
  </si>
  <si>
    <t>965049112</t>
  </si>
  <si>
    <t>Příplatek k bourání betonových mazanin za bourání mazanin se svařovanou sítí tl přes 100 mm</t>
  </si>
  <si>
    <t>-1810057947</t>
  </si>
  <si>
    <t>19</t>
  </si>
  <si>
    <t>965082933</t>
  </si>
  <si>
    <t>Odstranění násypů pod podlahami tl do 200 mm pl přes 2 m2</t>
  </si>
  <si>
    <t>-1192035403</t>
  </si>
  <si>
    <t>"demolice garáže" 16,42*0,20</t>
  </si>
  <si>
    <t>20</t>
  </si>
  <si>
    <t>978015391</t>
  </si>
  <si>
    <t>Otlučení vápenných nebo vápenocementových omítek vnějších ploch s vyškrabáním spar a s očištěním zdiva stupně členitosti 1 a 2, v rozsahu přes 80 do 100 %</t>
  </si>
  <si>
    <t>-1477639160</t>
  </si>
  <si>
    <t>981011415</t>
  </si>
  <si>
    <t>Demolice budov zděných na MC nebo z betonu podíl konstrukcí přes 25 do 30 % postupným rozebíráním</t>
  </si>
  <si>
    <t>1260227313</t>
  </si>
  <si>
    <t>"demolice garáže" (1,434*1,039+3,55*6,585)*3,43</t>
  </si>
  <si>
    <t>997</t>
  </si>
  <si>
    <t>Přesun sutě</t>
  </si>
  <si>
    <t>22</t>
  </si>
  <si>
    <t>997006002</t>
  </si>
  <si>
    <t>Třídění stavebního odpadu na jednotlivé druhy</t>
  </si>
  <si>
    <t>-747827425</t>
  </si>
  <si>
    <t>23</t>
  </si>
  <si>
    <t>997013211</t>
  </si>
  <si>
    <t>Vnitrostaveništní doprava suti a vybouraných hmot pro budovy v do 6 m ručně</t>
  </si>
  <si>
    <t>-973487482</t>
  </si>
  <si>
    <t>24</t>
  </si>
  <si>
    <t>997013509.1</t>
  </si>
  <si>
    <t>Příplatek k odvozu suti a vybouraných hmot na skládku ZKD 1 km přes 1 km - předpoklad skládky max 15km od staveniště</t>
  </si>
  <si>
    <t>-1845417789</t>
  </si>
  <si>
    <t>85,936*15 'Přepočtené koeficientem množství</t>
  </si>
  <si>
    <t>25</t>
  </si>
  <si>
    <t>997013511</t>
  </si>
  <si>
    <t>Odvoz suti a vybouraných hmot z meziskládky na skládku do 1 km s naložením a se složením</t>
  </si>
  <si>
    <t>1396199978</t>
  </si>
  <si>
    <t>26</t>
  </si>
  <si>
    <t>997013609.1</t>
  </si>
  <si>
    <t>Poplatek za uložení na skládce (skládkovné) stavebního odpadu ze směsí nebo oddělených frakcí betonu, cihel a keramických výrobků kód odpadu 17 01 07 - předpoklad max 80% z celkového množství</t>
  </si>
  <si>
    <t>-190614950</t>
  </si>
  <si>
    <t>86,64875*0,8 'Přepočtené koeficientem množství</t>
  </si>
  <si>
    <t>27</t>
  </si>
  <si>
    <t>997013631.1</t>
  </si>
  <si>
    <t>Poplatek za uložení na skládce (skládkovné) stavebního odpadu směsného kód odpadu 17 09 04 - předpoklad max 20% z celkového množství</t>
  </si>
  <si>
    <t>1775167678</t>
  </si>
  <si>
    <t>83,085*0,2 'Přepočtené koeficientem množství</t>
  </si>
  <si>
    <t>998</t>
  </si>
  <si>
    <t>Přesun hmot</t>
  </si>
  <si>
    <t>28</t>
  </si>
  <si>
    <t>998001123</t>
  </si>
  <si>
    <t>Přesun hmot pro demolice objektů v do 21 m</t>
  </si>
  <si>
    <t>-354115070</t>
  </si>
  <si>
    <t>PSV</t>
  </si>
  <si>
    <t>Práce a dodávky PSV</t>
  </si>
  <si>
    <t>711</t>
  </si>
  <si>
    <t>Izolace proti vodě, vlhkosti a plynům</t>
  </si>
  <si>
    <t>29</t>
  </si>
  <si>
    <t>711131811</t>
  </si>
  <si>
    <t>Odstranění izolace proti zemní vlhkosti vodorovné</t>
  </si>
  <si>
    <t>2117186734</t>
  </si>
  <si>
    <t>"demolice garáže - viz skladba podlahy" 16,42</t>
  </si>
  <si>
    <t>VRN</t>
  </si>
  <si>
    <t>Vedlejší rozpočtové náklady</t>
  </si>
  <si>
    <t>VRN1</t>
  </si>
  <si>
    <t>Průzkumné, geodetické a projektové práce</t>
  </si>
  <si>
    <t>30</t>
  </si>
  <si>
    <t>011514000.1</t>
  </si>
  <si>
    <t xml:space="preserve">Stavebně-statický průzkum - průzkum  základů</t>
  </si>
  <si>
    <t>Kč</t>
  </si>
  <si>
    <t>1024</t>
  </si>
  <si>
    <t>881475016</t>
  </si>
  <si>
    <t>VRN3</t>
  </si>
  <si>
    <t>Zařízení staveniště</t>
  </si>
  <si>
    <t>31</t>
  </si>
  <si>
    <t>032903000</t>
  </si>
  <si>
    <t>Náklady na provoz a údržbu vybavení staveniště</t>
  </si>
  <si>
    <t>228926087</t>
  </si>
  <si>
    <t>32</t>
  </si>
  <si>
    <t>034103000</t>
  </si>
  <si>
    <t>Oplocení staveniště</t>
  </si>
  <si>
    <t>1089254121</t>
  </si>
  <si>
    <t>33</t>
  </si>
  <si>
    <t>039103000</t>
  </si>
  <si>
    <t>Rozebrání, bourání a odvoz zařízení staveniště</t>
  </si>
  <si>
    <t>2139388211</t>
  </si>
  <si>
    <t>VRN9</t>
  </si>
  <si>
    <t>Ostatní náklady</t>
  </si>
  <si>
    <t>34</t>
  </si>
  <si>
    <t>091003000</t>
  </si>
  <si>
    <t>Ostatní náklady bez rozlišení</t>
  </si>
  <si>
    <t>2138915097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</si>
</sst>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202208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MŠ Nad přehradou, Liberec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Klášterní 149/16, 460 01 Liberec 5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29. 3. 2022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25.6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Liberec, nám. Dr. E. Beneše 1/1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 arch. Jan Heller, Zelená 400/6, Hradec Králov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'D_0 - Demolice garáže'!J30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'D_0 - Demolice garáže'!P129</f>
        <v>0</v>
      </c>
      <c r="AV95" s="126">
        <f>'D_0 - Demolice garáže'!J33</f>
        <v>0</v>
      </c>
      <c r="AW95" s="126">
        <f>'D_0 - Demolice garáže'!J34</f>
        <v>0</v>
      </c>
      <c r="AX95" s="126">
        <f>'D_0 - Demolice garáže'!J35</f>
        <v>0</v>
      </c>
      <c r="AY95" s="126">
        <f>'D_0 - Demolice garáže'!J36</f>
        <v>0</v>
      </c>
      <c r="AZ95" s="126">
        <f>'D_0 - Demolice garáže'!F33</f>
        <v>0</v>
      </c>
      <c r="BA95" s="126">
        <f>'D_0 - Demolice garáže'!F34</f>
        <v>0</v>
      </c>
      <c r="BB95" s="126">
        <f>'D_0 - Demolice garáže'!F35</f>
        <v>0</v>
      </c>
      <c r="BC95" s="126">
        <f>'D_0 - Demolice garáže'!F36</f>
        <v>0</v>
      </c>
      <c r="BD95" s="128">
        <f>'D_0 - Demolice garáže'!F37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wIPdtJvXS1OEpNyHva60Gspm+QHLkiGD1xvTVQfS7sGGxPwefghMIel8fgqA08Az6Zh2LU4tt424kUvepWpx5g==" hashValue="yhddQlUumRhQRzflwIUXOVLjZi6cTTXASOrB2t0khjZR3n+XLyzyHwqyVDsYDmuwx9PYd3+ovoRBYuZosCNsf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_0 - Demolice gará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86</v>
      </c>
    </row>
    <row r="4" s="1" customFormat="1" ht="24.96" customHeight="1">
      <c r="B4" s="18"/>
      <c r="D4" s="132" t="s">
        <v>87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16.5" customHeight="1">
      <c r="B7" s="18"/>
      <c r="E7" s="135" t="str">
        <f>'Rekapitulace stavby'!K6</f>
        <v>MŠ Nad přehradou, Liberec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29. 3. 2022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26</v>
      </c>
      <c r="F15" s="36"/>
      <c r="G15" s="36"/>
      <c r="H15" s="36"/>
      <c r="I15" s="134" t="s">
        <v>27</v>
      </c>
      <c r="J15" s="137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28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30</v>
      </c>
      <c r="E20" s="36"/>
      <c r="F20" s="36"/>
      <c r="G20" s="36"/>
      <c r="H20" s="36"/>
      <c r="I20" s="134" t="s">
        <v>25</v>
      </c>
      <c r="J20" s="137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31</v>
      </c>
      <c r="F21" s="36"/>
      <c r="G21" s="36"/>
      <c r="H21" s="36"/>
      <c r="I21" s="134" t="s">
        <v>27</v>
      </c>
      <c r="J21" s="137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33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27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36</v>
      </c>
      <c r="E30" s="36"/>
      <c r="F30" s="36"/>
      <c r="G30" s="36"/>
      <c r="H30" s="36"/>
      <c r="I30" s="36"/>
      <c r="J30" s="145">
        <f>ROUND(J129,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38</v>
      </c>
      <c r="G32" s="36"/>
      <c r="H32" s="36"/>
      <c r="I32" s="146" t="s">
        <v>37</v>
      </c>
      <c r="J32" s="14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40</v>
      </c>
      <c r="E33" s="134" t="s">
        <v>41</v>
      </c>
      <c r="F33" s="148">
        <f>ROUND((SUM(BE129:BE198)),  2)</f>
        <v>0</v>
      </c>
      <c r="G33" s="36"/>
      <c r="H33" s="36"/>
      <c r="I33" s="149">
        <v>0.20999999999999999</v>
      </c>
      <c r="J33" s="148">
        <f>ROUND(((SUM(BE129:BE198))*I33),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42</v>
      </c>
      <c r="F34" s="148">
        <f>ROUND((SUM(BF129:BF198)),  2)</f>
        <v>0</v>
      </c>
      <c r="G34" s="36"/>
      <c r="H34" s="36"/>
      <c r="I34" s="149">
        <v>0.14999999999999999</v>
      </c>
      <c r="J34" s="148">
        <f>ROUND(((SUM(BF129:BF198))*I34),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43</v>
      </c>
      <c r="F35" s="148">
        <f>ROUND((SUM(BG129:BG198)),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44</v>
      </c>
      <c r="F36" s="148">
        <f>ROUND((SUM(BH129:BH198)),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45</v>
      </c>
      <c r="F37" s="148">
        <f>ROUND((SUM(BI129:BI198)),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68" t="str">
        <f>E7</f>
        <v>MŠ Nad přehradou, Liberec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D_0 - Demolice garáže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Klášterní 149/16, 460 01 Liberec 5</v>
      </c>
      <c r="G89" s="38"/>
      <c r="H89" s="38"/>
      <c r="I89" s="30" t="s">
        <v>22</v>
      </c>
      <c r="J89" s="77" t="str">
        <f>IF(J12="","",J12)</f>
        <v>29. 3. 2022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>Statutární město Liberec, nám. Dr. E. Beneše 1/1</v>
      </c>
      <c r="G91" s="38"/>
      <c r="H91" s="38"/>
      <c r="I91" s="30" t="s">
        <v>30</v>
      </c>
      <c r="J91" s="34" t="str">
        <f>E21</f>
        <v>Ing. arch. Jan Heller, Zelená 400/6, Hradec Králov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91</v>
      </c>
      <c r="D94" s="170"/>
      <c r="E94" s="170"/>
      <c r="F94" s="170"/>
      <c r="G94" s="170"/>
      <c r="H94" s="170"/>
      <c r="I94" s="170"/>
      <c r="J94" s="171" t="s">
        <v>92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93</v>
      </c>
      <c r="D96" s="38"/>
      <c r="E96" s="38"/>
      <c r="F96" s="38"/>
      <c r="G96" s="38"/>
      <c r="H96" s="38"/>
      <c r="I96" s="38"/>
      <c r="J96" s="108">
        <f>J129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3"/>
      <c r="C97" s="174"/>
      <c r="D97" s="175" t="s">
        <v>95</v>
      </c>
      <c r="E97" s="176"/>
      <c r="F97" s="176"/>
      <c r="G97" s="176"/>
      <c r="H97" s="176"/>
      <c r="I97" s="176"/>
      <c r="J97" s="177">
        <f>J130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96</v>
      </c>
      <c r="E98" s="182"/>
      <c r="F98" s="182"/>
      <c r="G98" s="182"/>
      <c r="H98" s="182"/>
      <c r="I98" s="182"/>
      <c r="J98" s="183">
        <f>J131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97</v>
      </c>
      <c r="E99" s="182"/>
      <c r="F99" s="182"/>
      <c r="G99" s="182"/>
      <c r="H99" s="182"/>
      <c r="I99" s="182"/>
      <c r="J99" s="183">
        <f>J144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98</v>
      </c>
      <c r="E100" s="182"/>
      <c r="F100" s="182"/>
      <c r="G100" s="182"/>
      <c r="H100" s="182"/>
      <c r="I100" s="182"/>
      <c r="J100" s="183">
        <f>J147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99</v>
      </c>
      <c r="E101" s="182"/>
      <c r="F101" s="182"/>
      <c r="G101" s="182"/>
      <c r="H101" s="182"/>
      <c r="I101" s="182"/>
      <c r="J101" s="183">
        <f>J156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100</v>
      </c>
      <c r="E102" s="182"/>
      <c r="F102" s="182"/>
      <c r="G102" s="182"/>
      <c r="H102" s="182"/>
      <c r="I102" s="182"/>
      <c r="J102" s="183">
        <f>J174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101</v>
      </c>
      <c r="E103" s="182"/>
      <c r="F103" s="182"/>
      <c r="G103" s="182"/>
      <c r="H103" s="182"/>
      <c r="I103" s="182"/>
      <c r="J103" s="183">
        <f>J184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3"/>
      <c r="C104" s="174"/>
      <c r="D104" s="175" t="s">
        <v>102</v>
      </c>
      <c r="E104" s="176"/>
      <c r="F104" s="176"/>
      <c r="G104" s="176"/>
      <c r="H104" s="176"/>
      <c r="I104" s="176"/>
      <c r="J104" s="177">
        <f>J186</f>
        <v>0</v>
      </c>
      <c r="K104" s="174"/>
      <c r="L104" s="17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9"/>
      <c r="C105" s="180"/>
      <c r="D105" s="181" t="s">
        <v>103</v>
      </c>
      <c r="E105" s="182"/>
      <c r="F105" s="182"/>
      <c r="G105" s="182"/>
      <c r="H105" s="182"/>
      <c r="I105" s="182"/>
      <c r="J105" s="183">
        <f>J187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3"/>
      <c r="C106" s="174"/>
      <c r="D106" s="175" t="s">
        <v>104</v>
      </c>
      <c r="E106" s="176"/>
      <c r="F106" s="176"/>
      <c r="G106" s="176"/>
      <c r="H106" s="176"/>
      <c r="I106" s="176"/>
      <c r="J106" s="177">
        <f>J190</f>
        <v>0</v>
      </c>
      <c r="K106" s="174"/>
      <c r="L106" s="17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9"/>
      <c r="C107" s="180"/>
      <c r="D107" s="181" t="s">
        <v>105</v>
      </c>
      <c r="E107" s="182"/>
      <c r="F107" s="182"/>
      <c r="G107" s="182"/>
      <c r="H107" s="182"/>
      <c r="I107" s="182"/>
      <c r="J107" s="183">
        <f>J191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106</v>
      </c>
      <c r="E108" s="182"/>
      <c r="F108" s="182"/>
      <c r="G108" s="182"/>
      <c r="H108" s="182"/>
      <c r="I108" s="182"/>
      <c r="J108" s="183">
        <f>J193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9"/>
      <c r="C109" s="180"/>
      <c r="D109" s="181" t="s">
        <v>107</v>
      </c>
      <c r="E109" s="182"/>
      <c r="F109" s="182"/>
      <c r="G109" s="182"/>
      <c r="H109" s="182"/>
      <c r="I109" s="182"/>
      <c r="J109" s="183">
        <f>J197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21" t="s">
        <v>108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16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168" t="str">
        <f>E7</f>
        <v>MŠ Nad přehradou, Liberec</v>
      </c>
      <c r="F119" s="30"/>
      <c r="G119" s="30"/>
      <c r="H119" s="30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88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74" t="str">
        <f>E9</f>
        <v>D_0 - Demolice garáže</v>
      </c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20</v>
      </c>
      <c r="D123" s="38"/>
      <c r="E123" s="38"/>
      <c r="F123" s="25" t="str">
        <f>F12</f>
        <v>Klášterní 149/16, 460 01 Liberec 5</v>
      </c>
      <c r="G123" s="38"/>
      <c r="H123" s="38"/>
      <c r="I123" s="30" t="s">
        <v>22</v>
      </c>
      <c r="J123" s="77" t="str">
        <f>IF(J12="","",J12)</f>
        <v>29. 3. 2022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40.05" customHeight="1">
      <c r="A125" s="36"/>
      <c r="B125" s="37"/>
      <c r="C125" s="30" t="s">
        <v>24</v>
      </c>
      <c r="D125" s="38"/>
      <c r="E125" s="38"/>
      <c r="F125" s="25" t="str">
        <f>E15</f>
        <v>Statutární město Liberec, nám. Dr. E. Beneše 1/1</v>
      </c>
      <c r="G125" s="38"/>
      <c r="H125" s="38"/>
      <c r="I125" s="30" t="s">
        <v>30</v>
      </c>
      <c r="J125" s="34" t="str">
        <f>E21</f>
        <v>Ing. arch. Jan Heller, Zelená 400/6, Hradec Králov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28</v>
      </c>
      <c r="D126" s="38"/>
      <c r="E126" s="38"/>
      <c r="F126" s="25" t="str">
        <f>IF(E18="","",E18)</f>
        <v>Vyplň údaj</v>
      </c>
      <c r="G126" s="38"/>
      <c r="H126" s="38"/>
      <c r="I126" s="30" t="s">
        <v>33</v>
      </c>
      <c r="J126" s="34" t="str">
        <f>E24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85"/>
      <c r="B128" s="186"/>
      <c r="C128" s="187" t="s">
        <v>109</v>
      </c>
      <c r="D128" s="188" t="s">
        <v>61</v>
      </c>
      <c r="E128" s="188" t="s">
        <v>57</v>
      </c>
      <c r="F128" s="188" t="s">
        <v>58</v>
      </c>
      <c r="G128" s="188" t="s">
        <v>110</v>
      </c>
      <c r="H128" s="188" t="s">
        <v>111</v>
      </c>
      <c r="I128" s="188" t="s">
        <v>112</v>
      </c>
      <c r="J128" s="188" t="s">
        <v>92</v>
      </c>
      <c r="K128" s="189" t="s">
        <v>113</v>
      </c>
      <c r="L128" s="190"/>
      <c r="M128" s="98" t="s">
        <v>1</v>
      </c>
      <c r="N128" s="99" t="s">
        <v>40</v>
      </c>
      <c r="O128" s="99" t="s">
        <v>114</v>
      </c>
      <c r="P128" s="99" t="s">
        <v>115</v>
      </c>
      <c r="Q128" s="99" t="s">
        <v>116</v>
      </c>
      <c r="R128" s="99" t="s">
        <v>117</v>
      </c>
      <c r="S128" s="99" t="s">
        <v>118</v>
      </c>
      <c r="T128" s="100" t="s">
        <v>119</v>
      </c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</row>
    <row r="129" s="2" customFormat="1" ht="22.8" customHeight="1">
      <c r="A129" s="36"/>
      <c r="B129" s="37"/>
      <c r="C129" s="105" t="s">
        <v>120</v>
      </c>
      <c r="D129" s="38"/>
      <c r="E129" s="38"/>
      <c r="F129" s="38"/>
      <c r="G129" s="38"/>
      <c r="H129" s="38"/>
      <c r="I129" s="38"/>
      <c r="J129" s="191">
        <f>BK129</f>
        <v>0</v>
      </c>
      <c r="K129" s="38"/>
      <c r="L129" s="42"/>
      <c r="M129" s="101"/>
      <c r="N129" s="192"/>
      <c r="O129" s="102"/>
      <c r="P129" s="193">
        <f>P130+P186+P190</f>
        <v>0</v>
      </c>
      <c r="Q129" s="102"/>
      <c r="R129" s="193">
        <f>R130+R186+R190</f>
        <v>22.79428308</v>
      </c>
      <c r="S129" s="102"/>
      <c r="T129" s="194">
        <f>T130+T186+T190</f>
        <v>85.936086000000003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75</v>
      </c>
      <c r="AU129" s="15" t="s">
        <v>94</v>
      </c>
      <c r="BK129" s="195">
        <f>BK130+BK186+BK190</f>
        <v>0</v>
      </c>
    </row>
    <row r="130" s="12" customFormat="1" ht="25.92" customHeight="1">
      <c r="A130" s="12"/>
      <c r="B130" s="196"/>
      <c r="C130" s="197"/>
      <c r="D130" s="198" t="s">
        <v>75</v>
      </c>
      <c r="E130" s="199" t="s">
        <v>121</v>
      </c>
      <c r="F130" s="199" t="s">
        <v>122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P131+P144+P147+P156+P174+P184</f>
        <v>0</v>
      </c>
      <c r="Q130" s="204"/>
      <c r="R130" s="205">
        <f>R131+R144+R147+R156+R174+R184</f>
        <v>22.79428308</v>
      </c>
      <c r="S130" s="204"/>
      <c r="T130" s="206">
        <f>T131+T144+T147+T156+T174+T184</f>
        <v>85.870406000000003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84</v>
      </c>
      <c r="AT130" s="208" t="s">
        <v>75</v>
      </c>
      <c r="AU130" s="208" t="s">
        <v>76</v>
      </c>
      <c r="AY130" s="207" t="s">
        <v>123</v>
      </c>
      <c r="BK130" s="209">
        <f>BK131+BK144+BK147+BK156+BK174+BK184</f>
        <v>0</v>
      </c>
    </row>
    <row r="131" s="12" customFormat="1" ht="22.8" customHeight="1">
      <c r="A131" s="12"/>
      <c r="B131" s="196"/>
      <c r="C131" s="197"/>
      <c r="D131" s="198" t="s">
        <v>75</v>
      </c>
      <c r="E131" s="210" t="s">
        <v>84</v>
      </c>
      <c r="F131" s="210" t="s">
        <v>124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SUM(P132:P143)</f>
        <v>0</v>
      </c>
      <c r="Q131" s="204"/>
      <c r="R131" s="205">
        <f>SUM(R132:R143)</f>
        <v>20.950697999999999</v>
      </c>
      <c r="S131" s="204"/>
      <c r="T131" s="206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84</v>
      </c>
      <c r="AT131" s="208" t="s">
        <v>75</v>
      </c>
      <c r="AU131" s="208" t="s">
        <v>84</v>
      </c>
      <c r="AY131" s="207" t="s">
        <v>123</v>
      </c>
      <c r="BK131" s="209">
        <f>SUM(BK132:BK143)</f>
        <v>0</v>
      </c>
    </row>
    <row r="132" s="2" customFormat="1" ht="37.8" customHeight="1">
      <c r="A132" s="36"/>
      <c r="B132" s="37"/>
      <c r="C132" s="212" t="s">
        <v>84</v>
      </c>
      <c r="D132" s="212" t="s">
        <v>125</v>
      </c>
      <c r="E132" s="213" t="s">
        <v>126</v>
      </c>
      <c r="F132" s="214" t="s">
        <v>127</v>
      </c>
      <c r="G132" s="215" t="s">
        <v>128</v>
      </c>
      <c r="H132" s="216">
        <v>10.475</v>
      </c>
      <c r="I132" s="217"/>
      <c r="J132" s="218">
        <f>ROUND(I132*H132,2)</f>
        <v>0</v>
      </c>
      <c r="K132" s="214" t="s">
        <v>129</v>
      </c>
      <c r="L132" s="42"/>
      <c r="M132" s="219" t="s">
        <v>1</v>
      </c>
      <c r="N132" s="220" t="s">
        <v>41</v>
      </c>
      <c r="O132" s="89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3" t="s">
        <v>130</v>
      </c>
      <c r="AT132" s="223" t="s">
        <v>125</v>
      </c>
      <c r="AU132" s="223" t="s">
        <v>86</v>
      </c>
      <c r="AY132" s="15" t="s">
        <v>123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5" t="s">
        <v>84</v>
      </c>
      <c r="BK132" s="224">
        <f>ROUND(I132*H132,2)</f>
        <v>0</v>
      </c>
      <c r="BL132" s="15" t="s">
        <v>130</v>
      </c>
      <c r="BM132" s="223" t="s">
        <v>131</v>
      </c>
    </row>
    <row r="133" s="13" customFormat="1">
      <c r="A133" s="13"/>
      <c r="B133" s="225"/>
      <c r="C133" s="226"/>
      <c r="D133" s="227" t="s">
        <v>132</v>
      </c>
      <c r="E133" s="228" t="s">
        <v>1</v>
      </c>
      <c r="F133" s="229" t="s">
        <v>133</v>
      </c>
      <c r="G133" s="226"/>
      <c r="H133" s="230">
        <v>10.475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132</v>
      </c>
      <c r="AU133" s="236" t="s">
        <v>86</v>
      </c>
      <c r="AV133" s="13" t="s">
        <v>86</v>
      </c>
      <c r="AW133" s="13" t="s">
        <v>32</v>
      </c>
      <c r="AX133" s="13" t="s">
        <v>84</v>
      </c>
      <c r="AY133" s="236" t="s">
        <v>123</v>
      </c>
    </row>
    <row r="134" s="2" customFormat="1" ht="16.5" customHeight="1">
      <c r="A134" s="36"/>
      <c r="B134" s="37"/>
      <c r="C134" s="237" t="s">
        <v>86</v>
      </c>
      <c r="D134" s="237" t="s">
        <v>134</v>
      </c>
      <c r="E134" s="238" t="s">
        <v>135</v>
      </c>
      <c r="F134" s="239" t="s">
        <v>136</v>
      </c>
      <c r="G134" s="240" t="s">
        <v>137</v>
      </c>
      <c r="H134" s="241">
        <v>20.949999999999999</v>
      </c>
      <c r="I134" s="242"/>
      <c r="J134" s="243">
        <f>ROUND(I134*H134,2)</f>
        <v>0</v>
      </c>
      <c r="K134" s="239" t="s">
        <v>129</v>
      </c>
      <c r="L134" s="244"/>
      <c r="M134" s="245" t="s">
        <v>1</v>
      </c>
      <c r="N134" s="246" t="s">
        <v>41</v>
      </c>
      <c r="O134" s="89"/>
      <c r="P134" s="221">
        <f>O134*H134</f>
        <v>0</v>
      </c>
      <c r="Q134" s="221">
        <v>1</v>
      </c>
      <c r="R134" s="221">
        <f>Q134*H134</f>
        <v>20.949999999999999</v>
      </c>
      <c r="S134" s="221">
        <v>0</v>
      </c>
      <c r="T134" s="22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3" t="s">
        <v>138</v>
      </c>
      <c r="AT134" s="223" t="s">
        <v>134</v>
      </c>
      <c r="AU134" s="223" t="s">
        <v>86</v>
      </c>
      <c r="AY134" s="15" t="s">
        <v>123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5" t="s">
        <v>84</v>
      </c>
      <c r="BK134" s="224">
        <f>ROUND(I134*H134,2)</f>
        <v>0</v>
      </c>
      <c r="BL134" s="15" t="s">
        <v>130</v>
      </c>
      <c r="BM134" s="223" t="s">
        <v>139</v>
      </c>
    </row>
    <row r="135" s="13" customFormat="1">
      <c r="A135" s="13"/>
      <c r="B135" s="225"/>
      <c r="C135" s="226"/>
      <c r="D135" s="227" t="s">
        <v>132</v>
      </c>
      <c r="E135" s="226"/>
      <c r="F135" s="229" t="s">
        <v>140</v>
      </c>
      <c r="G135" s="226"/>
      <c r="H135" s="230">
        <v>20.949999999999999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132</v>
      </c>
      <c r="AU135" s="236" t="s">
        <v>86</v>
      </c>
      <c r="AV135" s="13" t="s">
        <v>86</v>
      </c>
      <c r="AW135" s="13" t="s">
        <v>4</v>
      </c>
      <c r="AX135" s="13" t="s">
        <v>84</v>
      </c>
      <c r="AY135" s="236" t="s">
        <v>123</v>
      </c>
    </row>
    <row r="136" s="2" customFormat="1" ht="24.15" customHeight="1">
      <c r="A136" s="36"/>
      <c r="B136" s="37"/>
      <c r="C136" s="212" t="s">
        <v>141</v>
      </c>
      <c r="D136" s="212" t="s">
        <v>125</v>
      </c>
      <c r="E136" s="213" t="s">
        <v>142</v>
      </c>
      <c r="F136" s="214" t="s">
        <v>143</v>
      </c>
      <c r="G136" s="215" t="s">
        <v>128</v>
      </c>
      <c r="H136" s="216">
        <v>9.9789999999999992</v>
      </c>
      <c r="I136" s="217"/>
      <c r="J136" s="218">
        <f>ROUND(I136*H136,2)</f>
        <v>0</v>
      </c>
      <c r="K136" s="214" t="s">
        <v>129</v>
      </c>
      <c r="L136" s="42"/>
      <c r="M136" s="219" t="s">
        <v>1</v>
      </c>
      <c r="N136" s="220" t="s">
        <v>41</v>
      </c>
      <c r="O136" s="89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3" t="s">
        <v>130</v>
      </c>
      <c r="AT136" s="223" t="s">
        <v>125</v>
      </c>
      <c r="AU136" s="223" t="s">
        <v>86</v>
      </c>
      <c r="AY136" s="15" t="s">
        <v>123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5" t="s">
        <v>84</v>
      </c>
      <c r="BK136" s="224">
        <f>ROUND(I136*H136,2)</f>
        <v>0</v>
      </c>
      <c r="BL136" s="15" t="s">
        <v>130</v>
      </c>
      <c r="BM136" s="223" t="s">
        <v>144</v>
      </c>
    </row>
    <row r="137" s="13" customFormat="1">
      <c r="A137" s="13"/>
      <c r="B137" s="225"/>
      <c r="C137" s="226"/>
      <c r="D137" s="227" t="s">
        <v>132</v>
      </c>
      <c r="E137" s="228" t="s">
        <v>1</v>
      </c>
      <c r="F137" s="229" t="s">
        <v>145</v>
      </c>
      <c r="G137" s="226"/>
      <c r="H137" s="230">
        <v>9.9789999999999992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132</v>
      </c>
      <c r="AU137" s="236" t="s">
        <v>86</v>
      </c>
      <c r="AV137" s="13" t="s">
        <v>86</v>
      </c>
      <c r="AW137" s="13" t="s">
        <v>32</v>
      </c>
      <c r="AX137" s="13" t="s">
        <v>84</v>
      </c>
      <c r="AY137" s="236" t="s">
        <v>123</v>
      </c>
    </row>
    <row r="138" s="2" customFormat="1" ht="24.15" customHeight="1">
      <c r="A138" s="36"/>
      <c r="B138" s="37"/>
      <c r="C138" s="212" t="s">
        <v>130</v>
      </c>
      <c r="D138" s="212" t="s">
        <v>125</v>
      </c>
      <c r="E138" s="213" t="s">
        <v>146</v>
      </c>
      <c r="F138" s="214" t="s">
        <v>147</v>
      </c>
      <c r="G138" s="215" t="s">
        <v>148</v>
      </c>
      <c r="H138" s="216">
        <v>34.914999999999999</v>
      </c>
      <c r="I138" s="217"/>
      <c r="J138" s="218">
        <f>ROUND(I138*H138,2)</f>
        <v>0</v>
      </c>
      <c r="K138" s="214" t="s">
        <v>129</v>
      </c>
      <c r="L138" s="42"/>
      <c r="M138" s="219" t="s">
        <v>1</v>
      </c>
      <c r="N138" s="220" t="s">
        <v>41</v>
      </c>
      <c r="O138" s="89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130</v>
      </c>
      <c r="AT138" s="223" t="s">
        <v>125</v>
      </c>
      <c r="AU138" s="223" t="s">
        <v>86</v>
      </c>
      <c r="AY138" s="15" t="s">
        <v>123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84</v>
      </c>
      <c r="BK138" s="224">
        <f>ROUND(I138*H138,2)</f>
        <v>0</v>
      </c>
      <c r="BL138" s="15" t="s">
        <v>130</v>
      </c>
      <c r="BM138" s="223" t="s">
        <v>149</v>
      </c>
    </row>
    <row r="139" s="2" customFormat="1" ht="24.15" customHeight="1">
      <c r="A139" s="36"/>
      <c r="B139" s="37"/>
      <c r="C139" s="212" t="s">
        <v>150</v>
      </c>
      <c r="D139" s="212" t="s">
        <v>125</v>
      </c>
      <c r="E139" s="213" t="s">
        <v>151</v>
      </c>
      <c r="F139" s="214" t="s">
        <v>152</v>
      </c>
      <c r="G139" s="215" t="s">
        <v>148</v>
      </c>
      <c r="H139" s="216">
        <v>34.914999999999999</v>
      </c>
      <c r="I139" s="217"/>
      <c r="J139" s="218">
        <f>ROUND(I139*H139,2)</f>
        <v>0</v>
      </c>
      <c r="K139" s="214" t="s">
        <v>129</v>
      </c>
      <c r="L139" s="42"/>
      <c r="M139" s="219" t="s">
        <v>1</v>
      </c>
      <c r="N139" s="220" t="s">
        <v>41</v>
      </c>
      <c r="O139" s="89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130</v>
      </c>
      <c r="AT139" s="223" t="s">
        <v>125</v>
      </c>
      <c r="AU139" s="223" t="s">
        <v>86</v>
      </c>
      <c r="AY139" s="15" t="s">
        <v>123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84</v>
      </c>
      <c r="BK139" s="224">
        <f>ROUND(I139*H139,2)</f>
        <v>0</v>
      </c>
      <c r="BL139" s="15" t="s">
        <v>130</v>
      </c>
      <c r="BM139" s="223" t="s">
        <v>153</v>
      </c>
    </row>
    <row r="140" s="2" customFormat="1" ht="16.5" customHeight="1">
      <c r="A140" s="36"/>
      <c r="B140" s="37"/>
      <c r="C140" s="237" t="s">
        <v>154</v>
      </c>
      <c r="D140" s="237" t="s">
        <v>134</v>
      </c>
      <c r="E140" s="238" t="s">
        <v>155</v>
      </c>
      <c r="F140" s="239" t="s">
        <v>156</v>
      </c>
      <c r="G140" s="240" t="s">
        <v>157</v>
      </c>
      <c r="H140" s="241">
        <v>0.69799999999999995</v>
      </c>
      <c r="I140" s="242"/>
      <c r="J140" s="243">
        <f>ROUND(I140*H140,2)</f>
        <v>0</v>
      </c>
      <c r="K140" s="239" t="s">
        <v>129</v>
      </c>
      <c r="L140" s="244"/>
      <c r="M140" s="245" t="s">
        <v>1</v>
      </c>
      <c r="N140" s="246" t="s">
        <v>41</v>
      </c>
      <c r="O140" s="89"/>
      <c r="P140" s="221">
        <f>O140*H140</f>
        <v>0</v>
      </c>
      <c r="Q140" s="221">
        <v>0.001</v>
      </c>
      <c r="R140" s="221">
        <f>Q140*H140</f>
        <v>0.00069799999999999994</v>
      </c>
      <c r="S140" s="221">
        <v>0</v>
      </c>
      <c r="T140" s="22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3" t="s">
        <v>138</v>
      </c>
      <c r="AT140" s="223" t="s">
        <v>134</v>
      </c>
      <c r="AU140" s="223" t="s">
        <v>86</v>
      </c>
      <c r="AY140" s="15" t="s">
        <v>123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5" t="s">
        <v>84</v>
      </c>
      <c r="BK140" s="224">
        <f>ROUND(I140*H140,2)</f>
        <v>0</v>
      </c>
      <c r="BL140" s="15" t="s">
        <v>130</v>
      </c>
      <c r="BM140" s="223" t="s">
        <v>158</v>
      </c>
    </row>
    <row r="141" s="13" customFormat="1">
      <c r="A141" s="13"/>
      <c r="B141" s="225"/>
      <c r="C141" s="226"/>
      <c r="D141" s="227" t="s">
        <v>132</v>
      </c>
      <c r="E141" s="226"/>
      <c r="F141" s="229" t="s">
        <v>159</v>
      </c>
      <c r="G141" s="226"/>
      <c r="H141" s="230">
        <v>0.69799999999999995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132</v>
      </c>
      <c r="AU141" s="236" t="s">
        <v>86</v>
      </c>
      <c r="AV141" s="13" t="s">
        <v>86</v>
      </c>
      <c r="AW141" s="13" t="s">
        <v>4</v>
      </c>
      <c r="AX141" s="13" t="s">
        <v>84</v>
      </c>
      <c r="AY141" s="236" t="s">
        <v>123</v>
      </c>
    </row>
    <row r="142" s="2" customFormat="1" ht="24.15" customHeight="1">
      <c r="A142" s="36"/>
      <c r="B142" s="37"/>
      <c r="C142" s="212" t="s">
        <v>160</v>
      </c>
      <c r="D142" s="212" t="s">
        <v>125</v>
      </c>
      <c r="E142" s="213" t="s">
        <v>161</v>
      </c>
      <c r="F142" s="214" t="s">
        <v>162</v>
      </c>
      <c r="G142" s="215" t="s">
        <v>148</v>
      </c>
      <c r="H142" s="216">
        <v>34.914999999999999</v>
      </c>
      <c r="I142" s="217"/>
      <c r="J142" s="218">
        <f>ROUND(I142*H142,2)</f>
        <v>0</v>
      </c>
      <c r="K142" s="214" t="s">
        <v>129</v>
      </c>
      <c r="L142" s="42"/>
      <c r="M142" s="219" t="s">
        <v>1</v>
      </c>
      <c r="N142" s="220" t="s">
        <v>41</v>
      </c>
      <c r="O142" s="89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3" t="s">
        <v>130</v>
      </c>
      <c r="AT142" s="223" t="s">
        <v>125</v>
      </c>
      <c r="AU142" s="223" t="s">
        <v>86</v>
      </c>
      <c r="AY142" s="15" t="s">
        <v>123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84</v>
      </c>
      <c r="BK142" s="224">
        <f>ROUND(I142*H142,2)</f>
        <v>0</v>
      </c>
      <c r="BL142" s="15" t="s">
        <v>130</v>
      </c>
      <c r="BM142" s="223" t="s">
        <v>163</v>
      </c>
    </row>
    <row r="143" s="13" customFormat="1">
      <c r="A143" s="13"/>
      <c r="B143" s="225"/>
      <c r="C143" s="226"/>
      <c r="D143" s="227" t="s">
        <v>132</v>
      </c>
      <c r="E143" s="228" t="s">
        <v>1</v>
      </c>
      <c r="F143" s="229" t="s">
        <v>164</v>
      </c>
      <c r="G143" s="226"/>
      <c r="H143" s="230">
        <v>34.914999999999999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132</v>
      </c>
      <c r="AU143" s="236" t="s">
        <v>86</v>
      </c>
      <c r="AV143" s="13" t="s">
        <v>86</v>
      </c>
      <c r="AW143" s="13" t="s">
        <v>32</v>
      </c>
      <c r="AX143" s="13" t="s">
        <v>84</v>
      </c>
      <c r="AY143" s="236" t="s">
        <v>123</v>
      </c>
    </row>
    <row r="144" s="12" customFormat="1" ht="22.8" customHeight="1">
      <c r="A144" s="12"/>
      <c r="B144" s="196"/>
      <c r="C144" s="197"/>
      <c r="D144" s="198" t="s">
        <v>75</v>
      </c>
      <c r="E144" s="210" t="s">
        <v>141</v>
      </c>
      <c r="F144" s="210" t="s">
        <v>165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SUM(P145:P146)</f>
        <v>0</v>
      </c>
      <c r="Q144" s="204"/>
      <c r="R144" s="205">
        <f>SUM(R145:R146)</f>
        <v>0.84112936999999999</v>
      </c>
      <c r="S144" s="204"/>
      <c r="T144" s="206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84</v>
      </c>
      <c r="AT144" s="208" t="s">
        <v>75</v>
      </c>
      <c r="AU144" s="208" t="s">
        <v>84</v>
      </c>
      <c r="AY144" s="207" t="s">
        <v>123</v>
      </c>
      <c r="BK144" s="209">
        <f>SUM(BK145:BK146)</f>
        <v>0</v>
      </c>
    </row>
    <row r="145" s="2" customFormat="1" ht="21.75" customHeight="1">
      <c r="A145" s="36"/>
      <c r="B145" s="37"/>
      <c r="C145" s="212" t="s">
        <v>138</v>
      </c>
      <c r="D145" s="212" t="s">
        <v>125</v>
      </c>
      <c r="E145" s="213" t="s">
        <v>166</v>
      </c>
      <c r="F145" s="214" t="s">
        <v>167</v>
      </c>
      <c r="G145" s="215" t="s">
        <v>148</v>
      </c>
      <c r="H145" s="216">
        <v>29.440999999999999</v>
      </c>
      <c r="I145" s="217"/>
      <c r="J145" s="218">
        <f>ROUND(I145*H145,2)</f>
        <v>0</v>
      </c>
      <c r="K145" s="214" t="s">
        <v>129</v>
      </c>
      <c r="L145" s="42"/>
      <c r="M145" s="219" t="s">
        <v>1</v>
      </c>
      <c r="N145" s="220" t="s">
        <v>41</v>
      </c>
      <c r="O145" s="89"/>
      <c r="P145" s="221">
        <f>O145*H145</f>
        <v>0</v>
      </c>
      <c r="Q145" s="221">
        <v>0.028570000000000002</v>
      </c>
      <c r="R145" s="221">
        <f>Q145*H145</f>
        <v>0.84112936999999999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130</v>
      </c>
      <c r="AT145" s="223" t="s">
        <v>125</v>
      </c>
      <c r="AU145" s="223" t="s">
        <v>86</v>
      </c>
      <c r="AY145" s="15" t="s">
        <v>123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84</v>
      </c>
      <c r="BK145" s="224">
        <f>ROUND(I145*H145,2)</f>
        <v>0</v>
      </c>
      <c r="BL145" s="15" t="s">
        <v>130</v>
      </c>
      <c r="BM145" s="223" t="s">
        <v>168</v>
      </c>
    </row>
    <row r="146" s="13" customFormat="1">
      <c r="A146" s="13"/>
      <c r="B146" s="225"/>
      <c r="C146" s="226"/>
      <c r="D146" s="227" t="s">
        <v>132</v>
      </c>
      <c r="E146" s="228" t="s">
        <v>1</v>
      </c>
      <c r="F146" s="229" t="s">
        <v>169</v>
      </c>
      <c r="G146" s="226"/>
      <c r="H146" s="230">
        <v>29.440999999999999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132</v>
      </c>
      <c r="AU146" s="236" t="s">
        <v>86</v>
      </c>
      <c r="AV146" s="13" t="s">
        <v>86</v>
      </c>
      <c r="AW146" s="13" t="s">
        <v>32</v>
      </c>
      <c r="AX146" s="13" t="s">
        <v>84</v>
      </c>
      <c r="AY146" s="236" t="s">
        <v>123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154</v>
      </c>
      <c r="F147" s="210" t="s">
        <v>170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SUM(P148:P155)</f>
        <v>0</v>
      </c>
      <c r="Q147" s="204"/>
      <c r="R147" s="205">
        <f>SUM(R148:R155)</f>
        <v>1.00011077</v>
      </c>
      <c r="S147" s="204"/>
      <c r="T147" s="206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84</v>
      </c>
      <c r="AT147" s="208" t="s">
        <v>75</v>
      </c>
      <c r="AU147" s="208" t="s">
        <v>84</v>
      </c>
      <c r="AY147" s="207" t="s">
        <v>123</v>
      </c>
      <c r="BK147" s="209">
        <f>SUM(BK148:BK155)</f>
        <v>0</v>
      </c>
    </row>
    <row r="148" s="2" customFormat="1" ht="24.15" customHeight="1">
      <c r="A148" s="36"/>
      <c r="B148" s="37"/>
      <c r="C148" s="212" t="s">
        <v>171</v>
      </c>
      <c r="D148" s="212" t="s">
        <v>125</v>
      </c>
      <c r="E148" s="213" t="s">
        <v>172</v>
      </c>
      <c r="F148" s="214" t="s">
        <v>173</v>
      </c>
      <c r="G148" s="215" t="s">
        <v>148</v>
      </c>
      <c r="H148" s="216">
        <v>29.440999999999999</v>
      </c>
      <c r="I148" s="217"/>
      <c r="J148" s="218">
        <f>ROUND(I148*H148,2)</f>
        <v>0</v>
      </c>
      <c r="K148" s="214" t="s">
        <v>129</v>
      </c>
      <c r="L148" s="42"/>
      <c r="M148" s="219" t="s">
        <v>1</v>
      </c>
      <c r="N148" s="220" t="s">
        <v>41</v>
      </c>
      <c r="O148" s="89"/>
      <c r="P148" s="221">
        <f>O148*H148</f>
        <v>0</v>
      </c>
      <c r="Q148" s="221">
        <v>0.0073499999999999998</v>
      </c>
      <c r="R148" s="221">
        <f>Q148*H148</f>
        <v>0.21639134999999998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130</v>
      </c>
      <c r="AT148" s="223" t="s">
        <v>125</v>
      </c>
      <c r="AU148" s="223" t="s">
        <v>86</v>
      </c>
      <c r="AY148" s="15" t="s">
        <v>123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84</v>
      </c>
      <c r="BK148" s="224">
        <f>ROUND(I148*H148,2)</f>
        <v>0</v>
      </c>
      <c r="BL148" s="15" t="s">
        <v>130</v>
      </c>
      <c r="BM148" s="223" t="s">
        <v>174</v>
      </c>
    </row>
    <row r="149" s="13" customFormat="1">
      <c r="A149" s="13"/>
      <c r="B149" s="225"/>
      <c r="C149" s="226"/>
      <c r="D149" s="227" t="s">
        <v>132</v>
      </c>
      <c r="E149" s="228" t="s">
        <v>1</v>
      </c>
      <c r="F149" s="229" t="s">
        <v>169</v>
      </c>
      <c r="G149" s="226"/>
      <c r="H149" s="230">
        <v>29.440999999999999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132</v>
      </c>
      <c r="AU149" s="236" t="s">
        <v>86</v>
      </c>
      <c r="AV149" s="13" t="s">
        <v>86</v>
      </c>
      <c r="AW149" s="13" t="s">
        <v>32</v>
      </c>
      <c r="AX149" s="13" t="s">
        <v>84</v>
      </c>
      <c r="AY149" s="236" t="s">
        <v>123</v>
      </c>
    </row>
    <row r="150" s="2" customFormat="1" ht="16.5" customHeight="1">
      <c r="A150" s="36"/>
      <c r="B150" s="37"/>
      <c r="C150" s="212" t="s">
        <v>175</v>
      </c>
      <c r="D150" s="212" t="s">
        <v>125</v>
      </c>
      <c r="E150" s="213" t="s">
        <v>176</v>
      </c>
      <c r="F150" s="214" t="s">
        <v>177</v>
      </c>
      <c r="G150" s="215" t="s">
        <v>148</v>
      </c>
      <c r="H150" s="216">
        <v>29.440999999999999</v>
      </c>
      <c r="I150" s="217"/>
      <c r="J150" s="218">
        <f>ROUND(I150*H150,2)</f>
        <v>0</v>
      </c>
      <c r="K150" s="214" t="s">
        <v>129</v>
      </c>
      <c r="L150" s="42"/>
      <c r="M150" s="219" t="s">
        <v>1</v>
      </c>
      <c r="N150" s="220" t="s">
        <v>41</v>
      </c>
      <c r="O150" s="89"/>
      <c r="P150" s="221">
        <f>O150*H150</f>
        <v>0</v>
      </c>
      <c r="Q150" s="221">
        <v>0.00025999999999999998</v>
      </c>
      <c r="R150" s="221">
        <f>Q150*H150</f>
        <v>0.0076546599999999989</v>
      </c>
      <c r="S150" s="221">
        <v>0</v>
      </c>
      <c r="T150" s="22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130</v>
      </c>
      <c r="AT150" s="223" t="s">
        <v>125</v>
      </c>
      <c r="AU150" s="223" t="s">
        <v>86</v>
      </c>
      <c r="AY150" s="15" t="s">
        <v>123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84</v>
      </c>
      <c r="BK150" s="224">
        <f>ROUND(I150*H150,2)</f>
        <v>0</v>
      </c>
      <c r="BL150" s="15" t="s">
        <v>130</v>
      </c>
      <c r="BM150" s="223" t="s">
        <v>178</v>
      </c>
    </row>
    <row r="151" s="13" customFormat="1">
      <c r="A151" s="13"/>
      <c r="B151" s="225"/>
      <c r="C151" s="226"/>
      <c r="D151" s="227" t="s">
        <v>132</v>
      </c>
      <c r="E151" s="228" t="s">
        <v>1</v>
      </c>
      <c r="F151" s="229" t="s">
        <v>169</v>
      </c>
      <c r="G151" s="226"/>
      <c r="H151" s="230">
        <v>29.440999999999999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132</v>
      </c>
      <c r="AU151" s="236" t="s">
        <v>86</v>
      </c>
      <c r="AV151" s="13" t="s">
        <v>86</v>
      </c>
      <c r="AW151" s="13" t="s">
        <v>32</v>
      </c>
      <c r="AX151" s="13" t="s">
        <v>84</v>
      </c>
      <c r="AY151" s="236" t="s">
        <v>123</v>
      </c>
    </row>
    <row r="152" s="2" customFormat="1" ht="24.15" customHeight="1">
      <c r="A152" s="36"/>
      <c r="B152" s="37"/>
      <c r="C152" s="212" t="s">
        <v>179</v>
      </c>
      <c r="D152" s="212" t="s">
        <v>125</v>
      </c>
      <c r="E152" s="213" t="s">
        <v>180</v>
      </c>
      <c r="F152" s="214" t="s">
        <v>181</v>
      </c>
      <c r="G152" s="215" t="s">
        <v>148</v>
      </c>
      <c r="H152" s="216">
        <v>27.640999999999998</v>
      </c>
      <c r="I152" s="217"/>
      <c r="J152" s="218">
        <f>ROUND(I152*H152,2)</f>
        <v>0</v>
      </c>
      <c r="K152" s="214" t="s">
        <v>129</v>
      </c>
      <c r="L152" s="42"/>
      <c r="M152" s="219" t="s">
        <v>1</v>
      </c>
      <c r="N152" s="220" t="s">
        <v>41</v>
      </c>
      <c r="O152" s="89"/>
      <c r="P152" s="221">
        <f>O152*H152</f>
        <v>0</v>
      </c>
      <c r="Q152" s="221">
        <v>0.026360000000000001</v>
      </c>
      <c r="R152" s="221">
        <f>Q152*H152</f>
        <v>0.72861675999999997</v>
      </c>
      <c r="S152" s="221">
        <v>0</v>
      </c>
      <c r="T152" s="22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3" t="s">
        <v>130</v>
      </c>
      <c r="AT152" s="223" t="s">
        <v>125</v>
      </c>
      <c r="AU152" s="223" t="s">
        <v>86</v>
      </c>
      <c r="AY152" s="15" t="s">
        <v>123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5" t="s">
        <v>84</v>
      </c>
      <c r="BK152" s="224">
        <f>ROUND(I152*H152,2)</f>
        <v>0</v>
      </c>
      <c r="BL152" s="15" t="s">
        <v>130</v>
      </c>
      <c r="BM152" s="223" t="s">
        <v>182</v>
      </c>
    </row>
    <row r="153" s="13" customFormat="1">
      <c r="A153" s="13"/>
      <c r="B153" s="225"/>
      <c r="C153" s="226"/>
      <c r="D153" s="227" t="s">
        <v>132</v>
      </c>
      <c r="E153" s="228" t="s">
        <v>1</v>
      </c>
      <c r="F153" s="229" t="s">
        <v>183</v>
      </c>
      <c r="G153" s="226"/>
      <c r="H153" s="230">
        <v>27.640999999999998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132</v>
      </c>
      <c r="AU153" s="236" t="s">
        <v>86</v>
      </c>
      <c r="AV153" s="13" t="s">
        <v>86</v>
      </c>
      <c r="AW153" s="13" t="s">
        <v>32</v>
      </c>
      <c r="AX153" s="13" t="s">
        <v>84</v>
      </c>
      <c r="AY153" s="236" t="s">
        <v>123</v>
      </c>
    </row>
    <row r="154" s="2" customFormat="1" ht="24.15" customHeight="1">
      <c r="A154" s="36"/>
      <c r="B154" s="37"/>
      <c r="C154" s="212" t="s">
        <v>184</v>
      </c>
      <c r="D154" s="212" t="s">
        <v>125</v>
      </c>
      <c r="E154" s="213" t="s">
        <v>185</v>
      </c>
      <c r="F154" s="214" t="s">
        <v>186</v>
      </c>
      <c r="G154" s="215" t="s">
        <v>148</v>
      </c>
      <c r="H154" s="216">
        <v>1.8</v>
      </c>
      <c r="I154" s="217"/>
      <c r="J154" s="218">
        <f>ROUND(I154*H154,2)</f>
        <v>0</v>
      </c>
      <c r="K154" s="214" t="s">
        <v>129</v>
      </c>
      <c r="L154" s="42"/>
      <c r="M154" s="219" t="s">
        <v>1</v>
      </c>
      <c r="N154" s="220" t="s">
        <v>41</v>
      </c>
      <c r="O154" s="89"/>
      <c r="P154" s="221">
        <f>O154*H154</f>
        <v>0</v>
      </c>
      <c r="Q154" s="221">
        <v>0.026360000000000001</v>
      </c>
      <c r="R154" s="221">
        <f>Q154*H154</f>
        <v>0.047448000000000004</v>
      </c>
      <c r="S154" s="221">
        <v>0</v>
      </c>
      <c r="T154" s="22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3" t="s">
        <v>130</v>
      </c>
      <c r="AT154" s="223" t="s">
        <v>125</v>
      </c>
      <c r="AU154" s="223" t="s">
        <v>86</v>
      </c>
      <c r="AY154" s="15" t="s">
        <v>123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5" t="s">
        <v>84</v>
      </c>
      <c r="BK154" s="224">
        <f>ROUND(I154*H154,2)</f>
        <v>0</v>
      </c>
      <c r="BL154" s="15" t="s">
        <v>130</v>
      </c>
      <c r="BM154" s="223" t="s">
        <v>187</v>
      </c>
    </row>
    <row r="155" s="13" customFormat="1">
      <c r="A155" s="13"/>
      <c r="B155" s="225"/>
      <c r="C155" s="226"/>
      <c r="D155" s="227" t="s">
        <v>132</v>
      </c>
      <c r="E155" s="228" t="s">
        <v>1</v>
      </c>
      <c r="F155" s="229" t="s">
        <v>188</v>
      </c>
      <c r="G155" s="226"/>
      <c r="H155" s="230">
        <v>1.8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132</v>
      </c>
      <c r="AU155" s="236" t="s">
        <v>86</v>
      </c>
      <c r="AV155" s="13" t="s">
        <v>86</v>
      </c>
      <c r="AW155" s="13" t="s">
        <v>32</v>
      </c>
      <c r="AX155" s="13" t="s">
        <v>84</v>
      </c>
      <c r="AY155" s="236" t="s">
        <v>123</v>
      </c>
    </row>
    <row r="156" s="12" customFormat="1" ht="22.8" customHeight="1">
      <c r="A156" s="12"/>
      <c r="B156" s="196"/>
      <c r="C156" s="197"/>
      <c r="D156" s="198" t="s">
        <v>75</v>
      </c>
      <c r="E156" s="210" t="s">
        <v>171</v>
      </c>
      <c r="F156" s="210" t="s">
        <v>189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SUM(P157:P173)</f>
        <v>0</v>
      </c>
      <c r="Q156" s="204"/>
      <c r="R156" s="205">
        <f>SUM(R157:R173)</f>
        <v>0.0023449399999999998</v>
      </c>
      <c r="S156" s="204"/>
      <c r="T156" s="206">
        <f>SUM(T157:T173)</f>
        <v>85.870406000000003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84</v>
      </c>
      <c r="AT156" s="208" t="s">
        <v>75</v>
      </c>
      <c r="AU156" s="208" t="s">
        <v>84</v>
      </c>
      <c r="AY156" s="207" t="s">
        <v>123</v>
      </c>
      <c r="BK156" s="209">
        <f>SUM(BK157:BK173)</f>
        <v>0</v>
      </c>
    </row>
    <row r="157" s="2" customFormat="1" ht="33" customHeight="1">
      <c r="A157" s="36"/>
      <c r="B157" s="37"/>
      <c r="C157" s="212" t="s">
        <v>190</v>
      </c>
      <c r="D157" s="212" t="s">
        <v>125</v>
      </c>
      <c r="E157" s="213" t="s">
        <v>191</v>
      </c>
      <c r="F157" s="214" t="s">
        <v>192</v>
      </c>
      <c r="G157" s="215" t="s">
        <v>148</v>
      </c>
      <c r="H157" s="216">
        <v>18.038</v>
      </c>
      <c r="I157" s="217"/>
      <c r="J157" s="218">
        <f>ROUND(I157*H157,2)</f>
        <v>0</v>
      </c>
      <c r="K157" s="214" t="s">
        <v>129</v>
      </c>
      <c r="L157" s="42"/>
      <c r="M157" s="219" t="s">
        <v>1</v>
      </c>
      <c r="N157" s="220" t="s">
        <v>41</v>
      </c>
      <c r="O157" s="89"/>
      <c r="P157" s="221">
        <f>O157*H157</f>
        <v>0</v>
      </c>
      <c r="Q157" s="221">
        <v>0.00012999999999999999</v>
      </c>
      <c r="R157" s="221">
        <f>Q157*H157</f>
        <v>0.0023449399999999998</v>
      </c>
      <c r="S157" s="221">
        <v>0</v>
      </c>
      <c r="T157" s="22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3" t="s">
        <v>130</v>
      </c>
      <c r="AT157" s="223" t="s">
        <v>125</v>
      </c>
      <c r="AU157" s="223" t="s">
        <v>86</v>
      </c>
      <c r="AY157" s="15" t="s">
        <v>123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5" t="s">
        <v>84</v>
      </c>
      <c r="BK157" s="224">
        <f>ROUND(I157*H157,2)</f>
        <v>0</v>
      </c>
      <c r="BL157" s="15" t="s">
        <v>130</v>
      </c>
      <c r="BM157" s="223" t="s">
        <v>193</v>
      </c>
    </row>
    <row r="158" s="13" customFormat="1">
      <c r="A158" s="13"/>
      <c r="B158" s="225"/>
      <c r="C158" s="226"/>
      <c r="D158" s="227" t="s">
        <v>132</v>
      </c>
      <c r="E158" s="228" t="s">
        <v>1</v>
      </c>
      <c r="F158" s="229" t="s">
        <v>194</v>
      </c>
      <c r="G158" s="226"/>
      <c r="H158" s="230">
        <v>18.038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132</v>
      </c>
      <c r="AU158" s="236" t="s">
        <v>86</v>
      </c>
      <c r="AV158" s="13" t="s">
        <v>86</v>
      </c>
      <c r="AW158" s="13" t="s">
        <v>32</v>
      </c>
      <c r="AX158" s="13" t="s">
        <v>84</v>
      </c>
      <c r="AY158" s="236" t="s">
        <v>123</v>
      </c>
    </row>
    <row r="159" s="2" customFormat="1" ht="16.5" customHeight="1">
      <c r="A159" s="36"/>
      <c r="B159" s="37"/>
      <c r="C159" s="212" t="s">
        <v>195</v>
      </c>
      <c r="D159" s="212" t="s">
        <v>125</v>
      </c>
      <c r="E159" s="213" t="s">
        <v>196</v>
      </c>
      <c r="F159" s="214" t="s">
        <v>197</v>
      </c>
      <c r="G159" s="215" t="s">
        <v>128</v>
      </c>
      <c r="H159" s="216">
        <v>9.9789999999999992</v>
      </c>
      <c r="I159" s="217"/>
      <c r="J159" s="218">
        <f>ROUND(I159*H159,2)</f>
        <v>0</v>
      </c>
      <c r="K159" s="214" t="s">
        <v>129</v>
      </c>
      <c r="L159" s="42"/>
      <c r="M159" s="219" t="s">
        <v>1</v>
      </c>
      <c r="N159" s="220" t="s">
        <v>41</v>
      </c>
      <c r="O159" s="89"/>
      <c r="P159" s="221">
        <f>O159*H159</f>
        <v>0</v>
      </c>
      <c r="Q159" s="221">
        <v>0</v>
      </c>
      <c r="R159" s="221">
        <f>Q159*H159</f>
        <v>0</v>
      </c>
      <c r="S159" s="221">
        <v>2</v>
      </c>
      <c r="T159" s="222">
        <f>S159*H159</f>
        <v>19.957999999999998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3" t="s">
        <v>130</v>
      </c>
      <c r="AT159" s="223" t="s">
        <v>125</v>
      </c>
      <c r="AU159" s="223" t="s">
        <v>86</v>
      </c>
      <c r="AY159" s="15" t="s">
        <v>123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5" t="s">
        <v>84</v>
      </c>
      <c r="BK159" s="224">
        <f>ROUND(I159*H159,2)</f>
        <v>0</v>
      </c>
      <c r="BL159" s="15" t="s">
        <v>130</v>
      </c>
      <c r="BM159" s="223" t="s">
        <v>198</v>
      </c>
    </row>
    <row r="160" s="13" customFormat="1">
      <c r="A160" s="13"/>
      <c r="B160" s="225"/>
      <c r="C160" s="226"/>
      <c r="D160" s="227" t="s">
        <v>132</v>
      </c>
      <c r="E160" s="228" t="s">
        <v>1</v>
      </c>
      <c r="F160" s="229" t="s">
        <v>145</v>
      </c>
      <c r="G160" s="226"/>
      <c r="H160" s="230">
        <v>9.9789999999999992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132</v>
      </c>
      <c r="AU160" s="236" t="s">
        <v>86</v>
      </c>
      <c r="AV160" s="13" t="s">
        <v>86</v>
      </c>
      <c r="AW160" s="13" t="s">
        <v>32</v>
      </c>
      <c r="AX160" s="13" t="s">
        <v>84</v>
      </c>
      <c r="AY160" s="236" t="s">
        <v>123</v>
      </c>
    </row>
    <row r="161" s="2" customFormat="1" ht="24.15" customHeight="1">
      <c r="A161" s="36"/>
      <c r="B161" s="37"/>
      <c r="C161" s="212" t="s">
        <v>8</v>
      </c>
      <c r="D161" s="212" t="s">
        <v>125</v>
      </c>
      <c r="E161" s="213" t="s">
        <v>199</v>
      </c>
      <c r="F161" s="214" t="s">
        <v>200</v>
      </c>
      <c r="G161" s="215" t="s">
        <v>128</v>
      </c>
      <c r="H161" s="216">
        <v>0.95299999999999996</v>
      </c>
      <c r="I161" s="217"/>
      <c r="J161" s="218">
        <f>ROUND(I161*H161,2)</f>
        <v>0</v>
      </c>
      <c r="K161" s="214" t="s">
        <v>129</v>
      </c>
      <c r="L161" s="42"/>
      <c r="M161" s="219" t="s">
        <v>1</v>
      </c>
      <c r="N161" s="220" t="s">
        <v>41</v>
      </c>
      <c r="O161" s="89"/>
      <c r="P161" s="221">
        <f>O161*H161</f>
        <v>0</v>
      </c>
      <c r="Q161" s="221">
        <v>0</v>
      </c>
      <c r="R161" s="221">
        <f>Q161*H161</f>
        <v>0</v>
      </c>
      <c r="S161" s="221">
        <v>1.95</v>
      </c>
      <c r="T161" s="222">
        <f>S161*H161</f>
        <v>1.85835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3" t="s">
        <v>130</v>
      </c>
      <c r="AT161" s="223" t="s">
        <v>125</v>
      </c>
      <c r="AU161" s="223" t="s">
        <v>86</v>
      </c>
      <c r="AY161" s="15" t="s">
        <v>123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5" t="s">
        <v>84</v>
      </c>
      <c r="BK161" s="224">
        <f>ROUND(I161*H161,2)</f>
        <v>0</v>
      </c>
      <c r="BL161" s="15" t="s">
        <v>130</v>
      </c>
      <c r="BM161" s="223" t="s">
        <v>201</v>
      </c>
    </row>
    <row r="162" s="13" customFormat="1">
      <c r="A162" s="13"/>
      <c r="B162" s="225"/>
      <c r="C162" s="226"/>
      <c r="D162" s="227" t="s">
        <v>132</v>
      </c>
      <c r="E162" s="228" t="s">
        <v>1</v>
      </c>
      <c r="F162" s="229" t="s">
        <v>202</v>
      </c>
      <c r="G162" s="226"/>
      <c r="H162" s="230">
        <v>0.95299999999999996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132</v>
      </c>
      <c r="AU162" s="236" t="s">
        <v>86</v>
      </c>
      <c r="AV162" s="13" t="s">
        <v>86</v>
      </c>
      <c r="AW162" s="13" t="s">
        <v>32</v>
      </c>
      <c r="AX162" s="13" t="s">
        <v>84</v>
      </c>
      <c r="AY162" s="236" t="s">
        <v>123</v>
      </c>
    </row>
    <row r="163" s="2" customFormat="1" ht="33" customHeight="1">
      <c r="A163" s="36"/>
      <c r="B163" s="37"/>
      <c r="C163" s="212" t="s">
        <v>203</v>
      </c>
      <c r="D163" s="212" t="s">
        <v>125</v>
      </c>
      <c r="E163" s="213" t="s">
        <v>204</v>
      </c>
      <c r="F163" s="214" t="s">
        <v>205</v>
      </c>
      <c r="G163" s="215" t="s">
        <v>128</v>
      </c>
      <c r="H163" s="216">
        <v>1.6419999999999999</v>
      </c>
      <c r="I163" s="217"/>
      <c r="J163" s="218">
        <f>ROUND(I163*H163,2)</f>
        <v>0</v>
      </c>
      <c r="K163" s="214" t="s">
        <v>129</v>
      </c>
      <c r="L163" s="42"/>
      <c r="M163" s="219" t="s">
        <v>1</v>
      </c>
      <c r="N163" s="220" t="s">
        <v>41</v>
      </c>
      <c r="O163" s="89"/>
      <c r="P163" s="221">
        <f>O163*H163</f>
        <v>0</v>
      </c>
      <c r="Q163" s="221">
        <v>0</v>
      </c>
      <c r="R163" s="221">
        <f>Q163*H163</f>
        <v>0</v>
      </c>
      <c r="S163" s="221">
        <v>2.2000000000000002</v>
      </c>
      <c r="T163" s="222">
        <f>S163*H163</f>
        <v>3.6124000000000001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3" t="s">
        <v>130</v>
      </c>
      <c r="AT163" s="223" t="s">
        <v>125</v>
      </c>
      <c r="AU163" s="223" t="s">
        <v>86</v>
      </c>
      <c r="AY163" s="15" t="s">
        <v>123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5" t="s">
        <v>84</v>
      </c>
      <c r="BK163" s="224">
        <f>ROUND(I163*H163,2)</f>
        <v>0</v>
      </c>
      <c r="BL163" s="15" t="s">
        <v>130</v>
      </c>
      <c r="BM163" s="223" t="s">
        <v>206</v>
      </c>
    </row>
    <row r="164" s="13" customFormat="1">
      <c r="A164" s="13"/>
      <c r="B164" s="225"/>
      <c r="C164" s="226"/>
      <c r="D164" s="227" t="s">
        <v>132</v>
      </c>
      <c r="E164" s="228" t="s">
        <v>1</v>
      </c>
      <c r="F164" s="229" t="s">
        <v>207</v>
      </c>
      <c r="G164" s="226"/>
      <c r="H164" s="230">
        <v>1.6419999999999999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132</v>
      </c>
      <c r="AU164" s="236" t="s">
        <v>86</v>
      </c>
      <c r="AV164" s="13" t="s">
        <v>86</v>
      </c>
      <c r="AW164" s="13" t="s">
        <v>32</v>
      </c>
      <c r="AX164" s="13" t="s">
        <v>84</v>
      </c>
      <c r="AY164" s="236" t="s">
        <v>123</v>
      </c>
    </row>
    <row r="165" s="2" customFormat="1" ht="33" customHeight="1">
      <c r="A165" s="36"/>
      <c r="B165" s="37"/>
      <c r="C165" s="212" t="s">
        <v>208</v>
      </c>
      <c r="D165" s="212" t="s">
        <v>125</v>
      </c>
      <c r="E165" s="213" t="s">
        <v>209</v>
      </c>
      <c r="F165" s="214" t="s">
        <v>210</v>
      </c>
      <c r="G165" s="215" t="s">
        <v>128</v>
      </c>
      <c r="H165" s="216">
        <v>2.4630000000000001</v>
      </c>
      <c r="I165" s="217"/>
      <c r="J165" s="218">
        <f>ROUND(I165*H165,2)</f>
        <v>0</v>
      </c>
      <c r="K165" s="214" t="s">
        <v>129</v>
      </c>
      <c r="L165" s="42"/>
      <c r="M165" s="219" t="s">
        <v>1</v>
      </c>
      <c r="N165" s="220" t="s">
        <v>41</v>
      </c>
      <c r="O165" s="89"/>
      <c r="P165" s="221">
        <f>O165*H165</f>
        <v>0</v>
      </c>
      <c r="Q165" s="221">
        <v>0</v>
      </c>
      <c r="R165" s="221">
        <f>Q165*H165</f>
        <v>0</v>
      </c>
      <c r="S165" s="221">
        <v>2.2000000000000002</v>
      </c>
      <c r="T165" s="222">
        <f>S165*H165</f>
        <v>5.4186000000000005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3" t="s">
        <v>130</v>
      </c>
      <c r="AT165" s="223" t="s">
        <v>125</v>
      </c>
      <c r="AU165" s="223" t="s">
        <v>86</v>
      </c>
      <c r="AY165" s="15" t="s">
        <v>123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5" t="s">
        <v>84</v>
      </c>
      <c r="BK165" s="224">
        <f>ROUND(I165*H165,2)</f>
        <v>0</v>
      </c>
      <c r="BL165" s="15" t="s">
        <v>130</v>
      </c>
      <c r="BM165" s="223" t="s">
        <v>211</v>
      </c>
    </row>
    <row r="166" s="13" customFormat="1">
      <c r="A166" s="13"/>
      <c r="B166" s="225"/>
      <c r="C166" s="226"/>
      <c r="D166" s="227" t="s">
        <v>132</v>
      </c>
      <c r="E166" s="228" t="s">
        <v>1</v>
      </c>
      <c r="F166" s="229" t="s">
        <v>212</v>
      </c>
      <c r="G166" s="226"/>
      <c r="H166" s="230">
        <v>2.4630000000000001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132</v>
      </c>
      <c r="AU166" s="236" t="s">
        <v>86</v>
      </c>
      <c r="AV166" s="13" t="s">
        <v>86</v>
      </c>
      <c r="AW166" s="13" t="s">
        <v>32</v>
      </c>
      <c r="AX166" s="13" t="s">
        <v>84</v>
      </c>
      <c r="AY166" s="236" t="s">
        <v>123</v>
      </c>
    </row>
    <row r="167" s="2" customFormat="1" ht="33" customHeight="1">
      <c r="A167" s="36"/>
      <c r="B167" s="37"/>
      <c r="C167" s="212" t="s">
        <v>213</v>
      </c>
      <c r="D167" s="212" t="s">
        <v>125</v>
      </c>
      <c r="E167" s="213" t="s">
        <v>214</v>
      </c>
      <c r="F167" s="214" t="s">
        <v>215</v>
      </c>
      <c r="G167" s="215" t="s">
        <v>128</v>
      </c>
      <c r="H167" s="216">
        <v>2.4630000000000001</v>
      </c>
      <c r="I167" s="217"/>
      <c r="J167" s="218">
        <f>ROUND(I167*H167,2)</f>
        <v>0</v>
      </c>
      <c r="K167" s="214" t="s">
        <v>129</v>
      </c>
      <c r="L167" s="42"/>
      <c r="M167" s="219" t="s">
        <v>1</v>
      </c>
      <c r="N167" s="220" t="s">
        <v>41</v>
      </c>
      <c r="O167" s="89"/>
      <c r="P167" s="221">
        <f>O167*H167</f>
        <v>0</v>
      </c>
      <c r="Q167" s="221">
        <v>0</v>
      </c>
      <c r="R167" s="221">
        <f>Q167*H167</f>
        <v>0</v>
      </c>
      <c r="S167" s="221">
        <v>0.029000000000000001</v>
      </c>
      <c r="T167" s="222">
        <f>S167*H167</f>
        <v>0.071427000000000004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3" t="s">
        <v>130</v>
      </c>
      <c r="AT167" s="223" t="s">
        <v>125</v>
      </c>
      <c r="AU167" s="223" t="s">
        <v>86</v>
      </c>
      <c r="AY167" s="15" t="s">
        <v>123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5" t="s">
        <v>84</v>
      </c>
      <c r="BK167" s="224">
        <f>ROUND(I167*H167,2)</f>
        <v>0</v>
      </c>
      <c r="BL167" s="15" t="s">
        <v>130</v>
      </c>
      <c r="BM167" s="223" t="s">
        <v>216</v>
      </c>
    </row>
    <row r="168" s="2" customFormat="1" ht="24.15" customHeight="1">
      <c r="A168" s="36"/>
      <c r="B168" s="37"/>
      <c r="C168" s="212" t="s">
        <v>217</v>
      </c>
      <c r="D168" s="212" t="s">
        <v>125</v>
      </c>
      <c r="E168" s="213" t="s">
        <v>218</v>
      </c>
      <c r="F168" s="214" t="s">
        <v>219</v>
      </c>
      <c r="G168" s="215" t="s">
        <v>128</v>
      </c>
      <c r="H168" s="216">
        <v>3.2839999999999998</v>
      </c>
      <c r="I168" s="217"/>
      <c r="J168" s="218">
        <f>ROUND(I168*H168,2)</f>
        <v>0</v>
      </c>
      <c r="K168" s="214" t="s">
        <v>129</v>
      </c>
      <c r="L168" s="42"/>
      <c r="M168" s="219" t="s">
        <v>1</v>
      </c>
      <c r="N168" s="220" t="s">
        <v>41</v>
      </c>
      <c r="O168" s="89"/>
      <c r="P168" s="221">
        <f>O168*H168</f>
        <v>0</v>
      </c>
      <c r="Q168" s="221">
        <v>0</v>
      </c>
      <c r="R168" s="221">
        <f>Q168*H168</f>
        <v>0</v>
      </c>
      <c r="S168" s="221">
        <v>1.3999999999999999</v>
      </c>
      <c r="T168" s="222">
        <f>S168*H168</f>
        <v>4.597599999999999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3" t="s">
        <v>130</v>
      </c>
      <c r="AT168" s="223" t="s">
        <v>125</v>
      </c>
      <c r="AU168" s="223" t="s">
        <v>86</v>
      </c>
      <c r="AY168" s="15" t="s">
        <v>123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5" t="s">
        <v>84</v>
      </c>
      <c r="BK168" s="224">
        <f>ROUND(I168*H168,2)</f>
        <v>0</v>
      </c>
      <c r="BL168" s="15" t="s">
        <v>130</v>
      </c>
      <c r="BM168" s="223" t="s">
        <v>220</v>
      </c>
    </row>
    <row r="169" s="13" customFormat="1">
      <c r="A169" s="13"/>
      <c r="B169" s="225"/>
      <c r="C169" s="226"/>
      <c r="D169" s="227" t="s">
        <v>132</v>
      </c>
      <c r="E169" s="228" t="s">
        <v>1</v>
      </c>
      <c r="F169" s="229" t="s">
        <v>221</v>
      </c>
      <c r="G169" s="226"/>
      <c r="H169" s="230">
        <v>3.2839999999999998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132</v>
      </c>
      <c r="AU169" s="236" t="s">
        <v>86</v>
      </c>
      <c r="AV169" s="13" t="s">
        <v>86</v>
      </c>
      <c r="AW169" s="13" t="s">
        <v>32</v>
      </c>
      <c r="AX169" s="13" t="s">
        <v>84</v>
      </c>
      <c r="AY169" s="236" t="s">
        <v>123</v>
      </c>
    </row>
    <row r="170" s="2" customFormat="1" ht="44.25" customHeight="1">
      <c r="A170" s="36"/>
      <c r="B170" s="37"/>
      <c r="C170" s="212" t="s">
        <v>222</v>
      </c>
      <c r="D170" s="212" t="s">
        <v>125</v>
      </c>
      <c r="E170" s="213" t="s">
        <v>223</v>
      </c>
      <c r="F170" s="214" t="s">
        <v>224</v>
      </c>
      <c r="G170" s="215" t="s">
        <v>148</v>
      </c>
      <c r="H170" s="216">
        <v>29.440999999999999</v>
      </c>
      <c r="I170" s="217"/>
      <c r="J170" s="218">
        <f>ROUND(I170*H170,2)</f>
        <v>0</v>
      </c>
      <c r="K170" s="214" t="s">
        <v>129</v>
      </c>
      <c r="L170" s="42"/>
      <c r="M170" s="219" t="s">
        <v>1</v>
      </c>
      <c r="N170" s="220" t="s">
        <v>41</v>
      </c>
      <c r="O170" s="89"/>
      <c r="P170" s="221">
        <f>O170*H170</f>
        <v>0</v>
      </c>
      <c r="Q170" s="221">
        <v>0</v>
      </c>
      <c r="R170" s="221">
        <f>Q170*H170</f>
        <v>0</v>
      </c>
      <c r="S170" s="221">
        <v>0.058999999999999997</v>
      </c>
      <c r="T170" s="222">
        <f>S170*H170</f>
        <v>1.7370189999999999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3" t="s">
        <v>130</v>
      </c>
      <c r="AT170" s="223" t="s">
        <v>125</v>
      </c>
      <c r="AU170" s="223" t="s">
        <v>86</v>
      </c>
      <c r="AY170" s="15" t="s">
        <v>123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5" t="s">
        <v>84</v>
      </c>
      <c r="BK170" s="224">
        <f>ROUND(I170*H170,2)</f>
        <v>0</v>
      </c>
      <c r="BL170" s="15" t="s">
        <v>130</v>
      </c>
      <c r="BM170" s="223" t="s">
        <v>225</v>
      </c>
    </row>
    <row r="171" s="13" customFormat="1">
      <c r="A171" s="13"/>
      <c r="B171" s="225"/>
      <c r="C171" s="226"/>
      <c r="D171" s="227" t="s">
        <v>132</v>
      </c>
      <c r="E171" s="228" t="s">
        <v>1</v>
      </c>
      <c r="F171" s="229" t="s">
        <v>169</v>
      </c>
      <c r="G171" s="226"/>
      <c r="H171" s="230">
        <v>29.440999999999999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132</v>
      </c>
      <c r="AU171" s="236" t="s">
        <v>86</v>
      </c>
      <c r="AV171" s="13" t="s">
        <v>86</v>
      </c>
      <c r="AW171" s="13" t="s">
        <v>32</v>
      </c>
      <c r="AX171" s="13" t="s">
        <v>84</v>
      </c>
      <c r="AY171" s="236" t="s">
        <v>123</v>
      </c>
    </row>
    <row r="172" s="2" customFormat="1" ht="33" customHeight="1">
      <c r="A172" s="36"/>
      <c r="B172" s="37"/>
      <c r="C172" s="212" t="s">
        <v>7</v>
      </c>
      <c r="D172" s="212" t="s">
        <v>125</v>
      </c>
      <c r="E172" s="213" t="s">
        <v>226</v>
      </c>
      <c r="F172" s="214" t="s">
        <v>227</v>
      </c>
      <c r="G172" s="215" t="s">
        <v>128</v>
      </c>
      <c r="H172" s="216">
        <v>85.293000000000006</v>
      </c>
      <c r="I172" s="217"/>
      <c r="J172" s="218">
        <f>ROUND(I172*H172,2)</f>
        <v>0</v>
      </c>
      <c r="K172" s="214" t="s">
        <v>129</v>
      </c>
      <c r="L172" s="42"/>
      <c r="M172" s="219" t="s">
        <v>1</v>
      </c>
      <c r="N172" s="220" t="s">
        <v>41</v>
      </c>
      <c r="O172" s="89"/>
      <c r="P172" s="221">
        <f>O172*H172</f>
        <v>0</v>
      </c>
      <c r="Q172" s="221">
        <v>0</v>
      </c>
      <c r="R172" s="221">
        <f>Q172*H172</f>
        <v>0</v>
      </c>
      <c r="S172" s="221">
        <v>0.56999999999999995</v>
      </c>
      <c r="T172" s="222">
        <f>S172*H172</f>
        <v>48.617010000000001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3" t="s">
        <v>130</v>
      </c>
      <c r="AT172" s="223" t="s">
        <v>125</v>
      </c>
      <c r="AU172" s="223" t="s">
        <v>86</v>
      </c>
      <c r="AY172" s="15" t="s">
        <v>123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5" t="s">
        <v>84</v>
      </c>
      <c r="BK172" s="224">
        <f>ROUND(I172*H172,2)</f>
        <v>0</v>
      </c>
      <c r="BL172" s="15" t="s">
        <v>130</v>
      </c>
      <c r="BM172" s="223" t="s">
        <v>228</v>
      </c>
    </row>
    <row r="173" s="13" customFormat="1">
      <c r="A173" s="13"/>
      <c r="B173" s="225"/>
      <c r="C173" s="226"/>
      <c r="D173" s="227" t="s">
        <v>132</v>
      </c>
      <c r="E173" s="228" t="s">
        <v>1</v>
      </c>
      <c r="F173" s="229" t="s">
        <v>229</v>
      </c>
      <c r="G173" s="226"/>
      <c r="H173" s="230">
        <v>85.293000000000006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132</v>
      </c>
      <c r="AU173" s="236" t="s">
        <v>86</v>
      </c>
      <c r="AV173" s="13" t="s">
        <v>86</v>
      </c>
      <c r="AW173" s="13" t="s">
        <v>32</v>
      </c>
      <c r="AX173" s="13" t="s">
        <v>84</v>
      </c>
      <c r="AY173" s="236" t="s">
        <v>123</v>
      </c>
    </row>
    <row r="174" s="12" customFormat="1" ht="22.8" customHeight="1">
      <c r="A174" s="12"/>
      <c r="B174" s="196"/>
      <c r="C174" s="197"/>
      <c r="D174" s="198" t="s">
        <v>75</v>
      </c>
      <c r="E174" s="210" t="s">
        <v>230</v>
      </c>
      <c r="F174" s="210" t="s">
        <v>231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SUM(P175:P183)</f>
        <v>0</v>
      </c>
      <c r="Q174" s="204"/>
      <c r="R174" s="205">
        <f>SUM(R175:R183)</f>
        <v>0</v>
      </c>
      <c r="S174" s="204"/>
      <c r="T174" s="206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84</v>
      </c>
      <c r="AT174" s="208" t="s">
        <v>75</v>
      </c>
      <c r="AU174" s="208" t="s">
        <v>84</v>
      </c>
      <c r="AY174" s="207" t="s">
        <v>123</v>
      </c>
      <c r="BK174" s="209">
        <f>SUM(BK175:BK183)</f>
        <v>0</v>
      </c>
    </row>
    <row r="175" s="2" customFormat="1" ht="16.5" customHeight="1">
      <c r="A175" s="36"/>
      <c r="B175" s="37"/>
      <c r="C175" s="212" t="s">
        <v>232</v>
      </c>
      <c r="D175" s="212" t="s">
        <v>125</v>
      </c>
      <c r="E175" s="213" t="s">
        <v>233</v>
      </c>
      <c r="F175" s="214" t="s">
        <v>234</v>
      </c>
      <c r="G175" s="215" t="s">
        <v>137</v>
      </c>
      <c r="H175" s="216">
        <v>85.936000000000007</v>
      </c>
      <c r="I175" s="217"/>
      <c r="J175" s="218">
        <f>ROUND(I175*H175,2)</f>
        <v>0</v>
      </c>
      <c r="K175" s="214" t="s">
        <v>129</v>
      </c>
      <c r="L175" s="42"/>
      <c r="M175" s="219" t="s">
        <v>1</v>
      </c>
      <c r="N175" s="220" t="s">
        <v>41</v>
      </c>
      <c r="O175" s="89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3" t="s">
        <v>130</v>
      </c>
      <c r="AT175" s="223" t="s">
        <v>125</v>
      </c>
      <c r="AU175" s="223" t="s">
        <v>86</v>
      </c>
      <c r="AY175" s="15" t="s">
        <v>123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5" t="s">
        <v>84</v>
      </c>
      <c r="BK175" s="224">
        <f>ROUND(I175*H175,2)</f>
        <v>0</v>
      </c>
      <c r="BL175" s="15" t="s">
        <v>130</v>
      </c>
      <c r="BM175" s="223" t="s">
        <v>235</v>
      </c>
    </row>
    <row r="176" s="2" customFormat="1" ht="24.15" customHeight="1">
      <c r="A176" s="36"/>
      <c r="B176" s="37"/>
      <c r="C176" s="212" t="s">
        <v>236</v>
      </c>
      <c r="D176" s="212" t="s">
        <v>125</v>
      </c>
      <c r="E176" s="213" t="s">
        <v>237</v>
      </c>
      <c r="F176" s="214" t="s">
        <v>238</v>
      </c>
      <c r="G176" s="215" t="s">
        <v>137</v>
      </c>
      <c r="H176" s="216">
        <v>85.936000000000007</v>
      </c>
      <c r="I176" s="217"/>
      <c r="J176" s="218">
        <f>ROUND(I176*H176,2)</f>
        <v>0</v>
      </c>
      <c r="K176" s="214" t="s">
        <v>129</v>
      </c>
      <c r="L176" s="42"/>
      <c r="M176" s="219" t="s">
        <v>1</v>
      </c>
      <c r="N176" s="220" t="s">
        <v>41</v>
      </c>
      <c r="O176" s="89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3" t="s">
        <v>130</v>
      </c>
      <c r="AT176" s="223" t="s">
        <v>125</v>
      </c>
      <c r="AU176" s="223" t="s">
        <v>86</v>
      </c>
      <c r="AY176" s="15" t="s">
        <v>123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5" t="s">
        <v>84</v>
      </c>
      <c r="BK176" s="224">
        <f>ROUND(I176*H176,2)</f>
        <v>0</v>
      </c>
      <c r="BL176" s="15" t="s">
        <v>130</v>
      </c>
      <c r="BM176" s="223" t="s">
        <v>239</v>
      </c>
    </row>
    <row r="177" s="2" customFormat="1" ht="37.8" customHeight="1">
      <c r="A177" s="36"/>
      <c r="B177" s="37"/>
      <c r="C177" s="212" t="s">
        <v>240</v>
      </c>
      <c r="D177" s="212" t="s">
        <v>125</v>
      </c>
      <c r="E177" s="213" t="s">
        <v>241</v>
      </c>
      <c r="F177" s="214" t="s">
        <v>242</v>
      </c>
      <c r="G177" s="215" t="s">
        <v>137</v>
      </c>
      <c r="H177" s="216">
        <v>1289.04</v>
      </c>
      <c r="I177" s="217"/>
      <c r="J177" s="218">
        <f>ROUND(I177*H177,2)</f>
        <v>0</v>
      </c>
      <c r="K177" s="214" t="s">
        <v>1</v>
      </c>
      <c r="L177" s="42"/>
      <c r="M177" s="219" t="s">
        <v>1</v>
      </c>
      <c r="N177" s="220" t="s">
        <v>41</v>
      </c>
      <c r="O177" s="89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3" t="s">
        <v>130</v>
      </c>
      <c r="AT177" s="223" t="s">
        <v>125</v>
      </c>
      <c r="AU177" s="223" t="s">
        <v>86</v>
      </c>
      <c r="AY177" s="15" t="s">
        <v>123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5" t="s">
        <v>84</v>
      </c>
      <c r="BK177" s="224">
        <f>ROUND(I177*H177,2)</f>
        <v>0</v>
      </c>
      <c r="BL177" s="15" t="s">
        <v>130</v>
      </c>
      <c r="BM177" s="223" t="s">
        <v>243</v>
      </c>
    </row>
    <row r="178" s="13" customFormat="1">
      <c r="A178" s="13"/>
      <c r="B178" s="225"/>
      <c r="C178" s="226"/>
      <c r="D178" s="227" t="s">
        <v>132</v>
      </c>
      <c r="E178" s="226"/>
      <c r="F178" s="229" t="s">
        <v>244</v>
      </c>
      <c r="G178" s="226"/>
      <c r="H178" s="230">
        <v>1289.04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132</v>
      </c>
      <c r="AU178" s="236" t="s">
        <v>86</v>
      </c>
      <c r="AV178" s="13" t="s">
        <v>86</v>
      </c>
      <c r="AW178" s="13" t="s">
        <v>4</v>
      </c>
      <c r="AX178" s="13" t="s">
        <v>84</v>
      </c>
      <c r="AY178" s="236" t="s">
        <v>123</v>
      </c>
    </row>
    <row r="179" s="2" customFormat="1" ht="33" customHeight="1">
      <c r="A179" s="36"/>
      <c r="B179" s="37"/>
      <c r="C179" s="212" t="s">
        <v>245</v>
      </c>
      <c r="D179" s="212" t="s">
        <v>125</v>
      </c>
      <c r="E179" s="213" t="s">
        <v>246</v>
      </c>
      <c r="F179" s="214" t="s">
        <v>247</v>
      </c>
      <c r="G179" s="215" t="s">
        <v>137</v>
      </c>
      <c r="H179" s="216">
        <v>85.936000000000007</v>
      </c>
      <c r="I179" s="217"/>
      <c r="J179" s="218">
        <f>ROUND(I179*H179,2)</f>
        <v>0</v>
      </c>
      <c r="K179" s="214" t="s">
        <v>129</v>
      </c>
      <c r="L179" s="42"/>
      <c r="M179" s="219" t="s">
        <v>1</v>
      </c>
      <c r="N179" s="220" t="s">
        <v>41</v>
      </c>
      <c r="O179" s="89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3" t="s">
        <v>130</v>
      </c>
      <c r="AT179" s="223" t="s">
        <v>125</v>
      </c>
      <c r="AU179" s="223" t="s">
        <v>86</v>
      </c>
      <c r="AY179" s="15" t="s">
        <v>123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5" t="s">
        <v>84</v>
      </c>
      <c r="BK179" s="224">
        <f>ROUND(I179*H179,2)</f>
        <v>0</v>
      </c>
      <c r="BL179" s="15" t="s">
        <v>130</v>
      </c>
      <c r="BM179" s="223" t="s">
        <v>248</v>
      </c>
    </row>
    <row r="180" s="2" customFormat="1" ht="55.5" customHeight="1">
      <c r="A180" s="36"/>
      <c r="B180" s="37"/>
      <c r="C180" s="212" t="s">
        <v>249</v>
      </c>
      <c r="D180" s="212" t="s">
        <v>125</v>
      </c>
      <c r="E180" s="213" t="s">
        <v>250</v>
      </c>
      <c r="F180" s="214" t="s">
        <v>251</v>
      </c>
      <c r="G180" s="215" t="s">
        <v>137</v>
      </c>
      <c r="H180" s="216">
        <v>69.319000000000003</v>
      </c>
      <c r="I180" s="217"/>
      <c r="J180" s="218">
        <f>ROUND(I180*H180,2)</f>
        <v>0</v>
      </c>
      <c r="K180" s="214" t="s">
        <v>1</v>
      </c>
      <c r="L180" s="42"/>
      <c r="M180" s="219" t="s">
        <v>1</v>
      </c>
      <c r="N180" s="220" t="s">
        <v>41</v>
      </c>
      <c r="O180" s="89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3" t="s">
        <v>130</v>
      </c>
      <c r="AT180" s="223" t="s">
        <v>125</v>
      </c>
      <c r="AU180" s="223" t="s">
        <v>86</v>
      </c>
      <c r="AY180" s="15" t="s">
        <v>123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5" t="s">
        <v>84</v>
      </c>
      <c r="BK180" s="224">
        <f>ROUND(I180*H180,2)</f>
        <v>0</v>
      </c>
      <c r="BL180" s="15" t="s">
        <v>130</v>
      </c>
      <c r="BM180" s="223" t="s">
        <v>252</v>
      </c>
    </row>
    <row r="181" s="13" customFormat="1">
      <c r="A181" s="13"/>
      <c r="B181" s="225"/>
      <c r="C181" s="226"/>
      <c r="D181" s="227" t="s">
        <v>132</v>
      </c>
      <c r="E181" s="226"/>
      <c r="F181" s="229" t="s">
        <v>253</v>
      </c>
      <c r="G181" s="226"/>
      <c r="H181" s="230">
        <v>69.319000000000003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132</v>
      </c>
      <c r="AU181" s="236" t="s">
        <v>86</v>
      </c>
      <c r="AV181" s="13" t="s">
        <v>86</v>
      </c>
      <c r="AW181" s="13" t="s">
        <v>4</v>
      </c>
      <c r="AX181" s="13" t="s">
        <v>84</v>
      </c>
      <c r="AY181" s="236" t="s">
        <v>123</v>
      </c>
    </row>
    <row r="182" s="2" customFormat="1" ht="44.25" customHeight="1">
      <c r="A182" s="36"/>
      <c r="B182" s="37"/>
      <c r="C182" s="212" t="s">
        <v>254</v>
      </c>
      <c r="D182" s="212" t="s">
        <v>125</v>
      </c>
      <c r="E182" s="213" t="s">
        <v>255</v>
      </c>
      <c r="F182" s="214" t="s">
        <v>256</v>
      </c>
      <c r="G182" s="215" t="s">
        <v>137</v>
      </c>
      <c r="H182" s="216">
        <v>16.617000000000001</v>
      </c>
      <c r="I182" s="217"/>
      <c r="J182" s="218">
        <f>ROUND(I182*H182,2)</f>
        <v>0</v>
      </c>
      <c r="K182" s="214" t="s">
        <v>1</v>
      </c>
      <c r="L182" s="42"/>
      <c r="M182" s="219" t="s">
        <v>1</v>
      </c>
      <c r="N182" s="220" t="s">
        <v>41</v>
      </c>
      <c r="O182" s="89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3" t="s">
        <v>130</v>
      </c>
      <c r="AT182" s="223" t="s">
        <v>125</v>
      </c>
      <c r="AU182" s="223" t="s">
        <v>86</v>
      </c>
      <c r="AY182" s="15" t="s">
        <v>123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5" t="s">
        <v>84</v>
      </c>
      <c r="BK182" s="224">
        <f>ROUND(I182*H182,2)</f>
        <v>0</v>
      </c>
      <c r="BL182" s="15" t="s">
        <v>130</v>
      </c>
      <c r="BM182" s="223" t="s">
        <v>257</v>
      </c>
    </row>
    <row r="183" s="13" customFormat="1">
      <c r="A183" s="13"/>
      <c r="B183" s="225"/>
      <c r="C183" s="226"/>
      <c r="D183" s="227" t="s">
        <v>132</v>
      </c>
      <c r="E183" s="226"/>
      <c r="F183" s="229" t="s">
        <v>258</v>
      </c>
      <c r="G183" s="226"/>
      <c r="H183" s="230">
        <v>16.617000000000001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132</v>
      </c>
      <c r="AU183" s="236" t="s">
        <v>86</v>
      </c>
      <c r="AV183" s="13" t="s">
        <v>86</v>
      </c>
      <c r="AW183" s="13" t="s">
        <v>4</v>
      </c>
      <c r="AX183" s="13" t="s">
        <v>84</v>
      </c>
      <c r="AY183" s="236" t="s">
        <v>123</v>
      </c>
    </row>
    <row r="184" s="12" customFormat="1" ht="22.8" customHeight="1">
      <c r="A184" s="12"/>
      <c r="B184" s="196"/>
      <c r="C184" s="197"/>
      <c r="D184" s="198" t="s">
        <v>75</v>
      </c>
      <c r="E184" s="210" t="s">
        <v>259</v>
      </c>
      <c r="F184" s="210" t="s">
        <v>260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P185</f>
        <v>0</v>
      </c>
      <c r="Q184" s="204"/>
      <c r="R184" s="205">
        <f>R185</f>
        <v>0</v>
      </c>
      <c r="S184" s="204"/>
      <c r="T184" s="206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84</v>
      </c>
      <c r="AT184" s="208" t="s">
        <v>75</v>
      </c>
      <c r="AU184" s="208" t="s">
        <v>84</v>
      </c>
      <c r="AY184" s="207" t="s">
        <v>123</v>
      </c>
      <c r="BK184" s="209">
        <f>BK185</f>
        <v>0</v>
      </c>
    </row>
    <row r="185" s="2" customFormat="1" ht="16.5" customHeight="1">
      <c r="A185" s="36"/>
      <c r="B185" s="37"/>
      <c r="C185" s="212" t="s">
        <v>261</v>
      </c>
      <c r="D185" s="212" t="s">
        <v>125</v>
      </c>
      <c r="E185" s="213" t="s">
        <v>262</v>
      </c>
      <c r="F185" s="214" t="s">
        <v>263</v>
      </c>
      <c r="G185" s="215" t="s">
        <v>137</v>
      </c>
      <c r="H185" s="216">
        <v>22.794</v>
      </c>
      <c r="I185" s="217"/>
      <c r="J185" s="218">
        <f>ROUND(I185*H185,2)</f>
        <v>0</v>
      </c>
      <c r="K185" s="214" t="s">
        <v>129</v>
      </c>
      <c r="L185" s="42"/>
      <c r="M185" s="219" t="s">
        <v>1</v>
      </c>
      <c r="N185" s="220" t="s">
        <v>41</v>
      </c>
      <c r="O185" s="89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3" t="s">
        <v>130</v>
      </c>
      <c r="AT185" s="223" t="s">
        <v>125</v>
      </c>
      <c r="AU185" s="223" t="s">
        <v>86</v>
      </c>
      <c r="AY185" s="15" t="s">
        <v>123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5" t="s">
        <v>84</v>
      </c>
      <c r="BK185" s="224">
        <f>ROUND(I185*H185,2)</f>
        <v>0</v>
      </c>
      <c r="BL185" s="15" t="s">
        <v>130</v>
      </c>
      <c r="BM185" s="223" t="s">
        <v>264</v>
      </c>
    </row>
    <row r="186" s="12" customFormat="1" ht="25.92" customHeight="1">
      <c r="A186" s="12"/>
      <c r="B186" s="196"/>
      <c r="C186" s="197"/>
      <c r="D186" s="198" t="s">
        <v>75</v>
      </c>
      <c r="E186" s="199" t="s">
        <v>265</v>
      </c>
      <c r="F186" s="199" t="s">
        <v>266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P187</f>
        <v>0</v>
      </c>
      <c r="Q186" s="204"/>
      <c r="R186" s="205">
        <f>R187</f>
        <v>0</v>
      </c>
      <c r="S186" s="204"/>
      <c r="T186" s="206">
        <f>T187</f>
        <v>0.065680000000000002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86</v>
      </c>
      <c r="AT186" s="208" t="s">
        <v>75</v>
      </c>
      <c r="AU186" s="208" t="s">
        <v>76</v>
      </c>
      <c r="AY186" s="207" t="s">
        <v>123</v>
      </c>
      <c r="BK186" s="209">
        <f>BK187</f>
        <v>0</v>
      </c>
    </row>
    <row r="187" s="12" customFormat="1" ht="22.8" customHeight="1">
      <c r="A187" s="12"/>
      <c r="B187" s="196"/>
      <c r="C187" s="197"/>
      <c r="D187" s="198" t="s">
        <v>75</v>
      </c>
      <c r="E187" s="210" t="s">
        <v>267</v>
      </c>
      <c r="F187" s="210" t="s">
        <v>268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SUM(P188:P189)</f>
        <v>0</v>
      </c>
      <c r="Q187" s="204"/>
      <c r="R187" s="205">
        <f>SUM(R188:R189)</f>
        <v>0</v>
      </c>
      <c r="S187" s="204"/>
      <c r="T187" s="206">
        <f>SUM(T188:T189)</f>
        <v>0.065680000000000002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86</v>
      </c>
      <c r="AT187" s="208" t="s">
        <v>75</v>
      </c>
      <c r="AU187" s="208" t="s">
        <v>84</v>
      </c>
      <c r="AY187" s="207" t="s">
        <v>123</v>
      </c>
      <c r="BK187" s="209">
        <f>SUM(BK188:BK189)</f>
        <v>0</v>
      </c>
    </row>
    <row r="188" s="2" customFormat="1" ht="16.5" customHeight="1">
      <c r="A188" s="36"/>
      <c r="B188" s="37"/>
      <c r="C188" s="212" t="s">
        <v>269</v>
      </c>
      <c r="D188" s="212" t="s">
        <v>125</v>
      </c>
      <c r="E188" s="213" t="s">
        <v>270</v>
      </c>
      <c r="F188" s="214" t="s">
        <v>271</v>
      </c>
      <c r="G188" s="215" t="s">
        <v>148</v>
      </c>
      <c r="H188" s="216">
        <v>16.420000000000002</v>
      </c>
      <c r="I188" s="217"/>
      <c r="J188" s="218">
        <f>ROUND(I188*H188,2)</f>
        <v>0</v>
      </c>
      <c r="K188" s="214" t="s">
        <v>129</v>
      </c>
      <c r="L188" s="42"/>
      <c r="M188" s="219" t="s">
        <v>1</v>
      </c>
      <c r="N188" s="220" t="s">
        <v>41</v>
      </c>
      <c r="O188" s="89"/>
      <c r="P188" s="221">
        <f>O188*H188</f>
        <v>0</v>
      </c>
      <c r="Q188" s="221">
        <v>0</v>
      </c>
      <c r="R188" s="221">
        <f>Q188*H188</f>
        <v>0</v>
      </c>
      <c r="S188" s="221">
        <v>0.0040000000000000001</v>
      </c>
      <c r="T188" s="222">
        <f>S188*H188</f>
        <v>0.065680000000000002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3" t="s">
        <v>203</v>
      </c>
      <c r="AT188" s="223" t="s">
        <v>125</v>
      </c>
      <c r="AU188" s="223" t="s">
        <v>86</v>
      </c>
      <c r="AY188" s="15" t="s">
        <v>123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5" t="s">
        <v>84</v>
      </c>
      <c r="BK188" s="224">
        <f>ROUND(I188*H188,2)</f>
        <v>0</v>
      </c>
      <c r="BL188" s="15" t="s">
        <v>203</v>
      </c>
      <c r="BM188" s="223" t="s">
        <v>272</v>
      </c>
    </row>
    <row r="189" s="13" customFormat="1">
      <c r="A189" s="13"/>
      <c r="B189" s="225"/>
      <c r="C189" s="226"/>
      <c r="D189" s="227" t="s">
        <v>132</v>
      </c>
      <c r="E189" s="228" t="s">
        <v>1</v>
      </c>
      <c r="F189" s="229" t="s">
        <v>273</v>
      </c>
      <c r="G189" s="226"/>
      <c r="H189" s="230">
        <v>16.420000000000002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132</v>
      </c>
      <c r="AU189" s="236" t="s">
        <v>86</v>
      </c>
      <c r="AV189" s="13" t="s">
        <v>86</v>
      </c>
      <c r="AW189" s="13" t="s">
        <v>32</v>
      </c>
      <c r="AX189" s="13" t="s">
        <v>84</v>
      </c>
      <c r="AY189" s="236" t="s">
        <v>123</v>
      </c>
    </row>
    <row r="190" s="12" customFormat="1" ht="25.92" customHeight="1">
      <c r="A190" s="12"/>
      <c r="B190" s="196"/>
      <c r="C190" s="197"/>
      <c r="D190" s="198" t="s">
        <v>75</v>
      </c>
      <c r="E190" s="199" t="s">
        <v>274</v>
      </c>
      <c r="F190" s="199" t="s">
        <v>275</v>
      </c>
      <c r="G190" s="197"/>
      <c r="H190" s="197"/>
      <c r="I190" s="200"/>
      <c r="J190" s="201">
        <f>BK190</f>
        <v>0</v>
      </c>
      <c r="K190" s="197"/>
      <c r="L190" s="202"/>
      <c r="M190" s="203"/>
      <c r="N190" s="204"/>
      <c r="O190" s="204"/>
      <c r="P190" s="205">
        <f>P191+P193+P197</f>
        <v>0</v>
      </c>
      <c r="Q190" s="204"/>
      <c r="R190" s="205">
        <f>R191+R193+R197</f>
        <v>0</v>
      </c>
      <c r="S190" s="204"/>
      <c r="T190" s="206">
        <f>T191+T193+T197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150</v>
      </c>
      <c r="AT190" s="208" t="s">
        <v>75</v>
      </c>
      <c r="AU190" s="208" t="s">
        <v>76</v>
      </c>
      <c r="AY190" s="207" t="s">
        <v>123</v>
      </c>
      <c r="BK190" s="209">
        <f>BK191+BK193+BK197</f>
        <v>0</v>
      </c>
    </row>
    <row r="191" s="12" customFormat="1" ht="22.8" customHeight="1">
      <c r="A191" s="12"/>
      <c r="B191" s="196"/>
      <c r="C191" s="197"/>
      <c r="D191" s="198" t="s">
        <v>75</v>
      </c>
      <c r="E191" s="210" t="s">
        <v>276</v>
      </c>
      <c r="F191" s="210" t="s">
        <v>277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P192</f>
        <v>0</v>
      </c>
      <c r="Q191" s="204"/>
      <c r="R191" s="205">
        <f>R192</f>
        <v>0</v>
      </c>
      <c r="S191" s="204"/>
      <c r="T191" s="206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150</v>
      </c>
      <c r="AT191" s="208" t="s">
        <v>75</v>
      </c>
      <c r="AU191" s="208" t="s">
        <v>84</v>
      </c>
      <c r="AY191" s="207" t="s">
        <v>123</v>
      </c>
      <c r="BK191" s="209">
        <f>BK192</f>
        <v>0</v>
      </c>
    </row>
    <row r="192" s="2" customFormat="1" ht="16.5" customHeight="1">
      <c r="A192" s="36"/>
      <c r="B192" s="37"/>
      <c r="C192" s="212" t="s">
        <v>278</v>
      </c>
      <c r="D192" s="212" t="s">
        <v>125</v>
      </c>
      <c r="E192" s="213" t="s">
        <v>279</v>
      </c>
      <c r="F192" s="214" t="s">
        <v>280</v>
      </c>
      <c r="G192" s="215" t="s">
        <v>281</v>
      </c>
      <c r="H192" s="216">
        <v>1</v>
      </c>
      <c r="I192" s="217"/>
      <c r="J192" s="218">
        <f>ROUND(I192*H192,2)</f>
        <v>0</v>
      </c>
      <c r="K192" s="214" t="s">
        <v>1</v>
      </c>
      <c r="L192" s="42"/>
      <c r="M192" s="219" t="s">
        <v>1</v>
      </c>
      <c r="N192" s="220" t="s">
        <v>41</v>
      </c>
      <c r="O192" s="89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3" t="s">
        <v>282</v>
      </c>
      <c r="AT192" s="223" t="s">
        <v>125</v>
      </c>
      <c r="AU192" s="223" t="s">
        <v>86</v>
      </c>
      <c r="AY192" s="15" t="s">
        <v>123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5" t="s">
        <v>84</v>
      </c>
      <c r="BK192" s="224">
        <f>ROUND(I192*H192,2)</f>
        <v>0</v>
      </c>
      <c r="BL192" s="15" t="s">
        <v>282</v>
      </c>
      <c r="BM192" s="223" t="s">
        <v>283</v>
      </c>
    </row>
    <row r="193" s="12" customFormat="1" ht="22.8" customHeight="1">
      <c r="A193" s="12"/>
      <c r="B193" s="196"/>
      <c r="C193" s="197"/>
      <c r="D193" s="198" t="s">
        <v>75</v>
      </c>
      <c r="E193" s="210" t="s">
        <v>284</v>
      </c>
      <c r="F193" s="210" t="s">
        <v>285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SUM(P194:P196)</f>
        <v>0</v>
      </c>
      <c r="Q193" s="204"/>
      <c r="R193" s="205">
        <f>SUM(R194:R196)</f>
        <v>0</v>
      </c>
      <c r="S193" s="204"/>
      <c r="T193" s="206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150</v>
      </c>
      <c r="AT193" s="208" t="s">
        <v>75</v>
      </c>
      <c r="AU193" s="208" t="s">
        <v>84</v>
      </c>
      <c r="AY193" s="207" t="s">
        <v>123</v>
      </c>
      <c r="BK193" s="209">
        <f>SUM(BK194:BK196)</f>
        <v>0</v>
      </c>
    </row>
    <row r="194" s="2" customFormat="1" ht="16.5" customHeight="1">
      <c r="A194" s="36"/>
      <c r="B194" s="37"/>
      <c r="C194" s="212" t="s">
        <v>286</v>
      </c>
      <c r="D194" s="212" t="s">
        <v>125</v>
      </c>
      <c r="E194" s="213" t="s">
        <v>287</v>
      </c>
      <c r="F194" s="214" t="s">
        <v>288</v>
      </c>
      <c r="G194" s="215" t="s">
        <v>281</v>
      </c>
      <c r="H194" s="216">
        <v>1</v>
      </c>
      <c r="I194" s="217"/>
      <c r="J194" s="218">
        <f>ROUND(I194*H194,2)</f>
        <v>0</v>
      </c>
      <c r="K194" s="214" t="s">
        <v>129</v>
      </c>
      <c r="L194" s="42"/>
      <c r="M194" s="219" t="s">
        <v>1</v>
      </c>
      <c r="N194" s="220" t="s">
        <v>41</v>
      </c>
      <c r="O194" s="89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3" t="s">
        <v>282</v>
      </c>
      <c r="AT194" s="223" t="s">
        <v>125</v>
      </c>
      <c r="AU194" s="223" t="s">
        <v>86</v>
      </c>
      <c r="AY194" s="15" t="s">
        <v>123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5" t="s">
        <v>84</v>
      </c>
      <c r="BK194" s="224">
        <f>ROUND(I194*H194,2)</f>
        <v>0</v>
      </c>
      <c r="BL194" s="15" t="s">
        <v>282</v>
      </c>
      <c r="BM194" s="223" t="s">
        <v>289</v>
      </c>
    </row>
    <row r="195" s="2" customFormat="1" ht="16.5" customHeight="1">
      <c r="A195" s="36"/>
      <c r="B195" s="37"/>
      <c r="C195" s="212" t="s">
        <v>290</v>
      </c>
      <c r="D195" s="212" t="s">
        <v>125</v>
      </c>
      <c r="E195" s="213" t="s">
        <v>291</v>
      </c>
      <c r="F195" s="214" t="s">
        <v>292</v>
      </c>
      <c r="G195" s="215" t="s">
        <v>281</v>
      </c>
      <c r="H195" s="216">
        <v>1</v>
      </c>
      <c r="I195" s="217"/>
      <c r="J195" s="218">
        <f>ROUND(I195*H195,2)</f>
        <v>0</v>
      </c>
      <c r="K195" s="214" t="s">
        <v>129</v>
      </c>
      <c r="L195" s="42"/>
      <c r="M195" s="219" t="s">
        <v>1</v>
      </c>
      <c r="N195" s="220" t="s">
        <v>41</v>
      </c>
      <c r="O195" s="89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3" t="s">
        <v>282</v>
      </c>
      <c r="AT195" s="223" t="s">
        <v>125</v>
      </c>
      <c r="AU195" s="223" t="s">
        <v>86</v>
      </c>
      <c r="AY195" s="15" t="s">
        <v>123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5" t="s">
        <v>84</v>
      </c>
      <c r="BK195" s="224">
        <f>ROUND(I195*H195,2)</f>
        <v>0</v>
      </c>
      <c r="BL195" s="15" t="s">
        <v>282</v>
      </c>
      <c r="BM195" s="223" t="s">
        <v>293</v>
      </c>
    </row>
    <row r="196" s="2" customFormat="1" ht="16.5" customHeight="1">
      <c r="A196" s="36"/>
      <c r="B196" s="37"/>
      <c r="C196" s="212" t="s">
        <v>294</v>
      </c>
      <c r="D196" s="212" t="s">
        <v>125</v>
      </c>
      <c r="E196" s="213" t="s">
        <v>295</v>
      </c>
      <c r="F196" s="214" t="s">
        <v>296</v>
      </c>
      <c r="G196" s="215" t="s">
        <v>281</v>
      </c>
      <c r="H196" s="216">
        <v>1</v>
      </c>
      <c r="I196" s="217"/>
      <c r="J196" s="218">
        <f>ROUND(I196*H196,2)</f>
        <v>0</v>
      </c>
      <c r="K196" s="214" t="s">
        <v>129</v>
      </c>
      <c r="L196" s="42"/>
      <c r="M196" s="219" t="s">
        <v>1</v>
      </c>
      <c r="N196" s="220" t="s">
        <v>41</v>
      </c>
      <c r="O196" s="89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3" t="s">
        <v>282</v>
      </c>
      <c r="AT196" s="223" t="s">
        <v>125</v>
      </c>
      <c r="AU196" s="223" t="s">
        <v>86</v>
      </c>
      <c r="AY196" s="15" t="s">
        <v>123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5" t="s">
        <v>84</v>
      </c>
      <c r="BK196" s="224">
        <f>ROUND(I196*H196,2)</f>
        <v>0</v>
      </c>
      <c r="BL196" s="15" t="s">
        <v>282</v>
      </c>
      <c r="BM196" s="223" t="s">
        <v>297</v>
      </c>
    </row>
    <row r="197" s="12" customFormat="1" ht="22.8" customHeight="1">
      <c r="A197" s="12"/>
      <c r="B197" s="196"/>
      <c r="C197" s="197"/>
      <c r="D197" s="198" t="s">
        <v>75</v>
      </c>
      <c r="E197" s="210" t="s">
        <v>298</v>
      </c>
      <c r="F197" s="210" t="s">
        <v>299</v>
      </c>
      <c r="G197" s="197"/>
      <c r="H197" s="197"/>
      <c r="I197" s="200"/>
      <c r="J197" s="211">
        <f>BK197</f>
        <v>0</v>
      </c>
      <c r="K197" s="197"/>
      <c r="L197" s="202"/>
      <c r="M197" s="203"/>
      <c r="N197" s="204"/>
      <c r="O197" s="204"/>
      <c r="P197" s="205">
        <f>P198</f>
        <v>0</v>
      </c>
      <c r="Q197" s="204"/>
      <c r="R197" s="205">
        <f>R198</f>
        <v>0</v>
      </c>
      <c r="S197" s="204"/>
      <c r="T197" s="206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150</v>
      </c>
      <c r="AT197" s="208" t="s">
        <v>75</v>
      </c>
      <c r="AU197" s="208" t="s">
        <v>84</v>
      </c>
      <c r="AY197" s="207" t="s">
        <v>123</v>
      </c>
      <c r="BK197" s="209">
        <f>BK198</f>
        <v>0</v>
      </c>
    </row>
    <row r="198" s="2" customFormat="1" ht="16.5" customHeight="1">
      <c r="A198" s="36"/>
      <c r="B198" s="37"/>
      <c r="C198" s="212" t="s">
        <v>300</v>
      </c>
      <c r="D198" s="212" t="s">
        <v>125</v>
      </c>
      <c r="E198" s="213" t="s">
        <v>301</v>
      </c>
      <c r="F198" s="214" t="s">
        <v>302</v>
      </c>
      <c r="G198" s="215" t="s">
        <v>281</v>
      </c>
      <c r="H198" s="216">
        <v>1</v>
      </c>
      <c r="I198" s="217"/>
      <c r="J198" s="218">
        <f>ROUND(I198*H198,2)</f>
        <v>0</v>
      </c>
      <c r="K198" s="214" t="s">
        <v>129</v>
      </c>
      <c r="L198" s="42"/>
      <c r="M198" s="247" t="s">
        <v>1</v>
      </c>
      <c r="N198" s="248" t="s">
        <v>41</v>
      </c>
      <c r="O198" s="249"/>
      <c r="P198" s="250">
        <f>O198*H198</f>
        <v>0</v>
      </c>
      <c r="Q198" s="250">
        <v>0</v>
      </c>
      <c r="R198" s="250">
        <f>Q198*H198</f>
        <v>0</v>
      </c>
      <c r="S198" s="250">
        <v>0</v>
      </c>
      <c r="T198" s="25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3" t="s">
        <v>282</v>
      </c>
      <c r="AT198" s="223" t="s">
        <v>125</v>
      </c>
      <c r="AU198" s="223" t="s">
        <v>86</v>
      </c>
      <c r="AY198" s="15" t="s">
        <v>123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5" t="s">
        <v>84</v>
      </c>
      <c r="BK198" s="224">
        <f>ROUND(I198*H198,2)</f>
        <v>0</v>
      </c>
      <c r="BL198" s="15" t="s">
        <v>282</v>
      </c>
      <c r="BM198" s="223" t="s">
        <v>303</v>
      </c>
    </row>
    <row r="199" s="2" customFormat="1" ht="6.96" customHeight="1">
      <c r="A199" s="36"/>
      <c r="B199" s="64"/>
      <c r="C199" s="65"/>
      <c r="D199" s="65"/>
      <c r="E199" s="65"/>
      <c r="F199" s="65"/>
      <c r="G199" s="65"/>
      <c r="H199" s="65"/>
      <c r="I199" s="65"/>
      <c r="J199" s="65"/>
      <c r="K199" s="65"/>
      <c r="L199" s="42"/>
      <c r="M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</sheetData>
  <sheetProtection sheet="1" autoFilter="0" formatColumns="0" formatRows="0" objects="1" scenarios="1" spinCount="100000" saltValue="CUAXT+5l7ca9Fnltw++QywS+4k2m5zoTtOHaVFGKw32zYcA6IP8tIY95wAuuQFvq0Eh8MiYZxCYahQiS4NPFcA==" hashValue="G88jzpsZ6V9BJMAGV6NemkSV4I2fs4QsO9DkdX9XWBf0l4NMWkt8p0v90pPXIdtvWj6pR57oZnwWThL1vPJ5VA==" algorithmName="SHA-512" password="CC35"/>
  <autoFilter ref="C128:K19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2022-03-29T11:17:37Z</dcterms:created>
  <dcterms:modified xsi:type="dcterms:W3CDTF">2022-03-29T11:17:41Z</dcterms:modified>
</cp:coreProperties>
</file>