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dro Melo\OneDrive\01 PROPOS\995 ZŠ Jabloňová\09 Rozpočet 220603\"/>
    </mc:Choice>
  </mc:AlternateContent>
  <bookViews>
    <workbookView xWindow="0" yWindow="0" windowWidth="0" windowHeight="0"/>
  </bookViews>
  <sheets>
    <sheet name="Rekapitulace stavby" sheetId="1" r:id="rId1"/>
    <sheet name="01 - Hlavní stavební úpravy" sheetId="2" r:id="rId2"/>
    <sheet name="D.1.4.1 - Vzduchotechnika" sheetId="3" r:id="rId3"/>
    <sheet name="D.1.4.2 - Elektroinstalace" sheetId="4" r:id="rId4"/>
    <sheet name="VRN - Vedlejší rozpočtové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Hlavní stavební úpravy'!$C$94:$K$919</definedName>
    <definedName name="_xlnm.Print_Area" localSheetId="1">'01 - Hlavní stavební úpravy'!$C$4:$J$39,'01 - Hlavní stavební úpravy'!$C$45:$J$76,'01 - Hlavní stavební úpravy'!$C$82:$K$919</definedName>
    <definedName name="_xlnm.Print_Titles" localSheetId="1">'01 - Hlavní stavební úpravy'!$94:$94</definedName>
    <definedName name="_xlnm._FilterDatabase" localSheetId="2" hidden="1">'D.1.4.1 - Vzduchotechnika'!$C$95:$K$460</definedName>
    <definedName name="_xlnm.Print_Area" localSheetId="2">'D.1.4.1 - Vzduchotechnika'!$C$4:$J$41,'D.1.4.1 - Vzduchotechnika'!$C$47:$J$75,'D.1.4.1 - Vzduchotechnika'!$C$81:$K$460</definedName>
    <definedName name="_xlnm.Print_Titles" localSheetId="2">'D.1.4.1 - Vzduchotechnika'!$95:$95</definedName>
    <definedName name="_xlnm._FilterDatabase" localSheetId="3" hidden="1">'D.1.4.2 - Elektroinstalace'!$C$96:$K$215</definedName>
    <definedName name="_xlnm.Print_Area" localSheetId="3">'D.1.4.2 - Elektroinstalace'!$C$4:$J$41,'D.1.4.2 - Elektroinstalace'!$C$47:$J$76,'D.1.4.2 - Elektroinstalace'!$C$82:$K$215</definedName>
    <definedName name="_xlnm.Print_Titles" localSheetId="3">'D.1.4.2 - Elektroinstalace'!$96:$96</definedName>
    <definedName name="_xlnm._FilterDatabase" localSheetId="4" hidden="1">'VRN - Vedlejší rozpočtové...'!$C$82:$K$91</definedName>
    <definedName name="_xlnm.Print_Area" localSheetId="4">'VRN - Vedlejší rozpočtové...'!$C$4:$J$39,'VRN - Vedlejší rozpočtové...'!$C$45:$J$64,'VRN - Vedlejší rozpočtové...'!$C$70:$K$91</definedName>
    <definedName name="_xlnm.Print_Titles" localSheetId="4">'VRN - Vedlejší rozpočtové...'!$82:$82</definedName>
    <definedName name="_xlnm.Print_Area" localSheetId="5">'Seznam figur'!$C$4:$G$83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9"/>
  <c i="5" r="J35"/>
  <c i="1" r="AX59"/>
  <c i="5" r="BI91"/>
  <c r="BH91"/>
  <c r="BG91"/>
  <c r="BF91"/>
  <c r="T91"/>
  <c r="T90"/>
  <c r="R91"/>
  <c r="R90"/>
  <c r="P91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T85"/>
  <c r="R86"/>
  <c r="R85"/>
  <c r="P86"/>
  <c r="P85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4" r="J39"/>
  <c r="J38"/>
  <c i="1" r="AY58"/>
  <c i="4" r="J37"/>
  <c i="1" r="AX58"/>
  <c i="4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85"/>
  <c i="3" r="J39"/>
  <c r="J38"/>
  <c i="1" r="AY57"/>
  <c i="3" r="J37"/>
  <c i="1" r="AX57"/>
  <c i="3"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J92"/>
  <c r="F92"/>
  <c r="F90"/>
  <c r="E88"/>
  <c r="J58"/>
  <c r="F58"/>
  <c r="F56"/>
  <c r="E54"/>
  <c r="J26"/>
  <c r="E26"/>
  <c r="J93"/>
  <c r="J25"/>
  <c r="J20"/>
  <c r="E20"/>
  <c r="F59"/>
  <c r="J19"/>
  <c r="J14"/>
  <c r="J90"/>
  <c r="E7"/>
  <c r="E84"/>
  <c i="2" r="J37"/>
  <c r="J36"/>
  <c i="1" r="AY55"/>
  <c i="2" r="J35"/>
  <c i="1" r="AX55"/>
  <c i="2" r="BI907"/>
  <c r="BH907"/>
  <c r="BG907"/>
  <c r="BF907"/>
  <c r="T907"/>
  <c r="T901"/>
  <c r="R907"/>
  <c r="R901"/>
  <c r="P907"/>
  <c r="P901"/>
  <c r="BI902"/>
  <c r="BH902"/>
  <c r="BG902"/>
  <c r="BF902"/>
  <c r="T902"/>
  <c r="R902"/>
  <c r="P902"/>
  <c r="BI899"/>
  <c r="BH899"/>
  <c r="BG899"/>
  <c r="BF899"/>
  <c r="T899"/>
  <c r="R899"/>
  <c r="P899"/>
  <c r="BI883"/>
  <c r="BH883"/>
  <c r="BG883"/>
  <c r="BF883"/>
  <c r="T883"/>
  <c r="R883"/>
  <c r="P883"/>
  <c r="BI881"/>
  <c r="BH881"/>
  <c r="BG881"/>
  <c r="BF881"/>
  <c r="T881"/>
  <c r="R881"/>
  <c r="P881"/>
  <c r="BI877"/>
  <c r="BH877"/>
  <c r="BG877"/>
  <c r="BF877"/>
  <c r="T877"/>
  <c r="R877"/>
  <c r="P877"/>
  <c r="BI873"/>
  <c r="BH873"/>
  <c r="BG873"/>
  <c r="BF873"/>
  <c r="T873"/>
  <c r="R873"/>
  <c r="P873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56"/>
  <c r="BH856"/>
  <c r="BG856"/>
  <c r="BF856"/>
  <c r="T856"/>
  <c r="R856"/>
  <c r="P856"/>
  <c r="BI851"/>
  <c r="BH851"/>
  <c r="BG851"/>
  <c r="BF851"/>
  <c r="T851"/>
  <c r="R851"/>
  <c r="P851"/>
  <c r="BI848"/>
  <c r="BH848"/>
  <c r="BG848"/>
  <c r="BF848"/>
  <c r="T848"/>
  <c r="R848"/>
  <c r="P848"/>
  <c r="BI846"/>
  <c r="BH846"/>
  <c r="BG846"/>
  <c r="BF846"/>
  <c r="T846"/>
  <c r="R846"/>
  <c r="P846"/>
  <c r="BI843"/>
  <c r="BH843"/>
  <c r="BG843"/>
  <c r="BF843"/>
  <c r="T843"/>
  <c r="R843"/>
  <c r="P843"/>
  <c r="BI826"/>
  <c r="BH826"/>
  <c r="BG826"/>
  <c r="BF826"/>
  <c r="T826"/>
  <c r="R826"/>
  <c r="P826"/>
  <c r="BI762"/>
  <c r="BH762"/>
  <c r="BG762"/>
  <c r="BF762"/>
  <c r="T762"/>
  <c r="R762"/>
  <c r="P762"/>
  <c r="BI635"/>
  <c r="BH635"/>
  <c r="BG635"/>
  <c r="BF635"/>
  <c r="T635"/>
  <c r="R635"/>
  <c r="P635"/>
  <c r="BI631"/>
  <c r="BH631"/>
  <c r="BG631"/>
  <c r="BF631"/>
  <c r="T631"/>
  <c r="R631"/>
  <c r="P631"/>
  <c r="BI613"/>
  <c r="BH613"/>
  <c r="BG613"/>
  <c r="BF613"/>
  <c r="T613"/>
  <c r="R613"/>
  <c r="P613"/>
  <c r="BI609"/>
  <c r="BH609"/>
  <c r="BG609"/>
  <c r="BF609"/>
  <c r="T609"/>
  <c r="R609"/>
  <c r="P609"/>
  <c r="BI603"/>
  <c r="BH603"/>
  <c r="BG603"/>
  <c r="BF603"/>
  <c r="T603"/>
  <c r="R603"/>
  <c r="P603"/>
  <c r="BI598"/>
  <c r="BH598"/>
  <c r="BG598"/>
  <c r="BF598"/>
  <c r="T598"/>
  <c r="R598"/>
  <c r="P598"/>
  <c r="BI592"/>
  <c r="BH592"/>
  <c r="BG592"/>
  <c r="BF592"/>
  <c r="T592"/>
  <c r="R592"/>
  <c r="P592"/>
  <c r="BI586"/>
  <c r="BH586"/>
  <c r="BG586"/>
  <c r="BF586"/>
  <c r="T586"/>
  <c r="R586"/>
  <c r="P586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4"/>
  <c r="BH564"/>
  <c r="BG564"/>
  <c r="BF564"/>
  <c r="T564"/>
  <c r="R564"/>
  <c r="P564"/>
  <c r="BI560"/>
  <c r="BH560"/>
  <c r="BG560"/>
  <c r="BF560"/>
  <c r="T560"/>
  <c r="T559"/>
  <c r="R560"/>
  <c r="R559"/>
  <c r="P560"/>
  <c r="P559"/>
  <c r="BI556"/>
  <c r="BH556"/>
  <c r="BG556"/>
  <c r="BF556"/>
  <c r="T556"/>
  <c r="R556"/>
  <c r="P556"/>
  <c r="BI552"/>
  <c r="BH552"/>
  <c r="BG552"/>
  <c r="BF552"/>
  <c r="T552"/>
  <c r="R552"/>
  <c r="P552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2"/>
  <c r="BH542"/>
  <c r="BG542"/>
  <c r="BF542"/>
  <c r="T542"/>
  <c r="R542"/>
  <c r="P542"/>
  <c r="BI536"/>
  <c r="BH536"/>
  <c r="BG536"/>
  <c r="BF536"/>
  <c r="T536"/>
  <c r="R536"/>
  <c r="P536"/>
  <c r="BI531"/>
  <c r="BH531"/>
  <c r="BG531"/>
  <c r="BF531"/>
  <c r="T531"/>
  <c r="R531"/>
  <c r="P531"/>
  <c r="BI524"/>
  <c r="BH524"/>
  <c r="BG524"/>
  <c r="BF524"/>
  <c r="T524"/>
  <c r="R524"/>
  <c r="P524"/>
  <c r="BI519"/>
  <c r="BH519"/>
  <c r="BG519"/>
  <c r="BF519"/>
  <c r="T519"/>
  <c r="R519"/>
  <c r="P519"/>
  <c r="BI513"/>
  <c r="BH513"/>
  <c r="BG513"/>
  <c r="BF513"/>
  <c r="T513"/>
  <c r="R513"/>
  <c r="P513"/>
  <c r="BI507"/>
  <c r="BH507"/>
  <c r="BG507"/>
  <c r="BF507"/>
  <c r="T507"/>
  <c r="R507"/>
  <c r="P507"/>
  <c r="BI498"/>
  <c r="BH498"/>
  <c r="BG498"/>
  <c r="BF498"/>
  <c r="T498"/>
  <c r="R498"/>
  <c r="P498"/>
  <c r="BI492"/>
  <c r="BH492"/>
  <c r="BG492"/>
  <c r="BF492"/>
  <c r="T492"/>
  <c r="R492"/>
  <c r="P492"/>
  <c r="BI483"/>
  <c r="BH483"/>
  <c r="BG483"/>
  <c r="BF483"/>
  <c r="T483"/>
  <c r="R483"/>
  <c r="P483"/>
  <c r="BI466"/>
  <c r="BH466"/>
  <c r="BG466"/>
  <c r="BF466"/>
  <c r="T466"/>
  <c r="R466"/>
  <c r="P466"/>
  <c r="BI460"/>
  <c r="BH460"/>
  <c r="BG460"/>
  <c r="BF460"/>
  <c r="T460"/>
  <c r="R460"/>
  <c r="P460"/>
  <c r="BI442"/>
  <c r="BH442"/>
  <c r="BG442"/>
  <c r="BF442"/>
  <c r="T442"/>
  <c r="R442"/>
  <c r="P442"/>
  <c r="BI437"/>
  <c r="BH437"/>
  <c r="BG437"/>
  <c r="BF437"/>
  <c r="T437"/>
  <c r="R437"/>
  <c r="P437"/>
  <c r="BI429"/>
  <c r="BH429"/>
  <c r="BG429"/>
  <c r="BF429"/>
  <c r="T429"/>
  <c r="R429"/>
  <c r="P429"/>
  <c r="BI423"/>
  <c r="BH423"/>
  <c r="BG423"/>
  <c r="BF423"/>
  <c r="T423"/>
  <c r="R423"/>
  <c r="P423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281"/>
  <c r="BH281"/>
  <c r="BG281"/>
  <c r="BF281"/>
  <c r="T281"/>
  <c r="R281"/>
  <c r="P281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03"/>
  <c r="BH203"/>
  <c r="BG203"/>
  <c r="BF203"/>
  <c r="T203"/>
  <c r="R203"/>
  <c r="P20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52"/>
  <c r="E7"/>
  <c r="E85"/>
  <c i="1" r="L50"/>
  <c r="AM50"/>
  <c r="AM49"/>
  <c r="L49"/>
  <c r="AM47"/>
  <c r="L47"/>
  <c r="L45"/>
  <c r="L44"/>
  <c i="2" r="J860"/>
  <c r="BK560"/>
  <c r="BK417"/>
  <c r="J762"/>
  <c r="BK531"/>
  <c r="J907"/>
  <c r="J613"/>
  <c r="J560"/>
  <c r="J423"/>
  <c r="J846"/>
  <c r="BK524"/>
  <c r="BK262"/>
  <c i="3" r="BK449"/>
  <c r="J424"/>
  <c r="J389"/>
  <c r="BK362"/>
  <c r="BK321"/>
  <c r="J293"/>
  <c r="BK239"/>
  <c r="J208"/>
  <c r="BK166"/>
  <c r="J137"/>
  <c r="BK105"/>
  <c r="J430"/>
  <c r="J387"/>
  <c r="BK354"/>
  <c r="BK337"/>
  <c r="BK280"/>
  <c r="BK238"/>
  <c r="BK208"/>
  <c r="J183"/>
  <c r="J126"/>
  <c r="J440"/>
  <c r="BK418"/>
  <c r="BK387"/>
  <c r="BK350"/>
  <c r="BK324"/>
  <c r="J284"/>
  <c r="J252"/>
  <c r="BK220"/>
  <c r="J192"/>
  <c r="J152"/>
  <c r="BK110"/>
  <c r="BK438"/>
  <c r="BK398"/>
  <c r="J372"/>
  <c r="J345"/>
  <c r="J324"/>
  <c r="BK298"/>
  <c r="BK277"/>
  <c r="BK236"/>
  <c r="J216"/>
  <c r="J170"/>
  <c r="J136"/>
  <c r="J119"/>
  <c i="4" r="J197"/>
  <c r="BK185"/>
  <c r="J143"/>
  <c r="J129"/>
  <c r="BK116"/>
  <c r="BK211"/>
  <c r="BK178"/>
  <c r="BK149"/>
  <c r="BK129"/>
  <c r="BK207"/>
  <c r="J157"/>
  <c r="BK126"/>
  <c r="BK199"/>
  <c r="BK172"/>
  <c r="J138"/>
  <c i="5" r="BK91"/>
  <c i="2" r="J856"/>
  <c r="BK547"/>
  <c r="J274"/>
  <c r="BK826"/>
  <c r="BK564"/>
  <c r="J268"/>
  <c r="J873"/>
  <c r="J603"/>
  <c r="J483"/>
  <c r="BK127"/>
  <c r="BK519"/>
  <c r="BK423"/>
  <c r="BK148"/>
  <c i="3" r="BK427"/>
  <c r="BK377"/>
  <c r="J363"/>
  <c r="J333"/>
  <c r="BK311"/>
  <c r="J263"/>
  <c r="J230"/>
  <c r="BK192"/>
  <c r="J168"/>
  <c r="J154"/>
  <c r="BK98"/>
  <c r="J429"/>
  <c r="J410"/>
  <c r="J360"/>
  <c r="BK322"/>
  <c r="J277"/>
  <c r="BK260"/>
  <c r="J235"/>
  <c r="BK205"/>
  <c r="BK181"/>
  <c r="BK174"/>
  <c r="J143"/>
  <c r="BK131"/>
  <c r="J116"/>
  <c r="J98"/>
  <c r="BK436"/>
  <c r="BK411"/>
  <c r="J398"/>
  <c r="BK361"/>
  <c r="BK326"/>
  <c r="J290"/>
  <c r="J267"/>
  <c r="J238"/>
  <c r="J214"/>
  <c r="BK190"/>
  <c r="BK171"/>
  <c r="BK151"/>
  <c r="BK122"/>
  <c r="J106"/>
  <c r="BK440"/>
  <c r="BK417"/>
  <c r="BK378"/>
  <c r="BK366"/>
  <c r="BK340"/>
  <c r="BK331"/>
  <c r="J305"/>
  <c r="BK281"/>
  <c r="BK253"/>
  <c r="BK233"/>
  <c r="J219"/>
  <c r="BK189"/>
  <c r="BK168"/>
  <c r="J151"/>
  <c r="BK140"/>
  <c r="J122"/>
  <c r="BK108"/>
  <c i="4" r="BK208"/>
  <c r="J200"/>
  <c r="BK187"/>
  <c r="J172"/>
  <c r="BK152"/>
  <c r="BK133"/>
  <c r="J117"/>
  <c r="BK111"/>
  <c r="J210"/>
  <c r="BK188"/>
  <c r="BK165"/>
  <c r="BK151"/>
  <c r="BK125"/>
  <c r="BK112"/>
  <c r="J103"/>
  <c r="J100"/>
  <c r="J194"/>
  <c r="J151"/>
  <c r="J111"/>
  <c r="BK209"/>
  <c r="J165"/>
  <c r="BK136"/>
  <c i="5" r="BK89"/>
  <c i="4" r="BK153"/>
  <c r="BK117"/>
  <c r="J99"/>
  <c r="BK181"/>
  <c r="J156"/>
  <c r="J110"/>
  <c i="2" r="BK863"/>
  <c r="J564"/>
  <c r="BK121"/>
  <c r="BK429"/>
  <c r="BK881"/>
  <c r="BK586"/>
  <c r="BK507"/>
  <c r="BK613"/>
  <c r="J498"/>
  <c r="J110"/>
  <c i="3" r="J432"/>
  <c r="BK395"/>
  <c r="BK355"/>
  <c r="J308"/>
  <c r="BK261"/>
  <c r="J233"/>
  <c r="J174"/>
  <c r="BK158"/>
  <c r="J111"/>
  <c r="J458"/>
  <c r="J402"/>
  <c r="BK357"/>
  <c r="BK295"/>
  <c r="J186"/>
  <c r="BK172"/>
  <c r="BK135"/>
  <c r="J113"/>
  <c r="BK424"/>
  <c r="BK399"/>
  <c r="J380"/>
  <c r="J343"/>
  <c r="J316"/>
  <c r="BK289"/>
  <c r="BK270"/>
  <c r="J236"/>
  <c r="BK193"/>
  <c r="J172"/>
  <c r="BK128"/>
  <c r="J443"/>
  <c r="BK405"/>
  <c r="BK374"/>
  <c r="J356"/>
  <c r="J320"/>
  <c r="BK293"/>
  <c r="BK252"/>
  <c r="J221"/>
  <c r="J187"/>
  <c r="J145"/>
  <c r="J114"/>
  <c i="4" r="J202"/>
  <c r="BK162"/>
  <c r="J147"/>
  <c r="BK119"/>
  <c r="J208"/>
  <c r="BK180"/>
  <c r="BK173"/>
  <c r="J148"/>
  <c r="BK212"/>
  <c r="J180"/>
  <c r="J145"/>
  <c r="BK106"/>
  <c r="J176"/>
  <c r="J144"/>
  <c i="5" r="BK88"/>
  <c i="2" r="J881"/>
  <c r="BK575"/>
  <c r="J466"/>
  <c r="BK843"/>
  <c r="J586"/>
  <c r="J442"/>
  <c r="J121"/>
  <c r="J863"/>
  <c r="BK598"/>
  <c r="BK492"/>
  <c r="BK133"/>
  <c r="BK609"/>
  <c r="J429"/>
  <c i="3" r="BK458"/>
  <c r="J415"/>
  <c r="J378"/>
  <c r="BK345"/>
  <c r="J313"/>
  <c r="BK269"/>
  <c r="J244"/>
  <c r="J201"/>
  <c r="J160"/>
  <c r="J125"/>
  <c r="BK455"/>
  <c r="J427"/>
  <c r="J399"/>
  <c r="J340"/>
  <c r="J287"/>
  <c r="BK264"/>
  <c r="BK219"/>
  <c r="J196"/>
  <c r="BK160"/>
  <c r="BK114"/>
  <c r="J433"/>
  <c r="BK408"/>
  <c r="BK393"/>
  <c r="BK383"/>
  <c r="J337"/>
  <c r="BK299"/>
  <c r="J269"/>
  <c r="BK241"/>
  <c r="BK207"/>
  <c r="BK183"/>
  <c r="BK170"/>
  <c r="BK120"/>
  <c r="J459"/>
  <c r="J418"/>
  <c r="J383"/>
  <c r="BK360"/>
  <c r="BK328"/>
  <c r="BK307"/>
  <c r="J289"/>
  <c r="J249"/>
  <c r="BK224"/>
  <c r="J184"/>
  <c r="BK148"/>
  <c r="J101"/>
  <c i="4" r="BK203"/>
  <c r="J181"/>
  <c r="BK159"/>
  <c r="J126"/>
  <c r="J108"/>
  <c r="J189"/>
  <c r="BK176"/>
  <c r="BK157"/>
  <c r="J119"/>
  <c r="BK189"/>
  <c r="J152"/>
  <c r="BK107"/>
  <c r="J211"/>
  <c r="BK167"/>
  <c r="J131"/>
  <c i="5" r="J91"/>
  <c i="2" r="J866"/>
  <c r="BK570"/>
  <c r="BK460"/>
  <c r="J598"/>
  <c r="J437"/>
  <c r="BK110"/>
  <c r="BK762"/>
  <c r="BK542"/>
  <c i="1" r="AS56"/>
  <c i="3" r="J453"/>
  <c r="J417"/>
  <c r="J386"/>
  <c r="J353"/>
  <c r="J283"/>
  <c r="J251"/>
  <c r="BK235"/>
  <c r="BK202"/>
  <c r="BK133"/>
  <c r="J108"/>
  <c r="BK443"/>
  <c r="J381"/>
  <c r="J339"/>
  <c r="J307"/>
  <c r="J266"/>
  <c r="BK244"/>
  <c r="BK214"/>
  <c r="BK198"/>
  <c r="BK423"/>
  <c r="J395"/>
  <c r="J354"/>
  <c r="J310"/>
  <c r="BK283"/>
  <c r="J245"/>
  <c r="J210"/>
  <c r="BK195"/>
  <c r="BK178"/>
  <c r="J133"/>
  <c r="BK459"/>
  <c r="J421"/>
  <c r="J401"/>
  <c r="J371"/>
  <c r="J347"/>
  <c r="BK327"/>
  <c r="J314"/>
  <c r="J296"/>
  <c r="BK276"/>
  <c r="J226"/>
  <c r="J215"/>
  <c r="BK163"/>
  <c r="J146"/>
  <c i="4" r="J146"/>
  <c r="J122"/>
  <c r="J107"/>
  <c r="J201"/>
  <c r="J183"/>
  <c r="BK170"/>
  <c r="BK139"/>
  <c r="J114"/>
  <c r="J106"/>
  <c r="J214"/>
  <c r="J178"/>
  <c r="BK158"/>
  <c r="BK131"/>
  <c r="BK214"/>
  <c r="BK177"/>
  <c r="J159"/>
  <c r="BK122"/>
  <c i="5" r="J89"/>
  <c i="4" r="BK135"/>
  <c r="BK103"/>
  <c r="J193"/>
  <c r="J134"/>
  <c i="5" r="J86"/>
  <c i="2" r="BK877"/>
  <c r="BK580"/>
  <c r="BK437"/>
  <c r="J570"/>
  <c r="J143"/>
  <c r="BK866"/>
  <c r="J552"/>
  <c r="BK274"/>
  <c r="J851"/>
  <c r="BK549"/>
  <c r="J133"/>
  <c i="3" r="J423"/>
  <c r="BK380"/>
  <c r="J342"/>
  <c r="J325"/>
  <c r="J274"/>
  <c r="J241"/>
  <c r="BK204"/>
  <c r="J135"/>
  <c r="BK107"/>
  <c r="J411"/>
  <c r="J362"/>
  <c r="BK320"/>
  <c r="BK272"/>
  <c r="BK141"/>
  <c r="BK117"/>
  <c r="BK430"/>
  <c r="BK407"/>
  <c r="J392"/>
  <c r="BK358"/>
  <c r="J328"/>
  <c r="J298"/>
  <c r="J242"/>
  <c r="J202"/>
  <c r="J175"/>
  <c r="J140"/>
  <c r="J102"/>
  <c r="BK420"/>
  <c r="J384"/>
  <c r="J361"/>
  <c r="BK325"/>
  <c r="J299"/>
  <c r="BK274"/>
  <c r="J229"/>
  <c r="J195"/>
  <c r="BK149"/>
  <c r="J120"/>
  <c i="4" r="J196"/>
  <c r="J173"/>
  <c r="BK138"/>
  <c r="BK115"/>
  <c r="J191"/>
  <c r="J163"/>
  <c r="J121"/>
  <c r="J162"/>
  <c r="J130"/>
  <c r="BK100"/>
  <c r="J184"/>
  <c r="BK137"/>
  <c r="J113"/>
  <c i="2" r="BK873"/>
  <c r="BK635"/>
  <c r="J542"/>
  <c r="J257"/>
  <c r="J609"/>
  <c r="BK281"/>
  <c r="J877"/>
  <c r="J549"/>
  <c r="BK257"/>
  <c r="J843"/>
  <c r="J413"/>
  <c i="3" r="BK451"/>
  <c r="BK435"/>
  <c r="J396"/>
  <c r="J366"/>
  <c r="BK334"/>
  <c r="J278"/>
  <c r="J253"/>
  <c r="BK227"/>
  <c r="J180"/>
  <c r="BK157"/>
  <c r="J110"/>
  <c r="BK415"/>
  <c r="BK371"/>
  <c r="J350"/>
  <c r="BK313"/>
  <c r="J254"/>
  <c r="BK216"/>
  <c r="BK175"/>
  <c r="BK137"/>
  <c r="J100"/>
  <c r="J426"/>
  <c r="J404"/>
  <c r="J365"/>
  <c r="J311"/>
  <c r="J292"/>
  <c r="BK266"/>
  <c r="J232"/>
  <c r="BK187"/>
  <c r="J141"/>
  <c r="J104"/>
  <c r="J435"/>
  <c r="BK389"/>
  <c r="J368"/>
  <c r="BK339"/>
  <c r="BK318"/>
  <c r="J301"/>
  <c r="J272"/>
  <c r="J227"/>
  <c r="J198"/>
  <c r="J166"/>
  <c r="J142"/>
  <c r="J105"/>
  <c i="4" r="J207"/>
  <c r="J195"/>
  <c r="BK164"/>
  <c r="J153"/>
  <c r="J139"/>
  <c r="J112"/>
  <c r="J205"/>
  <c r="J185"/>
  <c r="J171"/>
  <c r="J141"/>
  <c r="BK123"/>
  <c r="BK197"/>
  <c r="BK163"/>
  <c r="BK134"/>
  <c r="BK102"/>
  <c r="J192"/>
  <c r="BK161"/>
  <c r="BK114"/>
  <c i="2" r="BK907"/>
  <c r="J826"/>
  <c r="J531"/>
  <c r="BK413"/>
  <c r="BK846"/>
  <c r="J556"/>
  <c r="J138"/>
  <c r="BK899"/>
  <c r="J580"/>
  <c r="BK513"/>
  <c r="J262"/>
  <c r="J592"/>
  <c r="BK409"/>
  <c r="J104"/>
  <c i="3" r="J438"/>
  <c r="BK401"/>
  <c r="BK375"/>
  <c r="BK343"/>
  <c r="BK314"/>
  <c r="J260"/>
  <c r="BK242"/>
  <c r="BK210"/>
  <c r="J158"/>
  <c r="BK113"/>
  <c r="BK453"/>
  <c r="J420"/>
  <c r="BK390"/>
  <c r="BK356"/>
  <c r="BK347"/>
  <c r="J286"/>
  <c r="BK258"/>
  <c r="BK218"/>
  <c r="BK201"/>
  <c r="J176"/>
  <c r="J149"/>
  <c r="BK136"/>
  <c r="BK123"/>
  <c r="BK111"/>
  <c r="BK447"/>
  <c r="BK429"/>
  <c r="J405"/>
  <c r="BK381"/>
  <c r="J349"/>
  <c r="J318"/>
  <c r="BK286"/>
  <c r="J255"/>
  <c r="BK230"/>
  <c r="J205"/>
  <c r="BK184"/>
  <c r="BK154"/>
  <c r="BK142"/>
  <c r="J117"/>
  <c r="J455"/>
  <c r="BK432"/>
  <c r="BK392"/>
  <c r="J375"/>
  <c r="J357"/>
  <c r="BK336"/>
  <c r="J322"/>
  <c r="J302"/>
  <c r="BK292"/>
  <c r="J264"/>
  <c r="J247"/>
  <c r="J223"/>
  <c r="J207"/>
  <c r="BK176"/>
  <c r="BK155"/>
  <c r="BK129"/>
  <c r="BK116"/>
  <c r="BK102"/>
  <c i="4" r="BK204"/>
  <c r="BK193"/>
  <c r="BK184"/>
  <c r="BK155"/>
  <c r="BK141"/>
  <c r="J127"/>
  <c r="BK113"/>
  <c r="BK213"/>
  <c r="BK192"/>
  <c r="BK175"/>
  <c r="J155"/>
  <c r="BK130"/>
  <c r="BK109"/>
  <c r="J102"/>
  <c r="BK205"/>
  <c r="BK142"/>
  <c r="BK104"/>
  <c r="BK196"/>
  <c r="J169"/>
  <c r="BK146"/>
  <c r="J109"/>
  <c r="J161"/>
  <c r="BK127"/>
  <c r="BK110"/>
  <c r="BK200"/>
  <c r="J164"/>
  <c r="J142"/>
  <c i="5" r="BK86"/>
  <c i="2" r="BK603"/>
  <c r="BK498"/>
  <c r="J203"/>
  <c r="BK466"/>
  <c r="BK902"/>
  <c r="J631"/>
  <c r="BK442"/>
  <c r="J115"/>
  <c r="J575"/>
  <c r="BK268"/>
  <c i="3" r="BK442"/>
  <c r="J413"/>
  <c r="J369"/>
  <c r="BK296"/>
  <c r="BK255"/>
  <c r="BK229"/>
  <c r="BK199"/>
  <c r="BK164"/>
  <c r="J129"/>
  <c r="J451"/>
  <c r="BK421"/>
  <c r="J374"/>
  <c r="BK349"/>
  <c r="BK284"/>
  <c r="BK180"/>
  <c r="J148"/>
  <c r="J128"/>
  <c r="J449"/>
  <c r="BK413"/>
  <c r="BK384"/>
  <c r="BK351"/>
  <c r="BK302"/>
  <c r="J281"/>
  <c r="BK249"/>
  <c r="BK215"/>
  <c r="BK186"/>
  <c r="J155"/>
  <c r="J107"/>
  <c r="J436"/>
  <c r="J393"/>
  <c r="BK342"/>
  <c r="BK308"/>
  <c r="J280"/>
  <c r="J239"/>
  <c r="J218"/>
  <c r="J171"/>
  <c r="J161"/>
  <c r="BK139"/>
  <c r="BK104"/>
  <c i="4" r="BK186"/>
  <c r="BK156"/>
  <c r="J128"/>
  <c r="BK99"/>
  <c r="J186"/>
  <c r="J167"/>
  <c r="J137"/>
  <c r="J203"/>
  <c r="J170"/>
  <c r="J136"/>
  <c r="J116"/>
  <c r="J213"/>
  <c r="J166"/>
  <c r="J105"/>
  <c i="2" r="J899"/>
  <c r="BK851"/>
  <c r="J524"/>
  <c r="BK138"/>
  <c r="BK552"/>
  <c r="J148"/>
  <c r="BK883"/>
  <c r="BK848"/>
  <c r="J519"/>
  <c r="J460"/>
  <c r="J98"/>
  <c r="BK551"/>
  <c r="J507"/>
  <c r="BK115"/>
  <c i="3" r="J408"/>
  <c r="BK372"/>
  <c r="J327"/>
  <c r="BK304"/>
  <c r="J257"/>
  <c r="BK232"/>
  <c r="J193"/>
  <c r="J163"/>
  <c r="J131"/>
  <c r="BK100"/>
  <c r="J447"/>
  <c r="BK404"/>
  <c r="J358"/>
  <c r="J321"/>
  <c r="J270"/>
  <c r="BK221"/>
  <c r="J204"/>
  <c r="J177"/>
  <c r="BK145"/>
  <c r="BK457"/>
  <c r="BK396"/>
  <c r="J355"/>
  <c r="BK330"/>
  <c r="BK305"/>
  <c r="BK278"/>
  <c r="BK247"/>
  <c r="BK196"/>
  <c r="BK177"/>
  <c r="BK146"/>
  <c r="J139"/>
  <c r="BK445"/>
  <c r="BK402"/>
  <c r="J377"/>
  <c r="J351"/>
  <c r="BK333"/>
  <c r="BK310"/>
  <c r="J258"/>
  <c r="J220"/>
  <c r="J190"/>
  <c r="BK152"/>
  <c r="J123"/>
  <c i="4" r="BK210"/>
  <c r="J188"/>
  <c r="BK148"/>
  <c r="J135"/>
  <c r="BK120"/>
  <c r="BK215"/>
  <c r="J199"/>
  <c r="BK169"/>
  <c r="J133"/>
  <c r="J204"/>
  <c r="BK171"/>
  <c r="BK143"/>
  <c r="BK118"/>
  <c r="J215"/>
  <c r="BK183"/>
  <c r="BK147"/>
  <c r="BK108"/>
  <c i="2" r="J883"/>
  <c r="BK592"/>
  <c r="J492"/>
  <c r="BK143"/>
  <c r="J635"/>
  <c r="J513"/>
  <c r="BK98"/>
  <c r="BK860"/>
  <c r="BK556"/>
  <c r="J409"/>
  <c r="J547"/>
  <c r="BK483"/>
  <c r="J127"/>
  <c i="3" r="J445"/>
  <c r="BK410"/>
  <c r="BK368"/>
  <c r="J326"/>
  <c r="J295"/>
  <c r="BK254"/>
  <c r="BK226"/>
  <c r="J178"/>
  <c r="BK161"/>
  <c r="BK126"/>
  <c r="BK106"/>
  <c r="BK433"/>
  <c r="BK363"/>
  <c r="BK353"/>
  <c r="BK316"/>
  <c r="BK263"/>
  <c r="BK257"/>
  <c r="BK223"/>
  <c r="J189"/>
  <c r="J390"/>
  <c r="J331"/>
  <c r="BK301"/>
  <c r="J276"/>
  <c r="BK251"/>
  <c i="4" r="J179"/>
  <c r="BK145"/>
  <c r="J118"/>
  <c r="BK105"/>
  <c r="J101"/>
  <c r="BK201"/>
  <c r="BK166"/>
  <c r="J120"/>
  <c r="BK101"/>
  <c r="J187"/>
  <c r="J104"/>
  <c r="BK179"/>
  <c r="BK144"/>
  <c r="J212"/>
  <c r="J175"/>
  <c r="J115"/>
  <c i="2" r="J902"/>
  <c r="J848"/>
  <c r="BK536"/>
  <c r="J281"/>
  <c r="J551"/>
  <c r="BK104"/>
  <c r="BK856"/>
  <c r="J536"/>
  <c r="BK203"/>
  <c r="BK631"/>
  <c r="J417"/>
  <c i="3" r="J457"/>
  <c r="J407"/>
  <c r="BK365"/>
  <c r="J330"/>
  <c r="BK290"/>
  <c r="BK245"/>
  <c r="J224"/>
  <c r="J157"/>
  <c r="BK101"/>
  <c r="J442"/>
  <c r="BK386"/>
  <c r="J336"/>
  <c r="J199"/>
  <c r="J261"/>
  <c r="J212"/>
  <c r="J181"/>
  <c r="BK143"/>
  <c r="BK119"/>
  <c r="BK426"/>
  <c r="BK369"/>
  <c r="J334"/>
  <c r="J304"/>
  <c r="BK287"/>
  <c r="BK267"/>
  <c r="BK212"/>
  <c r="J164"/>
  <c r="BK125"/>
  <c i="4" r="J209"/>
  <c r="BK191"/>
  <c r="J149"/>
  <c r="J125"/>
  <c r="BK202"/>
  <c r="J177"/>
  <c r="J154"/>
  <c r="BK128"/>
  <c r="BK195"/>
  <c r="BK154"/>
  <c r="BK121"/>
  <c r="BK194"/>
  <c r="J158"/>
  <c r="J123"/>
  <c i="5" r="J88"/>
  <c i="2" l="1" r="R126"/>
  <c r="R280"/>
  <c r="R546"/>
  <c r="R563"/>
  <c r="T585"/>
  <c r="BK597"/>
  <c r="J597"/>
  <c r="J70"/>
  <c r="BK845"/>
  <c r="J845"/>
  <c r="J71"/>
  <c r="BK850"/>
  <c r="J850"/>
  <c r="J72"/>
  <c r="BK859"/>
  <c r="J859"/>
  <c r="J73"/>
  <c r="P876"/>
  <c i="3" r="BK97"/>
  <c r="T97"/>
  <c r="T132"/>
  <c r="R167"/>
  <c r="R211"/>
  <c r="R248"/>
  <c r="T273"/>
  <c r="T317"/>
  <c r="T346"/>
  <c r="T414"/>
  <c r="T439"/>
  <c r="T446"/>
  <c i="4" r="P98"/>
  <c r="P124"/>
  <c r="P132"/>
  <c r="BK140"/>
  <c r="J140"/>
  <c r="J67"/>
  <c r="BK150"/>
  <c r="J150"/>
  <c r="J68"/>
  <c r="T150"/>
  <c r="R160"/>
  <c r="R168"/>
  <c i="2" r="P126"/>
  <c r="T280"/>
  <c r="T546"/>
  <c r="T563"/>
  <c r="R585"/>
  <c r="P597"/>
  <c r="P845"/>
  <c r="P850"/>
  <c r="P859"/>
  <c r="BK876"/>
  <c r="J876"/>
  <c r="J74"/>
  <c i="3" r="R97"/>
  <c r="R132"/>
  <c r="T167"/>
  <c r="T211"/>
  <c r="T248"/>
  <c r="R273"/>
  <c r="R317"/>
  <c r="R346"/>
  <c r="R414"/>
  <c r="R439"/>
  <c r="BK446"/>
  <c r="J446"/>
  <c r="J74"/>
  <c i="4" r="R98"/>
  <c r="R124"/>
  <c r="R132"/>
  <c r="R140"/>
  <c r="P150"/>
  <c r="BK160"/>
  <c r="J160"/>
  <c r="J69"/>
  <c r="T160"/>
  <c r="P168"/>
  <c r="BK174"/>
  <c r="J174"/>
  <c r="J71"/>
  <c r="R174"/>
  <c r="T174"/>
  <c r="P182"/>
  <c r="T182"/>
  <c r="P190"/>
  <c r="T190"/>
  <c r="P198"/>
  <c r="T198"/>
  <c r="T206"/>
  <c i="2" r="BK97"/>
  <c r="J97"/>
  <c r="J61"/>
  <c r="R97"/>
  <c r="BK109"/>
  <c r="J109"/>
  <c r="J62"/>
  <c r="P109"/>
  <c r="R109"/>
  <c r="T109"/>
  <c r="T126"/>
  <c r="P280"/>
  <c r="P546"/>
  <c r="BK563"/>
  <c r="J563"/>
  <c r="J68"/>
  <c r="P585"/>
  <c r="R597"/>
  <c r="R845"/>
  <c r="R850"/>
  <c r="T859"/>
  <c r="T876"/>
  <c i="3" r="BK132"/>
  <c r="J132"/>
  <c r="J65"/>
  <c r="BK167"/>
  <c r="J167"/>
  <c r="J66"/>
  <c r="BK211"/>
  <c r="J211"/>
  <c r="J67"/>
  <c r="P248"/>
  <c r="BK273"/>
  <c r="J273"/>
  <c r="J69"/>
  <c r="P317"/>
  <c r="BK346"/>
  <c r="J346"/>
  <c r="J71"/>
  <c r="P414"/>
  <c r="BK439"/>
  <c r="J439"/>
  <c r="J73"/>
  <c r="R446"/>
  <c i="4" r="BK98"/>
  <c r="J98"/>
  <c r="J64"/>
  <c r="BK124"/>
  <c r="J124"/>
  <c r="J65"/>
  <c r="T124"/>
  <c r="P140"/>
  <c i="2" r="P97"/>
  <c r="P96"/>
  <c r="T97"/>
  <c r="T96"/>
  <c r="BK126"/>
  <c r="J126"/>
  <c r="J63"/>
  <c r="BK280"/>
  <c r="J280"/>
  <c r="J64"/>
  <c r="BK546"/>
  <c r="J546"/>
  <c r="J65"/>
  <c r="P563"/>
  <c r="P562"/>
  <c r="P95"/>
  <c i="1" r="AU55"/>
  <c i="2" r="BK585"/>
  <c r="J585"/>
  <c r="J69"/>
  <c r="T597"/>
  <c r="T845"/>
  <c r="T850"/>
  <c r="R859"/>
  <c r="R876"/>
  <c i="3" r="P97"/>
  <c r="P132"/>
  <c r="P167"/>
  <c r="P211"/>
  <c r="BK248"/>
  <c r="J248"/>
  <c r="J68"/>
  <c r="P273"/>
  <c r="BK317"/>
  <c r="J317"/>
  <c r="J70"/>
  <c r="P346"/>
  <c r="BK414"/>
  <c r="J414"/>
  <c r="J72"/>
  <c r="P439"/>
  <c r="P446"/>
  <c i="4" r="T98"/>
  <c r="BK132"/>
  <c r="J132"/>
  <c r="J66"/>
  <c r="T132"/>
  <c r="T140"/>
  <c r="R150"/>
  <c r="P160"/>
  <c r="BK168"/>
  <c r="J168"/>
  <c r="J70"/>
  <c r="T168"/>
  <c r="P174"/>
  <c r="BK182"/>
  <c r="J182"/>
  <c r="J72"/>
  <c r="R182"/>
  <c r="BK190"/>
  <c r="J190"/>
  <c r="J73"/>
  <c r="R190"/>
  <c r="BK198"/>
  <c r="J198"/>
  <c r="J74"/>
  <c r="R198"/>
  <c r="BK206"/>
  <c r="J206"/>
  <c r="J75"/>
  <c r="P206"/>
  <c r="R206"/>
  <c i="5" r="BK87"/>
  <c r="J87"/>
  <c r="J62"/>
  <c r="P87"/>
  <c r="P84"/>
  <c r="P83"/>
  <c i="1" r="AU59"/>
  <c i="5" r="R87"/>
  <c r="R84"/>
  <c r="R83"/>
  <c r="T87"/>
  <c r="T84"/>
  <c r="T83"/>
  <c i="2" r="BK559"/>
  <c r="J559"/>
  <c r="J66"/>
  <c r="BK901"/>
  <c r="J901"/>
  <c r="J75"/>
  <c i="5" r="BK85"/>
  <c r="J85"/>
  <c r="J61"/>
  <c r="BK90"/>
  <c r="J90"/>
  <c r="J63"/>
  <c r="E48"/>
  <c r="J77"/>
  <c r="F80"/>
  <c r="BE88"/>
  <c r="BE86"/>
  <c r="BE89"/>
  <c r="BE91"/>
  <c i="4" r="E50"/>
  <c r="J59"/>
  <c r="BE99"/>
  <c r="BE102"/>
  <c r="BE103"/>
  <c r="BE107"/>
  <c r="BE118"/>
  <c r="BE119"/>
  <c r="BE120"/>
  <c r="BE123"/>
  <c r="BE125"/>
  <c r="BE126"/>
  <c r="BE139"/>
  <c r="BE143"/>
  <c r="BE148"/>
  <c r="BE149"/>
  <c r="BE151"/>
  <c r="BE152"/>
  <c r="BE154"/>
  <c r="BE156"/>
  <c r="BE162"/>
  <c r="BE165"/>
  <c r="BE170"/>
  <c r="BE177"/>
  <c r="BE185"/>
  <c r="BE187"/>
  <c r="BE189"/>
  <c r="BE200"/>
  <c r="BE201"/>
  <c r="BE202"/>
  <c r="BE204"/>
  <c r="BE209"/>
  <c r="BE215"/>
  <c r="F94"/>
  <c r="BE105"/>
  <c r="BE112"/>
  <c r="BE113"/>
  <c r="BE114"/>
  <c r="BE127"/>
  <c r="BE129"/>
  <c r="BE131"/>
  <c r="BE137"/>
  <c r="BE138"/>
  <c r="BE147"/>
  <c r="BE155"/>
  <c r="BE157"/>
  <c r="BE164"/>
  <c r="BE172"/>
  <c r="BE173"/>
  <c r="BE175"/>
  <c r="BE176"/>
  <c r="BE183"/>
  <c r="BE188"/>
  <c r="BE191"/>
  <c r="BE192"/>
  <c r="BE196"/>
  <c r="BE197"/>
  <c r="BE207"/>
  <c r="BE210"/>
  <c r="BE212"/>
  <c r="BE213"/>
  <c i="3" r="J97"/>
  <c r="J64"/>
  <c i="4" r="J91"/>
  <c r="BE106"/>
  <c r="BE108"/>
  <c r="BE110"/>
  <c r="BE111"/>
  <c r="BE115"/>
  <c r="BE116"/>
  <c r="BE121"/>
  <c r="BE122"/>
  <c r="BE128"/>
  <c r="BE130"/>
  <c r="BE133"/>
  <c r="BE134"/>
  <c r="BE135"/>
  <c r="BE141"/>
  <c r="BE142"/>
  <c r="BE145"/>
  <c r="BE146"/>
  <c r="BE158"/>
  <c r="BE159"/>
  <c r="BE161"/>
  <c r="BE163"/>
  <c r="BE171"/>
  <c r="BE179"/>
  <c r="BE180"/>
  <c r="BE184"/>
  <c r="BE193"/>
  <c r="BE194"/>
  <c r="BE195"/>
  <c r="BE203"/>
  <c r="BE208"/>
  <c r="BE100"/>
  <c r="BE101"/>
  <c r="BE104"/>
  <c r="BE109"/>
  <c r="BE117"/>
  <c r="BE136"/>
  <c r="BE144"/>
  <c r="BE153"/>
  <c r="BE166"/>
  <c r="BE167"/>
  <c r="BE169"/>
  <c r="BE178"/>
  <c r="BE181"/>
  <c r="BE186"/>
  <c r="BE199"/>
  <c r="BE205"/>
  <c r="BE211"/>
  <c r="BE214"/>
  <c i="3" r="F93"/>
  <c r="BE98"/>
  <c r="BE106"/>
  <c r="BE110"/>
  <c r="BE111"/>
  <c r="BE126"/>
  <c r="BE131"/>
  <c r="BE137"/>
  <c r="BE142"/>
  <c r="BE151"/>
  <c r="BE166"/>
  <c r="BE172"/>
  <c r="BE174"/>
  <c r="BE178"/>
  <c r="BE195"/>
  <c r="BE199"/>
  <c r="BE204"/>
  <c r="BE207"/>
  <c r="BE208"/>
  <c r="BE214"/>
  <c r="BE230"/>
  <c r="BE244"/>
  <c r="BE251"/>
  <c r="BE257"/>
  <c r="BE258"/>
  <c r="BE261"/>
  <c r="BE263"/>
  <c r="BE269"/>
  <c r="BE272"/>
  <c r="BE278"/>
  <c r="BE283"/>
  <c r="BE284"/>
  <c r="BE289"/>
  <c r="BE343"/>
  <c r="BE349"/>
  <c r="BE353"/>
  <c r="BE355"/>
  <c r="BE357"/>
  <c r="BE362"/>
  <c r="BE363"/>
  <c r="BE377"/>
  <c r="BE380"/>
  <c r="BE381"/>
  <c r="BE395"/>
  <c r="BE399"/>
  <c r="BE407"/>
  <c r="BE410"/>
  <c r="BE411"/>
  <c r="BE413"/>
  <c r="BE421"/>
  <c r="BE424"/>
  <c r="BE426"/>
  <c r="BE429"/>
  <c r="BE433"/>
  <c r="BE455"/>
  <c r="BE458"/>
  <c r="BE459"/>
  <c r="E50"/>
  <c r="J56"/>
  <c r="J59"/>
  <c r="BE100"/>
  <c r="BE101"/>
  <c r="BE104"/>
  <c r="BE105"/>
  <c r="BE107"/>
  <c r="BE113"/>
  <c r="BE114"/>
  <c r="BE116"/>
  <c r="BE123"/>
  <c r="BE125"/>
  <c r="BE128"/>
  <c r="BE133"/>
  <c r="BE136"/>
  <c r="BE145"/>
  <c r="BE158"/>
  <c r="BE161"/>
  <c r="BE176"/>
  <c r="BE180"/>
  <c r="BE198"/>
  <c r="BE201"/>
  <c r="BE202"/>
  <c r="BE215"/>
  <c r="BE218"/>
  <c r="BE223"/>
  <c r="BE226"/>
  <c r="BE233"/>
  <c r="BE235"/>
  <c r="BE238"/>
  <c r="BE242"/>
  <c r="BE253"/>
  <c r="BE255"/>
  <c r="BE274"/>
  <c r="BE295"/>
  <c r="BE307"/>
  <c r="BE311"/>
  <c r="BE313"/>
  <c r="BE314"/>
  <c r="BE320"/>
  <c r="BE321"/>
  <c r="BE324"/>
  <c r="BE333"/>
  <c r="BE334"/>
  <c r="BE340"/>
  <c r="BE345"/>
  <c r="BE347"/>
  <c r="BE356"/>
  <c r="BE361"/>
  <c r="BE368"/>
  <c r="BE369"/>
  <c r="BE371"/>
  <c r="BE372"/>
  <c r="BE374"/>
  <c r="BE375"/>
  <c r="BE378"/>
  <c r="BE401"/>
  <c r="BE408"/>
  <c r="BE415"/>
  <c r="BE440"/>
  <c r="BE442"/>
  <c r="BE449"/>
  <c r="BE453"/>
  <c i="2" r="BK562"/>
  <c r="J562"/>
  <c r="J67"/>
  <c i="3" r="BE102"/>
  <c r="BE108"/>
  <c r="BE119"/>
  <c r="BE120"/>
  <c r="BE129"/>
  <c r="BE139"/>
  <c r="BE146"/>
  <c r="BE148"/>
  <c r="BE152"/>
  <c r="BE160"/>
  <c r="BE163"/>
  <c r="BE164"/>
  <c r="BE168"/>
  <c r="BE171"/>
  <c r="BE177"/>
  <c r="BE183"/>
  <c r="BE189"/>
  <c r="BE192"/>
  <c r="BE193"/>
  <c r="BE210"/>
  <c r="BE220"/>
  <c r="BE224"/>
  <c r="BE227"/>
  <c r="BE229"/>
  <c r="BE232"/>
  <c r="BE239"/>
  <c r="BE241"/>
  <c r="BE245"/>
  <c r="BE249"/>
  <c r="BE252"/>
  <c r="BE260"/>
  <c r="BE267"/>
  <c r="BE276"/>
  <c r="BE277"/>
  <c r="BE290"/>
  <c r="BE293"/>
  <c r="BE296"/>
  <c r="BE298"/>
  <c r="BE301"/>
  <c r="BE302"/>
  <c r="BE304"/>
  <c r="BE305"/>
  <c r="BE318"/>
  <c r="BE325"/>
  <c r="BE326"/>
  <c r="BE327"/>
  <c r="BE328"/>
  <c r="BE330"/>
  <c r="BE331"/>
  <c r="BE342"/>
  <c r="BE365"/>
  <c r="BE366"/>
  <c r="BE383"/>
  <c r="BE389"/>
  <c r="BE392"/>
  <c r="BE396"/>
  <c r="BE417"/>
  <c r="BE423"/>
  <c r="BE435"/>
  <c r="BE436"/>
  <c r="BE445"/>
  <c r="BE451"/>
  <c r="BE457"/>
  <c r="BE117"/>
  <c r="BE122"/>
  <c r="BE135"/>
  <c r="BE140"/>
  <c r="BE141"/>
  <c r="BE143"/>
  <c r="BE149"/>
  <c r="BE154"/>
  <c r="BE155"/>
  <c r="BE157"/>
  <c r="BE170"/>
  <c r="BE175"/>
  <c r="BE181"/>
  <c r="BE184"/>
  <c r="BE186"/>
  <c r="BE187"/>
  <c r="BE190"/>
  <c r="BE196"/>
  <c r="BE205"/>
  <c r="BE212"/>
  <c r="BE216"/>
  <c r="BE219"/>
  <c r="BE221"/>
  <c r="BE236"/>
  <c r="BE247"/>
  <c r="BE254"/>
  <c r="BE264"/>
  <c r="BE266"/>
  <c r="BE270"/>
  <c r="BE280"/>
  <c r="BE281"/>
  <c r="BE286"/>
  <c r="BE287"/>
  <c r="BE292"/>
  <c r="BE299"/>
  <c r="BE308"/>
  <c r="BE310"/>
  <c r="BE316"/>
  <c r="BE322"/>
  <c r="BE336"/>
  <c r="BE337"/>
  <c r="BE339"/>
  <c r="BE350"/>
  <c r="BE351"/>
  <c r="BE354"/>
  <c r="BE358"/>
  <c r="BE360"/>
  <c r="BE384"/>
  <c r="BE386"/>
  <c r="BE387"/>
  <c r="BE390"/>
  <c r="BE393"/>
  <c r="BE398"/>
  <c r="BE402"/>
  <c r="BE404"/>
  <c r="BE405"/>
  <c r="BE418"/>
  <c r="BE420"/>
  <c r="BE427"/>
  <c r="BE430"/>
  <c r="BE432"/>
  <c r="BE438"/>
  <c r="BE443"/>
  <c r="BE447"/>
  <c i="2" r="J89"/>
  <c r="BE115"/>
  <c r="BE121"/>
  <c r="BE133"/>
  <c r="BE138"/>
  <c r="BE274"/>
  <c r="BE281"/>
  <c r="BE417"/>
  <c r="BE437"/>
  <c r="BE442"/>
  <c r="BE507"/>
  <c r="BE536"/>
  <c r="BE542"/>
  <c r="BE556"/>
  <c r="BE570"/>
  <c r="BE598"/>
  <c r="BE826"/>
  <c r="E48"/>
  <c r="F55"/>
  <c r="BE98"/>
  <c r="BE110"/>
  <c r="BE143"/>
  <c r="BE148"/>
  <c r="BE429"/>
  <c r="BE524"/>
  <c r="BE549"/>
  <c r="BE592"/>
  <c r="BE613"/>
  <c r="BE843"/>
  <c r="BE873"/>
  <c r="BE899"/>
  <c r="BE203"/>
  <c r="BE257"/>
  <c r="BE409"/>
  <c r="BE413"/>
  <c r="BE483"/>
  <c r="BE492"/>
  <c r="BE498"/>
  <c r="BE519"/>
  <c r="BE531"/>
  <c r="BE547"/>
  <c r="BE560"/>
  <c r="BE564"/>
  <c r="BE575"/>
  <c r="BE580"/>
  <c r="BE586"/>
  <c r="BE603"/>
  <c r="BE631"/>
  <c r="BE635"/>
  <c r="BE104"/>
  <c r="BE127"/>
  <c r="BE262"/>
  <c r="BE268"/>
  <c r="BE423"/>
  <c r="BE460"/>
  <c r="BE466"/>
  <c r="BE513"/>
  <c r="BE551"/>
  <c r="BE552"/>
  <c r="BE609"/>
  <c r="BE762"/>
  <c r="BE846"/>
  <c r="BE848"/>
  <c r="BE851"/>
  <c r="BE856"/>
  <c r="BE860"/>
  <c r="BE863"/>
  <c r="BE866"/>
  <c r="BE877"/>
  <c r="BE881"/>
  <c r="BE883"/>
  <c r="BE902"/>
  <c r="BE907"/>
  <c r="F37"/>
  <c i="1" r="BD55"/>
  <c i="5" r="J34"/>
  <c i="1" r="AW59"/>
  <c i="2" r="F34"/>
  <c i="1" r="BA55"/>
  <c i="4" r="F38"/>
  <c i="1" r="BC58"/>
  <c r="AS54"/>
  <c i="4" r="F39"/>
  <c i="1" r="BD58"/>
  <c i="5" r="F34"/>
  <c i="1" r="BA59"/>
  <c i="5" r="F37"/>
  <c i="1" r="BD59"/>
  <c i="5" r="F36"/>
  <c i="1" r="BC59"/>
  <c i="2" r="F36"/>
  <c i="1" r="BC55"/>
  <c i="4" r="F36"/>
  <c i="1" r="BA58"/>
  <c i="2" r="F35"/>
  <c i="1" r="BB55"/>
  <c i="4" r="F37"/>
  <c i="1" r="BB58"/>
  <c i="3" r="F36"/>
  <c i="1" r="BA57"/>
  <c i="4" r="J36"/>
  <c i="1" r="AW58"/>
  <c i="5" r="F35"/>
  <c i="1" r="BB59"/>
  <c i="3" r="F37"/>
  <c i="1" r="BB57"/>
  <c i="3" r="F39"/>
  <c i="1" r="BD57"/>
  <c i="3" r="J36"/>
  <c i="1" r="AW57"/>
  <c i="3" r="F38"/>
  <c i="1" r="BC57"/>
  <c i="2" r="J34"/>
  <c i="1" r="AW55"/>
  <c i="2" l="1" r="R562"/>
  <c i="4" r="T97"/>
  <c i="2" r="R96"/>
  <c r="R95"/>
  <c i="4" r="R97"/>
  <c i="3" r="R96"/>
  <c i="2" r="T562"/>
  <c r="T95"/>
  <c i="3" r="BK96"/>
  <c r="J96"/>
  <c r="J63"/>
  <c r="P96"/>
  <c i="1" r="AU57"/>
  <c i="4" r="P97"/>
  <c i="1" r="AU58"/>
  <c i="3" r="T96"/>
  <c i="4" r="BK97"/>
  <c r="J97"/>
  <c r="J63"/>
  <c i="2" r="BK96"/>
  <c r="J96"/>
  <c r="J60"/>
  <c i="5" r="BK84"/>
  <c r="J84"/>
  <c r="J60"/>
  <c i="2" r="J33"/>
  <c i="1" r="AV55"/>
  <c r="AT55"/>
  <c i="4" r="F35"/>
  <c i="1" r="AZ58"/>
  <c r="BA56"/>
  <c r="AW56"/>
  <c r="BC56"/>
  <c r="AY56"/>
  <c r="BB56"/>
  <c r="AX56"/>
  <c r="BD56"/>
  <c i="4" r="J35"/>
  <c i="1" r="AV58"/>
  <c r="AT58"/>
  <c i="2" r="F33"/>
  <c i="1" r="AZ55"/>
  <c i="3" r="F35"/>
  <c i="1" r="AZ57"/>
  <c i="5" r="F33"/>
  <c i="1" r="AZ59"/>
  <c i="5" r="J33"/>
  <c i="1" r="AV59"/>
  <c r="AT59"/>
  <c i="3" r="J35"/>
  <c i="1" r="AV57"/>
  <c r="AT57"/>
  <c i="2" l="1" r="BK95"/>
  <c r="J95"/>
  <c r="J59"/>
  <c i="5" r="BK83"/>
  <c r="J83"/>
  <c r="J59"/>
  <c i="3" r="J32"/>
  <c i="1" r="AG57"/>
  <c i="4" r="J32"/>
  <c i="1" r="AG58"/>
  <c i="2" r="J30"/>
  <c i="1" r="AG55"/>
  <c r="BA54"/>
  <c r="W30"/>
  <c r="BD54"/>
  <c r="W33"/>
  <c r="AU56"/>
  <c r="AU54"/>
  <c r="BC54"/>
  <c r="W32"/>
  <c r="BB54"/>
  <c r="W31"/>
  <c r="AZ56"/>
  <c r="AV56"/>
  <c r="AT56"/>
  <c i="4" l="1" r="J41"/>
  <c i="3" r="J41"/>
  <c i="2" r="J39"/>
  <c i="1" r="AN55"/>
  <c r="AN57"/>
  <c r="AN58"/>
  <c i="5" r="J30"/>
  <c i="1" r="AG59"/>
  <c r="AX54"/>
  <c r="AY54"/>
  <c r="AG56"/>
  <c r="AW54"/>
  <c r="AK30"/>
  <c r="AZ54"/>
  <c r="W29"/>
  <c i="5" l="1" r="J39"/>
  <c i="1" r="AN59"/>
  <c r="AN56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<sst xmlns="http://schemas.openxmlformats.org/spreadsheetml/2006/main">
  <si>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</si>
  <si>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</si>
  <si>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</si>
  <si>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</si>
  <si>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</si>
  <si>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{b0f40715-ab95-46ee-98db-6df96436ab27}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</si>
  <si>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</si>
  <si>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</si>
  <si>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</si>
  <si>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</si>
  <si>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</si>
  <si>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</si>
  <si>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</si>
  <si>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</si>
  <si>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TERZSJABRAD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</si>
  <si>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</si>
  <si>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</si>
  <si>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ŽŠ Liberec, Jabloňová - Protiradonová opatření</t>
  </si>
  <si>
    <t>KSO:</t>
  </si>
  <si>
    <t>801 32 12</t>
  </si>
  <si>
    <t>CC-CZ:</t>
  </si>
  <si>
    <t/>
  </si>
  <si>
    <t>Místo:</t>
  </si>
  <si>
    <t>Liberec</t>
  </si>
  <si>
    <t>Datum:</t>
  </si>
  <si>
    <t>3. 6. 2022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</si>
  <si>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</si>
  <si>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</si>
  <si>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</si>
  <si>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</si>
  <si>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</si>
  <si>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</si>
  <si>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</si>
  <si>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Ing. Radovan Novotný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</si>
  <si>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</si>
  <si>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</si>
  <si>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</si>
  <si>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</si>
  <si>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</si>
  <si>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</si>
  <si>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</si>
  <si>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</si>
  <si>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</si>
  <si>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</si>
  <si>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</si>
  <si>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</si>
  <si>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</si>
  <si>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</si>
  <si>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</si>
  <si>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</si>
  <si>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</si>
  <si>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</si>
  <si>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</si>
  <si>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</si>
  <si>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</si>
  <si>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</si>
  <si>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</si>
  <si>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</si>
  <si>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</si>
  <si>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</si>
  <si>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</si>
  <si>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</si>
  <si>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</si>
  <si>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</si>
  <si>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</si>
  <si>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</si>
  <si>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</si>
  <si>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</si>
  <si>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</si>
  <si>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</si>
  <si>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</si>
  <si>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</si>
  <si>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</si>
  <si>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</si>
  <si>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</si>
  <si>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</si>
  <si>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</si>
  <si>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</si>
  <si>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</si>
  <si>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Hlavní stavební úpravy</t>
  </si>
  <si>
    <t>STA</t>
  </si>
  <si>
    <t>1</t>
  </si>
  <si>
    <t>{8b8da7b9-e785-48f4-ad28-ade83d337135}</t>
  </si>
  <si>
    <t>2</t>
  </si>
  <si>
    <t>02</t>
  </si>
  <si>
    <t>Specialisté</t>
  </si>
  <si>
    <t>{f6b67edc-802c-4fea-a8e1-7d31bdfdae9b}</t>
  </si>
  <si>
    <t>D.1.4.1</t>
  </si>
  <si>
    <t>Vzduchotechnika</t>
  </si>
  <si>
    <t>Soupis</t>
  </si>
  <si>
    <t>{95f29b2d-0c6b-48be-90f5-aa7731eeb4f6}</t>
  </si>
  <si>
    <t>D.1.4.2</t>
  </si>
  <si>
    <t>Elektroinstalace</t>
  </si>
  <si>
    <t>{919363da-fbac-48a6-bb3b-544e304cd658}</t>
  </si>
  <si>
    <t>VRN</t>
  </si>
  <si>
    <t>Vedlejší rozpočtové náklady</t>
  </si>
  <si>
    <t>{5bafcad6-a74e-4b4f-a214-16f774345023}</t>
  </si>
  <si>
    <t>dlazba10</t>
  </si>
  <si>
    <t>0,54</t>
  </si>
  <si>
    <t>socialkyobkl</t>
  </si>
  <si>
    <t>11,08</t>
  </si>
  <si>
    <t>KRYCÍ LIST SOUPISU PRACÍ</t>
  </si>
  <si>
    <t>penesdk1</t>
  </si>
  <si>
    <t>320,538</t>
  </si>
  <si>
    <t>penesdk2</t>
  </si>
  <si>
    <t>2,565</t>
  </si>
  <si>
    <t>Objekt:</t>
  </si>
  <si>
    <t>01 - Hlavní stavební úpravy</t>
  </si>
  <si>
    <t>Položky jako vyčištění, ochrana stávajících konstrukcí jsou v rámci soupisu prací ZŠ Jabloňová z 04/2020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</si>
  <si>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</si>
  <si>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</si>
  <si>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</si>
  <si>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</si>
  <si>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</si>
  <si>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</si>
  <si>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</si>
  <si>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</si>
  <si>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</si>
  <si>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</si>
  <si>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</si>
  <si>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</si>
  <si>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 vč. přesunu hmot</t>
  </si>
  <si>
    <t xml:space="preserve">    713 - Izolace tepelné vč. přesunu hmot</t>
  </si>
  <si>
    <t xml:space="preserve">    763 - Konstrukce suché výstavby</t>
  </si>
  <si>
    <t xml:space="preserve">    766 - Konstrukce truhlářské vč. přesunu hmot</t>
  </si>
  <si>
    <t xml:space="preserve">    767 - Konstrukce zámečnické vč. přesunu hmot</t>
  </si>
  <si>
    <t xml:space="preserve">    771 - Podlahy z dlaždic vč. přesunu hmot</t>
  </si>
  <si>
    <t xml:space="preserve">    781 - Dokončovací práce - obklady vč. přesunu hmot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</si>
  <si>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</si>
  <si>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</si>
  <si>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</si>
  <si>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</si>
  <si>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</si>
  <si>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</si>
  <si>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</si>
  <si>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</si>
  <si>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</si>
  <si>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</si>
  <si>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</si>
  <si>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</si>
  <si>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</si>
  <si>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</si>
  <si>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</si>
  <si>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</si>
  <si>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</si>
  <si>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</si>
  <si>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</si>
  <si>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174111102</t>
  </si>
  <si>
    <t>Zásyp sypaninou z jakékoliv horniny ručně s uložením výkopku ve vrstvách se zhutněním v uzavřených prostorách s urovnáním povrchu zásypu</t>
  </si>
  <si>
    <t>m3</t>
  </si>
  <si>
    <t>CS ÚRS 2022 01</t>
  </si>
  <si>
    <t>4</t>
  </si>
  <si>
    <t>617554894</t>
  </si>
  <si>
    <t>Online PSC</t>
  </si>
  <si>
    <t>https://podminky.urs.cz/item/CS_URS_2022_01/174111102</t>
  </si>
  <si>
    <t>VV</t>
  </si>
  <si>
    <t xml:space="preserve">skladba podlahy </t>
  </si>
  <si>
    <t>výkres A03</t>
  </si>
  <si>
    <t>0,9*0,6*0,4</t>
  </si>
  <si>
    <t>Součet</t>
  </si>
  <si>
    <t>M</t>
  </si>
  <si>
    <t>583312.0</t>
  </si>
  <si>
    <t>vhodný zásypový materiál</t>
  </si>
  <si>
    <t>t</t>
  </si>
  <si>
    <t>8</t>
  </si>
  <si>
    <t>798976400</t>
  </si>
  <si>
    <t>0,9*0,6*0,4*1,8</t>
  </si>
  <si>
    <t>3</t>
  </si>
  <si>
    <t>Svislé a kompletní konstrukce</t>
  </si>
  <si>
    <t>317142442</t>
  </si>
  <si>
    <t>Překlady nenosné z pórobetonu osazené do tenkého maltového lože, výšky do 250 mm, šířky překladu 150 mm, délky překladu přes 1000 do 1250 mm</t>
  </si>
  <si>
    <t>kus</t>
  </si>
  <si>
    <t>721145702</t>
  </si>
  <si>
    <t>https://podminky.urs.cz/item/CS_URS_2022_01/317142442</t>
  </si>
  <si>
    <t>pavilon MV</t>
  </si>
  <si>
    <t>342272245</t>
  </si>
  <si>
    <t>Příčky z pórobetonových tvárnic hladkých na tenké maltové lože objemová hmotnost do 500 kg/m3, tloušťka příčky 150 mm</t>
  </si>
  <si>
    <t>m2</t>
  </si>
  <si>
    <t>1701147444</t>
  </si>
  <si>
    <t>https://podminky.urs.cz/item/CS_URS_2022_01/342272245</t>
  </si>
  <si>
    <t>1,58*3,1</t>
  </si>
  <si>
    <t>-0,9*2,1</t>
  </si>
  <si>
    <t>5</t>
  </si>
  <si>
    <t>342291121</t>
  </si>
  <si>
    <t>Ukotvení příček plochými kotvami, do konstrukce cihelné</t>
  </si>
  <si>
    <t>m</t>
  </si>
  <si>
    <t>-1083880945</t>
  </si>
  <si>
    <t>https://podminky.urs.cz/item/CS_URS_2022_01/342291121</t>
  </si>
  <si>
    <t>2*3,1</t>
  </si>
  <si>
    <t>6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</si>
  <si>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</si>
  <si>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</si>
  <si>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</si>
  <si>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-304001199</t>
  </si>
  <si>
    <t>https://podminky.urs.cz/item/CS_URS_2022_01/612131101</t>
  </si>
  <si>
    <t>1,58*3,1*2</t>
  </si>
  <si>
    <t>-0,9*2,1*2</t>
  </si>
  <si>
    <t>7</t>
  </si>
  <si>
    <t>612135101</t>
  </si>
  <si>
    <t>Hrubá výplň rýh maltou jakékoli šířky rýhy ve stěnách</t>
  </si>
  <si>
    <t>-622008811</t>
  </si>
  <si>
    <t>https://podminky.urs.cz/item/CS_URS_2022_01/612135101</t>
  </si>
  <si>
    <t>pro U140 profily okolo otvorů</t>
  </si>
  <si>
    <t>(0,76*4+0,85*4+2,3*4)*4*0,2</t>
  </si>
  <si>
    <t>612142012</t>
  </si>
  <si>
    <t>Potažení vnitřních ploch pletivem v ploše nebo pruzích, na plném podkladu rabicovým provizorním přichycením stěn</t>
  </si>
  <si>
    <t>-684890257</t>
  </si>
  <si>
    <t>https://podminky.urs.cz/item/CS_URS_2022_01/612142012</t>
  </si>
  <si>
    <t>9</t>
  </si>
  <si>
    <t>612311.21</t>
  </si>
  <si>
    <t>Stěrka interiérové hlazená svislých konstrukcí stěn</t>
  </si>
  <si>
    <t>876050717</t>
  </si>
  <si>
    <t>10</t>
  </si>
  <si>
    <t>619995001</t>
  </si>
  <si>
    <t>Začištění omítek (s dodáním hmot) kolem oken, dveří, podlah, obkladů apod.</t>
  </si>
  <si>
    <t>2074948886</t>
  </si>
  <si>
    <t>https://podminky.urs.cz/item/CS_URS_2022_01/619995001</t>
  </si>
  <si>
    <t>otvory stěn</t>
  </si>
  <si>
    <t>zapravení z obou stran</t>
  </si>
  <si>
    <t>výkres A02</t>
  </si>
  <si>
    <t>VZ01</t>
  </si>
  <si>
    <t>2*0,942*2*2</t>
  </si>
  <si>
    <t>VZ02</t>
  </si>
  <si>
    <t>2*0,628*3</t>
  </si>
  <si>
    <t>VZ12</t>
  </si>
  <si>
    <t>2*(0,45+0,2)*2*1</t>
  </si>
  <si>
    <t>2*0,942*2*9</t>
  </si>
  <si>
    <t>VZ03</t>
  </si>
  <si>
    <t>2*0,628*1</t>
  </si>
  <si>
    <t>VZ04</t>
  </si>
  <si>
    <t>2*0,628*2</t>
  </si>
  <si>
    <t>VZ05</t>
  </si>
  <si>
    <t>2*0,942*1</t>
  </si>
  <si>
    <t>VZ06</t>
  </si>
  <si>
    <t>2*0,628*6</t>
  </si>
  <si>
    <t>VZ07</t>
  </si>
  <si>
    <t>2*0,785*2</t>
  </si>
  <si>
    <t>výkres A04</t>
  </si>
  <si>
    <t>2*0,942*2</t>
  </si>
  <si>
    <t>VZ13</t>
  </si>
  <si>
    <t>2*(0,45+0,25)*2*2</t>
  </si>
  <si>
    <t>VZ15</t>
  </si>
  <si>
    <t>2*1,13*1</t>
  </si>
  <si>
    <t>VZ16</t>
  </si>
  <si>
    <t>VZ17</t>
  </si>
  <si>
    <t>2*(0,3+0,15)*2*1</t>
  </si>
  <si>
    <t>výkres A05</t>
  </si>
  <si>
    <t>2*0,942*2*6</t>
  </si>
  <si>
    <t>VZ20</t>
  </si>
  <si>
    <t>2*(0,3+0,35)*2*1</t>
  </si>
  <si>
    <t>VZ22</t>
  </si>
  <si>
    <t>ostatní</t>
  </si>
  <si>
    <t>10,0</t>
  </si>
  <si>
    <t>11</t>
  </si>
  <si>
    <t>61999.900</t>
  </si>
  <si>
    <t>Příplatek na případné dozdění vybouraných otvorů dle potřeby a dotěsnění mezery mezi potrubím z obou stran pružnou vložku</t>
  </si>
  <si>
    <t>476951871</t>
  </si>
  <si>
    <t>12</t>
  </si>
  <si>
    <t>632450121</t>
  </si>
  <si>
    <t>Potěr cementový vyrovnávací ze suchých směsí v pásu o průměrné (střední) tl. od 10 do 20 mm</t>
  </si>
  <si>
    <t>-1685067514</t>
  </si>
  <si>
    <t>https://podminky.urs.cz/item/CS_URS_2022_01/632450121</t>
  </si>
  <si>
    <t>1,58*0,15</t>
  </si>
  <si>
    <t>13</t>
  </si>
  <si>
    <t>632450133</t>
  </si>
  <si>
    <t>Potěr cementový vyrovnávací ze suchých směsí v ploše o průměrné (střední) tl. přes 30 do 40 mm</t>
  </si>
  <si>
    <t>696927447</t>
  </si>
  <si>
    <t>https://podminky.urs.cz/item/CS_URS_2022_01/632450133</t>
  </si>
  <si>
    <t>0,9*0,6</t>
  </si>
  <si>
    <t>14</t>
  </si>
  <si>
    <t>632451212</t>
  </si>
  <si>
    <t>Potěr cementový samonivelační litý tř. C 20, tl. přes 35 do 40 mm</t>
  </si>
  <si>
    <t>1478915631</t>
  </si>
  <si>
    <t>https://podminky.urs.cz/item/CS_URS_2022_01/632451212</t>
  </si>
  <si>
    <t>632481213</t>
  </si>
  <si>
    <t>Separační vrstva k oddělení podlahových vrstev z polyetylénové fólie</t>
  </si>
  <si>
    <t>-1625804879</t>
  </si>
  <si>
    <t>https://podminky.urs.cz/item/CS_URS_2022_01/632481213</t>
  </si>
  <si>
    <t>Ostatní konstrukce a práce, bourání</t>
  </si>
  <si>
    <t>16</t>
  </si>
  <si>
    <t>949101111</t>
  </si>
  <si>
    <t>Lešení pomocné pracovní pro objekty pozemních staveb pro zatížení do 150 kg/m2, o výšce lešeňové podlahy do 1,9 m</t>
  </si>
  <si>
    <t>1291082872</t>
  </si>
  <si>
    <t>https://podminky.urs.cz/item/CS_URS_2022_01/949101111</t>
  </si>
  <si>
    <t>1,58*1,5*2</t>
  </si>
  <si>
    <t>pavilon MV/D - výkres A02</t>
  </si>
  <si>
    <t>mč D.109</t>
  </si>
  <si>
    <t>2,53*1,5</t>
  </si>
  <si>
    <t>1,9*1,5</t>
  </si>
  <si>
    <t>mč D.101</t>
  </si>
  <si>
    <t>14,74*1,5</t>
  </si>
  <si>
    <t>mč D.102</t>
  </si>
  <si>
    <t>1,52*1,5</t>
  </si>
  <si>
    <t>mč D.105</t>
  </si>
  <si>
    <t>mč D.104</t>
  </si>
  <si>
    <t>9,532*1,5</t>
  </si>
  <si>
    <t>4,463*1,5</t>
  </si>
  <si>
    <t xml:space="preserve"> výkres A03</t>
  </si>
  <si>
    <t>mč U2.108</t>
  </si>
  <si>
    <t>9,28*1,5</t>
  </si>
  <si>
    <t>0,46*1,5</t>
  </si>
  <si>
    <t>mč U2.107</t>
  </si>
  <si>
    <t>0,475*1,5</t>
  </si>
  <si>
    <t>mč U2.106</t>
  </si>
  <si>
    <t>mč U2.110</t>
  </si>
  <si>
    <t>1,66*1,5</t>
  </si>
  <si>
    <t>mč U2.109</t>
  </si>
  <si>
    <t>6,73*1,5</t>
  </si>
  <si>
    <t>mč U1.110</t>
  </si>
  <si>
    <t>mč U1.109</t>
  </si>
  <si>
    <t>mč U1.108</t>
  </si>
  <si>
    <t>9,295*1,5</t>
  </si>
  <si>
    <t>0,47*1,5</t>
  </si>
  <si>
    <t>mč U1.107</t>
  </si>
  <si>
    <t>9,275*1,5</t>
  </si>
  <si>
    <t>mč U1.106</t>
  </si>
  <si>
    <t>2,35*1,5</t>
  </si>
  <si>
    <t>mč S.119</t>
  </si>
  <si>
    <t>11,7*1,5</t>
  </si>
  <si>
    <t>0,8*1,5</t>
  </si>
  <si>
    <t>mč S.122</t>
  </si>
  <si>
    <t>5,2*1,5</t>
  </si>
  <si>
    <t>5,2*1,5*2</t>
  </si>
  <si>
    <t>mč U3.108</t>
  </si>
  <si>
    <t>9,3*1,5</t>
  </si>
  <si>
    <t>1,0*1,5</t>
  </si>
  <si>
    <t>mč U3.107</t>
  </si>
  <si>
    <t>mč U3.106</t>
  </si>
  <si>
    <t xml:space="preserve"> výkres A04</t>
  </si>
  <si>
    <t>mč MV.201</t>
  </si>
  <si>
    <t>6,215*1,5</t>
  </si>
  <si>
    <t>3,195*1,5</t>
  </si>
  <si>
    <t>6,49*1,5</t>
  </si>
  <si>
    <t>mč MV.202</t>
  </si>
  <si>
    <t>mč MV.210</t>
  </si>
  <si>
    <t>6,6*1,5</t>
  </si>
  <si>
    <t>0,936*1,5</t>
  </si>
  <si>
    <t>6,54*1,5</t>
  </si>
  <si>
    <t>mč MV.205</t>
  </si>
  <si>
    <t>1,43*1,5</t>
  </si>
  <si>
    <t>mč MV.206</t>
  </si>
  <si>
    <t>6,5*1,5</t>
  </si>
  <si>
    <t xml:space="preserve"> výkres A05</t>
  </si>
  <si>
    <t>mč U2.209</t>
  </si>
  <si>
    <t>3,05*1,5</t>
  </si>
  <si>
    <t>5,85*1,5</t>
  </si>
  <si>
    <t>6,86*1,5</t>
  </si>
  <si>
    <t>mč U2.208</t>
  </si>
  <si>
    <t>9,315*1,5</t>
  </si>
  <si>
    <t>0,74*1,5</t>
  </si>
  <si>
    <t>mč U2.207</t>
  </si>
  <si>
    <t>mč U2.206</t>
  </si>
  <si>
    <t>mč U1.209</t>
  </si>
  <si>
    <t>mč U1.208</t>
  </si>
  <si>
    <t>mč U1.207</t>
  </si>
  <si>
    <t>mč U3.209</t>
  </si>
  <si>
    <t>2,38*1,5</t>
  </si>
  <si>
    <t>mč U3.210</t>
  </si>
  <si>
    <t>1,06*1,5</t>
  </si>
  <si>
    <t>1,45*</t>
  </si>
  <si>
    <t>mč U3.206</t>
  </si>
  <si>
    <t>SD/04</t>
  </si>
  <si>
    <t>výkres A03 - na výšku copilitu 90cm</t>
  </si>
  <si>
    <t>(0,4+0,25+0,15*2)*3*1,5</t>
  </si>
  <si>
    <t>mč U2.104</t>
  </si>
  <si>
    <t>1,2*1,5</t>
  </si>
  <si>
    <t>mč U1.104</t>
  </si>
  <si>
    <t>0,782*1,5</t>
  </si>
  <si>
    <t>mč U3.104</t>
  </si>
  <si>
    <t>mč U2.204</t>
  </si>
  <si>
    <t>mč U1.205</t>
  </si>
  <si>
    <t>mč U3.205</t>
  </si>
  <si>
    <t>17</t>
  </si>
  <si>
    <t>965041.21</t>
  </si>
  <si>
    <t>Bourání stávající podlahové skladby do hloubky 450mm (VZ10), předpoklad 300x1000x450mm</t>
  </si>
  <si>
    <t>ks</t>
  </si>
  <si>
    <t>717923508</t>
  </si>
  <si>
    <t>18</t>
  </si>
  <si>
    <t>965081.12</t>
  </si>
  <si>
    <t>Šetrné vybourání podlah z dlaždic keramických nebo xylolitových tl do 10 mm plochy do 1 m2</t>
  </si>
  <si>
    <t>-868634964</t>
  </si>
  <si>
    <t>19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</si>
  <si>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</si>
  <si>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</si>
  <si>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-1261041572</t>
  </si>
  <si>
    <t>https://podminky.urs.cz/item/CS_URS_2022_01/971033331</t>
  </si>
  <si>
    <t>20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</si>
  <si>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</si>
  <si>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</si>
  <si>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-627115097</t>
  </si>
  <si>
    <t>https://podminky.urs.cz/item/CS_URS_2022_01/971033431</t>
  </si>
  <si>
    <t>VZ14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</si>
  <si>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</si>
  <si>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</si>
  <si>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1964929016</t>
  </si>
  <si>
    <t>https://podminky.urs.cz/item/CS_URS_2022_01/971033441</t>
  </si>
  <si>
    <t>VZ23</t>
  </si>
  <si>
    <t>22</t>
  </si>
  <si>
    <t>974031145</t>
  </si>
  <si>
    <t>Vysekání rýh ve zdivu cihelném na maltu vápennou nebo vápenocementovou do hl. 70 mm a šířky do 200 mm</t>
  </si>
  <si>
    <t>-2016438073</t>
  </si>
  <si>
    <t>https://podminky.urs.cz/item/CS_URS_2022_01/974031145</t>
  </si>
  <si>
    <t>(0,76*4+0,85*4+2,3*4)*4</t>
  </si>
  <si>
    <t>23</t>
  </si>
  <si>
    <t>977151125</t>
  </si>
  <si>
    <t>Jádrové vrty diamantovými korunkami do stavebních materiálů (železobetonu, betonu, cihel, obkladů, dlažeb, kamene) průměru přes 180 do 200 mm</t>
  </si>
  <si>
    <t>-175368401</t>
  </si>
  <si>
    <t>https://podminky.urs.cz/item/CS_URS_2022_01/977151125</t>
  </si>
  <si>
    <t>0,15*3</t>
  </si>
  <si>
    <t>0,25*1</t>
  </si>
  <si>
    <t>0,3*2</t>
  </si>
  <si>
    <t>24</t>
  </si>
  <si>
    <t>977151127</t>
  </si>
  <si>
    <t>Jádrové vrty diamantovými korunkami do stavebních materiálů (železobetonu, betonu, cihel, obkladů, dlažeb, kamene) průměru přes 225 do 250 mm</t>
  </si>
  <si>
    <t>-1036860158</t>
  </si>
  <si>
    <t>https://podminky.urs.cz/item/CS_URS_2022_01/977151127</t>
  </si>
  <si>
    <t>0,15*2</t>
  </si>
  <si>
    <t>25</t>
  </si>
  <si>
    <t>977151128</t>
  </si>
  <si>
    <t>Jádrové vrty diamantovými korunkami do stavebních materiálů (železobetonu, betonu, cihel, obkladů, dlažeb, kamene) průměru přes 250 do 300 mm</t>
  </si>
  <si>
    <t>-982860545</t>
  </si>
  <si>
    <t>https://podminky.urs.cz/item/CS_URS_2022_01/977151128</t>
  </si>
  <si>
    <t>(0,35+0,12)*2*2</t>
  </si>
  <si>
    <t>(0,35+0,12)*9*2</t>
  </si>
  <si>
    <t>VZ013</t>
  </si>
  <si>
    <t>0,1*1</t>
  </si>
  <si>
    <t>(0,35+0,12)*2*6</t>
  </si>
  <si>
    <t>26</t>
  </si>
  <si>
    <t>977151222</t>
  </si>
  <si>
    <t>Jádrové vrty diamantovými korunkami do stavebních materiálů (železobetonu, betonu, cihel, obkladů, dlažeb, kamene) dovrchní (směrem vzhůru), průměru přes 120 do 130 mm</t>
  </si>
  <si>
    <t>1818393682</t>
  </si>
  <si>
    <t>https://podminky.urs.cz/item/CS_URS_2022_01/977151222</t>
  </si>
  <si>
    <t>VZ08</t>
  </si>
  <si>
    <t>0,3*3</t>
  </si>
  <si>
    <t>VZ24</t>
  </si>
  <si>
    <t>0,74*3</t>
  </si>
  <si>
    <t>27</t>
  </si>
  <si>
    <t>977151223</t>
  </si>
  <si>
    <t>Jádrové vrty diamantovými korunkami do stavebních materiálů (železobetonu, betonu, cihel, obkladů, dlažeb, kamene) dovrchní (směrem vzhůru), průměru přes 130 do 150 mm</t>
  </si>
  <si>
    <t>1236533588</t>
  </si>
  <si>
    <t>https://podminky.urs.cz/item/CS_URS_2022_01/977151223</t>
  </si>
  <si>
    <t>VZ19</t>
  </si>
  <si>
    <t>0,74*1</t>
  </si>
  <si>
    <t>28</t>
  </si>
  <si>
    <t>977151225</t>
  </si>
  <si>
    <t>Jádrové vrty diamantovými korunkami do stavebních materiálů (železobetonu, betonu, cihel, obkladů, dlažeb, kamene) dovrchní (směrem vzhůru), průměru přes 180 do 200 mm</t>
  </si>
  <si>
    <t>-602544875</t>
  </si>
  <si>
    <t>https://podminky.urs.cz/item/CS_URS_2022_01/977151225</t>
  </si>
  <si>
    <t>VZ09</t>
  </si>
  <si>
    <t>0,25*2</t>
  </si>
  <si>
    <t>29</t>
  </si>
  <si>
    <t>977151227</t>
  </si>
  <si>
    <t>Jádrové vrty diamantovými korunkami do stavebních materiálů (železobetonu, betonu, cihel, obkladů, dlažeb, kamene) dovrchní (směrem vzhůru), průměru přes 225 do 250 mm</t>
  </si>
  <si>
    <t>-1871598231</t>
  </si>
  <si>
    <t>https://podminky.urs.cz/item/CS_URS_2022_01/977151227</t>
  </si>
  <si>
    <t>VZ11</t>
  </si>
  <si>
    <t>30</t>
  </si>
  <si>
    <t>977151232</t>
  </si>
  <si>
    <t>Jádrové vrty diamantovými korunkami do stavebních materiálů (železobetonu, betonu, cihel, obkladů, dlažeb, kamene) dovrchní (směrem vzhůru), průměru přes 400 do 450 mm</t>
  </si>
  <si>
    <t>-2056140066</t>
  </si>
  <si>
    <t>https://podminky.urs.cz/item/CS_URS_2022_01/977151232</t>
  </si>
  <si>
    <t>VZ18</t>
  </si>
  <si>
    <t>0,74*2</t>
  </si>
  <si>
    <t>31</t>
  </si>
  <si>
    <t>99981.100</t>
  </si>
  <si>
    <t>Doplnění, oprava střešní skladby po provedených prostupech od DN 250mm do DN 415mm vč. vytažení hydroizolací na kce specialisty s těsnící systémovou manžetou vč. dodání materiálu</t>
  </si>
  <si>
    <t>577551007</t>
  </si>
  <si>
    <t>P</t>
  </si>
  <si>
    <t>Poznámka k položce:_x000d_
blíže viz popis v TZ</t>
  </si>
  <si>
    <t>1,0</t>
  </si>
  <si>
    <t>32</t>
  </si>
  <si>
    <t>99981.102</t>
  </si>
  <si>
    <t>Doplnění, oprava střešní skladby po provedených prostupech do DN 150mm vč. vytažení hydroizolací na kce specialisty s těsnící systémovou manžetou vč. dodání materiálu</t>
  </si>
  <si>
    <t>1514436995</t>
  </si>
  <si>
    <t>33</t>
  </si>
  <si>
    <t>99981.104</t>
  </si>
  <si>
    <t>Doplnění, oprava střešní skladby po provedených prostupech od DN 150mm do DN 250mm vč. vytažení hydroizolací na kce specialisty s těsnící systémovou manžetou vč. dodání materiálu</t>
  </si>
  <si>
    <t>-1211268260</t>
  </si>
  <si>
    <t>34</t>
  </si>
  <si>
    <t>99981.106</t>
  </si>
  <si>
    <t>Doplnění, oprava podlahové skladby po provedených prostupech od DN 150mm do DN 250mm vč. případného zapravení podhledové části vč. dodání materiálu</t>
  </si>
  <si>
    <t>308856184</t>
  </si>
  <si>
    <t>35</t>
  </si>
  <si>
    <t>99981.108</t>
  </si>
  <si>
    <t>Doplnění, oprava podlahové skladby po provedených prostupech do DN 150mm vč. případného zapravení podhledové části vč. dodání materiálu</t>
  </si>
  <si>
    <t>108202237</t>
  </si>
  <si>
    <t>997</t>
  </si>
  <si>
    <t>Přesun sutě</t>
  </si>
  <si>
    <t>36</t>
  </si>
  <si>
    <t>997013111</t>
  </si>
  <si>
    <t>Vnitrostaveništní doprava suti a vybouraných hmot vodorovně do 50 m svisle s použitím mechanizace pro budovy a haly výšky do 6 m</t>
  </si>
  <si>
    <t>-1982321260</t>
  </si>
  <si>
    <t>https://podminky.urs.cz/item/CS_URS_2022_01/997013111</t>
  </si>
  <si>
    <t>37</t>
  </si>
  <si>
    <t>997013501</t>
  </si>
  <si>
    <t>Odvoz suti a vybouraných hmot na skládku nebo meziskládku se složením, na vzdálenost do 1 km</t>
  </si>
  <si>
    <t>-1653773197</t>
  </si>
  <si>
    <t>https://podminky.urs.cz/item/CS_URS_2022_01/997013501</t>
  </si>
  <si>
    <t>38</t>
  </si>
  <si>
    <t>997013.09</t>
  </si>
  <si>
    <t>Příplatek k odvozu suti a vybouraných hmot na skládku za další km přes 1 km</t>
  </si>
  <si>
    <t>1440657708</t>
  </si>
  <si>
    <t>39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</si>
  <si>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</si>
  <si>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</si>
  <si>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1350067156</t>
  </si>
  <si>
    <t>https://podminky.urs.cz/item/CS_URS_2022_01/997013609</t>
  </si>
  <si>
    <t>7,613-1,8</t>
  </si>
  <si>
    <t>40</t>
  </si>
  <si>
    <t>997013631</t>
  </si>
  <si>
    <t>Poplatek za uložení stavebního odpadu na skládce (skládkovné) směsného stavebního a demoličního zatříděného do Katalogu odpadů pod kódem 17 09 04</t>
  </si>
  <si>
    <t>2046289735</t>
  </si>
  <si>
    <t>https://podminky.urs.cz/item/CS_URS_2022_01/997013631</t>
  </si>
  <si>
    <t>1,8</t>
  </si>
  <si>
    <t>998</t>
  </si>
  <si>
    <t>Přesun hmot</t>
  </si>
  <si>
    <t>41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</si>
  <si>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</si>
  <si>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</si>
  <si>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2034967341</t>
  </si>
  <si>
    <t>https://podminky.urs.cz/item/CS_URS_2022_01/998011001</t>
  </si>
  <si>
    <t>PSV</t>
  </si>
  <si>
    <t>Práce a dodávky PSV</t>
  </si>
  <si>
    <t>711</t>
  </si>
  <si>
    <t>Izolace proti vodě, vlhkosti a plynům vč. přesunu hmot</t>
  </si>
  <si>
    <t>42</t>
  </si>
  <si>
    <t>711131101</t>
  </si>
  <si>
    <t>Provedení izolace proti zemní vlhkosti pásy na sucho AIP nebo tkaniny na ploše vodorovné V</t>
  </si>
  <si>
    <t>288414433</t>
  </si>
  <si>
    <t>https://podminky.urs.cz/item/CS_URS_2022_01/711131101</t>
  </si>
  <si>
    <t>43</t>
  </si>
  <si>
    <t>69311068</t>
  </si>
  <si>
    <t>geotextilie netkaná separační, ochranná, filtrační, drenážní PP 300g/m2</t>
  </si>
  <si>
    <t>-750721614</t>
  </si>
  <si>
    <t>0,9*0,6*1,165</t>
  </si>
  <si>
    <t>44</t>
  </si>
  <si>
    <t>711141.59</t>
  </si>
  <si>
    <t>Provedení izolace proti zemní vlhkosti pásy přitavením NAIP na ploše vodorovné V</t>
  </si>
  <si>
    <t>1099621183</t>
  </si>
  <si>
    <t>45</t>
  </si>
  <si>
    <t>62853.04</t>
  </si>
  <si>
    <t>pás asfaltový natavitelný modifikovaný SBS tl 4,0mm s vložkou ze skleněné tkaniny a spalitelnou PE fólií nebo jemnozrnným minerálním posypem na horním povrchu</t>
  </si>
  <si>
    <t>-2116063239</t>
  </si>
  <si>
    <t>713</t>
  </si>
  <si>
    <t>Izolace tepelné vč. přesunu hmot</t>
  </si>
  <si>
    <t>46</t>
  </si>
  <si>
    <t>713121111</t>
  </si>
  <si>
    <t>Montáž tepelné izolace podlah rohožemi, pásy, deskami, dílci, bloky (izolační materiál ve specifikaci) kladenými volně jednovrstvá</t>
  </si>
  <si>
    <t>1088650843</t>
  </si>
  <si>
    <t>https://podminky.urs.cz/item/CS_URS_2022_01/713121111</t>
  </si>
  <si>
    <t>47</t>
  </si>
  <si>
    <t>28375909</t>
  </si>
  <si>
    <t>deska EPS 150 pro konstrukce s vysokým zatížením λ=0,035 tl 50mm</t>
  </si>
  <si>
    <t>141414024</t>
  </si>
  <si>
    <t>0,9*0,6*1,05</t>
  </si>
  <si>
    <t>763</t>
  </si>
  <si>
    <t>Konstrukce suché výstavby</t>
  </si>
  <si>
    <t>48</t>
  </si>
  <si>
    <t>763111.12</t>
  </si>
  <si>
    <t xml:space="preserve">Demontáž příček copilitových </t>
  </si>
  <si>
    <t>1221440468</t>
  </si>
  <si>
    <t>0,25*0,9*2*6</t>
  </si>
  <si>
    <t>49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</si>
  <si>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</si>
  <si>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</si>
  <si>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566718448</t>
  </si>
  <si>
    <t>https://podminky.urs.cz/item/CS_URS_2022_01/763111417</t>
  </si>
  <si>
    <t>(0,4+0,25+0,15*2)*3*0,9</t>
  </si>
  <si>
    <t>50</t>
  </si>
  <si>
    <t>763111.17</t>
  </si>
  <si>
    <t>Příčka ze sádrokartonových desek ostatní konstrukce a práce na příčkách ze sádrokartonových desek základní penetrační nátěr (oboustranný)</t>
  </si>
  <si>
    <t>1110899571</t>
  </si>
  <si>
    <t>Poznámka k položce:_x000d_
Povrchová úprava sádrokartonových desek: Stupeň jakosti Q2 - standardní tmelení = základní tmelení Q1 + dodatečné tmelení (tmelení „na jemno“, finální přetmelení). Po dokončení tmelení je nutné v případě potřeby tmelené plochy přebrousit</t>
  </si>
  <si>
    <t>51</t>
  </si>
  <si>
    <t>763111911</t>
  </si>
  <si>
    <t>Zhotovení otvorů v příčkách ze sádrokartonových desek pro prostupy (voda, elektro, topení, VZT), osvětlení, okna, revizní klapky a dvířka včetně vyztužení profily pro příčku tl. do 100 mm, velikost do 0,10 m2</t>
  </si>
  <si>
    <t>-377429561</t>
  </si>
  <si>
    <t>https://podminky.urs.cz/item/CS_URS_2022_01/763111911</t>
  </si>
  <si>
    <t>VZ 17</t>
  </si>
  <si>
    <t>52</t>
  </si>
  <si>
    <t>763121714</t>
  </si>
  <si>
    <t>Stěna předsazená ze sádrokartonových desek ostatní konstrukce a práce na předsazených stěnách ze sádrokartonových desek základní penetrační nátěr</t>
  </si>
  <si>
    <t>937492404</t>
  </si>
  <si>
    <t>https://podminky.urs.cz/item/CS_URS_2022_01/763121714</t>
  </si>
  <si>
    <t>267,301+35,549+17,688</t>
  </si>
  <si>
    <t>53</t>
  </si>
  <si>
    <t>763164.51</t>
  </si>
  <si>
    <t>Zaplentování rozvodů VZT v suchém prostředí (opláštění 1 x sdk deskou 12,5 mm na kovové podkonstrukci složené z profilů UD, CD s přímým nebo pružinovým závěsem bez min. izolace) - SD/01</t>
  </si>
  <si>
    <t>154912587</t>
  </si>
  <si>
    <t>2,53*(0,72+0,41)</t>
  </si>
  <si>
    <t>1,9*(0,255+0,41)</t>
  </si>
  <si>
    <t>14,74*(0,73+0,41)</t>
  </si>
  <si>
    <t>0,73+0,425*0,41</t>
  </si>
  <si>
    <t>1,52*0,49</t>
  </si>
  <si>
    <t>(1,52+0,49)*0,325</t>
  </si>
  <si>
    <t>1,52*0,24</t>
  </si>
  <si>
    <t>(1,52+0,24)*0,325</t>
  </si>
  <si>
    <t>mč D.114</t>
  </si>
  <si>
    <t>9,532*0,945</t>
  </si>
  <si>
    <t>(9,532+0,55)*0,410</t>
  </si>
  <si>
    <t>4,463*0,42</t>
  </si>
  <si>
    <t>4,463*0,410</t>
  </si>
  <si>
    <t>9,28*(0,58+0,41)</t>
  </si>
  <si>
    <t>0,46*(0,67+0,41)</t>
  </si>
  <si>
    <t>9,28*(0,73+0,41)</t>
  </si>
  <si>
    <t>0,475*(0,67+0,41)</t>
  </si>
  <si>
    <t>1,52*0,29</t>
  </si>
  <si>
    <t>2,1*(3,26-2,935)</t>
  </si>
  <si>
    <t>1,66*0,24</t>
  </si>
  <si>
    <t>2,14*(3,26-2,935)</t>
  </si>
  <si>
    <t>6,73*(0,41+0,41)</t>
  </si>
  <si>
    <t>1,66*0,29</t>
  </si>
  <si>
    <t>2,22*(3,26-2,935)</t>
  </si>
  <si>
    <t>9,295*(0,41+0,73)</t>
  </si>
  <si>
    <t>0,47*(0,41+0,61)</t>
  </si>
  <si>
    <t>9,275*(0,41+0,73)</t>
  </si>
  <si>
    <t>2,35*0,29</t>
  </si>
  <si>
    <t>2,64*(3,26-2,935)</t>
  </si>
  <si>
    <t>11,7*0,31</t>
  </si>
  <si>
    <t>11,7*0,41*2</t>
  </si>
  <si>
    <t>0,8*0,28+0,28*0,41*2</t>
  </si>
  <si>
    <t>5,2*0,445</t>
  </si>
  <si>
    <t>5,64*(3,26-2,935)</t>
  </si>
  <si>
    <t>5,2*0,36*2</t>
  </si>
  <si>
    <t>5,56*(3,26-2,935)*2</t>
  </si>
  <si>
    <t>9,3*(0,79+0,73)</t>
  </si>
  <si>
    <t>1,0*(0,79+0,6)</t>
  </si>
  <si>
    <t>6,215*(0,33+0,43)</t>
  </si>
  <si>
    <t>0,47*(0,61+0,43)</t>
  </si>
  <si>
    <t>3,195*(0,39+0,43)</t>
  </si>
  <si>
    <t>6,49*(0,525+0,43)</t>
  </si>
  <si>
    <t>6,49*0,38</t>
  </si>
  <si>
    <t>6,6*0,43</t>
  </si>
  <si>
    <t>0,936*0,415</t>
  </si>
  <si>
    <t>0,8*0,43</t>
  </si>
  <si>
    <t>6,54*0,38</t>
  </si>
  <si>
    <t>1,43*0,235</t>
  </si>
  <si>
    <t>1,655*(3,28-2,85)</t>
  </si>
  <si>
    <t>6,5*(0,35+0,43)</t>
  </si>
  <si>
    <t>3,05*(0,71+0,41)</t>
  </si>
  <si>
    <t>5,85*(0,56+0,41)</t>
  </si>
  <si>
    <t>6,86*(0,41+0,41)</t>
  </si>
  <si>
    <t>9,315*(0,73*0,41)</t>
  </si>
  <si>
    <t>0,74*(0,61+0,41)</t>
  </si>
  <si>
    <t>9,275*(0,73+0,41)</t>
  </si>
  <si>
    <t>0,47*(0,61+0,41)</t>
  </si>
  <si>
    <t>2,24*(3,26-2,935)</t>
  </si>
  <si>
    <t>2,38*0,355</t>
  </si>
  <si>
    <t>2,74*(3,26-2,85)</t>
  </si>
  <si>
    <t>1,06*0,39</t>
  </si>
  <si>
    <t>1,45*(3,26-2,85)</t>
  </si>
  <si>
    <t>1,52*0,15</t>
  </si>
  <si>
    <t>2,1*(3,26-2,85)</t>
  </si>
  <si>
    <t>54</t>
  </si>
  <si>
    <t>763164.52</t>
  </si>
  <si>
    <t>Zaplentování rozvodů VZT v suchém prostředí (opláštění 1 x sdk deskou 12,5 mm na kovové podkonstrukci složené z profilů UD, CD bez min. izolace) - SD/02</t>
  </si>
  <si>
    <t>-974607</t>
  </si>
  <si>
    <t>0,63*0,86</t>
  </si>
  <si>
    <t>1,0*1,25</t>
  </si>
  <si>
    <t>0,53*0,86</t>
  </si>
  <si>
    <t>1,1*1,25</t>
  </si>
  <si>
    <t>0,61*0,86</t>
  </si>
  <si>
    <t>0,985*1,25</t>
  </si>
  <si>
    <t>0,41*0,86</t>
  </si>
  <si>
    <t>1,6*1,25</t>
  </si>
  <si>
    <t>0,95*1,25</t>
  </si>
  <si>
    <t>0,66*0,86</t>
  </si>
  <si>
    <t>0,72*1,25*2</t>
  </si>
  <si>
    <t>0,98*1,25</t>
  </si>
  <si>
    <t>0,52*0,86</t>
  </si>
  <si>
    <t>0,99*1,25</t>
  </si>
  <si>
    <t>1,56*1,25</t>
  </si>
  <si>
    <t>55</t>
  </si>
  <si>
    <t>763164.61</t>
  </si>
  <si>
    <t>Zaplentování instalačních rozvodů a rozvodů VZT - 1x deska sdk 12,5 mm do vlhkého prostředí, podkonstrukce ocelová- SD/03</t>
  </si>
  <si>
    <t>-1076330605</t>
  </si>
  <si>
    <t>1,2*3,2</t>
  </si>
  <si>
    <t>0,782*3,2</t>
  </si>
  <si>
    <t>56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</si>
  <si>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</si>
  <si>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</si>
  <si>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1027115205</t>
  </si>
  <si>
    <t>https://podminky.urs.cz/item/CS_URS_2022_01/998763301</t>
  </si>
  <si>
    <t>766</t>
  </si>
  <si>
    <t>Konstrukce truhlářské vč. přesunu hmot</t>
  </si>
  <si>
    <t>57</t>
  </si>
  <si>
    <t>76641.100</t>
  </si>
  <si>
    <t>Montáž a dodávka vnitřních plných dveří vel. 900x1970mm jednokřídlové, povrchová úprava vč. ocelové system. zárubně, kování, přechodové Al lišty s gumovým těsněním, systémových detailů a prvků, ozn. D/01</t>
  </si>
  <si>
    <t>525535457</t>
  </si>
  <si>
    <t>58</t>
  </si>
  <si>
    <t>76641.110</t>
  </si>
  <si>
    <t>Úprava stávajících dveří 900x1970mm doplněním přechodoné AL lišty s gumových těsněním a doplněné těsnění zárubně po celém obvodu, ozn. D/02</t>
  </si>
  <si>
    <t>-784813045</t>
  </si>
  <si>
    <t>767</t>
  </si>
  <si>
    <t>Konstrukce zámečnické vč. přesunu hmot</t>
  </si>
  <si>
    <t>59</t>
  </si>
  <si>
    <t>76711.215</t>
  </si>
  <si>
    <t>Montáž a dodávka ocelové konstrukce pro zajištění prostupů vč. kotvících prvků, svorníků, případné povrchové úpravy, systémových detailů a prvků</t>
  </si>
  <si>
    <t>2076982254</t>
  </si>
  <si>
    <t>dle statika</t>
  </si>
  <si>
    <t>D1.2.16</t>
  </si>
  <si>
    <t>329,0*0,001*4</t>
  </si>
  <si>
    <t>60</t>
  </si>
  <si>
    <t>76711.300</t>
  </si>
  <si>
    <t>Montáž a dodávka systémového kotvení závěsů podstropní jednotky do stropní konstrukce vč. vyvrtání otvorů, začištění s dodáním hmot (1 soubor = 4ks)</t>
  </si>
  <si>
    <t>soub</t>
  </si>
  <si>
    <t>500411776</t>
  </si>
  <si>
    <t>771</t>
  </si>
  <si>
    <t>Podlahy z dlaždic vč. přesunu hmot</t>
  </si>
  <si>
    <t>61</t>
  </si>
  <si>
    <t>771111011</t>
  </si>
  <si>
    <t>Příprava podkladu před provedením dlažby vysátí podlah</t>
  </si>
  <si>
    <t>-446927250</t>
  </si>
  <si>
    <t>https://podminky.urs.cz/item/CS_URS_2022_01/771111011</t>
  </si>
  <si>
    <t>62</t>
  </si>
  <si>
    <t>771121011</t>
  </si>
  <si>
    <t>Příprava podkladu před provedením dlažby nátěr penetrační na podlahu</t>
  </si>
  <si>
    <t>-637853512</t>
  </si>
  <si>
    <t>https://podminky.urs.cz/item/CS_URS_2022_01/771121011</t>
  </si>
  <si>
    <t>63</t>
  </si>
  <si>
    <t>7715742.3</t>
  </si>
  <si>
    <t>Montáž podlah z dlaždic keramických lepených flexibilním lepidlem maloformátových pro vysoké mechanické zatížení protiskluzných nebo reliéfních (bezbariérových) přes 9 do 12 ks/m2 vč. montáže a dodávky rohových, ukončujících, přechodových a jiných systémových lišt a doplňků</t>
  </si>
  <si>
    <t>-1218080415</t>
  </si>
  <si>
    <t>Skladba P03</t>
  </si>
  <si>
    <t>0,3*0,3*2*3</t>
  </si>
  <si>
    <t>Mezisoučet</t>
  </si>
  <si>
    <t>64</t>
  </si>
  <si>
    <t>597614.7</t>
  </si>
  <si>
    <t>dlažba keramická tl. 9mm, protiskluznost R10 (předpokládaný standard 1000kč/m2)</t>
  </si>
  <si>
    <t>-2014896255</t>
  </si>
  <si>
    <t>dlazba10*1,1</t>
  </si>
  <si>
    <t>781</t>
  </si>
  <si>
    <t>Dokončovací práce - obklady vč. přesunu hmot</t>
  </si>
  <si>
    <t>65</t>
  </si>
  <si>
    <t>781121011</t>
  </si>
  <si>
    <t>Příprava podkladu před provedením obkladu nátěr penetrační na stěnu</t>
  </si>
  <si>
    <t>-791193077</t>
  </si>
  <si>
    <t>https://podminky.urs.cz/item/CS_URS_2022_01/781121011</t>
  </si>
  <si>
    <t>66</t>
  </si>
  <si>
    <t>781131.12</t>
  </si>
  <si>
    <t>Izolace stěny pod obklad izolace nátěrem ve dvou vrstvách na sdk konstrukcích</t>
  </si>
  <si>
    <t>1803487040</t>
  </si>
  <si>
    <t>67</t>
  </si>
  <si>
    <t>781473.12</t>
  </si>
  <si>
    <t>Montáž obkladů vnitřních stěn z dlaždic keramických lepených standardním lepidlem hladkých přes 9 do 12 ks/m2 vč. montáže a dodávky rohových, ukončovacích a jiných systémových lišt a přípravy podkladu</t>
  </si>
  <si>
    <t>878166349</t>
  </si>
  <si>
    <t>socialní místnosti</t>
  </si>
  <si>
    <t>1,2*2,0</t>
  </si>
  <si>
    <t>U1.104</t>
  </si>
  <si>
    <t>0,785*2,0</t>
  </si>
  <si>
    <t>U3.104</t>
  </si>
  <si>
    <t>U1.205</t>
  </si>
  <si>
    <t>U3.205</t>
  </si>
  <si>
    <t>68</t>
  </si>
  <si>
    <t>597610.1</t>
  </si>
  <si>
    <t>obklad keramický - sociální místnosti (předpokládaný standard 500kč/m2) - dtto stávající obklad</t>
  </si>
  <si>
    <t>2011505061</t>
  </si>
  <si>
    <t>socialkyobkl*1,1</t>
  </si>
  <si>
    <t>784</t>
  </si>
  <si>
    <t>Dokončovací práce - malby a tapety</t>
  </si>
  <si>
    <t>69</t>
  </si>
  <si>
    <t>784181101</t>
  </si>
  <si>
    <t>Penetrace podkladu jednonásobná základní akrylátová bezbarvá v místnostech výšky do 3,80 m</t>
  </si>
  <si>
    <t>-1502050521</t>
  </si>
  <si>
    <t>https://podminky.urs.cz/item/CS_URS_2022_01/784181101</t>
  </si>
  <si>
    <t>70</t>
  </si>
  <si>
    <t>784211101</t>
  </si>
  <si>
    <t>Malby z malířských směsí oděruvzdorných za mokra dvojnásobné, bílé za mokra oděruvzdorné výborně v místnostech výšky do 3,80 m</t>
  </si>
  <si>
    <t>-646817488</t>
  </si>
  <si>
    <t>https://podminky.urs.cz/item/CS_URS_2022_01/784211101</t>
  </si>
  <si>
    <t>sdk plentovaní</t>
  </si>
  <si>
    <t>penesdk2*2</t>
  </si>
  <si>
    <t>odpočet obkladu</t>
  </si>
  <si>
    <t>-socialkyobkl</t>
  </si>
  <si>
    <t>zděné kce</t>
  </si>
  <si>
    <t>20,0</t>
  </si>
  <si>
    <t>02 - Specialisté</t>
  </si>
  <si>
    <t>Soupis:</t>
  </si>
  <si>
    <t>D.1.4.1 - Vzduchotechnika</t>
  </si>
  <si>
    <t xml:space="preserve">V případě, že zadávací dokumentace obsahuje požadavky nebo odkazy na obchodní firmy, názvy nebo jména a příjmení, specifická označení zboží a služeb, které platí pro určitou osobu, popřípadě její organizační složku, patenty na vynálezy, užitné vzory, ochranné známky nebo označení původu, umožňuje zadavatel použití jiných, kvalitativně a technicky obdobných řešení, která musí plně splňovat technické a funkční požadavky zadavatele uvedené v této zadávací dokumentaci a jejích přílohách. </t>
  </si>
  <si>
    <t>11 - PAVILON U1-VĚTRÁNÍ UČEBEN, KABINETŮ 1.-2.NP</t>
  </si>
  <si>
    <t>12 - PAVILON U2-VĚTRÁNÍ UČEBEN, KABINETŮ 1.-2.NP</t>
  </si>
  <si>
    <t>13 - PAVILON U3-VĚTRÁNÍ UČEBEN, KABINETŮ 1.-2.NP</t>
  </si>
  <si>
    <t>14 - PAVILON D-VĚTRÁNÍ AULY, UČEBNY VV 1.NP</t>
  </si>
  <si>
    <t>15 - PAVILON S-VĚTRÁNÍ UČEBNY IT 1.NP</t>
  </si>
  <si>
    <t>16 - PAVILON S-VĚTRÁNÍ KANCELÁŘÍ 1.NP</t>
  </si>
  <si>
    <t>17 - PAVILON MV-VĚTRÁNÍ UČEBEN 2.NP</t>
  </si>
  <si>
    <t>18 - PAVILON MV-VĚTRÁNÍ UČEBEN, KABINETU 2.NP</t>
  </si>
  <si>
    <t>19 - ODVĚTRÁNÍ RADONU</t>
  </si>
  <si>
    <t>20 - DOPLŇKOVÝ MATERIÁL</t>
  </si>
  <si>
    <t>21 - Pomocné, přípravné a závěrečné vzduchotechnické práce</t>
  </si>
  <si>
    <t>PAVILON U1-VĚTRÁNÍ UČEBEN, KABINETŮ 1.-2.NP</t>
  </si>
  <si>
    <t>11210.100</t>
  </si>
  <si>
    <t>Interierová vzduchotechnická jednotka 2100x800x665mm (VxŠxH), ve VNITŘNÍM provedení; PROVEDENÍ "10-čerstvý vzduch vpravo dole" + MaR, řídící jednotka, regulátor Včetně: obklad jednotky lamino, zákryt potrubního propojení a obklad, základového rámu, rekuperátoru, filtrů, ventilátorů s EC motory, připojovacích manžet, čidel do potrubí vzt., čidla venkovní.. , včetně příslušenství-například: ....... - nebo výrobek srovnatelného standardu - Ecodesign ANO</t>
  </si>
  <si>
    <t xml:space="preserve">Poznámka k položce:_x000d_
Kompaktní jednotka (vnitřní).                                                                                                             složená z:  přívodní část:  filtr F7, protiproudý rekuperátor s obtokem (82-91%),  předehřívač - elektro-0,9kW, ventilátor 700-800m3/h, ohřívač-elektro 0,6kW;  80Pa, EC motory,                           odsávací část: filtr G4, ventilátor 700-800m3/h, 50Pa, EC motory</t>
  </si>
  <si>
    <t>11210.101</t>
  </si>
  <si>
    <t>Osazení jednotky poz. 11.1 prvky regulace, čidly, zprovoznění ovládání</t>
  </si>
  <si>
    <t>11210.102</t>
  </si>
  <si>
    <t>Montáž vzt. jednotky</t>
  </si>
  <si>
    <t>11210.103</t>
  </si>
  <si>
    <t>Interierová vzduchotechnická jednotka 2100x800x665mm (VxŠxH), ve VNITŘNÍM provedení; PROVEDENÍ "11-čerstvý vzduch vlevo dole" + MaR, řídící jednotka, regulátor Včetně: obklad jednotky lamino, zákryt potrubního propojení a obklad, základového rámu, rekuperátoru, filtrů, ventilátorů s EC motory, připojovacích manžet, čidel do potrubí vzt., čidla venkovní.. , včetně příslušenství-například: ....... - nebo výrobek srovnatelného standardu - Ecodesign ANO</t>
  </si>
  <si>
    <t xml:space="preserve">Poznámka k položce:_x000d_
Kompaktní jednotka (vnitřní).                                                                                                             složená z:  přívodní část:  filtr F7, protiproudý rekuperátor s obtokem (82-91%),  předehřívač - elektro-0,9kW, ventilátor 700-800m3/h, ohřívač-elektro 0,6kW;  80Pa, EC motory,                                                                                            odsávací část: filtr G4, ventilátor 700-800m3/h, 50Pa, EC motory</t>
  </si>
  <si>
    <t>11210.104</t>
  </si>
  <si>
    <t>Osazení jednotky poz. 11.2 prvky regulace, čidly, zprovoznění ovládání</t>
  </si>
  <si>
    <t>11210.105</t>
  </si>
  <si>
    <t>11210.106</t>
  </si>
  <si>
    <t>Fasádní kombinovaná výustka - žaluzie - VERTIKÁLNÍ -375x830mm; včetně ochranné síťoviny, připojovací rozměr prům. 2x280mm; typ například: …... - nebo výrobek srovnatelného standardu.</t>
  </si>
  <si>
    <t>11210.107</t>
  </si>
  <si>
    <t>Montáž výustky/žaluzie</t>
  </si>
  <si>
    <t>11210.108</t>
  </si>
  <si>
    <t>Regulační klapka jednolistá pro kruhové potrubí prům. 150mm.R , ovládání ruční, s aretací polohy listu</t>
  </si>
  <si>
    <t>Poznámka k položce:_x000d_
materiál: ocelový pozink. plech, profily</t>
  </si>
  <si>
    <t>11210.109</t>
  </si>
  <si>
    <t>Montáž klapky</t>
  </si>
  <si>
    <t>11210.110</t>
  </si>
  <si>
    <t>Obdélníková výustka pro kruhové potrubí, komfortní, 625x75, 2.O - R2, přívodní + RAL….</t>
  </si>
  <si>
    <t>Poznámka k položce:_x000d_
mater.: ocelové pozink. profily, dvouřadá s regulačním ústrojím + RAL….</t>
  </si>
  <si>
    <t>11210.111</t>
  </si>
  <si>
    <t>Montáž výustky</t>
  </si>
  <si>
    <t>11210.112</t>
  </si>
  <si>
    <t>Čtyřhranné vzduchotechnické potrubí sk.I, materiál ocel. pozink. plech</t>
  </si>
  <si>
    <t xml:space="preserve">Poznámka k položce:_x000d_
spojované R spoji a těsněné samolepicím těsněním, třída těsnosti B; vč. spojovacího a montážního materiálu a materiálu  na závěsy s pružným uložením</t>
  </si>
  <si>
    <t>11210.113</t>
  </si>
  <si>
    <t>Montáž vzt. potrubí</t>
  </si>
  <si>
    <t>11210.114</t>
  </si>
  <si>
    <t>Kruhové vzt. potrubí pevné - SPIRO-VODOTĚSNÉ , materiál ocel. pozink. plech, prům.: 280 mm /sání, výfuk/</t>
  </si>
  <si>
    <t xml:space="preserve">Poznámka k položce:_x000d_
vč. spojovacího a montážního materiálu a materiálu  na závěsy s pružným uložením</t>
  </si>
  <si>
    <t>11210.115</t>
  </si>
  <si>
    <t>11210.116</t>
  </si>
  <si>
    <t>Kruhové vzt. potrubí pevné - SPIRO, materiál ocel. pozink. plech, prům.: 280 mm / přívod-interier /</t>
  </si>
  <si>
    <t>11210.117</t>
  </si>
  <si>
    <t>11210.118</t>
  </si>
  <si>
    <t>Kruhové vzt. potrubí pevné - SPIRO , materiál ocel. pozink. plech, prům.: 150 mm</t>
  </si>
  <si>
    <t>11210.119</t>
  </si>
  <si>
    <t>11210.120</t>
  </si>
  <si>
    <t>Tepelná izolace vzt. potrubí z min. vlny tl. 60mm, /izolace vzt. potrubí sání a výfuku /</t>
  </si>
  <si>
    <t xml:space="preserve">Poznámka k položce:_x000d_
povrch hliniková folie, upevněná na trny ,spoje  přelepeny Al.páskou</t>
  </si>
  <si>
    <t>11210.121</t>
  </si>
  <si>
    <t>Montáž izolace</t>
  </si>
  <si>
    <t>11210.122</t>
  </si>
  <si>
    <t>Barva RAL..... (BÍLÁ), pro nátěry vnitřních vzt. potrubí v objektu dle požadavku architekta projektu (viditelné vzt.); 1xzákladní, 2x vrchní, veškeré viditelné vzt. potrubí pod stropy</t>
  </si>
  <si>
    <t>Poznámka k položce:_x000d_
pro aplikaci na vzt potrubí , ocelový pozink plech, pozink. výustky, ocelové pozink. závěsové tyče, příruby, spojovací materiál.</t>
  </si>
  <si>
    <t>11210.123</t>
  </si>
  <si>
    <t>Montáž, aplikace nátěru</t>
  </si>
  <si>
    <t>PAVILON U2-VĚTRÁNÍ UČEBEN, KABINETŮ 1.-2.NP</t>
  </si>
  <si>
    <t>12210.100</t>
  </si>
  <si>
    <t>12210.101</t>
  </si>
  <si>
    <t>Osazení jednotky poz. 12.1 prvky regulace, čidly, zprovoznění ovládání</t>
  </si>
  <si>
    <t>12210.102</t>
  </si>
  <si>
    <t>12210.103</t>
  </si>
  <si>
    <t>12210.104</t>
  </si>
  <si>
    <t>Osazení jednotky poz. 12.2 prvky regulace, čidly, zprovoznění ovládání</t>
  </si>
  <si>
    <t>12210.105</t>
  </si>
  <si>
    <t>12210.106</t>
  </si>
  <si>
    <t>12210.107</t>
  </si>
  <si>
    <t>12210.108</t>
  </si>
  <si>
    <t>12210.109</t>
  </si>
  <si>
    <t>12210.110</t>
  </si>
  <si>
    <t>12210.111</t>
  </si>
  <si>
    <t>72</t>
  </si>
  <si>
    <t>12210.112</t>
  </si>
  <si>
    <t>74</t>
  </si>
  <si>
    <t>12210.113</t>
  </si>
  <si>
    <t>76</t>
  </si>
  <si>
    <t>12210.114</t>
  </si>
  <si>
    <t>78</t>
  </si>
  <si>
    <t>12210.115</t>
  </si>
  <si>
    <t>80</t>
  </si>
  <si>
    <t>12210.116</t>
  </si>
  <si>
    <t>82</t>
  </si>
  <si>
    <t>12210.117</t>
  </si>
  <si>
    <t>84</t>
  </si>
  <si>
    <t>12210.118</t>
  </si>
  <si>
    <t>86</t>
  </si>
  <si>
    <t>12210.119</t>
  </si>
  <si>
    <t>88</t>
  </si>
  <si>
    <t>12210.120</t>
  </si>
  <si>
    <t>90</t>
  </si>
  <si>
    <t>12210.121</t>
  </si>
  <si>
    <t>92</t>
  </si>
  <si>
    <t>12210.122</t>
  </si>
  <si>
    <t>94</t>
  </si>
  <si>
    <t>12210.123</t>
  </si>
  <si>
    <t>96</t>
  </si>
  <si>
    <t>PAVILON U3-VĚTRÁNÍ UČEBEN, KABINETŮ 1.-2.NP</t>
  </si>
  <si>
    <t>13210.100</t>
  </si>
  <si>
    <t>98</t>
  </si>
  <si>
    <t>13210.101</t>
  </si>
  <si>
    <t>100</t>
  </si>
  <si>
    <t>13210.102</t>
  </si>
  <si>
    <t>102</t>
  </si>
  <si>
    <t>13210.103</t>
  </si>
  <si>
    <t>104</t>
  </si>
  <si>
    <t>13210.104</t>
  </si>
  <si>
    <t>106</t>
  </si>
  <si>
    <t>13210.105</t>
  </si>
  <si>
    <t>108</t>
  </si>
  <si>
    <t>13210.106</t>
  </si>
  <si>
    <t>110</t>
  </si>
  <si>
    <t>13210.107</t>
  </si>
  <si>
    <t>112</t>
  </si>
  <si>
    <t>13210.108</t>
  </si>
  <si>
    <t>114</t>
  </si>
  <si>
    <t>13210.109</t>
  </si>
  <si>
    <t>116</t>
  </si>
  <si>
    <t>13210.110</t>
  </si>
  <si>
    <t>118</t>
  </si>
  <si>
    <t>13210.111</t>
  </si>
  <si>
    <t>120</t>
  </si>
  <si>
    <t>13210.112</t>
  </si>
  <si>
    <t>Uzavírací klapka s protiběž. listy 200x250.S - včetně ovládání servopohonem 24V /regulace 0-10V; CO2/</t>
  </si>
  <si>
    <t>122</t>
  </si>
  <si>
    <t>Poznámka k položce:_x000d_
rám-ocel. pozink. profily, Listy- hliník, ozub.kola - PVC</t>
  </si>
  <si>
    <t>13210.113</t>
  </si>
  <si>
    <t>124</t>
  </si>
  <si>
    <t>13210.114</t>
  </si>
  <si>
    <t>ADS CO2 24 - čidlo CO2, prostorové</t>
  </si>
  <si>
    <t>126</t>
  </si>
  <si>
    <t>Poznámka k položce:_x000d_
Pro 2 ZÓNY, učebny</t>
  </si>
  <si>
    <t>13210.115</t>
  </si>
  <si>
    <t>Montáž čidla</t>
  </si>
  <si>
    <t>128</t>
  </si>
  <si>
    <t>13210.116</t>
  </si>
  <si>
    <t>Obdélníková výustka pro čtyřhranné potrubí, komfortní, 625x225, 2.O - R1, přívodní ; + RAL …..</t>
  </si>
  <si>
    <t>130</t>
  </si>
  <si>
    <t xml:space="preserve">Poznámka k položce:_x000d_
mater.: Al. profily, dvouřadá s regulačním ústrojím-protiběžné listy; + RAL  …......</t>
  </si>
  <si>
    <t>13210.117</t>
  </si>
  <si>
    <t>132</t>
  </si>
  <si>
    <t>13210.118</t>
  </si>
  <si>
    <t>134</t>
  </si>
  <si>
    <t>13210.119</t>
  </si>
  <si>
    <t>136</t>
  </si>
  <si>
    <t>13210.120</t>
  </si>
  <si>
    <t>138</t>
  </si>
  <si>
    <t>13210.121</t>
  </si>
  <si>
    <t>140</t>
  </si>
  <si>
    <t>71</t>
  </si>
  <si>
    <t>13210.122</t>
  </si>
  <si>
    <t>142</t>
  </si>
  <si>
    <t>13210.123</t>
  </si>
  <si>
    <t>144</t>
  </si>
  <si>
    <t>73</t>
  </si>
  <si>
    <t>13210.124</t>
  </si>
  <si>
    <t>146</t>
  </si>
  <si>
    <t>13210.125</t>
  </si>
  <si>
    <t>148</t>
  </si>
  <si>
    <t>75</t>
  </si>
  <si>
    <t>13210.126</t>
  </si>
  <si>
    <t>150</t>
  </si>
  <si>
    <t>13210.127</t>
  </si>
  <si>
    <t>152</t>
  </si>
  <si>
    <t>77</t>
  </si>
  <si>
    <t>13210.128</t>
  </si>
  <si>
    <t>154</t>
  </si>
  <si>
    <t>13210.129</t>
  </si>
  <si>
    <t>156</t>
  </si>
  <si>
    <t>PAVILON D-VĚTRÁNÍ AULY, UČEBNY VV 1.NP</t>
  </si>
  <si>
    <t>79</t>
  </si>
  <si>
    <t>14210.100</t>
  </si>
  <si>
    <t>158</t>
  </si>
  <si>
    <t>14210.101</t>
  </si>
  <si>
    <t>Osazení jednotky poz. 14.1 prvky regulace, čidly, zprovoznění ovládání</t>
  </si>
  <si>
    <t>160</t>
  </si>
  <si>
    <t>81</t>
  </si>
  <si>
    <t>14210.102</t>
  </si>
  <si>
    <t>162</t>
  </si>
  <si>
    <t>14210.103</t>
  </si>
  <si>
    <t>Tlumič hluku do kruhového potrubí, například: ….. 160 / 900 - nebo výrobek srovnatelného standardu</t>
  </si>
  <si>
    <t>164</t>
  </si>
  <si>
    <t>Poznámka k položce:_x000d_
pro kruhové potrubí prům. 160 mm, délka tlumiče 900 mm</t>
  </si>
  <si>
    <t>83</t>
  </si>
  <si>
    <t>14210.104</t>
  </si>
  <si>
    <t>Montáž tlumiče</t>
  </si>
  <si>
    <t>166</t>
  </si>
  <si>
    <t>14210.105</t>
  </si>
  <si>
    <t>168</t>
  </si>
  <si>
    <t>85</t>
  </si>
  <si>
    <t>14210.106</t>
  </si>
  <si>
    <t>170</t>
  </si>
  <si>
    <t>14210.107</t>
  </si>
  <si>
    <t>Regulační klapka jednolistá pro kruhové potrubí prům. 160mm.R , ovládání ruční, s aretací polohy listu</t>
  </si>
  <si>
    <t>172</t>
  </si>
  <si>
    <t>87</t>
  </si>
  <si>
    <t>14210.108</t>
  </si>
  <si>
    <t>174</t>
  </si>
  <si>
    <t>14210.109</t>
  </si>
  <si>
    <t>176</t>
  </si>
  <si>
    <t>89</t>
  </si>
  <si>
    <t>14210.110</t>
  </si>
  <si>
    <t>178</t>
  </si>
  <si>
    <t>14210.111</t>
  </si>
  <si>
    <t>Obdélníková výustka pro čtyřhranné potrubí, komfortní, 400x140, 2.O - R1, přívodní + RAL….(bílá)</t>
  </si>
  <si>
    <t>180</t>
  </si>
  <si>
    <t>Poznámka k položce:_x000d_
mater.: Al. profily, dvouřadá, s regulačním ústrojím-protiběžné listy + RAL….(bílá)</t>
  </si>
  <si>
    <t>91</t>
  </si>
  <si>
    <t>14210.112</t>
  </si>
  <si>
    <t>182</t>
  </si>
  <si>
    <t>14210.113</t>
  </si>
  <si>
    <t>184</t>
  </si>
  <si>
    <t>93</t>
  </si>
  <si>
    <t>14210.114</t>
  </si>
  <si>
    <t>186</t>
  </si>
  <si>
    <t>14210.115</t>
  </si>
  <si>
    <t>188</t>
  </si>
  <si>
    <t>95</t>
  </si>
  <si>
    <t>14210.116</t>
  </si>
  <si>
    <t>190</t>
  </si>
  <si>
    <t>14210.117</t>
  </si>
  <si>
    <t>192</t>
  </si>
  <si>
    <t>97</t>
  </si>
  <si>
    <t>14210.118</t>
  </si>
  <si>
    <t>194</t>
  </si>
  <si>
    <t>14210.119</t>
  </si>
  <si>
    <t>Kruhové vzt. potrubí pevné - SPIRO , materiál ocel. pozink. plech, prům.: 160 mm</t>
  </si>
  <si>
    <t>196</t>
  </si>
  <si>
    <t>99</t>
  </si>
  <si>
    <t>14210.120</t>
  </si>
  <si>
    <t>198</t>
  </si>
  <si>
    <t>14210.121</t>
  </si>
  <si>
    <t>200</t>
  </si>
  <si>
    <t>101</t>
  </si>
  <si>
    <t>14210.122</t>
  </si>
  <si>
    <t>202</t>
  </si>
  <si>
    <t>14210.123</t>
  </si>
  <si>
    <t>204</t>
  </si>
  <si>
    <t>103</t>
  </si>
  <si>
    <t>14210.124</t>
  </si>
  <si>
    <t>206</t>
  </si>
  <si>
    <t>PAVILON S-VĚTRÁNÍ UČEBNY IT 1.NP</t>
  </si>
  <si>
    <t>15210.100</t>
  </si>
  <si>
    <t>208</t>
  </si>
  <si>
    <t>105</t>
  </si>
  <si>
    <t>15210.101</t>
  </si>
  <si>
    <t>Osazení jednotky poz. 15.1 prvky regulace, čidly, zprovoznění ovládání</t>
  </si>
  <si>
    <t>210</t>
  </si>
  <si>
    <t>15210.102</t>
  </si>
  <si>
    <t>212</t>
  </si>
  <si>
    <t>107</t>
  </si>
  <si>
    <t>15210.103</t>
  </si>
  <si>
    <t>214</t>
  </si>
  <si>
    <t>15210.104</t>
  </si>
  <si>
    <t>216</t>
  </si>
  <si>
    <t>109</t>
  </si>
  <si>
    <t>15210.105</t>
  </si>
  <si>
    <t>218</t>
  </si>
  <si>
    <t>15210.106</t>
  </si>
  <si>
    <t>220</t>
  </si>
  <si>
    <t>111</t>
  </si>
  <si>
    <t>15210.107</t>
  </si>
  <si>
    <t>222</t>
  </si>
  <si>
    <t>15210.108</t>
  </si>
  <si>
    <t>224</t>
  </si>
  <si>
    <t>113</t>
  </si>
  <si>
    <t>15210.109</t>
  </si>
  <si>
    <t>226</t>
  </si>
  <si>
    <t>15210.110</t>
  </si>
  <si>
    <t>228</t>
  </si>
  <si>
    <t>115</t>
  </si>
  <si>
    <t>15210.111</t>
  </si>
  <si>
    <t>230</t>
  </si>
  <si>
    <t>15210.112</t>
  </si>
  <si>
    <t>232</t>
  </si>
  <si>
    <t>117</t>
  </si>
  <si>
    <t>15210.113</t>
  </si>
  <si>
    <t>234</t>
  </si>
  <si>
    <t>15210.114</t>
  </si>
  <si>
    <t>236</t>
  </si>
  <si>
    <t>119</t>
  </si>
  <si>
    <t>15210.115</t>
  </si>
  <si>
    <t>238</t>
  </si>
  <si>
    <t>15210.116</t>
  </si>
  <si>
    <t>240</t>
  </si>
  <si>
    <t>PAVILON S-VĚTRÁNÍ KANCELÁŘÍ 1.NP</t>
  </si>
  <si>
    <t>121</t>
  </si>
  <si>
    <t>16210.100</t>
  </si>
  <si>
    <t>Vzduchotechnická jednotka- přívod, odvod, rekuperace, filtrace, elektro ohřívač vnitřní, PODSTROPNÍ provedení-hrdla z boku, včetně digitální regulace a regulátoru. Referenční výrobek typ - VEL. 570.... - - nebo výrobek srovnatelného standardu</t>
  </si>
  <si>
    <t>242</t>
  </si>
  <si>
    <t xml:space="preserve">Poznámka k položce:_x000d_
kompaktní vzt. "bytová" rekuperační  jednotka,           složená z:                                        přívodní část: filtr EU7, protiproudý rekuperátor, EC ventilátor 450m3/h, 180 Pa, elektro ohřívač vestavěný Qt=500W                                                                                       odsávací část: filtr EU4,  EC ventilátor 450 m3/h, 180 Pa,                                                                                  jednotka včetně: čidel, komfortní digitální regulace......</t>
  </si>
  <si>
    <t>16210.101</t>
  </si>
  <si>
    <t>Osazení jednotky poz. 16.1 prvky regulace, čidly zprovoznění ovládání</t>
  </si>
  <si>
    <t>244</t>
  </si>
  <si>
    <t>123</t>
  </si>
  <si>
    <t>16210.102</t>
  </si>
  <si>
    <t>246</t>
  </si>
  <si>
    <t>16210.103</t>
  </si>
  <si>
    <t>Tlumič hluku do kruhového potrubí, například: 200 / 900 - nebo výrobek srovnatelného standardu</t>
  </si>
  <si>
    <t>248</t>
  </si>
  <si>
    <t>Poznámka k položce:_x000d_
pro kruhové potrubí prům. 200 mm, délka tlumiče 900 mm</t>
  </si>
  <si>
    <t>125</t>
  </si>
  <si>
    <t>16210.104</t>
  </si>
  <si>
    <t>250</t>
  </si>
  <si>
    <t>16210.105</t>
  </si>
  <si>
    <t>Krycí mřížka s úkosem 45° ; prům. 200 mm - zakrytí vzt. potrubí sání v exteriéru / sání /</t>
  </si>
  <si>
    <t>252</t>
  </si>
  <si>
    <t>Poznámka k položce:_x000d_
materiál: Ti-Zn předzvětralý</t>
  </si>
  <si>
    <t>127</t>
  </si>
  <si>
    <t>16210.106</t>
  </si>
  <si>
    <t>Montáž krycí mřížky</t>
  </si>
  <si>
    <t>254</t>
  </si>
  <si>
    <t>16210.107</t>
  </si>
  <si>
    <t>Výfuková hlavice například: VHO ø200 - nebo výrobek srovnatelného standardu</t>
  </si>
  <si>
    <t>256</t>
  </si>
  <si>
    <t xml:space="preserve">Poznámka k položce:_x000d_
materiál:  Ti-Zn předzvětralý</t>
  </si>
  <si>
    <t>129</t>
  </si>
  <si>
    <t>16210.108</t>
  </si>
  <si>
    <t>Montáž hlavice</t>
  </si>
  <si>
    <t>258</t>
  </si>
  <si>
    <t>16210.109</t>
  </si>
  <si>
    <t>Regulační klapka jednolistá pro kruhové potrubí prům. 150-160mm.R , ovládání ruční, s aretací polohy listu</t>
  </si>
  <si>
    <t>260</t>
  </si>
  <si>
    <t>131</t>
  </si>
  <si>
    <t>16210.110</t>
  </si>
  <si>
    <t>262</t>
  </si>
  <si>
    <t>16210.111</t>
  </si>
  <si>
    <t>Zpětná, těsná klapka RSK(W) 200 - nebo výrobek srovnatelného standardu (ElektrodesignVentilátory spol. s r.o.)</t>
  </si>
  <si>
    <t>264</t>
  </si>
  <si>
    <t>Poznámka k položce:_x000d_
Těsná, zpětná, samočinná klapka pro kruhové potrubí</t>
  </si>
  <si>
    <t>133</t>
  </si>
  <si>
    <t>16210.112</t>
  </si>
  <si>
    <t>266</t>
  </si>
  <si>
    <t>16210.113</t>
  </si>
  <si>
    <t>268</t>
  </si>
  <si>
    <t>135</t>
  </si>
  <si>
    <t>16210.114</t>
  </si>
  <si>
    <t>270</t>
  </si>
  <si>
    <t>16210.115</t>
  </si>
  <si>
    <t>Obdélníková výustka pro čtyřhranné potrubí, komfortní, 125x325, 2.O - R1, odvodvní + RAL….(bílá)</t>
  </si>
  <si>
    <t>272</t>
  </si>
  <si>
    <t>137</t>
  </si>
  <si>
    <t>16210.116</t>
  </si>
  <si>
    <t>274</t>
  </si>
  <si>
    <t>16210.117</t>
  </si>
  <si>
    <t>276</t>
  </si>
  <si>
    <t>139</t>
  </si>
  <si>
    <t>16210.118</t>
  </si>
  <si>
    <t>278</t>
  </si>
  <si>
    <t>16210.119</t>
  </si>
  <si>
    <t>Kruhové vzt. potrubí pevné - SPIRO , materiál ocel. pozink. plech, prům.: 150-160 mm</t>
  </si>
  <si>
    <t>280</t>
  </si>
  <si>
    <t>141</t>
  </si>
  <si>
    <t>16210.120</t>
  </si>
  <si>
    <t>282</t>
  </si>
  <si>
    <t>16210.121</t>
  </si>
  <si>
    <t>Kruhové vzt. potrubí pevné - SPIRO-VODOTĚSNÉ , materiál ocel. pozink. plech, prům.: 200mm</t>
  </si>
  <si>
    <t>284</t>
  </si>
  <si>
    <t>143</t>
  </si>
  <si>
    <t>16210.122</t>
  </si>
  <si>
    <t>286</t>
  </si>
  <si>
    <t>16210.123</t>
  </si>
  <si>
    <t>Tepelné izolace vzt. potrubí z min. vlny tl. 40-60mm /izolace vzt. potrubí sání a výfuku/</t>
  </si>
  <si>
    <t>288</t>
  </si>
  <si>
    <t xml:space="preserve">Poznámka k položce:_x000d_
povrch hliniková folie, zajištěna proti posunutí na potrubí, spoje  přelepeny Al.páskou</t>
  </si>
  <si>
    <t>145</t>
  </si>
  <si>
    <t>16210.124</t>
  </si>
  <si>
    <t>290</t>
  </si>
  <si>
    <t>16210.125</t>
  </si>
  <si>
    <t>Oplechování vzt. potrubí a tepelných izolací v nadstřešní části - VODOTĚSNÉ , materiál: Ti-Zn předzvětralý (dle architekta projektu, dle oplechování ostatních částí střechy)</t>
  </si>
  <si>
    <t>292</t>
  </si>
  <si>
    <t>Poznámka k položce:_x000d_
včetně těsnícího, spojovacího a montážního materiálu</t>
  </si>
  <si>
    <t>147</t>
  </si>
  <si>
    <t>16210.126</t>
  </si>
  <si>
    <t>Montáž oplechování</t>
  </si>
  <si>
    <t>294</t>
  </si>
  <si>
    <t>16210.127</t>
  </si>
  <si>
    <t>296</t>
  </si>
  <si>
    <t>149</t>
  </si>
  <si>
    <t>16210.128</t>
  </si>
  <si>
    <t>298</t>
  </si>
  <si>
    <t>PAVILON MV-VĚTRÁNÍ UČEBEN 2.NP</t>
  </si>
  <si>
    <t>17210.100</t>
  </si>
  <si>
    <t>300</t>
  </si>
  <si>
    <t>151</t>
  </si>
  <si>
    <t>17210.101</t>
  </si>
  <si>
    <t>Osazení jednotky poz. 17.1 prvky regulace, čidly, zprovoznění ovládání</t>
  </si>
  <si>
    <t>302</t>
  </si>
  <si>
    <t>17210.102</t>
  </si>
  <si>
    <t>304</t>
  </si>
  <si>
    <t>153</t>
  </si>
  <si>
    <t>17210.103</t>
  </si>
  <si>
    <t>306</t>
  </si>
  <si>
    <t>17210.104</t>
  </si>
  <si>
    <t>Osazení jednotky poz. 17.2 prvky regulace, čidly, zprovoznění ovládání</t>
  </si>
  <si>
    <t>308</t>
  </si>
  <si>
    <t>155</t>
  </si>
  <si>
    <t>17210.105</t>
  </si>
  <si>
    <t>310</t>
  </si>
  <si>
    <t>17210.106</t>
  </si>
  <si>
    <t>312</t>
  </si>
  <si>
    <t>157</t>
  </si>
  <si>
    <t>17210.107</t>
  </si>
  <si>
    <t>314</t>
  </si>
  <si>
    <t>17210.108</t>
  </si>
  <si>
    <t>316</t>
  </si>
  <si>
    <t>159</t>
  </si>
  <si>
    <t>17210.109</t>
  </si>
  <si>
    <t>318</t>
  </si>
  <si>
    <t>17210.110</t>
  </si>
  <si>
    <t>320</t>
  </si>
  <si>
    <t>161</t>
  </si>
  <si>
    <t>17210.111</t>
  </si>
  <si>
    <t>322</t>
  </si>
  <si>
    <t>17210.112</t>
  </si>
  <si>
    <t>324</t>
  </si>
  <si>
    <t>163</t>
  </si>
  <si>
    <t>17210.113</t>
  </si>
  <si>
    <t>326</t>
  </si>
  <si>
    <t>17210.114</t>
  </si>
  <si>
    <t>Kruhové vzt. potrubí pevné - SPIRO, materiál ocel. pozink. plech, prům.: 250-280 mm / přívod-interier /</t>
  </si>
  <si>
    <t>328</t>
  </si>
  <si>
    <t>165</t>
  </si>
  <si>
    <t>17210.115</t>
  </si>
  <si>
    <t>330</t>
  </si>
  <si>
    <t>17210.116</t>
  </si>
  <si>
    <t>332</t>
  </si>
  <si>
    <t>167</t>
  </si>
  <si>
    <t>17210.117</t>
  </si>
  <si>
    <t>334</t>
  </si>
  <si>
    <t>17210.118</t>
  </si>
  <si>
    <t>336</t>
  </si>
  <si>
    <t>169</t>
  </si>
  <si>
    <t>17210.119</t>
  </si>
  <si>
    <t>338</t>
  </si>
  <si>
    <t>PAVILON MV-VĚTRÁNÍ UČEBEN, KABINETU 2.NP</t>
  </si>
  <si>
    <t>18210.100</t>
  </si>
  <si>
    <t>Vzduchotechnická jednotka- přívod, odvod, rekuperace, filtrace, elektro ohřívač vnitřní, PODSTROPNÍ provedení-hrdla z boku, včetně digitální regulace a regulátoru. Referenční výrobek typ - VEL. 1500.... - nebo výrobek srovnatelného standardu</t>
  </si>
  <si>
    <t>340</t>
  </si>
  <si>
    <t xml:space="preserve">Poznámka k položce:_x000d_
kompaktní vzt. rekuperační  jednotka,            složená z:                                        přívodní část: filtr EU7, protiproudý rekuperátor, EC ventilátor 1.200m3/h, 200 Pa, elektro ohřívač vestavěný Qt=2,1kW                                                                                       odsávací část: filtr EU4,  EC ventilátor 1.200 m3/h, 250 Pa,                                                                                  jednotka včetně: čidel, komfortní digitální regulace, pro 2 zóny, učebny......</t>
  </si>
  <si>
    <t>171</t>
  </si>
  <si>
    <t>18210.101</t>
  </si>
  <si>
    <t>Osazení jednotky poz. 18.1 prvky regulace, čidly zprovoznění ovládání</t>
  </si>
  <si>
    <t>342</t>
  </si>
  <si>
    <t>18210.102</t>
  </si>
  <si>
    <t>344</t>
  </si>
  <si>
    <t>173</t>
  </si>
  <si>
    <t>18210.103</t>
  </si>
  <si>
    <t>Elektrický předehřívač např- EPO-V 315 / 3,0kW (elektrický ohřívač vzduchu) - včetně vestavěných, spínacích prvků a teplot</t>
  </si>
  <si>
    <t>346</t>
  </si>
  <si>
    <t>Poznámka k položce:_x000d_
400V; 3,0kW</t>
  </si>
  <si>
    <t>18210.104</t>
  </si>
  <si>
    <t>Montáž el. ohřívače</t>
  </si>
  <si>
    <t>348</t>
  </si>
  <si>
    <t>175</t>
  </si>
  <si>
    <t>18210.105</t>
  </si>
  <si>
    <t>Regulační klapka jednolistá pro kruhové potrubí prům. 250mm.S - včetně ovládání servopohonem 24V /regulace 0-10V; CO2/</t>
  </si>
  <si>
    <t>350</t>
  </si>
  <si>
    <t>18210.106</t>
  </si>
  <si>
    <t>352</t>
  </si>
  <si>
    <t>177</t>
  </si>
  <si>
    <t>18210.107</t>
  </si>
  <si>
    <t>Regulační klapka jednolistá pro kruhové potrubí prům. 225mm.S - včetně ovládání servopohonem 24V /regulace 0-10V; CO2/</t>
  </si>
  <si>
    <t>354</t>
  </si>
  <si>
    <t>18210.108</t>
  </si>
  <si>
    <t>356</t>
  </si>
  <si>
    <t>179</t>
  </si>
  <si>
    <t>18210.109</t>
  </si>
  <si>
    <t>358</t>
  </si>
  <si>
    <t>18210.110</t>
  </si>
  <si>
    <t>360</t>
  </si>
  <si>
    <t>181</t>
  </si>
  <si>
    <t>18210.111</t>
  </si>
  <si>
    <t>Uzavírací klapka jednolistá pro kruhové potrubí prům. 315mm.S - včetně ovládání servopohonem 24V / s pružinou, sání , výfuk /</t>
  </si>
  <si>
    <t>362</t>
  </si>
  <si>
    <t>18210.112</t>
  </si>
  <si>
    <t>364</t>
  </si>
  <si>
    <t>183</t>
  </si>
  <si>
    <t>18210.113</t>
  </si>
  <si>
    <t>Tlumič hluku do kruhového potrubí, například: 315 / 900 - nebo výrobek srovnatelného standardu</t>
  </si>
  <si>
    <t>366</t>
  </si>
  <si>
    <t>Poznámka k položce:_x000d_
pro kruhové potrubí prům. 315 mm, délka tlumiče 900 mm</t>
  </si>
  <si>
    <t>18210.114</t>
  </si>
  <si>
    <t>368</t>
  </si>
  <si>
    <t>185</t>
  </si>
  <si>
    <t>18210.115</t>
  </si>
  <si>
    <t>Krycí mřížka s úkosem 45° ; prům. 315 mm - zakrytí vzt. potrubí sání v exteriéru / sání /</t>
  </si>
  <si>
    <t>370</t>
  </si>
  <si>
    <t>18210.116</t>
  </si>
  <si>
    <t>372</t>
  </si>
  <si>
    <t>187</t>
  </si>
  <si>
    <t>18210.117</t>
  </si>
  <si>
    <t>Výfuková hlavice například: VHO ø315 - nebo výrobek srovnatelného standardu</t>
  </si>
  <si>
    <t>374</t>
  </si>
  <si>
    <t>18210.118</t>
  </si>
  <si>
    <t>376</t>
  </si>
  <si>
    <t>189</t>
  </si>
  <si>
    <t>18210.119</t>
  </si>
  <si>
    <t>378</t>
  </si>
  <si>
    <t>18210.120</t>
  </si>
  <si>
    <t>380</t>
  </si>
  <si>
    <t>191</t>
  </si>
  <si>
    <t>18210.121</t>
  </si>
  <si>
    <t>382</t>
  </si>
  <si>
    <t>18210.122</t>
  </si>
  <si>
    <t>384</t>
  </si>
  <si>
    <t>193</t>
  </si>
  <si>
    <t>18210.123</t>
  </si>
  <si>
    <t>Obdélníková výustka pro čtyřhranné potrubí, komfortní, 200x400, 2.O - R1, odvodvní + RAL….(bílá)</t>
  </si>
  <si>
    <t>386</t>
  </si>
  <si>
    <t>18210.124</t>
  </si>
  <si>
    <t>388</t>
  </si>
  <si>
    <t>195</t>
  </si>
  <si>
    <t>18210.125</t>
  </si>
  <si>
    <t>Obdélníková výustka pro čtyřhranné potrubí, komfortní, 280x140, 2.O - R1, přívodní + RAL….(bílá)</t>
  </si>
  <si>
    <t>390</t>
  </si>
  <si>
    <t>18210.126</t>
  </si>
  <si>
    <t>392</t>
  </si>
  <si>
    <t>197</t>
  </si>
  <si>
    <t>18210.127</t>
  </si>
  <si>
    <t>Protipožární klapka - prům. 315 mm, včetně montážních příložek, včetně protipožárních ucpávek do stěny</t>
  </si>
  <si>
    <t>394</t>
  </si>
  <si>
    <t>Poznámka k položce:_x000d_
Provedení ovládání: pružinou a teplotní; provedení dle ČSN EN 1366-2 ; dále s konc. spinačem polohy "otevřeno i zavřeno"</t>
  </si>
  <si>
    <t>18210.128</t>
  </si>
  <si>
    <t>396</t>
  </si>
  <si>
    <t>199</t>
  </si>
  <si>
    <t>18210.129</t>
  </si>
  <si>
    <t>398</t>
  </si>
  <si>
    <t>18210.130</t>
  </si>
  <si>
    <t>400</t>
  </si>
  <si>
    <t>201</t>
  </si>
  <si>
    <t>18210.131</t>
  </si>
  <si>
    <t>402</t>
  </si>
  <si>
    <t>18210.132</t>
  </si>
  <si>
    <t>404</t>
  </si>
  <si>
    <t>203</t>
  </si>
  <si>
    <t>18210.133</t>
  </si>
  <si>
    <t>Kruhové vzt. potrubí pevné - SPIRO-VODOTĚSNÉ , materiál ocel. pozink. plech, prům.: 225mm</t>
  </si>
  <si>
    <t>406</t>
  </si>
  <si>
    <t>18210.134</t>
  </si>
  <si>
    <t>408</t>
  </si>
  <si>
    <t>205</t>
  </si>
  <si>
    <t>18210.135</t>
  </si>
  <si>
    <t>Kruhové vzt. potrubí pevné - SPIRO-VODOTĚSNÉ , materiál ocel. pozink. plech, prům.: 250mm</t>
  </si>
  <si>
    <t>410</t>
  </si>
  <si>
    <t>18210.136</t>
  </si>
  <si>
    <t>412</t>
  </si>
  <si>
    <t>207</t>
  </si>
  <si>
    <t>18210.137</t>
  </si>
  <si>
    <t>Kruhové vzt. potrubí pevné - SPIRO-VODOTĚSNÉ , materiál ocel. pozink. plech, prům.: 315mm</t>
  </si>
  <si>
    <t>414</t>
  </si>
  <si>
    <t>18210.138</t>
  </si>
  <si>
    <t>416</t>
  </si>
  <si>
    <t>209</t>
  </si>
  <si>
    <t>18210.139</t>
  </si>
  <si>
    <t>418</t>
  </si>
  <si>
    <t>18210.140</t>
  </si>
  <si>
    <t>420</t>
  </si>
  <si>
    <t>211</t>
  </si>
  <si>
    <t>18210.141</t>
  </si>
  <si>
    <t>Protipožární izolace vzt. potrubí -odolnost 30min.</t>
  </si>
  <si>
    <t>422</t>
  </si>
  <si>
    <t>Poznámka k položce:_x000d_
Typ izolace a její upevnění na vzt. potrubí musí mít platný atest zkušebního ústavu.</t>
  </si>
  <si>
    <t>18210.142</t>
  </si>
  <si>
    <t>424</t>
  </si>
  <si>
    <t>213</t>
  </si>
  <si>
    <t>18210.143</t>
  </si>
  <si>
    <t>426</t>
  </si>
  <si>
    <t>18210.144</t>
  </si>
  <si>
    <t>428</t>
  </si>
  <si>
    <t>215</t>
  </si>
  <si>
    <t>18210.145</t>
  </si>
  <si>
    <t>430</t>
  </si>
  <si>
    <t>18210.146</t>
  </si>
  <si>
    <t>432</t>
  </si>
  <si>
    <t>ODVĚTRÁNÍ RADONU</t>
  </si>
  <si>
    <t>217</t>
  </si>
  <si>
    <t>19210.100</t>
  </si>
  <si>
    <t>Radiální potrubní plastový ventilátor, například: vel. 125 mm ; včetně: pružných připojovacích manžet 2ks, - nebo výrobek srovnatelného standardu</t>
  </si>
  <si>
    <t>434</t>
  </si>
  <si>
    <t>Poznámka k položce:_x000d_
Odvod 200 m3/h; pex=180Pa ; 230V</t>
  </si>
  <si>
    <t>19210.101</t>
  </si>
  <si>
    <t>Montáž ventilátoru</t>
  </si>
  <si>
    <t>436</t>
  </si>
  <si>
    <t>219</t>
  </si>
  <si>
    <t>19210.102</t>
  </si>
  <si>
    <t>Tlumič hluku do kruhového potrubí, například: 125 / 600 - nebo výrobek srovnatelného standardu</t>
  </si>
  <si>
    <t>438</t>
  </si>
  <si>
    <t>Poznámka k položce:_x000d_
pro kruhové potrubí prům. 125 mm, délka tlumiče 600 mm</t>
  </si>
  <si>
    <t>19210.103</t>
  </si>
  <si>
    <t>440</t>
  </si>
  <si>
    <t>221</t>
  </si>
  <si>
    <t>19210.104</t>
  </si>
  <si>
    <t>Výfuková hlavice například: VHO ø125 - nebo výrobek srovnatelného standardu</t>
  </si>
  <si>
    <t>442</t>
  </si>
  <si>
    <t>Poznámka k položce:_x000d_
materiál: Ti-Zn předzvětralý ( nebo dle oplechování střechy-určí architekt projektu )</t>
  </si>
  <si>
    <t>19210.105</t>
  </si>
  <si>
    <t>444</t>
  </si>
  <si>
    <t>223</t>
  </si>
  <si>
    <t>19210.106</t>
  </si>
  <si>
    <t>Krycí mřížka kruhová, KMK- prům. 125-160 mm (zakrytí vzt potrubí)</t>
  </si>
  <si>
    <t>446</t>
  </si>
  <si>
    <t>Poznámka k položce:_x000d_
materiál: ocelový pozinovaný plech, drát, volná plocha min. 80%</t>
  </si>
  <si>
    <t>19210.107</t>
  </si>
  <si>
    <t>Montáž mřížky</t>
  </si>
  <si>
    <t>448</t>
  </si>
  <si>
    <t>225</t>
  </si>
  <si>
    <t>19210.108</t>
  </si>
  <si>
    <t>450</t>
  </si>
  <si>
    <t xml:space="preserve">Poznámka k položce:_x000d_
spojované R spoji a těsněné samolepicím těsněním, třída těsnosti B, vč. spojovacího a montážního materiálu a materiálu  na závěsy s pružným uložením</t>
  </si>
  <si>
    <t>19210.109</t>
  </si>
  <si>
    <t>452</t>
  </si>
  <si>
    <t>227</t>
  </si>
  <si>
    <t>19210.110</t>
  </si>
  <si>
    <t>Kruhové vzt. potrubí pevné - SPIRO-VODOTĚSNÉ , materiál ocel. pozink. plech, prům.: 125-160 mm</t>
  </si>
  <si>
    <t>454</t>
  </si>
  <si>
    <t>19210.111</t>
  </si>
  <si>
    <t>456</t>
  </si>
  <si>
    <t>229</t>
  </si>
  <si>
    <t>19210.112</t>
  </si>
  <si>
    <t>Tepelné izolace vzt. potrubí z min. vlny tl. 40mm /izolace vzt. potrubí sání, výfuku/</t>
  </si>
  <si>
    <t>458</t>
  </si>
  <si>
    <t>19210.113</t>
  </si>
  <si>
    <t>460</t>
  </si>
  <si>
    <t>231</t>
  </si>
  <si>
    <t>19210.114</t>
  </si>
  <si>
    <t>462</t>
  </si>
  <si>
    <t>19210.115</t>
  </si>
  <si>
    <t>464</t>
  </si>
  <si>
    <t>DOPLŇKOVÝ MATERIÁL</t>
  </si>
  <si>
    <t>233</t>
  </si>
  <si>
    <t>20210.100</t>
  </si>
  <si>
    <t>Revizní dvířka do SDK podhledu- kovová cca 400x400mm</t>
  </si>
  <si>
    <t>466</t>
  </si>
  <si>
    <t>Poznámka k položce:_x000d_
s magnetem pro uzavření</t>
  </si>
  <si>
    <t>20210.101</t>
  </si>
  <si>
    <t>Montáž dvířek</t>
  </si>
  <si>
    <t>468</t>
  </si>
  <si>
    <t>235</t>
  </si>
  <si>
    <t>20210.102</t>
  </si>
  <si>
    <t>Dveřní mřížky - kovové, cca 475x86mm</t>
  </si>
  <si>
    <t>470</t>
  </si>
  <si>
    <t>Poznámka k položce:_x000d_
ventilační mřížka do dveřního křídla</t>
  </si>
  <si>
    <t>20210.103</t>
  </si>
  <si>
    <t>472</t>
  </si>
  <si>
    <t>Pomocné, přípravné a závěrečné vzduchotechnické práce</t>
  </si>
  <si>
    <t>237</t>
  </si>
  <si>
    <t>21210.100</t>
  </si>
  <si>
    <t>Náklady na dopravu VZT zařízení</t>
  </si>
  <si>
    <t>474</t>
  </si>
  <si>
    <t>Poznámka k položce:_x000d_
Doprava vzt komponent, elementů, jednotek, ventilátorů, vzt. potrubí atd. na místo stavby</t>
  </si>
  <si>
    <t>21210.101</t>
  </si>
  <si>
    <t>Pomocné konstrukce, lešení</t>
  </si>
  <si>
    <t>476</t>
  </si>
  <si>
    <t>Poznámka k položce:_x000d_
Pro práci ve výšce podlaží do 3,5m , dále práce na střeše a fasádě objektu</t>
  </si>
  <si>
    <t>239</t>
  </si>
  <si>
    <t>21210.102</t>
  </si>
  <si>
    <t>Zednické výpomoci</t>
  </si>
  <si>
    <t>478</t>
  </si>
  <si>
    <t>Poznámka k položce:_x000d_
Spolupráce na prostupech v počtu do 50-ti ks</t>
  </si>
  <si>
    <t>21210.103</t>
  </si>
  <si>
    <t>Komplexní vyzkoušení</t>
  </si>
  <si>
    <t>480</t>
  </si>
  <si>
    <t>Poznámka k položce:_x000d_
Zkoušky vzt. zařízení v délce trvání 16 hod.</t>
  </si>
  <si>
    <t>241</t>
  </si>
  <si>
    <t>21210.104</t>
  </si>
  <si>
    <t>Zaregulování VZT</t>
  </si>
  <si>
    <t>482</t>
  </si>
  <si>
    <t>Poznámka k položce:_x000d_
Zaregulování průtoku vzduchu vzt. jednotky, koncových elementů v počtu do 170-ti ks, naprogramování regulace</t>
  </si>
  <si>
    <t>21210.105</t>
  </si>
  <si>
    <t>Zaškolení obsluhy</t>
  </si>
  <si>
    <t>484</t>
  </si>
  <si>
    <t>243</t>
  </si>
  <si>
    <t>21210.106</t>
  </si>
  <si>
    <t>Vypracování provozního řádu vzduchotechnického zařízení</t>
  </si>
  <si>
    <t>486</t>
  </si>
  <si>
    <t>21210.107</t>
  </si>
  <si>
    <t>Vypracování dokumentace skutečného provedení</t>
  </si>
  <si>
    <t>488</t>
  </si>
  <si>
    <t>Poznámka k položce:_x000d_
(2x tištěná paré, 1x nosič s PDF)</t>
  </si>
  <si>
    <t>D.1.4.2 - Elektroinstalace</t>
  </si>
  <si>
    <t>1 - Elektroinstalace - materiál a montáže</t>
  </si>
  <si>
    <t>2 - Dozbrojení rozvaděče R1</t>
  </si>
  <si>
    <t>3 - Dozbrojení rozvaděče R2</t>
  </si>
  <si>
    <t>4 - Dozbrojení rozvaděče R3</t>
  </si>
  <si>
    <t>5 - Dozbrojení rozvaděče R4</t>
  </si>
  <si>
    <t>6 - Dozbrojení rozvaděče R5</t>
  </si>
  <si>
    <t>7 - Dozbrojení rozvaděče R6</t>
  </si>
  <si>
    <t>8 - Dozbrojení rozvaděče R8</t>
  </si>
  <si>
    <t>9 - Dozbrojení rozvaděče R12</t>
  </si>
  <si>
    <t>10 - Dozbrojení rozvaděče R15</t>
  </si>
  <si>
    <t>11 - Dozbrojení rozvaděče R16</t>
  </si>
  <si>
    <t>12 - Dozbrojení rozvaděče R22</t>
  </si>
  <si>
    <t>Elektroinstalace - materiál a montáže</t>
  </si>
  <si>
    <t>9841.100</t>
  </si>
  <si>
    <t>Spínač jednopólový v provedení pod omítku, 20A/230V, barva bílá, plastové provedení, samozhášivé, zapojení 1, krytí IP66 (typ např. PROTECTA), (dodáváno včetně jednoduché krabice pod omítku)</t>
  </si>
  <si>
    <t>9841.101</t>
  </si>
  <si>
    <t>Kabel CYKY-J 3x1,5</t>
  </si>
  <si>
    <t>9841.102</t>
  </si>
  <si>
    <t>Kabel CYKY-J 3x2,5</t>
  </si>
  <si>
    <t>9841.103</t>
  </si>
  <si>
    <t>Kabel CYKY-J 5x1,5</t>
  </si>
  <si>
    <t>9841.104</t>
  </si>
  <si>
    <t>Kabel CYSY-J 3x2,5</t>
  </si>
  <si>
    <t>9841.105</t>
  </si>
  <si>
    <t>Kabel CYKY-J 5x2,5</t>
  </si>
  <si>
    <t>9841.106</t>
  </si>
  <si>
    <t>Kabel SYKFY 2x2x0,5</t>
  </si>
  <si>
    <t>9841.107</t>
  </si>
  <si>
    <t>Vodič CY6 zelenožlutý</t>
  </si>
  <si>
    <t>9841.108</t>
  </si>
  <si>
    <t>Protipožární prostup E60 ve stavební konstrukci s atestem</t>
  </si>
  <si>
    <t>9841.109</t>
  </si>
  <si>
    <t>Příchytky samozhášivé provedení, pro použití v mezistropech s hmoždinkou a šroubem max. pro 8 kabelů 3x2,5mm²</t>
  </si>
  <si>
    <t>9841.110</t>
  </si>
  <si>
    <t>Ohebná elektroinstalační trubka se střední mechanickou odolností 25/18,3</t>
  </si>
  <si>
    <t>9841.111</t>
  </si>
  <si>
    <t>Vysekání rýhy v cihelných zdech hloubka 3cm šířka do 3cm včetně úklidu a likvidace sutě</t>
  </si>
  <si>
    <t>9841.112</t>
  </si>
  <si>
    <t>Vyplnění a omítnutí rýhy v cihelných zdech hloubka 3cm šířka do 3cm, včetně materiálu</t>
  </si>
  <si>
    <t>9841.113</t>
  </si>
  <si>
    <t>Vyvrtání otvoru do stěny, pro rozvodnou nebo přístrojovou krabici pr.68mm včetně úklidu a likvidace sutě</t>
  </si>
  <si>
    <t>9841.114</t>
  </si>
  <si>
    <t>Připojení VZT</t>
  </si>
  <si>
    <t>9841.115</t>
  </si>
  <si>
    <t>Ukončení drátu do 6mm2</t>
  </si>
  <si>
    <t>9841.116</t>
  </si>
  <si>
    <t>Ukončení kabelu do 3x4mm2</t>
  </si>
  <si>
    <t>9841.117</t>
  </si>
  <si>
    <t>Ukončení kabelu do 5x4mm2</t>
  </si>
  <si>
    <t>9841.118</t>
  </si>
  <si>
    <t>Ukončení kabelu do 2x2x0,5mm2</t>
  </si>
  <si>
    <t>9841.120</t>
  </si>
  <si>
    <t>Drobný pomocný materiál (3% z celkové ceny materiálu)</t>
  </si>
  <si>
    <t>kpl</t>
  </si>
  <si>
    <t>9841.121</t>
  </si>
  <si>
    <t>Přesun materiálu (5% z celkové ceny materiálu)</t>
  </si>
  <si>
    <t>9841.122</t>
  </si>
  <si>
    <t>Stavební přípomoci (3% z celkové ceny montáží)</t>
  </si>
  <si>
    <t>9841.123</t>
  </si>
  <si>
    <t>Revize el. zařízení</t>
  </si>
  <si>
    <t>9841.124</t>
  </si>
  <si>
    <t>Proškolení obsluhy</t>
  </si>
  <si>
    <t>9841.125</t>
  </si>
  <si>
    <t>Zkouška a prohlídka rozvodných zařízení</t>
  </si>
  <si>
    <t>Dozbrojení rozvaděče R1</t>
  </si>
  <si>
    <t>9841.128</t>
  </si>
  <si>
    <t>Jistič jednopólový B16/1</t>
  </si>
  <si>
    <t>9841.129</t>
  </si>
  <si>
    <t>Proudový chránič 40A/4/0,03A</t>
  </si>
  <si>
    <t>9841.130</t>
  </si>
  <si>
    <t>Řadová svorka 2 až 4 mm2</t>
  </si>
  <si>
    <t>9841.131</t>
  </si>
  <si>
    <t>Popis přístrojů, svorek a okruhů</t>
  </si>
  <si>
    <t>9841.133</t>
  </si>
  <si>
    <t>9841.134</t>
  </si>
  <si>
    <t>9841.135</t>
  </si>
  <si>
    <t>Montáž rozvodnice (30% z celkové ceny materiálu)</t>
  </si>
  <si>
    <t>Dozbrojení rozvaděče R2</t>
  </si>
  <si>
    <t>9841.139</t>
  </si>
  <si>
    <t>9841.140</t>
  </si>
  <si>
    <t>9841.141</t>
  </si>
  <si>
    <t>9841.142</t>
  </si>
  <si>
    <t>9841.144</t>
  </si>
  <si>
    <t>9841.145</t>
  </si>
  <si>
    <t>9841.146</t>
  </si>
  <si>
    <t>Dozbrojení rozvaděče R3</t>
  </si>
  <si>
    <t>9841.150</t>
  </si>
  <si>
    <t>Jistič jednopólový C2/1</t>
  </si>
  <si>
    <t>9841.151</t>
  </si>
  <si>
    <t>9841.152</t>
  </si>
  <si>
    <t>9841.153</t>
  </si>
  <si>
    <t>Instalační spínací hodiny mechanické, 1Z, Quarz, 1TE</t>
  </si>
  <si>
    <t>9841.154</t>
  </si>
  <si>
    <t>9841.155</t>
  </si>
  <si>
    <t>9841.157</t>
  </si>
  <si>
    <t>9841.158</t>
  </si>
  <si>
    <t>9841.159</t>
  </si>
  <si>
    <t>Dozbrojení rozvaděče R4</t>
  </si>
  <si>
    <t>9841.162</t>
  </si>
  <si>
    <t>9841.163</t>
  </si>
  <si>
    <t>9841.164</t>
  </si>
  <si>
    <t>9841.165</t>
  </si>
  <si>
    <t>9841.166</t>
  </si>
  <si>
    <t>9841.167</t>
  </si>
  <si>
    <t>9841.169</t>
  </si>
  <si>
    <t>9841.170</t>
  </si>
  <si>
    <t>9841.171</t>
  </si>
  <si>
    <t>Dozbrojení rozvaděče R5</t>
  </si>
  <si>
    <t>9841.175</t>
  </si>
  <si>
    <t>9841.176</t>
  </si>
  <si>
    <t>9841.177</t>
  </si>
  <si>
    <t>9841.178</t>
  </si>
  <si>
    <t>9841.180</t>
  </si>
  <si>
    <t>9841.181</t>
  </si>
  <si>
    <t>9841.182</t>
  </si>
  <si>
    <t>Dozbrojení rozvaděče R6</t>
  </si>
  <si>
    <t>9841.186</t>
  </si>
  <si>
    <t>9841.187</t>
  </si>
  <si>
    <t>9841.189</t>
  </si>
  <si>
    <t>9841.190</t>
  </si>
  <si>
    <t>9841.191</t>
  </si>
  <si>
    <t>Dozbrojení rozvaděče R8</t>
  </si>
  <si>
    <t>9841.194</t>
  </si>
  <si>
    <t>9841.195</t>
  </si>
  <si>
    <t>9841.196</t>
  </si>
  <si>
    <t>9841.197</t>
  </si>
  <si>
    <t>9841.199</t>
  </si>
  <si>
    <t>9841.200</t>
  </si>
  <si>
    <t>9841.201</t>
  </si>
  <si>
    <t>Dozbrojení rozvaděče R12</t>
  </si>
  <si>
    <t>9841.204</t>
  </si>
  <si>
    <t>Jistič jednopólový B10/1</t>
  </si>
  <si>
    <t>9841.205</t>
  </si>
  <si>
    <t>Jistič jednopólový C10/1</t>
  </si>
  <si>
    <t>9841.206</t>
  </si>
  <si>
    <t>Vypínací cívka k jističi, 230 V AC/DC</t>
  </si>
  <si>
    <t>9841.207</t>
  </si>
  <si>
    <t>9841.209</t>
  </si>
  <si>
    <t>9841.210</t>
  </si>
  <si>
    <t>9841.211</t>
  </si>
  <si>
    <t>Dozbrojení rozvaděče R15</t>
  </si>
  <si>
    <t>9841.214</t>
  </si>
  <si>
    <t>9841.215</t>
  </si>
  <si>
    <t>9841.216</t>
  </si>
  <si>
    <t>9841.217</t>
  </si>
  <si>
    <t>9841.219</t>
  </si>
  <si>
    <t>9841.220</t>
  </si>
  <si>
    <t>9841.221</t>
  </si>
  <si>
    <t>Dozbrojení rozvaděče R16</t>
  </si>
  <si>
    <t>9841.224</t>
  </si>
  <si>
    <t>9841.225</t>
  </si>
  <si>
    <t>9841.226</t>
  </si>
  <si>
    <t>9841.227</t>
  </si>
  <si>
    <t>9841.229</t>
  </si>
  <si>
    <t>9841.230</t>
  </si>
  <si>
    <t>9841.231</t>
  </si>
  <si>
    <t>Dozbrojení rozvaděče R22</t>
  </si>
  <si>
    <t>9841.234</t>
  </si>
  <si>
    <t>9841.235</t>
  </si>
  <si>
    <t>Jistič dvoupólový C10/2</t>
  </si>
  <si>
    <t>9841.236</t>
  </si>
  <si>
    <t>Jistič třípólový B10/3</t>
  </si>
  <si>
    <t>9841.237</t>
  </si>
  <si>
    <t>9841.238</t>
  </si>
  <si>
    <t>9841.239</t>
  </si>
  <si>
    <t>9841.240</t>
  </si>
  <si>
    <t>9841.241</t>
  </si>
  <si>
    <t>9841.242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</si>
  <si>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</si>
  <si>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</si>
  <si>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</si>
  <si>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</si>
  <si>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VRN3</t>
  </si>
  <si>
    <t>Zařízení staveniště</t>
  </si>
  <si>
    <t>0310020.0</t>
  </si>
  <si>
    <t>Zařízení staveniště vč. ochranění, přípravných prací a likvidace zařízení staveniště</t>
  </si>
  <si>
    <t>1024</t>
  </si>
  <si>
    <t>662585378</t>
  </si>
  <si>
    <t>VRN4</t>
  </si>
  <si>
    <t>Inženýrská činnost</t>
  </si>
  <si>
    <t>0450020.0</t>
  </si>
  <si>
    <t>Kompletační a koordinační činnost</t>
  </si>
  <si>
    <t>-1834357670</t>
  </si>
  <si>
    <t>0490020.0</t>
  </si>
  <si>
    <t>Náklady spojené se zajištěním bezpečnosti BOZP pracovníků na stavbě a vlastní konstrukce</t>
  </si>
  <si>
    <t>-249929578</t>
  </si>
  <si>
    <t>VRN7</t>
  </si>
  <si>
    <t>Provozní vlivy</t>
  </si>
  <si>
    <t>0710020.0</t>
  </si>
  <si>
    <t>Zvýšené náklady spojené s provozem investora a umístěním a podmínkami stavby</t>
  </si>
  <si>
    <t>-797393332</t>
  </si>
  <si>
    <t>SEZNAM FIGUR</t>
  </si>
  <si>
    <t>Výměra</t>
  </si>
  <si>
    <t xml:space="preserve"> 01</t>
  </si>
  <si>
    <t>Použití figury:</t>
  </si>
  <si>
    <t>Montáž podlah z dlaždic keramických lepených flexibilním lepidlem maloformátových pro vysoké mechanické zatížení protiskluzných nebo reliéfních (bezbariérových) přes 9 do 12 ks/m2 vč. montáže a dodávky rohových, ukončujících, přechodových a jiných systémo</t>
  </si>
  <si>
    <t>keramsokl</t>
  </si>
  <si>
    <t>Mč D.102a</t>
  </si>
  <si>
    <t>2,42+2,415</t>
  </si>
  <si>
    <t>doplnění soklu</t>
  </si>
  <si>
    <t>Mč D.120 a MV.118</t>
  </si>
  <si>
    <t>(3,05-1,8)*2</t>
  </si>
  <si>
    <t>mč S.111a</t>
  </si>
  <si>
    <t>(2,7-1,8)*2</t>
  </si>
  <si>
    <t>keramstav</t>
  </si>
  <si>
    <t>ostatniobkl</t>
  </si>
  <si>
    <t xml:space="preserve">Příčka ze sádrokartonových desek  ostatní konstrukce a práce na příčkách ze sádrokartonových desek základní penetrační nátěr (oboustranný)</t>
  </si>
  <si>
    <t>penevod</t>
  </si>
  <si>
    <t>skladbaP05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</si>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</sst>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74111102" TargetMode="External" /><Relationship Id="rId2" Type="http://schemas.openxmlformats.org/officeDocument/2006/relationships/hyperlink" Target="https://podminky.urs.cz/item/CS_URS_2022_01/317142442" TargetMode="External" /><Relationship Id="rId3" Type="http://schemas.openxmlformats.org/officeDocument/2006/relationships/hyperlink" Target="https://podminky.urs.cz/item/CS_URS_2022_01/342272245" TargetMode="External" /><Relationship Id="rId4" Type="http://schemas.openxmlformats.org/officeDocument/2006/relationships/hyperlink" Target="https://podminky.urs.cz/item/CS_URS_2022_01/342291121" TargetMode="External" /><Relationship Id="rId5" Type="http://schemas.openxmlformats.org/officeDocument/2006/relationships/hyperlink" Target="https://podminky.urs.cz/item/CS_URS_2022_01/612131101" TargetMode="External" /><Relationship Id="rId6" Type="http://schemas.openxmlformats.org/officeDocument/2006/relationships/hyperlink" Target="https://podminky.urs.cz/item/CS_URS_2022_01/612135101" TargetMode="External" /><Relationship Id="rId7" Type="http://schemas.openxmlformats.org/officeDocument/2006/relationships/hyperlink" Target="https://podminky.urs.cz/item/CS_URS_2022_01/612142012" TargetMode="External" /><Relationship Id="rId8" Type="http://schemas.openxmlformats.org/officeDocument/2006/relationships/hyperlink" Target="https://podminky.urs.cz/item/CS_URS_2022_01/619995001" TargetMode="External" /><Relationship Id="rId9" Type="http://schemas.openxmlformats.org/officeDocument/2006/relationships/hyperlink" Target="https://podminky.urs.cz/item/CS_URS_2022_01/632450121" TargetMode="External" /><Relationship Id="rId10" Type="http://schemas.openxmlformats.org/officeDocument/2006/relationships/hyperlink" Target="https://podminky.urs.cz/item/CS_URS_2022_01/632450133" TargetMode="External" /><Relationship Id="rId11" Type="http://schemas.openxmlformats.org/officeDocument/2006/relationships/hyperlink" Target="https://podminky.urs.cz/item/CS_URS_2022_01/632451212" TargetMode="External" /><Relationship Id="rId12" Type="http://schemas.openxmlformats.org/officeDocument/2006/relationships/hyperlink" Target="https://podminky.urs.cz/item/CS_URS_2022_01/632481213" TargetMode="External" /><Relationship Id="rId13" Type="http://schemas.openxmlformats.org/officeDocument/2006/relationships/hyperlink" Target="https://podminky.urs.cz/item/CS_URS_2022_01/949101111" TargetMode="External" /><Relationship Id="rId14" Type="http://schemas.openxmlformats.org/officeDocument/2006/relationships/hyperlink" Target="https://podminky.urs.cz/item/CS_URS_2022_01/971033331" TargetMode="External" /><Relationship Id="rId15" Type="http://schemas.openxmlformats.org/officeDocument/2006/relationships/hyperlink" Target="https://podminky.urs.cz/item/CS_URS_2022_01/971033431" TargetMode="External" /><Relationship Id="rId16" Type="http://schemas.openxmlformats.org/officeDocument/2006/relationships/hyperlink" Target="https://podminky.urs.cz/item/CS_URS_2022_01/971033441" TargetMode="External" /><Relationship Id="rId17" Type="http://schemas.openxmlformats.org/officeDocument/2006/relationships/hyperlink" Target="https://podminky.urs.cz/item/CS_URS_2022_01/974031145" TargetMode="External" /><Relationship Id="rId18" Type="http://schemas.openxmlformats.org/officeDocument/2006/relationships/hyperlink" Target="https://podminky.urs.cz/item/CS_URS_2022_01/977151125" TargetMode="External" /><Relationship Id="rId19" Type="http://schemas.openxmlformats.org/officeDocument/2006/relationships/hyperlink" Target="https://podminky.urs.cz/item/CS_URS_2022_01/977151127" TargetMode="External" /><Relationship Id="rId20" Type="http://schemas.openxmlformats.org/officeDocument/2006/relationships/hyperlink" Target="https://podminky.urs.cz/item/CS_URS_2022_01/977151128" TargetMode="External" /><Relationship Id="rId21" Type="http://schemas.openxmlformats.org/officeDocument/2006/relationships/hyperlink" Target="https://podminky.urs.cz/item/CS_URS_2022_01/977151222" TargetMode="External" /><Relationship Id="rId22" Type="http://schemas.openxmlformats.org/officeDocument/2006/relationships/hyperlink" Target="https://podminky.urs.cz/item/CS_URS_2022_01/977151223" TargetMode="External" /><Relationship Id="rId23" Type="http://schemas.openxmlformats.org/officeDocument/2006/relationships/hyperlink" Target="https://podminky.urs.cz/item/CS_URS_2022_01/977151225" TargetMode="External" /><Relationship Id="rId24" Type="http://schemas.openxmlformats.org/officeDocument/2006/relationships/hyperlink" Target="https://podminky.urs.cz/item/CS_URS_2022_01/977151227" TargetMode="External" /><Relationship Id="rId25" Type="http://schemas.openxmlformats.org/officeDocument/2006/relationships/hyperlink" Target="https://podminky.urs.cz/item/CS_URS_2022_01/977151232" TargetMode="External" /><Relationship Id="rId26" Type="http://schemas.openxmlformats.org/officeDocument/2006/relationships/hyperlink" Target="https://podminky.urs.cz/item/CS_URS_2022_01/997013111" TargetMode="External" /><Relationship Id="rId27" Type="http://schemas.openxmlformats.org/officeDocument/2006/relationships/hyperlink" Target="https://podminky.urs.cz/item/CS_URS_2022_01/997013501" TargetMode="External" /><Relationship Id="rId28" Type="http://schemas.openxmlformats.org/officeDocument/2006/relationships/hyperlink" Target="https://podminky.urs.cz/item/CS_URS_2022_01/997013609" TargetMode="External" /><Relationship Id="rId29" Type="http://schemas.openxmlformats.org/officeDocument/2006/relationships/hyperlink" Target="https://podminky.urs.cz/item/CS_URS_2022_01/997013631" TargetMode="External" /><Relationship Id="rId30" Type="http://schemas.openxmlformats.org/officeDocument/2006/relationships/hyperlink" Target="https://podminky.urs.cz/item/CS_URS_2022_01/998011001" TargetMode="External" /><Relationship Id="rId31" Type="http://schemas.openxmlformats.org/officeDocument/2006/relationships/hyperlink" Target="https://podminky.urs.cz/item/CS_URS_2022_01/711131101" TargetMode="External" /><Relationship Id="rId32" Type="http://schemas.openxmlformats.org/officeDocument/2006/relationships/hyperlink" Target="https://podminky.urs.cz/item/CS_URS_2022_01/713121111" TargetMode="External" /><Relationship Id="rId33" Type="http://schemas.openxmlformats.org/officeDocument/2006/relationships/hyperlink" Target="https://podminky.urs.cz/item/CS_URS_2022_01/763111417" TargetMode="External" /><Relationship Id="rId34" Type="http://schemas.openxmlformats.org/officeDocument/2006/relationships/hyperlink" Target="https://podminky.urs.cz/item/CS_URS_2022_01/763111911" TargetMode="External" /><Relationship Id="rId35" Type="http://schemas.openxmlformats.org/officeDocument/2006/relationships/hyperlink" Target="https://podminky.urs.cz/item/CS_URS_2022_01/763121714" TargetMode="External" /><Relationship Id="rId36" Type="http://schemas.openxmlformats.org/officeDocument/2006/relationships/hyperlink" Target="https://podminky.urs.cz/item/CS_URS_2022_01/998763301" TargetMode="External" /><Relationship Id="rId37" Type="http://schemas.openxmlformats.org/officeDocument/2006/relationships/hyperlink" Target="https://podminky.urs.cz/item/CS_URS_2022_01/771111011" TargetMode="External" /><Relationship Id="rId38" Type="http://schemas.openxmlformats.org/officeDocument/2006/relationships/hyperlink" Target="https://podminky.urs.cz/item/CS_URS_2022_01/771121011" TargetMode="External" /><Relationship Id="rId39" Type="http://schemas.openxmlformats.org/officeDocument/2006/relationships/hyperlink" Target="https://podminky.urs.cz/item/CS_URS_2022_01/781121011" TargetMode="External" /><Relationship Id="rId40" Type="http://schemas.openxmlformats.org/officeDocument/2006/relationships/hyperlink" Target="https://podminky.urs.cz/item/CS_URS_2022_01/784181101" TargetMode="External" /><Relationship Id="rId41" Type="http://schemas.openxmlformats.org/officeDocument/2006/relationships/hyperlink" Target="https://podminky.urs.cz/item/CS_URS_2022_01/78421110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TERZSJABRAD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ŽŠ Liberec, Jabloňová - Protiradonová opatření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Liberec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3. 6. 2022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Liberec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 Radovan Novotný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Propos Liberec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ROUND(AS55+AS56+AS59,2)</f>
        <v>0</v>
      </c>
      <c r="AT54" s="108">
        <f>ROUND(SUM(AV54:AW54),2)</f>
        <v>0</v>
      </c>
      <c r="AU54" s="109">
        <f>ROUND(AU55+AU56+AU59,5)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ROUND(AZ55+AZ56+AZ59,2)</f>
        <v>0</v>
      </c>
      <c r="BA54" s="108">
        <f>ROUND(BA55+BA56+BA59,2)</f>
        <v>0</v>
      </c>
      <c r="BB54" s="108">
        <f>ROUND(BB55+BB56+BB59,2)</f>
        <v>0</v>
      </c>
      <c r="BC54" s="108">
        <f>ROUND(BC55+BC56+BC59,2)</f>
        <v>0</v>
      </c>
      <c r="BD54" s="110">
        <f>ROUND(BD55+BD56+BD59,2)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Hlavní stavební úpravy'!J30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'01 - Hlavní stavební úpravy'!P95</f>
        <v>0</v>
      </c>
      <c r="AV55" s="122">
        <f>'01 - Hlavní stavební úpravy'!J33</f>
        <v>0</v>
      </c>
      <c r="AW55" s="122">
        <f>'01 - Hlavní stavební úpravy'!J34</f>
        <v>0</v>
      </c>
      <c r="AX55" s="122">
        <f>'01 - Hlavní stavební úpravy'!J35</f>
        <v>0</v>
      </c>
      <c r="AY55" s="122">
        <f>'01 - Hlavní stavební úpravy'!J36</f>
        <v>0</v>
      </c>
      <c r="AZ55" s="122">
        <f>'01 - Hlavní stavební úpravy'!F33</f>
        <v>0</v>
      </c>
      <c r="BA55" s="122">
        <f>'01 - Hlavní stavební úpravy'!F34</f>
        <v>0</v>
      </c>
      <c r="BB55" s="122">
        <f>'01 - Hlavní stavební úpravy'!F35</f>
        <v>0</v>
      </c>
      <c r="BC55" s="122">
        <f>'01 - Hlavní stavební úpravy'!F36</f>
        <v>0</v>
      </c>
      <c r="BD55" s="124">
        <f>'01 - Hlavní stavební úpravy'!F37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7"/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ROUND(SUM(AG57:AG58),2)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f>ROUND(SUM(AS57:AS58),2)</f>
        <v>0</v>
      </c>
      <c r="AT56" s="122">
        <f>ROUND(SUM(AV56:AW56),2)</f>
        <v>0</v>
      </c>
      <c r="AU56" s="123">
        <f>ROUND(SUM(AU57:AU58),5)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ROUND(SUM(AZ57:AZ58),2)</f>
        <v>0</v>
      </c>
      <c r="BA56" s="122">
        <f>ROUND(SUM(BA57:BA58),2)</f>
        <v>0</v>
      </c>
      <c r="BB56" s="122">
        <f>ROUND(SUM(BB57:BB58),2)</f>
        <v>0</v>
      </c>
      <c r="BC56" s="122">
        <f>ROUND(SUM(BC57:BC58),2)</f>
        <v>0</v>
      </c>
      <c r="BD56" s="124">
        <f>ROUND(SUM(BD57:BD58),2)</f>
        <v>0</v>
      </c>
      <c r="BE56" s="7"/>
      <c r="BS56" s="125" t="s">
        <v>72</v>
      </c>
      <c r="BT56" s="125" t="s">
        <v>81</v>
      </c>
      <c r="BU56" s="125" t="s">
        <v>74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4" customFormat="1" ht="16.5" customHeight="1">
      <c r="A57" s="113" t="s">
        <v>77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'D.1.4.1 - Vzduchotechnika'!J32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89</v>
      </c>
      <c r="AR57" s="67"/>
      <c r="AS57" s="131">
        <v>0</v>
      </c>
      <c r="AT57" s="132">
        <f>ROUND(SUM(AV57:AW57),2)</f>
        <v>0</v>
      </c>
      <c r="AU57" s="133">
        <f>'D.1.4.1 - Vzduchotechnika'!P96</f>
        <v>0</v>
      </c>
      <c r="AV57" s="132">
        <f>'D.1.4.1 - Vzduchotechnika'!J35</f>
        <v>0</v>
      </c>
      <c r="AW57" s="132">
        <f>'D.1.4.1 - Vzduchotechnika'!J36</f>
        <v>0</v>
      </c>
      <c r="AX57" s="132">
        <f>'D.1.4.1 - Vzduchotechnika'!J37</f>
        <v>0</v>
      </c>
      <c r="AY57" s="132">
        <f>'D.1.4.1 - Vzduchotechnika'!J38</f>
        <v>0</v>
      </c>
      <c r="AZ57" s="132">
        <f>'D.1.4.1 - Vzduchotechnika'!F35</f>
        <v>0</v>
      </c>
      <c r="BA57" s="132">
        <f>'D.1.4.1 - Vzduchotechnika'!F36</f>
        <v>0</v>
      </c>
      <c r="BB57" s="132">
        <f>'D.1.4.1 - Vzduchotechnika'!F37</f>
        <v>0</v>
      </c>
      <c r="BC57" s="132">
        <f>'D.1.4.1 - Vzduchotechnika'!F38</f>
        <v>0</v>
      </c>
      <c r="BD57" s="134">
        <f>'D.1.4.1 - Vzduchotechnika'!F39</f>
        <v>0</v>
      </c>
      <c r="BE57" s="4"/>
      <c r="BT57" s="135" t="s">
        <v>83</v>
      </c>
      <c r="BV57" s="135" t="s">
        <v>75</v>
      </c>
      <c r="BW57" s="135" t="s">
        <v>90</v>
      </c>
      <c r="BX57" s="135" t="s">
        <v>86</v>
      </c>
      <c r="CL57" s="135" t="s">
        <v>21</v>
      </c>
    </row>
    <row r="58" s="4" customFormat="1" ht="16.5" customHeight="1">
      <c r="A58" s="113" t="s">
        <v>77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92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'D.1.4.2 - Elektroinstalace'!J32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89</v>
      </c>
      <c r="AR58" s="67"/>
      <c r="AS58" s="131">
        <v>0</v>
      </c>
      <c r="AT58" s="132">
        <f>ROUND(SUM(AV58:AW58),2)</f>
        <v>0</v>
      </c>
      <c r="AU58" s="133">
        <f>'D.1.4.2 - Elektroinstalace'!P97</f>
        <v>0</v>
      </c>
      <c r="AV58" s="132">
        <f>'D.1.4.2 - Elektroinstalace'!J35</f>
        <v>0</v>
      </c>
      <c r="AW58" s="132">
        <f>'D.1.4.2 - Elektroinstalace'!J36</f>
        <v>0</v>
      </c>
      <c r="AX58" s="132">
        <f>'D.1.4.2 - Elektroinstalace'!J37</f>
        <v>0</v>
      </c>
      <c r="AY58" s="132">
        <f>'D.1.4.2 - Elektroinstalace'!J38</f>
        <v>0</v>
      </c>
      <c r="AZ58" s="132">
        <f>'D.1.4.2 - Elektroinstalace'!F35</f>
        <v>0</v>
      </c>
      <c r="BA58" s="132">
        <f>'D.1.4.2 - Elektroinstalace'!F36</f>
        <v>0</v>
      </c>
      <c r="BB58" s="132">
        <f>'D.1.4.2 - Elektroinstalace'!F37</f>
        <v>0</v>
      </c>
      <c r="BC58" s="132">
        <f>'D.1.4.2 - Elektroinstalace'!F38</f>
        <v>0</v>
      </c>
      <c r="BD58" s="134">
        <f>'D.1.4.2 - Elektroinstalace'!F39</f>
        <v>0</v>
      </c>
      <c r="BE58" s="4"/>
      <c r="BT58" s="135" t="s">
        <v>83</v>
      </c>
      <c r="BV58" s="135" t="s">
        <v>75</v>
      </c>
      <c r="BW58" s="135" t="s">
        <v>93</v>
      </c>
      <c r="BX58" s="135" t="s">
        <v>86</v>
      </c>
      <c r="CL58" s="135" t="s">
        <v>21</v>
      </c>
    </row>
    <row r="59" s="7" customFormat="1" ht="16.5" customHeight="1">
      <c r="A59" s="113" t="s">
        <v>77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'VRN - Vedlejší rozpočtové...'!J30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36">
        <v>0</v>
      </c>
      <c r="AT59" s="137">
        <f>ROUND(SUM(AV59:AW59),2)</f>
        <v>0</v>
      </c>
      <c r="AU59" s="138">
        <f>'VRN - Vedlejší rozpočtové...'!P83</f>
        <v>0</v>
      </c>
      <c r="AV59" s="137">
        <f>'VRN - Vedlejší rozpočtové...'!J33</f>
        <v>0</v>
      </c>
      <c r="AW59" s="137">
        <f>'VRN - Vedlejší rozpočtové...'!J34</f>
        <v>0</v>
      </c>
      <c r="AX59" s="137">
        <f>'VRN - Vedlejší rozpočtové...'!J35</f>
        <v>0</v>
      </c>
      <c r="AY59" s="137">
        <f>'VRN - Vedlejší rozpočtové...'!J36</f>
        <v>0</v>
      </c>
      <c r="AZ59" s="137">
        <f>'VRN - Vedlejší rozpočtové...'!F33</f>
        <v>0</v>
      </c>
      <c r="BA59" s="137">
        <f>'VRN - Vedlejší rozpočtové...'!F34</f>
        <v>0</v>
      </c>
      <c r="BB59" s="137">
        <f>'VRN - Vedlejší rozpočtové...'!F35</f>
        <v>0</v>
      </c>
      <c r="BC59" s="137">
        <f>'VRN - Vedlejší rozpočtové...'!F36</f>
        <v>0</v>
      </c>
      <c r="BD59" s="139">
        <f>'VRN - Vedlejší rozpočtové...'!F37</f>
        <v>0</v>
      </c>
      <c r="BE59" s="7"/>
      <c r="BT59" s="125" t="s">
        <v>81</v>
      </c>
      <c r="BV59" s="125" t="s">
        <v>75</v>
      </c>
      <c r="BW59" s="125" t="s">
        <v>96</v>
      </c>
      <c r="BX59" s="125" t="s">
        <v>5</v>
      </c>
      <c r="CL59" s="125" t="s">
        <v>19</v>
      </c>
      <c r="CM59" s="125" t="s">
        <v>83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Vezm9OCI1uJpUMGj/gi24LVwJ+jN3bx/yFaSvCEK3iQ8AkIFHEo1gtbHwrCNAyW9o6AEOSXUorHI8dtDNsI2qg==" hashValue="NAmDYs8eB6cSmwrTxDqW7SRjvHnUvcwGpGDzIODyYuCGCpNY1vHv32Zk4AJj0vrP52CwZa06YEsHvQaFm9NDPA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01 - Hlavní stavební úpravy'!C2" display="/"/>
    <hyperlink ref="A57" location="'D.1.4.1 - Vzduchotechnika'!C2" display="/"/>
    <hyperlink ref="A58" location="'D.1.4.2 - Elektroinstalace'!C2" display="/"/>
    <hyperlink ref="A59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40" t="s">
        <v>97</v>
      </c>
      <c r="BA2" s="140" t="s">
        <v>21</v>
      </c>
      <c r="BB2" s="140" t="s">
        <v>21</v>
      </c>
      <c r="BC2" s="140" t="s">
        <v>98</v>
      </c>
      <c r="BD2" s="14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140" t="s">
        <v>99</v>
      </c>
      <c r="BA3" s="140" t="s">
        <v>21</v>
      </c>
      <c r="BB3" s="140" t="s">
        <v>21</v>
      </c>
      <c r="BC3" s="140" t="s">
        <v>100</v>
      </c>
      <c r="BD3" s="140" t="s">
        <v>83</v>
      </c>
    </row>
    <row r="4" s="1" customFormat="1" ht="24.96" customHeight="1">
      <c r="B4" s="22"/>
      <c r="D4" s="143" t="s">
        <v>101</v>
      </c>
      <c r="L4" s="22"/>
      <c r="M4" s="144" t="s">
        <v>10</v>
      </c>
      <c r="AT4" s="19" t="s">
        <v>4</v>
      </c>
      <c r="AZ4" s="140" t="s">
        <v>102</v>
      </c>
      <c r="BA4" s="140" t="s">
        <v>21</v>
      </c>
      <c r="BB4" s="140" t="s">
        <v>21</v>
      </c>
      <c r="BC4" s="140" t="s">
        <v>103</v>
      </c>
      <c r="BD4" s="140" t="s">
        <v>83</v>
      </c>
    </row>
    <row r="5" s="1" customFormat="1" ht="6.96" customHeight="1">
      <c r="B5" s="22"/>
      <c r="L5" s="22"/>
      <c r="AZ5" s="140" t="s">
        <v>104</v>
      </c>
      <c r="BA5" s="140" t="s">
        <v>21</v>
      </c>
      <c r="BB5" s="140" t="s">
        <v>21</v>
      </c>
      <c r="BC5" s="140" t="s">
        <v>105</v>
      </c>
      <c r="BD5" s="140" t="s">
        <v>83</v>
      </c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ŽŠ Liberec, Jabloňová - Protiradonová opatření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106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107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21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3. 6. 2022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21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27</v>
      </c>
      <c r="J20" s="135" t="s">
        <v>21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29</v>
      </c>
      <c r="J21" s="135" t="s">
        <v>21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27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36</v>
      </c>
      <c r="F24" s="40"/>
      <c r="G24" s="40"/>
      <c r="H24" s="40"/>
      <c r="I24" s="145" t="s">
        <v>29</v>
      </c>
      <c r="J24" s="135" t="s">
        <v>21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108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ROUND(J95,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ROUND((SUM(BE95:BE919)),  2)</f>
        <v>0</v>
      </c>
      <c r="G33" s="40"/>
      <c r="H33" s="40"/>
      <c r="I33" s="160">
        <v>0.20999999999999999</v>
      </c>
      <c r="J33" s="159">
        <f>ROUND(((SUM(BE95:BE919))*I33),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ROUND((SUM(BF95:BF919)),  2)</f>
        <v>0</v>
      </c>
      <c r="G34" s="40"/>
      <c r="H34" s="40"/>
      <c r="I34" s="160">
        <v>0.14999999999999999</v>
      </c>
      <c r="J34" s="159">
        <f>ROUND(((SUM(BF95:BF919))*I34),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ROUND((SUM(BG95:BG919)),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ROUND((SUM(BH95:BH919)),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ROUND((SUM(BI95:BI919)),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109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ŽŠ Liberec, Jabloňová - Protiradonová opatření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Hlavní stavební úpravy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Liberec</v>
      </c>
      <c r="G52" s="42"/>
      <c r="H52" s="42"/>
      <c r="I52" s="34" t="s">
        <v>24</v>
      </c>
      <c r="J52" s="74" t="str">
        <f>IF(J12="","",J12)</f>
        <v>3. 6. 2022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Statutární město Liberec</v>
      </c>
      <c r="G54" s="42"/>
      <c r="H54" s="42"/>
      <c r="I54" s="34" t="s">
        <v>32</v>
      </c>
      <c r="J54" s="38" t="str">
        <f>E21</f>
        <v>Ing. Radovan Novotný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Propos Liberec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110</v>
      </c>
      <c r="D57" s="174"/>
      <c r="E57" s="174"/>
      <c r="F57" s="174"/>
      <c r="G57" s="174"/>
      <c r="H57" s="174"/>
      <c r="I57" s="174"/>
      <c r="J57" s="175" t="s">
        <v>111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112</v>
      </c>
    </row>
    <row r="60" s="9" customFormat="1" ht="24.96" customHeight="1">
      <c r="A60" s="9"/>
      <c r="B60" s="177"/>
      <c r="C60" s="178"/>
      <c r="D60" s="179" t="s">
        <v>113</v>
      </c>
      <c r="E60" s="180"/>
      <c r="F60" s="180"/>
      <c r="G60" s="180"/>
      <c r="H60" s="180"/>
      <c r="I60" s="180"/>
      <c r="J60" s="181">
        <f>J96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114</v>
      </c>
      <c r="E61" s="185"/>
      <c r="F61" s="185"/>
      <c r="G61" s="185"/>
      <c r="H61" s="185"/>
      <c r="I61" s="185"/>
      <c r="J61" s="186">
        <f>J97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115</v>
      </c>
      <c r="E62" s="185"/>
      <c r="F62" s="185"/>
      <c r="G62" s="185"/>
      <c r="H62" s="185"/>
      <c r="I62" s="185"/>
      <c r="J62" s="186">
        <f>J109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116</v>
      </c>
      <c r="E63" s="185"/>
      <c r="F63" s="185"/>
      <c r="G63" s="185"/>
      <c r="H63" s="185"/>
      <c r="I63" s="185"/>
      <c r="J63" s="186">
        <f>J126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117</v>
      </c>
      <c r="E64" s="185"/>
      <c r="F64" s="185"/>
      <c r="G64" s="185"/>
      <c r="H64" s="185"/>
      <c r="I64" s="185"/>
      <c r="J64" s="186">
        <f>J280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118</v>
      </c>
      <c r="E65" s="185"/>
      <c r="F65" s="185"/>
      <c r="G65" s="185"/>
      <c r="H65" s="185"/>
      <c r="I65" s="185"/>
      <c r="J65" s="186">
        <f>J546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119</v>
      </c>
      <c r="E66" s="185"/>
      <c r="F66" s="185"/>
      <c r="G66" s="185"/>
      <c r="H66" s="185"/>
      <c r="I66" s="185"/>
      <c r="J66" s="186">
        <f>J559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120</v>
      </c>
      <c r="E67" s="180"/>
      <c r="F67" s="180"/>
      <c r="G67" s="180"/>
      <c r="H67" s="180"/>
      <c r="I67" s="180"/>
      <c r="J67" s="181">
        <f>J562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7"/>
      <c r="D68" s="184" t="s">
        <v>121</v>
      </c>
      <c r="E68" s="185"/>
      <c r="F68" s="185"/>
      <c r="G68" s="185"/>
      <c r="H68" s="185"/>
      <c r="I68" s="185"/>
      <c r="J68" s="186">
        <f>J563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122</v>
      </c>
      <c r="E69" s="185"/>
      <c r="F69" s="185"/>
      <c r="G69" s="185"/>
      <c r="H69" s="185"/>
      <c r="I69" s="185"/>
      <c r="J69" s="186">
        <f>J585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123</v>
      </c>
      <c r="E70" s="185"/>
      <c r="F70" s="185"/>
      <c r="G70" s="185"/>
      <c r="H70" s="185"/>
      <c r="I70" s="185"/>
      <c r="J70" s="186">
        <f>J597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124</v>
      </c>
      <c r="E71" s="185"/>
      <c r="F71" s="185"/>
      <c r="G71" s="185"/>
      <c r="H71" s="185"/>
      <c r="I71" s="185"/>
      <c r="J71" s="186">
        <f>J845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125</v>
      </c>
      <c r="E72" s="185"/>
      <c r="F72" s="185"/>
      <c r="G72" s="185"/>
      <c r="H72" s="185"/>
      <c r="I72" s="185"/>
      <c r="J72" s="186">
        <f>J850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126</v>
      </c>
      <c r="E73" s="185"/>
      <c r="F73" s="185"/>
      <c r="G73" s="185"/>
      <c r="H73" s="185"/>
      <c r="I73" s="185"/>
      <c r="J73" s="186">
        <f>J859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127</v>
      </c>
      <c r="E74" s="185"/>
      <c r="F74" s="185"/>
      <c r="G74" s="185"/>
      <c r="H74" s="185"/>
      <c r="I74" s="185"/>
      <c r="J74" s="186">
        <f>J876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128</v>
      </c>
      <c r="E75" s="185"/>
      <c r="F75" s="185"/>
      <c r="G75" s="185"/>
      <c r="H75" s="185"/>
      <c r="I75" s="185"/>
      <c r="J75" s="186">
        <f>J901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129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ŽŠ Liberec, Jabloňová - Protiradonová opatření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01 - Hlavní stavební úpravy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22</v>
      </c>
      <c r="D89" s="42"/>
      <c r="E89" s="42"/>
      <c r="F89" s="29" t="str">
        <f>F12</f>
        <v>Liberec</v>
      </c>
      <c r="G89" s="42"/>
      <c r="H89" s="42"/>
      <c r="I89" s="34" t="s">
        <v>24</v>
      </c>
      <c r="J89" s="74" t="str">
        <f>IF(J12="","",J12)</f>
        <v>3. 6. 2022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26</v>
      </c>
      <c r="D91" s="42"/>
      <c r="E91" s="42"/>
      <c r="F91" s="29" t="str">
        <f>E15</f>
        <v>Statutární město Liberec</v>
      </c>
      <c r="G91" s="42"/>
      <c r="H91" s="42"/>
      <c r="I91" s="34" t="s">
        <v>32</v>
      </c>
      <c r="J91" s="38" t="str">
        <f>E21</f>
        <v>Ing. Radovan Novotný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35</v>
      </c>
      <c r="J92" s="38" t="str">
        <f>E24</f>
        <v>Propos Liberec s.r.o.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130</v>
      </c>
      <c r="D94" s="191" t="s">
        <v>58</v>
      </c>
      <c r="E94" s="191" t="s">
        <v>54</v>
      </c>
      <c r="F94" s="191" t="s">
        <v>55</v>
      </c>
      <c r="G94" s="191" t="s">
        <v>131</v>
      </c>
      <c r="H94" s="191" t="s">
        <v>132</v>
      </c>
      <c r="I94" s="191" t="s">
        <v>133</v>
      </c>
      <c r="J94" s="191" t="s">
        <v>111</v>
      </c>
      <c r="K94" s="192" t="s">
        <v>134</v>
      </c>
      <c r="L94" s="193"/>
      <c r="M94" s="94" t="s">
        <v>21</v>
      </c>
      <c r="N94" s="95" t="s">
        <v>43</v>
      </c>
      <c r="O94" s="95" t="s">
        <v>135</v>
      </c>
      <c r="P94" s="95" t="s">
        <v>136</v>
      </c>
      <c r="Q94" s="95" t="s">
        <v>137</v>
      </c>
      <c r="R94" s="95" t="s">
        <v>138</v>
      </c>
      <c r="S94" s="95" t="s">
        <v>139</v>
      </c>
      <c r="T94" s="96" t="s">
        <v>140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141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P96+P562</f>
        <v>0</v>
      </c>
      <c r="Q95" s="98"/>
      <c r="R95" s="196">
        <f>R96+R562</f>
        <v>6.2977211000000004</v>
      </c>
      <c r="S95" s="98"/>
      <c r="T95" s="197">
        <f>T96+T562</f>
        <v>7.6125010000000008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112</v>
      </c>
      <c r="BK95" s="198">
        <f>BK96+BK562</f>
        <v>0</v>
      </c>
    </row>
    <row r="96" s="12" customFormat="1" ht="25.92" customHeight="1">
      <c r="A96" s="12"/>
      <c r="B96" s="199"/>
      <c r="C96" s="200"/>
      <c r="D96" s="201" t="s">
        <v>72</v>
      </c>
      <c r="E96" s="202" t="s">
        <v>142</v>
      </c>
      <c r="F96" s="202" t="s">
        <v>143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P97+P109+P126+P280+P546+P559</f>
        <v>0</v>
      </c>
      <c r="Q96" s="207"/>
      <c r="R96" s="208">
        <f>R97+R109+R126+R280+R546+R559</f>
        <v>1.77044866</v>
      </c>
      <c r="S96" s="207"/>
      <c r="T96" s="209">
        <f>T97+T109+T126+T280+T546+T559</f>
        <v>7.4348350000000005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72</v>
      </c>
      <c r="AU96" s="211" t="s">
        <v>73</v>
      </c>
      <c r="AY96" s="210" t="s">
        <v>144</v>
      </c>
      <c r="BK96" s="212">
        <f>BK97+BK109+BK126+BK280+BK546+BK559</f>
        <v>0</v>
      </c>
    </row>
    <row r="97" s="12" customFormat="1" ht="22.8" customHeight="1">
      <c r="A97" s="12"/>
      <c r="B97" s="199"/>
      <c r="C97" s="200"/>
      <c r="D97" s="201" t="s">
        <v>72</v>
      </c>
      <c r="E97" s="213" t="s">
        <v>81</v>
      </c>
      <c r="F97" s="213" t="s">
        <v>145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SUM(P98:P108)</f>
        <v>0</v>
      </c>
      <c r="Q97" s="207"/>
      <c r="R97" s="208">
        <f>SUM(R98:R108)</f>
        <v>0.38900000000000001</v>
      </c>
      <c r="S97" s="207"/>
      <c r="T97" s="209">
        <f>SUM(T98:T108)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72</v>
      </c>
      <c r="AU97" s="211" t="s">
        <v>81</v>
      </c>
      <c r="AY97" s="210" t="s">
        <v>144</v>
      </c>
      <c r="BK97" s="212">
        <f>SUM(BK98:BK108)</f>
        <v>0</v>
      </c>
    </row>
    <row r="98" s="2" customFormat="1" ht="24.15" customHeight="1">
      <c r="A98" s="40"/>
      <c r="B98" s="41"/>
      <c r="C98" s="215" t="s">
        <v>81</v>
      </c>
      <c r="D98" s="215" t="s">
        <v>146</v>
      </c>
      <c r="E98" s="216" t="s">
        <v>147</v>
      </c>
      <c r="F98" s="217" t="s">
        <v>148</v>
      </c>
      <c r="G98" s="218" t="s">
        <v>149</v>
      </c>
      <c r="H98" s="219">
        <v>0.216</v>
      </c>
      <c r="I98" s="220"/>
      <c r="J98" s="221">
        <f>ROUND(I98*H98,2)</f>
        <v>0</v>
      </c>
      <c r="K98" s="217" t="s">
        <v>150</v>
      </c>
      <c r="L98" s="46"/>
      <c r="M98" s="222" t="s">
        <v>21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151</v>
      </c>
      <c r="AT98" s="226" t="s">
        <v>146</v>
      </c>
      <c r="AU98" s="226" t="s">
        <v>83</v>
      </c>
      <c r="AY98" s="19" t="s">
        <v>144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151</v>
      </c>
      <c r="BM98" s="226" t="s">
        <v>152</v>
      </c>
    </row>
    <row r="99" s="2" customFormat="1">
      <c r="A99" s="40"/>
      <c r="B99" s="41"/>
      <c r="C99" s="42"/>
      <c r="D99" s="228" t="s">
        <v>153</v>
      </c>
      <c r="E99" s="42"/>
      <c r="F99" s="229" t="s">
        <v>154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153</v>
      </c>
      <c r="AU99" s="19" t="s">
        <v>83</v>
      </c>
    </row>
    <row r="100" s="13" customFormat="1">
      <c r="A100" s="13"/>
      <c r="B100" s="233"/>
      <c r="C100" s="234"/>
      <c r="D100" s="235" t="s">
        <v>155</v>
      </c>
      <c r="E100" s="236" t="s">
        <v>21</v>
      </c>
      <c r="F100" s="237" t="s">
        <v>156</v>
      </c>
      <c r="G100" s="234"/>
      <c r="H100" s="236" t="s">
        <v>21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155</v>
      </c>
      <c r="AU100" s="243" t="s">
        <v>83</v>
      </c>
      <c r="AV100" s="13" t="s">
        <v>81</v>
      </c>
      <c r="AW100" s="13" t="s">
        <v>34</v>
      </c>
      <c r="AX100" s="13" t="s">
        <v>73</v>
      </c>
      <c r="AY100" s="243" t="s">
        <v>144</v>
      </c>
    </row>
    <row r="101" s="13" customFormat="1">
      <c r="A101" s="13"/>
      <c r="B101" s="233"/>
      <c r="C101" s="234"/>
      <c r="D101" s="235" t="s">
        <v>155</v>
      </c>
      <c r="E101" s="236" t="s">
        <v>21</v>
      </c>
      <c r="F101" s="237" t="s">
        <v>157</v>
      </c>
      <c r="G101" s="234"/>
      <c r="H101" s="236" t="s">
        <v>21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155</v>
      </c>
      <c r="AU101" s="243" t="s">
        <v>83</v>
      </c>
      <c r="AV101" s="13" t="s">
        <v>81</v>
      </c>
      <c r="AW101" s="13" t="s">
        <v>34</v>
      </c>
      <c r="AX101" s="13" t="s">
        <v>73</v>
      </c>
      <c r="AY101" s="243" t="s">
        <v>144</v>
      </c>
    </row>
    <row r="102" s="14" customFormat="1">
      <c r="A102" s="14"/>
      <c r="B102" s="244"/>
      <c r="C102" s="245"/>
      <c r="D102" s="235" t="s">
        <v>155</v>
      </c>
      <c r="E102" s="246" t="s">
        <v>21</v>
      </c>
      <c r="F102" s="247" t="s">
        <v>158</v>
      </c>
      <c r="G102" s="245"/>
      <c r="H102" s="248">
        <v>0.216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155</v>
      </c>
      <c r="AU102" s="254" t="s">
        <v>83</v>
      </c>
      <c r="AV102" s="14" t="s">
        <v>83</v>
      </c>
      <c r="AW102" s="14" t="s">
        <v>34</v>
      </c>
      <c r="AX102" s="14" t="s">
        <v>73</v>
      </c>
      <c r="AY102" s="254" t="s">
        <v>144</v>
      </c>
    </row>
    <row r="103" s="15" customFormat="1">
      <c r="A103" s="15"/>
      <c r="B103" s="255"/>
      <c r="C103" s="256"/>
      <c r="D103" s="235" t="s">
        <v>155</v>
      </c>
      <c r="E103" s="257" t="s">
        <v>21</v>
      </c>
      <c r="F103" s="258" t="s">
        <v>159</v>
      </c>
      <c r="G103" s="256"/>
      <c r="H103" s="259">
        <v>0.216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155</v>
      </c>
      <c r="AU103" s="265" t="s">
        <v>83</v>
      </c>
      <c r="AV103" s="15" t="s">
        <v>151</v>
      </c>
      <c r="AW103" s="15" t="s">
        <v>34</v>
      </c>
      <c r="AX103" s="15" t="s">
        <v>81</v>
      </c>
      <c r="AY103" s="265" t="s">
        <v>144</v>
      </c>
    </row>
    <row r="104" s="2" customFormat="1" ht="16.5" customHeight="1">
      <c r="A104" s="40"/>
      <c r="B104" s="41"/>
      <c r="C104" s="266" t="s">
        <v>83</v>
      </c>
      <c r="D104" s="266" t="s">
        <v>160</v>
      </c>
      <c r="E104" s="267" t="s">
        <v>161</v>
      </c>
      <c r="F104" s="268" t="s">
        <v>162</v>
      </c>
      <c r="G104" s="269" t="s">
        <v>163</v>
      </c>
      <c r="H104" s="270">
        <v>0.38900000000000001</v>
      </c>
      <c r="I104" s="271"/>
      <c r="J104" s="272">
        <f>ROUND(I104*H104,2)</f>
        <v>0</v>
      </c>
      <c r="K104" s="268" t="s">
        <v>21</v>
      </c>
      <c r="L104" s="273"/>
      <c r="M104" s="274" t="s">
        <v>21</v>
      </c>
      <c r="N104" s="275" t="s">
        <v>44</v>
      </c>
      <c r="O104" s="86"/>
      <c r="P104" s="224">
        <f>O104*H104</f>
        <v>0</v>
      </c>
      <c r="Q104" s="224">
        <v>1</v>
      </c>
      <c r="R104" s="224">
        <f>Q104*H104</f>
        <v>0.38900000000000001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164</v>
      </c>
      <c r="AT104" s="226" t="s">
        <v>160</v>
      </c>
      <c r="AU104" s="226" t="s">
        <v>83</v>
      </c>
      <c r="AY104" s="19" t="s">
        <v>144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151</v>
      </c>
      <c r="BM104" s="226" t="s">
        <v>165</v>
      </c>
    </row>
    <row r="105" s="13" customFormat="1">
      <c r="A105" s="13"/>
      <c r="B105" s="233"/>
      <c r="C105" s="234"/>
      <c r="D105" s="235" t="s">
        <v>155</v>
      </c>
      <c r="E105" s="236" t="s">
        <v>21</v>
      </c>
      <c r="F105" s="237" t="s">
        <v>156</v>
      </c>
      <c r="G105" s="234"/>
      <c r="H105" s="236" t="s">
        <v>21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155</v>
      </c>
      <c r="AU105" s="243" t="s">
        <v>83</v>
      </c>
      <c r="AV105" s="13" t="s">
        <v>81</v>
      </c>
      <c r="AW105" s="13" t="s">
        <v>34</v>
      </c>
      <c r="AX105" s="13" t="s">
        <v>73</v>
      </c>
      <c r="AY105" s="243" t="s">
        <v>144</v>
      </c>
    </row>
    <row r="106" s="13" customFormat="1">
      <c r="A106" s="13"/>
      <c r="B106" s="233"/>
      <c r="C106" s="234"/>
      <c r="D106" s="235" t="s">
        <v>155</v>
      </c>
      <c r="E106" s="236" t="s">
        <v>21</v>
      </c>
      <c r="F106" s="237" t="s">
        <v>157</v>
      </c>
      <c r="G106" s="234"/>
      <c r="H106" s="236" t="s">
        <v>21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155</v>
      </c>
      <c r="AU106" s="243" t="s">
        <v>83</v>
      </c>
      <c r="AV106" s="13" t="s">
        <v>81</v>
      </c>
      <c r="AW106" s="13" t="s">
        <v>34</v>
      </c>
      <c r="AX106" s="13" t="s">
        <v>73</v>
      </c>
      <c r="AY106" s="243" t="s">
        <v>144</v>
      </c>
    </row>
    <row r="107" s="14" customFormat="1">
      <c r="A107" s="14"/>
      <c r="B107" s="244"/>
      <c r="C107" s="245"/>
      <c r="D107" s="235" t="s">
        <v>155</v>
      </c>
      <c r="E107" s="246" t="s">
        <v>21</v>
      </c>
      <c r="F107" s="247" t="s">
        <v>166</v>
      </c>
      <c r="G107" s="245"/>
      <c r="H107" s="248">
        <v>0.38900000000000001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155</v>
      </c>
      <c r="AU107" s="254" t="s">
        <v>83</v>
      </c>
      <c r="AV107" s="14" t="s">
        <v>83</v>
      </c>
      <c r="AW107" s="14" t="s">
        <v>34</v>
      </c>
      <c r="AX107" s="14" t="s">
        <v>73</v>
      </c>
      <c r="AY107" s="254" t="s">
        <v>144</v>
      </c>
    </row>
    <row r="108" s="15" customFormat="1">
      <c r="A108" s="15"/>
      <c r="B108" s="255"/>
      <c r="C108" s="256"/>
      <c r="D108" s="235" t="s">
        <v>155</v>
      </c>
      <c r="E108" s="257" t="s">
        <v>21</v>
      </c>
      <c r="F108" s="258" t="s">
        <v>159</v>
      </c>
      <c r="G108" s="256"/>
      <c r="H108" s="259">
        <v>0.38900000000000001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155</v>
      </c>
      <c r="AU108" s="265" t="s">
        <v>83</v>
      </c>
      <c r="AV108" s="15" t="s">
        <v>151</v>
      </c>
      <c r="AW108" s="15" t="s">
        <v>34</v>
      </c>
      <c r="AX108" s="15" t="s">
        <v>81</v>
      </c>
      <c r="AY108" s="265" t="s">
        <v>144</v>
      </c>
    </row>
    <row r="109" s="12" customFormat="1" ht="22.8" customHeight="1">
      <c r="A109" s="12"/>
      <c r="B109" s="199"/>
      <c r="C109" s="200"/>
      <c r="D109" s="201" t="s">
        <v>72</v>
      </c>
      <c r="E109" s="213" t="s">
        <v>167</v>
      </c>
      <c r="F109" s="213" t="s">
        <v>168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SUM(P110:P125)</f>
        <v>0</v>
      </c>
      <c r="Q109" s="207"/>
      <c r="R109" s="208">
        <f>SUM(R110:R125)</f>
        <v>0.26817167999999997</v>
      </c>
      <c r="S109" s="207"/>
      <c r="T109" s="209">
        <f>SUM(T110:T125)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81</v>
      </c>
      <c r="AT109" s="211" t="s">
        <v>72</v>
      </c>
      <c r="AU109" s="211" t="s">
        <v>81</v>
      </c>
      <c r="AY109" s="210" t="s">
        <v>144</v>
      </c>
      <c r="BK109" s="212">
        <f>SUM(BK110:BK125)</f>
        <v>0</v>
      </c>
    </row>
    <row r="110" s="2" customFormat="1" ht="24.15" customHeight="1">
      <c r="A110" s="40"/>
      <c r="B110" s="41"/>
      <c r="C110" s="215" t="s">
        <v>167</v>
      </c>
      <c r="D110" s="215" t="s">
        <v>146</v>
      </c>
      <c r="E110" s="216" t="s">
        <v>169</v>
      </c>
      <c r="F110" s="217" t="s">
        <v>170</v>
      </c>
      <c r="G110" s="218" t="s">
        <v>171</v>
      </c>
      <c r="H110" s="219">
        <v>1</v>
      </c>
      <c r="I110" s="220"/>
      <c r="J110" s="221">
        <f>ROUND(I110*H110,2)</f>
        <v>0</v>
      </c>
      <c r="K110" s="217" t="s">
        <v>150</v>
      </c>
      <c r="L110" s="46"/>
      <c r="M110" s="222" t="s">
        <v>21</v>
      </c>
      <c r="N110" s="223" t="s">
        <v>44</v>
      </c>
      <c r="O110" s="86"/>
      <c r="P110" s="224">
        <f>O110*H110</f>
        <v>0</v>
      </c>
      <c r="Q110" s="224">
        <v>0.039629999999999999</v>
      </c>
      <c r="R110" s="224">
        <f>Q110*H110</f>
        <v>0.039629999999999999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151</v>
      </c>
      <c r="AT110" s="226" t="s">
        <v>146</v>
      </c>
      <c r="AU110" s="226" t="s">
        <v>83</v>
      </c>
      <c r="AY110" s="19" t="s">
        <v>144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151</v>
      </c>
      <c r="BM110" s="226" t="s">
        <v>172</v>
      </c>
    </row>
    <row r="111" s="2" customFormat="1">
      <c r="A111" s="40"/>
      <c r="B111" s="41"/>
      <c r="C111" s="42"/>
      <c r="D111" s="228" t="s">
        <v>153</v>
      </c>
      <c r="E111" s="42"/>
      <c r="F111" s="229" t="s">
        <v>173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153</v>
      </c>
      <c r="AU111" s="19" t="s">
        <v>83</v>
      </c>
    </row>
    <row r="112" s="13" customFormat="1">
      <c r="A112" s="13"/>
      <c r="B112" s="233"/>
      <c r="C112" s="234"/>
      <c r="D112" s="235" t="s">
        <v>155</v>
      </c>
      <c r="E112" s="236" t="s">
        <v>21</v>
      </c>
      <c r="F112" s="237" t="s">
        <v>174</v>
      </c>
      <c r="G112" s="234"/>
      <c r="H112" s="236" t="s">
        <v>21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155</v>
      </c>
      <c r="AU112" s="243" t="s">
        <v>83</v>
      </c>
      <c r="AV112" s="13" t="s">
        <v>81</v>
      </c>
      <c r="AW112" s="13" t="s">
        <v>34</v>
      </c>
      <c r="AX112" s="13" t="s">
        <v>73</v>
      </c>
      <c r="AY112" s="243" t="s">
        <v>144</v>
      </c>
    </row>
    <row r="113" s="14" customFormat="1">
      <c r="A113" s="14"/>
      <c r="B113" s="244"/>
      <c r="C113" s="245"/>
      <c r="D113" s="235" t="s">
        <v>155</v>
      </c>
      <c r="E113" s="246" t="s">
        <v>21</v>
      </c>
      <c r="F113" s="247" t="s">
        <v>81</v>
      </c>
      <c r="G113" s="245"/>
      <c r="H113" s="248">
        <v>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155</v>
      </c>
      <c r="AU113" s="254" t="s">
        <v>83</v>
      </c>
      <c r="AV113" s="14" t="s">
        <v>83</v>
      </c>
      <c r="AW113" s="14" t="s">
        <v>34</v>
      </c>
      <c r="AX113" s="14" t="s">
        <v>73</v>
      </c>
      <c r="AY113" s="254" t="s">
        <v>144</v>
      </c>
    </row>
    <row r="114" s="15" customFormat="1">
      <c r="A114" s="15"/>
      <c r="B114" s="255"/>
      <c r="C114" s="256"/>
      <c r="D114" s="235" t="s">
        <v>155</v>
      </c>
      <c r="E114" s="257" t="s">
        <v>21</v>
      </c>
      <c r="F114" s="258" t="s">
        <v>159</v>
      </c>
      <c r="G114" s="256"/>
      <c r="H114" s="259">
        <v>1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155</v>
      </c>
      <c r="AU114" s="265" t="s">
        <v>83</v>
      </c>
      <c r="AV114" s="15" t="s">
        <v>151</v>
      </c>
      <c r="AW114" s="15" t="s">
        <v>34</v>
      </c>
      <c r="AX114" s="15" t="s">
        <v>81</v>
      </c>
      <c r="AY114" s="265" t="s">
        <v>144</v>
      </c>
    </row>
    <row r="115" s="2" customFormat="1" ht="24.15" customHeight="1">
      <c r="A115" s="40"/>
      <c r="B115" s="41"/>
      <c r="C115" s="215" t="s">
        <v>151</v>
      </c>
      <c r="D115" s="215" t="s">
        <v>146</v>
      </c>
      <c r="E115" s="216" t="s">
        <v>175</v>
      </c>
      <c r="F115" s="217" t="s">
        <v>176</v>
      </c>
      <c r="G115" s="218" t="s">
        <v>177</v>
      </c>
      <c r="H115" s="219">
        <v>3.008</v>
      </c>
      <c r="I115" s="220"/>
      <c r="J115" s="221">
        <f>ROUND(I115*H115,2)</f>
        <v>0</v>
      </c>
      <c r="K115" s="217" t="s">
        <v>150</v>
      </c>
      <c r="L115" s="46"/>
      <c r="M115" s="222" t="s">
        <v>21</v>
      </c>
      <c r="N115" s="223" t="s">
        <v>44</v>
      </c>
      <c r="O115" s="86"/>
      <c r="P115" s="224">
        <f>O115*H115</f>
        <v>0</v>
      </c>
      <c r="Q115" s="224">
        <v>0.07571</v>
      </c>
      <c r="R115" s="224">
        <f>Q115*H115</f>
        <v>0.22773568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151</v>
      </c>
      <c r="AT115" s="226" t="s">
        <v>146</v>
      </c>
      <c r="AU115" s="226" t="s">
        <v>83</v>
      </c>
      <c r="AY115" s="19" t="s">
        <v>144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151</v>
      </c>
      <c r="BM115" s="226" t="s">
        <v>178</v>
      </c>
    </row>
    <row r="116" s="2" customFormat="1">
      <c r="A116" s="40"/>
      <c r="B116" s="41"/>
      <c r="C116" s="42"/>
      <c r="D116" s="228" t="s">
        <v>153</v>
      </c>
      <c r="E116" s="42"/>
      <c r="F116" s="229" t="s">
        <v>179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153</v>
      </c>
      <c r="AU116" s="19" t="s">
        <v>83</v>
      </c>
    </row>
    <row r="117" s="13" customFormat="1">
      <c r="A117" s="13"/>
      <c r="B117" s="233"/>
      <c r="C117" s="234"/>
      <c r="D117" s="235" t="s">
        <v>155</v>
      </c>
      <c r="E117" s="236" t="s">
        <v>21</v>
      </c>
      <c r="F117" s="237" t="s">
        <v>174</v>
      </c>
      <c r="G117" s="234"/>
      <c r="H117" s="236" t="s">
        <v>21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155</v>
      </c>
      <c r="AU117" s="243" t="s">
        <v>83</v>
      </c>
      <c r="AV117" s="13" t="s">
        <v>81</v>
      </c>
      <c r="AW117" s="13" t="s">
        <v>34</v>
      </c>
      <c r="AX117" s="13" t="s">
        <v>73</v>
      </c>
      <c r="AY117" s="243" t="s">
        <v>144</v>
      </c>
    </row>
    <row r="118" s="14" customFormat="1">
      <c r="A118" s="14"/>
      <c r="B118" s="244"/>
      <c r="C118" s="245"/>
      <c r="D118" s="235" t="s">
        <v>155</v>
      </c>
      <c r="E118" s="246" t="s">
        <v>21</v>
      </c>
      <c r="F118" s="247" t="s">
        <v>180</v>
      </c>
      <c r="G118" s="245"/>
      <c r="H118" s="248">
        <v>4.8979999999999997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155</v>
      </c>
      <c r="AU118" s="254" t="s">
        <v>83</v>
      </c>
      <c r="AV118" s="14" t="s">
        <v>83</v>
      </c>
      <c r="AW118" s="14" t="s">
        <v>34</v>
      </c>
      <c r="AX118" s="14" t="s">
        <v>73</v>
      </c>
      <c r="AY118" s="254" t="s">
        <v>144</v>
      </c>
    </row>
    <row r="119" s="14" customFormat="1">
      <c r="A119" s="14"/>
      <c r="B119" s="244"/>
      <c r="C119" s="245"/>
      <c r="D119" s="235" t="s">
        <v>155</v>
      </c>
      <c r="E119" s="246" t="s">
        <v>21</v>
      </c>
      <c r="F119" s="247" t="s">
        <v>181</v>
      </c>
      <c r="G119" s="245"/>
      <c r="H119" s="248">
        <v>-1.8899999999999999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155</v>
      </c>
      <c r="AU119" s="254" t="s">
        <v>83</v>
      </c>
      <c r="AV119" s="14" t="s">
        <v>83</v>
      </c>
      <c r="AW119" s="14" t="s">
        <v>34</v>
      </c>
      <c r="AX119" s="14" t="s">
        <v>73</v>
      </c>
      <c r="AY119" s="254" t="s">
        <v>144</v>
      </c>
    </row>
    <row r="120" s="15" customFormat="1">
      <c r="A120" s="15"/>
      <c r="B120" s="255"/>
      <c r="C120" s="256"/>
      <c r="D120" s="235" t="s">
        <v>155</v>
      </c>
      <c r="E120" s="257" t="s">
        <v>21</v>
      </c>
      <c r="F120" s="258" t="s">
        <v>159</v>
      </c>
      <c r="G120" s="256"/>
      <c r="H120" s="259">
        <v>3.008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155</v>
      </c>
      <c r="AU120" s="265" t="s">
        <v>83</v>
      </c>
      <c r="AV120" s="15" t="s">
        <v>151</v>
      </c>
      <c r="AW120" s="15" t="s">
        <v>34</v>
      </c>
      <c r="AX120" s="15" t="s">
        <v>81</v>
      </c>
      <c r="AY120" s="265" t="s">
        <v>144</v>
      </c>
    </row>
    <row r="121" s="2" customFormat="1" ht="16.5" customHeight="1">
      <c r="A121" s="40"/>
      <c r="B121" s="41"/>
      <c r="C121" s="215" t="s">
        <v>182</v>
      </c>
      <c r="D121" s="215" t="s">
        <v>146</v>
      </c>
      <c r="E121" s="216" t="s">
        <v>183</v>
      </c>
      <c r="F121" s="217" t="s">
        <v>184</v>
      </c>
      <c r="G121" s="218" t="s">
        <v>185</v>
      </c>
      <c r="H121" s="219">
        <v>6.2000000000000002</v>
      </c>
      <c r="I121" s="220"/>
      <c r="J121" s="221">
        <f>ROUND(I121*H121,2)</f>
        <v>0</v>
      </c>
      <c r="K121" s="217" t="s">
        <v>150</v>
      </c>
      <c r="L121" s="46"/>
      <c r="M121" s="222" t="s">
        <v>21</v>
      </c>
      <c r="N121" s="223" t="s">
        <v>44</v>
      </c>
      <c r="O121" s="86"/>
      <c r="P121" s="224">
        <f>O121*H121</f>
        <v>0</v>
      </c>
      <c r="Q121" s="224">
        <v>0.00012999999999999999</v>
      </c>
      <c r="R121" s="224">
        <f>Q121*H121</f>
        <v>0.00080599999999999997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151</v>
      </c>
      <c r="AT121" s="226" t="s">
        <v>146</v>
      </c>
      <c r="AU121" s="226" t="s">
        <v>83</v>
      </c>
      <c r="AY121" s="19" t="s">
        <v>144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151</v>
      </c>
      <c r="BM121" s="226" t="s">
        <v>186</v>
      </c>
    </row>
    <row r="122" s="2" customFormat="1">
      <c r="A122" s="40"/>
      <c r="B122" s="41"/>
      <c r="C122" s="42"/>
      <c r="D122" s="228" t="s">
        <v>153</v>
      </c>
      <c r="E122" s="42"/>
      <c r="F122" s="229" t="s">
        <v>187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153</v>
      </c>
      <c r="AU122" s="19" t="s">
        <v>83</v>
      </c>
    </row>
    <row r="123" s="13" customFormat="1">
      <c r="A123" s="13"/>
      <c r="B123" s="233"/>
      <c r="C123" s="234"/>
      <c r="D123" s="235" t="s">
        <v>155</v>
      </c>
      <c r="E123" s="236" t="s">
        <v>21</v>
      </c>
      <c r="F123" s="237" t="s">
        <v>174</v>
      </c>
      <c r="G123" s="234"/>
      <c r="H123" s="236" t="s">
        <v>21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155</v>
      </c>
      <c r="AU123" s="243" t="s">
        <v>83</v>
      </c>
      <c r="AV123" s="13" t="s">
        <v>81</v>
      </c>
      <c r="AW123" s="13" t="s">
        <v>34</v>
      </c>
      <c r="AX123" s="13" t="s">
        <v>73</v>
      </c>
      <c r="AY123" s="243" t="s">
        <v>144</v>
      </c>
    </row>
    <row r="124" s="14" customFormat="1">
      <c r="A124" s="14"/>
      <c r="B124" s="244"/>
      <c r="C124" s="245"/>
      <c r="D124" s="235" t="s">
        <v>155</v>
      </c>
      <c r="E124" s="246" t="s">
        <v>21</v>
      </c>
      <c r="F124" s="247" t="s">
        <v>188</v>
      </c>
      <c r="G124" s="245"/>
      <c r="H124" s="248">
        <v>6.2000000000000002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155</v>
      </c>
      <c r="AU124" s="254" t="s">
        <v>83</v>
      </c>
      <c r="AV124" s="14" t="s">
        <v>83</v>
      </c>
      <c r="AW124" s="14" t="s">
        <v>34</v>
      </c>
      <c r="AX124" s="14" t="s">
        <v>73</v>
      </c>
      <c r="AY124" s="254" t="s">
        <v>144</v>
      </c>
    </row>
    <row r="125" s="15" customFormat="1">
      <c r="A125" s="15"/>
      <c r="B125" s="255"/>
      <c r="C125" s="256"/>
      <c r="D125" s="235" t="s">
        <v>155</v>
      </c>
      <c r="E125" s="257" t="s">
        <v>21</v>
      </c>
      <c r="F125" s="258" t="s">
        <v>159</v>
      </c>
      <c r="G125" s="256"/>
      <c r="H125" s="259">
        <v>6.2000000000000002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155</v>
      </c>
      <c r="AU125" s="265" t="s">
        <v>83</v>
      </c>
      <c r="AV125" s="15" t="s">
        <v>151</v>
      </c>
      <c r="AW125" s="15" t="s">
        <v>34</v>
      </c>
      <c r="AX125" s="15" t="s">
        <v>81</v>
      </c>
      <c r="AY125" s="265" t="s">
        <v>144</v>
      </c>
    </row>
    <row r="126" s="12" customFormat="1" ht="22.8" customHeight="1">
      <c r="A126" s="12"/>
      <c r="B126" s="199"/>
      <c r="C126" s="200"/>
      <c r="D126" s="201" t="s">
        <v>72</v>
      </c>
      <c r="E126" s="213" t="s">
        <v>189</v>
      </c>
      <c r="F126" s="213" t="s">
        <v>190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SUM(P127:P279)</f>
        <v>0</v>
      </c>
      <c r="Q126" s="207"/>
      <c r="R126" s="208">
        <f>SUM(R127:R279)</f>
        <v>0.95102668000000001</v>
      </c>
      <c r="S126" s="207"/>
      <c r="T126" s="209">
        <f>SUM(T127:T279)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81</v>
      </c>
      <c r="AT126" s="211" t="s">
        <v>72</v>
      </c>
      <c r="AU126" s="211" t="s">
        <v>81</v>
      </c>
      <c r="AY126" s="210" t="s">
        <v>144</v>
      </c>
      <c r="BK126" s="212">
        <f>SUM(BK127:BK279)</f>
        <v>0</v>
      </c>
    </row>
    <row r="127" s="2" customFormat="1" ht="21.75" customHeight="1">
      <c r="A127" s="40"/>
      <c r="B127" s="41"/>
      <c r="C127" s="215" t="s">
        <v>189</v>
      </c>
      <c r="D127" s="215" t="s">
        <v>146</v>
      </c>
      <c r="E127" s="216" t="s">
        <v>191</v>
      </c>
      <c r="F127" s="217" t="s">
        <v>192</v>
      </c>
      <c r="G127" s="218" t="s">
        <v>177</v>
      </c>
      <c r="H127" s="219">
        <v>6.016</v>
      </c>
      <c r="I127" s="220"/>
      <c r="J127" s="221">
        <f>ROUND(I127*H127,2)</f>
        <v>0</v>
      </c>
      <c r="K127" s="217" t="s">
        <v>150</v>
      </c>
      <c r="L127" s="46"/>
      <c r="M127" s="222" t="s">
        <v>21</v>
      </c>
      <c r="N127" s="223" t="s">
        <v>44</v>
      </c>
      <c r="O127" s="86"/>
      <c r="P127" s="224">
        <f>O127*H127</f>
        <v>0</v>
      </c>
      <c r="Q127" s="224">
        <v>0.0073499999999999998</v>
      </c>
      <c r="R127" s="224">
        <f>Q127*H127</f>
        <v>0.044217599999999996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151</v>
      </c>
      <c r="AT127" s="226" t="s">
        <v>146</v>
      </c>
      <c r="AU127" s="226" t="s">
        <v>83</v>
      </c>
      <c r="AY127" s="19" t="s">
        <v>144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151</v>
      </c>
      <c r="BM127" s="226" t="s">
        <v>193</v>
      </c>
    </row>
    <row r="128" s="2" customFormat="1">
      <c r="A128" s="40"/>
      <c r="B128" s="41"/>
      <c r="C128" s="42"/>
      <c r="D128" s="228" t="s">
        <v>153</v>
      </c>
      <c r="E128" s="42"/>
      <c r="F128" s="229" t="s">
        <v>194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153</v>
      </c>
      <c r="AU128" s="19" t="s">
        <v>83</v>
      </c>
    </row>
    <row r="129" s="13" customFormat="1">
      <c r="A129" s="13"/>
      <c r="B129" s="233"/>
      <c r="C129" s="234"/>
      <c r="D129" s="235" t="s">
        <v>155</v>
      </c>
      <c r="E129" s="236" t="s">
        <v>21</v>
      </c>
      <c r="F129" s="237" t="s">
        <v>174</v>
      </c>
      <c r="G129" s="234"/>
      <c r="H129" s="236" t="s">
        <v>21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155</v>
      </c>
      <c r="AU129" s="243" t="s">
        <v>83</v>
      </c>
      <c r="AV129" s="13" t="s">
        <v>81</v>
      </c>
      <c r="AW129" s="13" t="s">
        <v>34</v>
      </c>
      <c r="AX129" s="13" t="s">
        <v>73</v>
      </c>
      <c r="AY129" s="243" t="s">
        <v>144</v>
      </c>
    </row>
    <row r="130" s="14" customFormat="1">
      <c r="A130" s="14"/>
      <c r="B130" s="244"/>
      <c r="C130" s="245"/>
      <c r="D130" s="235" t="s">
        <v>155</v>
      </c>
      <c r="E130" s="246" t="s">
        <v>21</v>
      </c>
      <c r="F130" s="247" t="s">
        <v>195</v>
      </c>
      <c r="G130" s="245"/>
      <c r="H130" s="248">
        <v>9.7959999999999994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155</v>
      </c>
      <c r="AU130" s="254" t="s">
        <v>83</v>
      </c>
      <c r="AV130" s="14" t="s">
        <v>83</v>
      </c>
      <c r="AW130" s="14" t="s">
        <v>34</v>
      </c>
      <c r="AX130" s="14" t="s">
        <v>73</v>
      </c>
      <c r="AY130" s="254" t="s">
        <v>144</v>
      </c>
    </row>
    <row r="131" s="14" customFormat="1">
      <c r="A131" s="14"/>
      <c r="B131" s="244"/>
      <c r="C131" s="245"/>
      <c r="D131" s="235" t="s">
        <v>155</v>
      </c>
      <c r="E131" s="246" t="s">
        <v>21</v>
      </c>
      <c r="F131" s="247" t="s">
        <v>196</v>
      </c>
      <c r="G131" s="245"/>
      <c r="H131" s="248">
        <v>-3.7799999999999998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155</v>
      </c>
      <c r="AU131" s="254" t="s">
        <v>83</v>
      </c>
      <c r="AV131" s="14" t="s">
        <v>83</v>
      </c>
      <c r="AW131" s="14" t="s">
        <v>34</v>
      </c>
      <c r="AX131" s="14" t="s">
        <v>73</v>
      </c>
      <c r="AY131" s="254" t="s">
        <v>144</v>
      </c>
    </row>
    <row r="132" s="15" customFormat="1">
      <c r="A132" s="15"/>
      <c r="B132" s="255"/>
      <c r="C132" s="256"/>
      <c r="D132" s="235" t="s">
        <v>155</v>
      </c>
      <c r="E132" s="257" t="s">
        <v>21</v>
      </c>
      <c r="F132" s="258" t="s">
        <v>159</v>
      </c>
      <c r="G132" s="256"/>
      <c r="H132" s="259">
        <v>6.016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155</v>
      </c>
      <c r="AU132" s="265" t="s">
        <v>83</v>
      </c>
      <c r="AV132" s="15" t="s">
        <v>151</v>
      </c>
      <c r="AW132" s="15" t="s">
        <v>34</v>
      </c>
      <c r="AX132" s="15" t="s">
        <v>81</v>
      </c>
      <c r="AY132" s="265" t="s">
        <v>144</v>
      </c>
    </row>
    <row r="133" s="2" customFormat="1" ht="16.5" customHeight="1">
      <c r="A133" s="40"/>
      <c r="B133" s="41"/>
      <c r="C133" s="215" t="s">
        <v>197</v>
      </c>
      <c r="D133" s="215" t="s">
        <v>146</v>
      </c>
      <c r="E133" s="216" t="s">
        <v>198</v>
      </c>
      <c r="F133" s="217" t="s">
        <v>199</v>
      </c>
      <c r="G133" s="218" t="s">
        <v>177</v>
      </c>
      <c r="H133" s="219">
        <v>12.512000000000001</v>
      </c>
      <c r="I133" s="220"/>
      <c r="J133" s="221">
        <f>ROUND(I133*H133,2)</f>
        <v>0</v>
      </c>
      <c r="K133" s="217" t="s">
        <v>150</v>
      </c>
      <c r="L133" s="46"/>
      <c r="M133" s="222" t="s">
        <v>21</v>
      </c>
      <c r="N133" s="223" t="s">
        <v>44</v>
      </c>
      <c r="O133" s="86"/>
      <c r="P133" s="224">
        <f>O133*H133</f>
        <v>0</v>
      </c>
      <c r="Q133" s="224">
        <v>0.040000000000000001</v>
      </c>
      <c r="R133" s="224">
        <f>Q133*H133</f>
        <v>0.50048000000000004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151</v>
      </c>
      <c r="AT133" s="226" t="s">
        <v>146</v>
      </c>
      <c r="AU133" s="226" t="s">
        <v>83</v>
      </c>
      <c r="AY133" s="19" t="s">
        <v>144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151</v>
      </c>
      <c r="BM133" s="226" t="s">
        <v>200</v>
      </c>
    </row>
    <row r="134" s="2" customFormat="1">
      <c r="A134" s="40"/>
      <c r="B134" s="41"/>
      <c r="C134" s="42"/>
      <c r="D134" s="228" t="s">
        <v>153</v>
      </c>
      <c r="E134" s="42"/>
      <c r="F134" s="229" t="s">
        <v>201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153</v>
      </c>
      <c r="AU134" s="19" t="s">
        <v>83</v>
      </c>
    </row>
    <row r="135" s="13" customFormat="1">
      <c r="A135" s="13"/>
      <c r="B135" s="233"/>
      <c r="C135" s="234"/>
      <c r="D135" s="235" t="s">
        <v>155</v>
      </c>
      <c r="E135" s="236" t="s">
        <v>21</v>
      </c>
      <c r="F135" s="237" t="s">
        <v>202</v>
      </c>
      <c r="G135" s="234"/>
      <c r="H135" s="236" t="s">
        <v>21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155</v>
      </c>
      <c r="AU135" s="243" t="s">
        <v>83</v>
      </c>
      <c r="AV135" s="13" t="s">
        <v>81</v>
      </c>
      <c r="AW135" s="13" t="s">
        <v>34</v>
      </c>
      <c r="AX135" s="13" t="s">
        <v>73</v>
      </c>
      <c r="AY135" s="243" t="s">
        <v>144</v>
      </c>
    </row>
    <row r="136" s="14" customFormat="1">
      <c r="A136" s="14"/>
      <c r="B136" s="244"/>
      <c r="C136" s="245"/>
      <c r="D136" s="235" t="s">
        <v>155</v>
      </c>
      <c r="E136" s="246" t="s">
        <v>21</v>
      </c>
      <c r="F136" s="247" t="s">
        <v>203</v>
      </c>
      <c r="G136" s="245"/>
      <c r="H136" s="248">
        <v>12.512000000000001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155</v>
      </c>
      <c r="AU136" s="254" t="s">
        <v>83</v>
      </c>
      <c r="AV136" s="14" t="s">
        <v>83</v>
      </c>
      <c r="AW136" s="14" t="s">
        <v>34</v>
      </c>
      <c r="AX136" s="14" t="s">
        <v>73</v>
      </c>
      <c r="AY136" s="254" t="s">
        <v>144</v>
      </c>
    </row>
    <row r="137" s="15" customFormat="1">
      <c r="A137" s="15"/>
      <c r="B137" s="255"/>
      <c r="C137" s="256"/>
      <c r="D137" s="235" t="s">
        <v>155</v>
      </c>
      <c r="E137" s="257" t="s">
        <v>21</v>
      </c>
      <c r="F137" s="258" t="s">
        <v>159</v>
      </c>
      <c r="G137" s="256"/>
      <c r="H137" s="259">
        <v>12.512000000000001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155</v>
      </c>
      <c r="AU137" s="265" t="s">
        <v>83</v>
      </c>
      <c r="AV137" s="15" t="s">
        <v>151</v>
      </c>
      <c r="AW137" s="15" t="s">
        <v>34</v>
      </c>
      <c r="AX137" s="15" t="s">
        <v>81</v>
      </c>
      <c r="AY137" s="265" t="s">
        <v>144</v>
      </c>
    </row>
    <row r="138" s="2" customFormat="1" ht="24.15" customHeight="1">
      <c r="A138" s="40"/>
      <c r="B138" s="41"/>
      <c r="C138" s="215" t="s">
        <v>164</v>
      </c>
      <c r="D138" s="215" t="s">
        <v>146</v>
      </c>
      <c r="E138" s="216" t="s">
        <v>204</v>
      </c>
      <c r="F138" s="217" t="s">
        <v>205</v>
      </c>
      <c r="G138" s="218" t="s">
        <v>177</v>
      </c>
      <c r="H138" s="219">
        <v>12.512000000000001</v>
      </c>
      <c r="I138" s="220"/>
      <c r="J138" s="221">
        <f>ROUND(I138*H138,2)</f>
        <v>0</v>
      </c>
      <c r="K138" s="217" t="s">
        <v>150</v>
      </c>
      <c r="L138" s="46"/>
      <c r="M138" s="222" t="s">
        <v>21</v>
      </c>
      <c r="N138" s="223" t="s">
        <v>44</v>
      </c>
      <c r="O138" s="86"/>
      <c r="P138" s="224">
        <f>O138*H138</f>
        <v>0</v>
      </c>
      <c r="Q138" s="224">
        <v>0.00064000000000000005</v>
      </c>
      <c r="R138" s="224">
        <f>Q138*H138</f>
        <v>0.0080076800000000014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151</v>
      </c>
      <c r="AT138" s="226" t="s">
        <v>146</v>
      </c>
      <c r="AU138" s="226" t="s">
        <v>83</v>
      </c>
      <c r="AY138" s="19" t="s">
        <v>144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151</v>
      </c>
      <c r="BM138" s="226" t="s">
        <v>206</v>
      </c>
    </row>
    <row r="139" s="2" customFormat="1">
      <c r="A139" s="40"/>
      <c r="B139" s="41"/>
      <c r="C139" s="42"/>
      <c r="D139" s="228" t="s">
        <v>153</v>
      </c>
      <c r="E139" s="42"/>
      <c r="F139" s="229" t="s">
        <v>207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153</v>
      </c>
      <c r="AU139" s="19" t="s">
        <v>83</v>
      </c>
    </row>
    <row r="140" s="13" customFormat="1">
      <c r="A140" s="13"/>
      <c r="B140" s="233"/>
      <c r="C140" s="234"/>
      <c r="D140" s="235" t="s">
        <v>155</v>
      </c>
      <c r="E140" s="236" t="s">
        <v>21</v>
      </c>
      <c r="F140" s="237" t="s">
        <v>202</v>
      </c>
      <c r="G140" s="234"/>
      <c r="H140" s="236" t="s">
        <v>21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155</v>
      </c>
      <c r="AU140" s="243" t="s">
        <v>83</v>
      </c>
      <c r="AV140" s="13" t="s">
        <v>81</v>
      </c>
      <c r="AW140" s="13" t="s">
        <v>34</v>
      </c>
      <c r="AX140" s="13" t="s">
        <v>73</v>
      </c>
      <c r="AY140" s="243" t="s">
        <v>144</v>
      </c>
    </row>
    <row r="141" s="14" customFormat="1">
      <c r="A141" s="14"/>
      <c r="B141" s="244"/>
      <c r="C141" s="245"/>
      <c r="D141" s="235" t="s">
        <v>155</v>
      </c>
      <c r="E141" s="246" t="s">
        <v>21</v>
      </c>
      <c r="F141" s="247" t="s">
        <v>203</v>
      </c>
      <c r="G141" s="245"/>
      <c r="H141" s="248">
        <v>12.512000000000001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155</v>
      </c>
      <c r="AU141" s="254" t="s">
        <v>83</v>
      </c>
      <c r="AV141" s="14" t="s">
        <v>83</v>
      </c>
      <c r="AW141" s="14" t="s">
        <v>34</v>
      </c>
      <c r="AX141" s="14" t="s">
        <v>73</v>
      </c>
      <c r="AY141" s="254" t="s">
        <v>144</v>
      </c>
    </row>
    <row r="142" s="15" customFormat="1">
      <c r="A142" s="15"/>
      <c r="B142" s="255"/>
      <c r="C142" s="256"/>
      <c r="D142" s="235" t="s">
        <v>155</v>
      </c>
      <c r="E142" s="257" t="s">
        <v>21</v>
      </c>
      <c r="F142" s="258" t="s">
        <v>159</v>
      </c>
      <c r="G142" s="256"/>
      <c r="H142" s="259">
        <v>12.512000000000001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155</v>
      </c>
      <c r="AU142" s="265" t="s">
        <v>83</v>
      </c>
      <c r="AV142" s="15" t="s">
        <v>151</v>
      </c>
      <c r="AW142" s="15" t="s">
        <v>34</v>
      </c>
      <c r="AX142" s="15" t="s">
        <v>81</v>
      </c>
      <c r="AY142" s="265" t="s">
        <v>144</v>
      </c>
    </row>
    <row r="143" s="2" customFormat="1" ht="16.5" customHeight="1">
      <c r="A143" s="40"/>
      <c r="B143" s="41"/>
      <c r="C143" s="215" t="s">
        <v>208</v>
      </c>
      <c r="D143" s="215" t="s">
        <v>146</v>
      </c>
      <c r="E143" s="216" t="s">
        <v>209</v>
      </c>
      <c r="F143" s="217" t="s">
        <v>210</v>
      </c>
      <c r="G143" s="218" t="s">
        <v>177</v>
      </c>
      <c r="H143" s="219">
        <v>6.016</v>
      </c>
      <c r="I143" s="220"/>
      <c r="J143" s="221">
        <f>ROUND(I143*H143,2)</f>
        <v>0</v>
      </c>
      <c r="K143" s="217" t="s">
        <v>21</v>
      </c>
      <c r="L143" s="46"/>
      <c r="M143" s="222" t="s">
        <v>21</v>
      </c>
      <c r="N143" s="223" t="s">
        <v>44</v>
      </c>
      <c r="O143" s="86"/>
      <c r="P143" s="224">
        <f>O143*H143</f>
        <v>0</v>
      </c>
      <c r="Q143" s="224">
        <v>0.0147</v>
      </c>
      <c r="R143" s="224">
        <f>Q143*H143</f>
        <v>0.088435199999999992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151</v>
      </c>
      <c r="AT143" s="226" t="s">
        <v>146</v>
      </c>
      <c r="AU143" s="226" t="s">
        <v>83</v>
      </c>
      <c r="AY143" s="19" t="s">
        <v>144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151</v>
      </c>
      <c r="BM143" s="226" t="s">
        <v>211</v>
      </c>
    </row>
    <row r="144" s="13" customFormat="1">
      <c r="A144" s="13"/>
      <c r="B144" s="233"/>
      <c r="C144" s="234"/>
      <c r="D144" s="235" t="s">
        <v>155</v>
      </c>
      <c r="E144" s="236" t="s">
        <v>21</v>
      </c>
      <c r="F144" s="237" t="s">
        <v>174</v>
      </c>
      <c r="G144" s="234"/>
      <c r="H144" s="236" t="s">
        <v>21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155</v>
      </c>
      <c r="AU144" s="243" t="s">
        <v>83</v>
      </c>
      <c r="AV144" s="13" t="s">
        <v>81</v>
      </c>
      <c r="AW144" s="13" t="s">
        <v>34</v>
      </c>
      <c r="AX144" s="13" t="s">
        <v>73</v>
      </c>
      <c r="AY144" s="243" t="s">
        <v>144</v>
      </c>
    </row>
    <row r="145" s="14" customFormat="1">
      <c r="A145" s="14"/>
      <c r="B145" s="244"/>
      <c r="C145" s="245"/>
      <c r="D145" s="235" t="s">
        <v>155</v>
      </c>
      <c r="E145" s="246" t="s">
        <v>21</v>
      </c>
      <c r="F145" s="247" t="s">
        <v>195</v>
      </c>
      <c r="G145" s="245"/>
      <c r="H145" s="248">
        <v>9.7959999999999994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155</v>
      </c>
      <c r="AU145" s="254" t="s">
        <v>83</v>
      </c>
      <c r="AV145" s="14" t="s">
        <v>83</v>
      </c>
      <c r="AW145" s="14" t="s">
        <v>34</v>
      </c>
      <c r="AX145" s="14" t="s">
        <v>73</v>
      </c>
      <c r="AY145" s="254" t="s">
        <v>144</v>
      </c>
    </row>
    <row r="146" s="14" customFormat="1">
      <c r="A146" s="14"/>
      <c r="B146" s="244"/>
      <c r="C146" s="245"/>
      <c r="D146" s="235" t="s">
        <v>155</v>
      </c>
      <c r="E146" s="246" t="s">
        <v>21</v>
      </c>
      <c r="F146" s="247" t="s">
        <v>196</v>
      </c>
      <c r="G146" s="245"/>
      <c r="H146" s="248">
        <v>-3.7799999999999998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155</v>
      </c>
      <c r="AU146" s="254" t="s">
        <v>83</v>
      </c>
      <c r="AV146" s="14" t="s">
        <v>83</v>
      </c>
      <c r="AW146" s="14" t="s">
        <v>34</v>
      </c>
      <c r="AX146" s="14" t="s">
        <v>73</v>
      </c>
      <c r="AY146" s="254" t="s">
        <v>144</v>
      </c>
    </row>
    <row r="147" s="15" customFormat="1">
      <c r="A147" s="15"/>
      <c r="B147" s="255"/>
      <c r="C147" s="256"/>
      <c r="D147" s="235" t="s">
        <v>155</v>
      </c>
      <c r="E147" s="257" t="s">
        <v>21</v>
      </c>
      <c r="F147" s="258" t="s">
        <v>159</v>
      </c>
      <c r="G147" s="256"/>
      <c r="H147" s="259">
        <v>6.016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155</v>
      </c>
      <c r="AU147" s="265" t="s">
        <v>83</v>
      </c>
      <c r="AV147" s="15" t="s">
        <v>151</v>
      </c>
      <c r="AW147" s="15" t="s">
        <v>34</v>
      </c>
      <c r="AX147" s="15" t="s">
        <v>81</v>
      </c>
      <c r="AY147" s="265" t="s">
        <v>144</v>
      </c>
    </row>
    <row r="148" s="2" customFormat="1" ht="16.5" customHeight="1">
      <c r="A148" s="40"/>
      <c r="B148" s="41"/>
      <c r="C148" s="215" t="s">
        <v>212</v>
      </c>
      <c r="D148" s="215" t="s">
        <v>146</v>
      </c>
      <c r="E148" s="216" t="s">
        <v>213</v>
      </c>
      <c r="F148" s="217" t="s">
        <v>214</v>
      </c>
      <c r="G148" s="218" t="s">
        <v>185</v>
      </c>
      <c r="H148" s="219">
        <v>137.988</v>
      </c>
      <c r="I148" s="220"/>
      <c r="J148" s="221">
        <f>ROUND(I148*H148,2)</f>
        <v>0</v>
      </c>
      <c r="K148" s="217" t="s">
        <v>150</v>
      </c>
      <c r="L148" s="46"/>
      <c r="M148" s="222" t="s">
        <v>21</v>
      </c>
      <c r="N148" s="223" t="s">
        <v>44</v>
      </c>
      <c r="O148" s="86"/>
      <c r="P148" s="224">
        <f>O148*H148</f>
        <v>0</v>
      </c>
      <c r="Q148" s="224">
        <v>0.0015</v>
      </c>
      <c r="R148" s="224">
        <f>Q148*H148</f>
        <v>0.206982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151</v>
      </c>
      <c r="AT148" s="226" t="s">
        <v>146</v>
      </c>
      <c r="AU148" s="226" t="s">
        <v>83</v>
      </c>
      <c r="AY148" s="19" t="s">
        <v>144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151</v>
      </c>
      <c r="BM148" s="226" t="s">
        <v>215</v>
      </c>
    </row>
    <row r="149" s="2" customFormat="1">
      <c r="A149" s="40"/>
      <c r="B149" s="41"/>
      <c r="C149" s="42"/>
      <c r="D149" s="228" t="s">
        <v>153</v>
      </c>
      <c r="E149" s="42"/>
      <c r="F149" s="229" t="s">
        <v>216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83</v>
      </c>
    </row>
    <row r="150" s="13" customFormat="1">
      <c r="A150" s="13"/>
      <c r="B150" s="233"/>
      <c r="C150" s="234"/>
      <c r="D150" s="235" t="s">
        <v>155</v>
      </c>
      <c r="E150" s="236" t="s">
        <v>21</v>
      </c>
      <c r="F150" s="237" t="s">
        <v>217</v>
      </c>
      <c r="G150" s="234"/>
      <c r="H150" s="236" t="s">
        <v>21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155</v>
      </c>
      <c r="AU150" s="243" t="s">
        <v>83</v>
      </c>
      <c r="AV150" s="13" t="s">
        <v>81</v>
      </c>
      <c r="AW150" s="13" t="s">
        <v>34</v>
      </c>
      <c r="AX150" s="13" t="s">
        <v>73</v>
      </c>
      <c r="AY150" s="243" t="s">
        <v>144</v>
      </c>
    </row>
    <row r="151" s="13" customFormat="1">
      <c r="A151" s="13"/>
      <c r="B151" s="233"/>
      <c r="C151" s="234"/>
      <c r="D151" s="235" t="s">
        <v>155</v>
      </c>
      <c r="E151" s="236" t="s">
        <v>21</v>
      </c>
      <c r="F151" s="237" t="s">
        <v>218</v>
      </c>
      <c r="G151" s="234"/>
      <c r="H151" s="236" t="s">
        <v>21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155</v>
      </c>
      <c r="AU151" s="243" t="s">
        <v>83</v>
      </c>
      <c r="AV151" s="13" t="s">
        <v>81</v>
      </c>
      <c r="AW151" s="13" t="s">
        <v>34</v>
      </c>
      <c r="AX151" s="13" t="s">
        <v>73</v>
      </c>
      <c r="AY151" s="243" t="s">
        <v>144</v>
      </c>
    </row>
    <row r="152" s="13" customFormat="1">
      <c r="A152" s="13"/>
      <c r="B152" s="233"/>
      <c r="C152" s="234"/>
      <c r="D152" s="235" t="s">
        <v>155</v>
      </c>
      <c r="E152" s="236" t="s">
        <v>21</v>
      </c>
      <c r="F152" s="237" t="s">
        <v>219</v>
      </c>
      <c r="G152" s="234"/>
      <c r="H152" s="236" t="s">
        <v>21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155</v>
      </c>
      <c r="AU152" s="243" t="s">
        <v>83</v>
      </c>
      <c r="AV152" s="13" t="s">
        <v>81</v>
      </c>
      <c r="AW152" s="13" t="s">
        <v>34</v>
      </c>
      <c r="AX152" s="13" t="s">
        <v>73</v>
      </c>
      <c r="AY152" s="243" t="s">
        <v>144</v>
      </c>
    </row>
    <row r="153" s="13" customFormat="1">
      <c r="A153" s="13"/>
      <c r="B153" s="233"/>
      <c r="C153" s="234"/>
      <c r="D153" s="235" t="s">
        <v>155</v>
      </c>
      <c r="E153" s="236" t="s">
        <v>21</v>
      </c>
      <c r="F153" s="237" t="s">
        <v>220</v>
      </c>
      <c r="G153" s="234"/>
      <c r="H153" s="236" t="s">
        <v>21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155</v>
      </c>
      <c r="AU153" s="243" t="s">
        <v>83</v>
      </c>
      <c r="AV153" s="13" t="s">
        <v>81</v>
      </c>
      <c r="AW153" s="13" t="s">
        <v>34</v>
      </c>
      <c r="AX153" s="13" t="s">
        <v>73</v>
      </c>
      <c r="AY153" s="243" t="s">
        <v>144</v>
      </c>
    </row>
    <row r="154" s="14" customFormat="1">
      <c r="A154" s="14"/>
      <c r="B154" s="244"/>
      <c r="C154" s="245"/>
      <c r="D154" s="235" t="s">
        <v>155</v>
      </c>
      <c r="E154" s="246" t="s">
        <v>21</v>
      </c>
      <c r="F154" s="247" t="s">
        <v>221</v>
      </c>
      <c r="G154" s="245"/>
      <c r="H154" s="248">
        <v>7.5359999999999996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155</v>
      </c>
      <c r="AU154" s="254" t="s">
        <v>83</v>
      </c>
      <c r="AV154" s="14" t="s">
        <v>83</v>
      </c>
      <c r="AW154" s="14" t="s">
        <v>34</v>
      </c>
      <c r="AX154" s="14" t="s">
        <v>73</v>
      </c>
      <c r="AY154" s="254" t="s">
        <v>144</v>
      </c>
    </row>
    <row r="155" s="13" customFormat="1">
      <c r="A155" s="13"/>
      <c r="B155" s="233"/>
      <c r="C155" s="234"/>
      <c r="D155" s="235" t="s">
        <v>155</v>
      </c>
      <c r="E155" s="236" t="s">
        <v>21</v>
      </c>
      <c r="F155" s="237" t="s">
        <v>222</v>
      </c>
      <c r="G155" s="234"/>
      <c r="H155" s="236" t="s">
        <v>21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155</v>
      </c>
      <c r="AU155" s="243" t="s">
        <v>83</v>
      </c>
      <c r="AV155" s="13" t="s">
        <v>81</v>
      </c>
      <c r="AW155" s="13" t="s">
        <v>34</v>
      </c>
      <c r="AX155" s="13" t="s">
        <v>73</v>
      </c>
      <c r="AY155" s="243" t="s">
        <v>144</v>
      </c>
    </row>
    <row r="156" s="14" customFormat="1">
      <c r="A156" s="14"/>
      <c r="B156" s="244"/>
      <c r="C156" s="245"/>
      <c r="D156" s="235" t="s">
        <v>155</v>
      </c>
      <c r="E156" s="246" t="s">
        <v>21</v>
      </c>
      <c r="F156" s="247" t="s">
        <v>223</v>
      </c>
      <c r="G156" s="245"/>
      <c r="H156" s="248">
        <v>3.7679999999999998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155</v>
      </c>
      <c r="AU156" s="254" t="s">
        <v>83</v>
      </c>
      <c r="AV156" s="14" t="s">
        <v>83</v>
      </c>
      <c r="AW156" s="14" t="s">
        <v>34</v>
      </c>
      <c r="AX156" s="14" t="s">
        <v>73</v>
      </c>
      <c r="AY156" s="254" t="s">
        <v>144</v>
      </c>
    </row>
    <row r="157" s="13" customFormat="1">
      <c r="A157" s="13"/>
      <c r="B157" s="233"/>
      <c r="C157" s="234"/>
      <c r="D157" s="235" t="s">
        <v>155</v>
      </c>
      <c r="E157" s="236" t="s">
        <v>21</v>
      </c>
      <c r="F157" s="237" t="s">
        <v>224</v>
      </c>
      <c r="G157" s="234"/>
      <c r="H157" s="236" t="s">
        <v>21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155</v>
      </c>
      <c r="AU157" s="243" t="s">
        <v>83</v>
      </c>
      <c r="AV157" s="13" t="s">
        <v>81</v>
      </c>
      <c r="AW157" s="13" t="s">
        <v>34</v>
      </c>
      <c r="AX157" s="13" t="s">
        <v>73</v>
      </c>
      <c r="AY157" s="243" t="s">
        <v>144</v>
      </c>
    </row>
    <row r="158" s="14" customFormat="1">
      <c r="A158" s="14"/>
      <c r="B158" s="244"/>
      <c r="C158" s="245"/>
      <c r="D158" s="235" t="s">
        <v>155</v>
      </c>
      <c r="E158" s="246" t="s">
        <v>21</v>
      </c>
      <c r="F158" s="247" t="s">
        <v>225</v>
      </c>
      <c r="G158" s="245"/>
      <c r="H158" s="248">
        <v>2.6000000000000001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155</v>
      </c>
      <c r="AU158" s="254" t="s">
        <v>83</v>
      </c>
      <c r="AV158" s="14" t="s">
        <v>83</v>
      </c>
      <c r="AW158" s="14" t="s">
        <v>34</v>
      </c>
      <c r="AX158" s="14" t="s">
        <v>73</v>
      </c>
      <c r="AY158" s="254" t="s">
        <v>144</v>
      </c>
    </row>
    <row r="159" s="13" customFormat="1">
      <c r="A159" s="13"/>
      <c r="B159" s="233"/>
      <c r="C159" s="234"/>
      <c r="D159" s="235" t="s">
        <v>155</v>
      </c>
      <c r="E159" s="236" t="s">
        <v>21</v>
      </c>
      <c r="F159" s="237" t="s">
        <v>157</v>
      </c>
      <c r="G159" s="234"/>
      <c r="H159" s="236" t="s">
        <v>21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155</v>
      </c>
      <c r="AU159" s="243" t="s">
        <v>83</v>
      </c>
      <c r="AV159" s="13" t="s">
        <v>81</v>
      </c>
      <c r="AW159" s="13" t="s">
        <v>34</v>
      </c>
      <c r="AX159" s="13" t="s">
        <v>73</v>
      </c>
      <c r="AY159" s="243" t="s">
        <v>144</v>
      </c>
    </row>
    <row r="160" s="13" customFormat="1">
      <c r="A160" s="13"/>
      <c r="B160" s="233"/>
      <c r="C160" s="234"/>
      <c r="D160" s="235" t="s">
        <v>155</v>
      </c>
      <c r="E160" s="236" t="s">
        <v>21</v>
      </c>
      <c r="F160" s="237" t="s">
        <v>220</v>
      </c>
      <c r="G160" s="234"/>
      <c r="H160" s="236" t="s">
        <v>21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155</v>
      </c>
      <c r="AU160" s="243" t="s">
        <v>83</v>
      </c>
      <c r="AV160" s="13" t="s">
        <v>81</v>
      </c>
      <c r="AW160" s="13" t="s">
        <v>34</v>
      </c>
      <c r="AX160" s="13" t="s">
        <v>73</v>
      </c>
      <c r="AY160" s="243" t="s">
        <v>144</v>
      </c>
    </row>
    <row r="161" s="14" customFormat="1">
      <c r="A161" s="14"/>
      <c r="B161" s="244"/>
      <c r="C161" s="245"/>
      <c r="D161" s="235" t="s">
        <v>155</v>
      </c>
      <c r="E161" s="246" t="s">
        <v>21</v>
      </c>
      <c r="F161" s="247" t="s">
        <v>226</v>
      </c>
      <c r="G161" s="245"/>
      <c r="H161" s="248">
        <v>33.911999999999999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155</v>
      </c>
      <c r="AU161" s="254" t="s">
        <v>83</v>
      </c>
      <c r="AV161" s="14" t="s">
        <v>83</v>
      </c>
      <c r="AW161" s="14" t="s">
        <v>34</v>
      </c>
      <c r="AX161" s="14" t="s">
        <v>73</v>
      </c>
      <c r="AY161" s="254" t="s">
        <v>144</v>
      </c>
    </row>
    <row r="162" s="13" customFormat="1">
      <c r="A162" s="13"/>
      <c r="B162" s="233"/>
      <c r="C162" s="234"/>
      <c r="D162" s="235" t="s">
        <v>155</v>
      </c>
      <c r="E162" s="236" t="s">
        <v>21</v>
      </c>
      <c r="F162" s="237" t="s">
        <v>222</v>
      </c>
      <c r="G162" s="234"/>
      <c r="H162" s="236" t="s">
        <v>21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155</v>
      </c>
      <c r="AU162" s="243" t="s">
        <v>83</v>
      </c>
      <c r="AV162" s="13" t="s">
        <v>81</v>
      </c>
      <c r="AW162" s="13" t="s">
        <v>34</v>
      </c>
      <c r="AX162" s="13" t="s">
        <v>73</v>
      </c>
      <c r="AY162" s="243" t="s">
        <v>144</v>
      </c>
    </row>
    <row r="163" s="14" customFormat="1">
      <c r="A163" s="14"/>
      <c r="B163" s="244"/>
      <c r="C163" s="245"/>
      <c r="D163" s="235" t="s">
        <v>155</v>
      </c>
      <c r="E163" s="246" t="s">
        <v>21</v>
      </c>
      <c r="F163" s="247" t="s">
        <v>223</v>
      </c>
      <c r="G163" s="245"/>
      <c r="H163" s="248">
        <v>3.7679999999999998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155</v>
      </c>
      <c r="AU163" s="254" t="s">
        <v>83</v>
      </c>
      <c r="AV163" s="14" t="s">
        <v>83</v>
      </c>
      <c r="AW163" s="14" t="s">
        <v>34</v>
      </c>
      <c r="AX163" s="14" t="s">
        <v>73</v>
      </c>
      <c r="AY163" s="254" t="s">
        <v>144</v>
      </c>
    </row>
    <row r="164" s="13" customFormat="1">
      <c r="A164" s="13"/>
      <c r="B164" s="233"/>
      <c r="C164" s="234"/>
      <c r="D164" s="235" t="s">
        <v>155</v>
      </c>
      <c r="E164" s="236" t="s">
        <v>21</v>
      </c>
      <c r="F164" s="237" t="s">
        <v>227</v>
      </c>
      <c r="G164" s="234"/>
      <c r="H164" s="236" t="s">
        <v>21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155</v>
      </c>
      <c r="AU164" s="243" t="s">
        <v>83</v>
      </c>
      <c r="AV164" s="13" t="s">
        <v>81</v>
      </c>
      <c r="AW164" s="13" t="s">
        <v>34</v>
      </c>
      <c r="AX164" s="13" t="s">
        <v>73</v>
      </c>
      <c r="AY164" s="243" t="s">
        <v>144</v>
      </c>
    </row>
    <row r="165" s="14" customFormat="1">
      <c r="A165" s="14"/>
      <c r="B165" s="244"/>
      <c r="C165" s="245"/>
      <c r="D165" s="235" t="s">
        <v>155</v>
      </c>
      <c r="E165" s="246" t="s">
        <v>21</v>
      </c>
      <c r="F165" s="247" t="s">
        <v>228</v>
      </c>
      <c r="G165" s="245"/>
      <c r="H165" s="248">
        <v>1.256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155</v>
      </c>
      <c r="AU165" s="254" t="s">
        <v>83</v>
      </c>
      <c r="AV165" s="14" t="s">
        <v>83</v>
      </c>
      <c r="AW165" s="14" t="s">
        <v>34</v>
      </c>
      <c r="AX165" s="14" t="s">
        <v>73</v>
      </c>
      <c r="AY165" s="254" t="s">
        <v>144</v>
      </c>
    </row>
    <row r="166" s="13" customFormat="1">
      <c r="A166" s="13"/>
      <c r="B166" s="233"/>
      <c r="C166" s="234"/>
      <c r="D166" s="235" t="s">
        <v>155</v>
      </c>
      <c r="E166" s="236" t="s">
        <v>21</v>
      </c>
      <c r="F166" s="237" t="s">
        <v>229</v>
      </c>
      <c r="G166" s="234"/>
      <c r="H166" s="236" t="s">
        <v>21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155</v>
      </c>
      <c r="AU166" s="243" t="s">
        <v>83</v>
      </c>
      <c r="AV166" s="13" t="s">
        <v>81</v>
      </c>
      <c r="AW166" s="13" t="s">
        <v>34</v>
      </c>
      <c r="AX166" s="13" t="s">
        <v>73</v>
      </c>
      <c r="AY166" s="243" t="s">
        <v>144</v>
      </c>
    </row>
    <row r="167" s="14" customFormat="1">
      <c r="A167" s="14"/>
      <c r="B167" s="244"/>
      <c r="C167" s="245"/>
      <c r="D167" s="235" t="s">
        <v>155</v>
      </c>
      <c r="E167" s="246" t="s">
        <v>21</v>
      </c>
      <c r="F167" s="247" t="s">
        <v>230</v>
      </c>
      <c r="G167" s="245"/>
      <c r="H167" s="248">
        <v>2.512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155</v>
      </c>
      <c r="AU167" s="254" t="s">
        <v>83</v>
      </c>
      <c r="AV167" s="14" t="s">
        <v>83</v>
      </c>
      <c r="AW167" s="14" t="s">
        <v>34</v>
      </c>
      <c r="AX167" s="14" t="s">
        <v>73</v>
      </c>
      <c r="AY167" s="254" t="s">
        <v>144</v>
      </c>
    </row>
    <row r="168" s="13" customFormat="1">
      <c r="A168" s="13"/>
      <c r="B168" s="233"/>
      <c r="C168" s="234"/>
      <c r="D168" s="235" t="s">
        <v>155</v>
      </c>
      <c r="E168" s="236" t="s">
        <v>21</v>
      </c>
      <c r="F168" s="237" t="s">
        <v>231</v>
      </c>
      <c r="G168" s="234"/>
      <c r="H168" s="236" t="s">
        <v>21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155</v>
      </c>
      <c r="AU168" s="243" t="s">
        <v>83</v>
      </c>
      <c r="AV168" s="13" t="s">
        <v>81</v>
      </c>
      <c r="AW168" s="13" t="s">
        <v>34</v>
      </c>
      <c r="AX168" s="13" t="s">
        <v>73</v>
      </c>
      <c r="AY168" s="243" t="s">
        <v>144</v>
      </c>
    </row>
    <row r="169" s="14" customFormat="1">
      <c r="A169" s="14"/>
      <c r="B169" s="244"/>
      <c r="C169" s="245"/>
      <c r="D169" s="235" t="s">
        <v>155</v>
      </c>
      <c r="E169" s="246" t="s">
        <v>21</v>
      </c>
      <c r="F169" s="247" t="s">
        <v>232</v>
      </c>
      <c r="G169" s="245"/>
      <c r="H169" s="248">
        <v>1.8839999999999999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155</v>
      </c>
      <c r="AU169" s="254" t="s">
        <v>83</v>
      </c>
      <c r="AV169" s="14" t="s">
        <v>83</v>
      </c>
      <c r="AW169" s="14" t="s">
        <v>34</v>
      </c>
      <c r="AX169" s="14" t="s">
        <v>73</v>
      </c>
      <c r="AY169" s="254" t="s">
        <v>144</v>
      </c>
    </row>
    <row r="170" s="13" customFormat="1">
      <c r="A170" s="13"/>
      <c r="B170" s="233"/>
      <c r="C170" s="234"/>
      <c r="D170" s="235" t="s">
        <v>155</v>
      </c>
      <c r="E170" s="236" t="s">
        <v>21</v>
      </c>
      <c r="F170" s="237" t="s">
        <v>233</v>
      </c>
      <c r="G170" s="234"/>
      <c r="H170" s="236" t="s">
        <v>21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155</v>
      </c>
      <c r="AU170" s="243" t="s">
        <v>83</v>
      </c>
      <c r="AV170" s="13" t="s">
        <v>81</v>
      </c>
      <c r="AW170" s="13" t="s">
        <v>34</v>
      </c>
      <c r="AX170" s="13" t="s">
        <v>73</v>
      </c>
      <c r="AY170" s="243" t="s">
        <v>144</v>
      </c>
    </row>
    <row r="171" s="14" customFormat="1">
      <c r="A171" s="14"/>
      <c r="B171" s="244"/>
      <c r="C171" s="245"/>
      <c r="D171" s="235" t="s">
        <v>155</v>
      </c>
      <c r="E171" s="246" t="s">
        <v>21</v>
      </c>
      <c r="F171" s="247" t="s">
        <v>234</v>
      </c>
      <c r="G171" s="245"/>
      <c r="H171" s="248">
        <v>7.5359999999999996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155</v>
      </c>
      <c r="AU171" s="254" t="s">
        <v>83</v>
      </c>
      <c r="AV171" s="14" t="s">
        <v>83</v>
      </c>
      <c r="AW171" s="14" t="s">
        <v>34</v>
      </c>
      <c r="AX171" s="14" t="s">
        <v>73</v>
      </c>
      <c r="AY171" s="254" t="s">
        <v>144</v>
      </c>
    </row>
    <row r="172" s="13" customFormat="1">
      <c r="A172" s="13"/>
      <c r="B172" s="233"/>
      <c r="C172" s="234"/>
      <c r="D172" s="235" t="s">
        <v>155</v>
      </c>
      <c r="E172" s="236" t="s">
        <v>21</v>
      </c>
      <c r="F172" s="237" t="s">
        <v>235</v>
      </c>
      <c r="G172" s="234"/>
      <c r="H172" s="236" t="s">
        <v>21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155</v>
      </c>
      <c r="AU172" s="243" t="s">
        <v>83</v>
      </c>
      <c r="AV172" s="13" t="s">
        <v>81</v>
      </c>
      <c r="AW172" s="13" t="s">
        <v>34</v>
      </c>
      <c r="AX172" s="13" t="s">
        <v>73</v>
      </c>
      <c r="AY172" s="243" t="s">
        <v>144</v>
      </c>
    </row>
    <row r="173" s="14" customFormat="1">
      <c r="A173" s="14"/>
      <c r="B173" s="244"/>
      <c r="C173" s="245"/>
      <c r="D173" s="235" t="s">
        <v>155</v>
      </c>
      <c r="E173" s="246" t="s">
        <v>21</v>
      </c>
      <c r="F173" s="247" t="s">
        <v>236</v>
      </c>
      <c r="G173" s="245"/>
      <c r="H173" s="248">
        <v>3.1400000000000001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155</v>
      </c>
      <c r="AU173" s="254" t="s">
        <v>83</v>
      </c>
      <c r="AV173" s="14" t="s">
        <v>83</v>
      </c>
      <c r="AW173" s="14" t="s">
        <v>34</v>
      </c>
      <c r="AX173" s="14" t="s">
        <v>73</v>
      </c>
      <c r="AY173" s="254" t="s">
        <v>144</v>
      </c>
    </row>
    <row r="174" s="13" customFormat="1">
      <c r="A174" s="13"/>
      <c r="B174" s="233"/>
      <c r="C174" s="234"/>
      <c r="D174" s="235" t="s">
        <v>155</v>
      </c>
      <c r="E174" s="236" t="s">
        <v>21</v>
      </c>
      <c r="F174" s="237" t="s">
        <v>237</v>
      </c>
      <c r="G174" s="234"/>
      <c r="H174" s="236" t="s">
        <v>21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155</v>
      </c>
      <c r="AU174" s="243" t="s">
        <v>83</v>
      </c>
      <c r="AV174" s="13" t="s">
        <v>81</v>
      </c>
      <c r="AW174" s="13" t="s">
        <v>34</v>
      </c>
      <c r="AX174" s="13" t="s">
        <v>73</v>
      </c>
      <c r="AY174" s="243" t="s">
        <v>144</v>
      </c>
    </row>
    <row r="175" s="13" customFormat="1">
      <c r="A175" s="13"/>
      <c r="B175" s="233"/>
      <c r="C175" s="234"/>
      <c r="D175" s="235" t="s">
        <v>155</v>
      </c>
      <c r="E175" s="236" t="s">
        <v>21</v>
      </c>
      <c r="F175" s="237" t="s">
        <v>220</v>
      </c>
      <c r="G175" s="234"/>
      <c r="H175" s="236" t="s">
        <v>21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155</v>
      </c>
      <c r="AU175" s="243" t="s">
        <v>83</v>
      </c>
      <c r="AV175" s="13" t="s">
        <v>81</v>
      </c>
      <c r="AW175" s="13" t="s">
        <v>34</v>
      </c>
      <c r="AX175" s="13" t="s">
        <v>73</v>
      </c>
      <c r="AY175" s="243" t="s">
        <v>144</v>
      </c>
    </row>
    <row r="176" s="14" customFormat="1">
      <c r="A176" s="14"/>
      <c r="B176" s="244"/>
      <c r="C176" s="245"/>
      <c r="D176" s="235" t="s">
        <v>155</v>
      </c>
      <c r="E176" s="246" t="s">
        <v>21</v>
      </c>
      <c r="F176" s="247" t="s">
        <v>221</v>
      </c>
      <c r="G176" s="245"/>
      <c r="H176" s="248">
        <v>7.5359999999999996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155</v>
      </c>
      <c r="AU176" s="254" t="s">
        <v>83</v>
      </c>
      <c r="AV176" s="14" t="s">
        <v>83</v>
      </c>
      <c r="AW176" s="14" t="s">
        <v>34</v>
      </c>
      <c r="AX176" s="14" t="s">
        <v>73</v>
      </c>
      <c r="AY176" s="254" t="s">
        <v>144</v>
      </c>
    </row>
    <row r="177" s="13" customFormat="1">
      <c r="A177" s="13"/>
      <c r="B177" s="233"/>
      <c r="C177" s="234"/>
      <c r="D177" s="235" t="s">
        <v>155</v>
      </c>
      <c r="E177" s="236" t="s">
        <v>21</v>
      </c>
      <c r="F177" s="237" t="s">
        <v>231</v>
      </c>
      <c r="G177" s="234"/>
      <c r="H177" s="236" t="s">
        <v>21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155</v>
      </c>
      <c r="AU177" s="243" t="s">
        <v>83</v>
      </c>
      <c r="AV177" s="13" t="s">
        <v>81</v>
      </c>
      <c r="AW177" s="13" t="s">
        <v>34</v>
      </c>
      <c r="AX177" s="13" t="s">
        <v>73</v>
      </c>
      <c r="AY177" s="243" t="s">
        <v>144</v>
      </c>
    </row>
    <row r="178" s="14" customFormat="1">
      <c r="A178" s="14"/>
      <c r="B178" s="244"/>
      <c r="C178" s="245"/>
      <c r="D178" s="235" t="s">
        <v>155</v>
      </c>
      <c r="E178" s="246" t="s">
        <v>21</v>
      </c>
      <c r="F178" s="247" t="s">
        <v>238</v>
      </c>
      <c r="G178" s="245"/>
      <c r="H178" s="248">
        <v>3.7679999999999998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155</v>
      </c>
      <c r="AU178" s="254" t="s">
        <v>83</v>
      </c>
      <c r="AV178" s="14" t="s">
        <v>83</v>
      </c>
      <c r="AW178" s="14" t="s">
        <v>34</v>
      </c>
      <c r="AX178" s="14" t="s">
        <v>73</v>
      </c>
      <c r="AY178" s="254" t="s">
        <v>144</v>
      </c>
    </row>
    <row r="179" s="13" customFormat="1">
      <c r="A179" s="13"/>
      <c r="B179" s="233"/>
      <c r="C179" s="234"/>
      <c r="D179" s="235" t="s">
        <v>155</v>
      </c>
      <c r="E179" s="236" t="s">
        <v>21</v>
      </c>
      <c r="F179" s="237" t="s">
        <v>239</v>
      </c>
      <c r="G179" s="234"/>
      <c r="H179" s="236" t="s">
        <v>21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155</v>
      </c>
      <c r="AU179" s="243" t="s">
        <v>83</v>
      </c>
      <c r="AV179" s="13" t="s">
        <v>81</v>
      </c>
      <c r="AW179" s="13" t="s">
        <v>34</v>
      </c>
      <c r="AX179" s="13" t="s">
        <v>73</v>
      </c>
      <c r="AY179" s="243" t="s">
        <v>144</v>
      </c>
    </row>
    <row r="180" s="14" customFormat="1">
      <c r="A180" s="14"/>
      <c r="B180" s="244"/>
      <c r="C180" s="245"/>
      <c r="D180" s="235" t="s">
        <v>155</v>
      </c>
      <c r="E180" s="246" t="s">
        <v>21</v>
      </c>
      <c r="F180" s="247" t="s">
        <v>232</v>
      </c>
      <c r="G180" s="245"/>
      <c r="H180" s="248">
        <v>1.8839999999999999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155</v>
      </c>
      <c r="AU180" s="254" t="s">
        <v>83</v>
      </c>
      <c r="AV180" s="14" t="s">
        <v>83</v>
      </c>
      <c r="AW180" s="14" t="s">
        <v>34</v>
      </c>
      <c r="AX180" s="14" t="s">
        <v>73</v>
      </c>
      <c r="AY180" s="254" t="s">
        <v>144</v>
      </c>
    </row>
    <row r="181" s="13" customFormat="1">
      <c r="A181" s="13"/>
      <c r="B181" s="233"/>
      <c r="C181" s="234"/>
      <c r="D181" s="235" t="s">
        <v>155</v>
      </c>
      <c r="E181" s="236" t="s">
        <v>21</v>
      </c>
      <c r="F181" s="237" t="s">
        <v>224</v>
      </c>
      <c r="G181" s="234"/>
      <c r="H181" s="236" t="s">
        <v>21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155</v>
      </c>
      <c r="AU181" s="243" t="s">
        <v>83</v>
      </c>
      <c r="AV181" s="13" t="s">
        <v>81</v>
      </c>
      <c r="AW181" s="13" t="s">
        <v>34</v>
      </c>
      <c r="AX181" s="13" t="s">
        <v>73</v>
      </c>
      <c r="AY181" s="243" t="s">
        <v>144</v>
      </c>
    </row>
    <row r="182" s="14" customFormat="1">
      <c r="A182" s="14"/>
      <c r="B182" s="244"/>
      <c r="C182" s="245"/>
      <c r="D182" s="235" t="s">
        <v>155</v>
      </c>
      <c r="E182" s="246" t="s">
        <v>21</v>
      </c>
      <c r="F182" s="247" t="s">
        <v>240</v>
      </c>
      <c r="G182" s="245"/>
      <c r="H182" s="248">
        <v>5.5999999999999996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155</v>
      </c>
      <c r="AU182" s="254" t="s">
        <v>83</v>
      </c>
      <c r="AV182" s="14" t="s">
        <v>83</v>
      </c>
      <c r="AW182" s="14" t="s">
        <v>34</v>
      </c>
      <c r="AX182" s="14" t="s">
        <v>73</v>
      </c>
      <c r="AY182" s="254" t="s">
        <v>144</v>
      </c>
    </row>
    <row r="183" s="13" customFormat="1">
      <c r="A183" s="13"/>
      <c r="B183" s="233"/>
      <c r="C183" s="234"/>
      <c r="D183" s="235" t="s">
        <v>155</v>
      </c>
      <c r="E183" s="236" t="s">
        <v>21</v>
      </c>
      <c r="F183" s="237" t="s">
        <v>241</v>
      </c>
      <c r="G183" s="234"/>
      <c r="H183" s="236" t="s">
        <v>21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155</v>
      </c>
      <c r="AU183" s="243" t="s">
        <v>83</v>
      </c>
      <c r="AV183" s="13" t="s">
        <v>81</v>
      </c>
      <c r="AW183" s="13" t="s">
        <v>34</v>
      </c>
      <c r="AX183" s="13" t="s">
        <v>73</v>
      </c>
      <c r="AY183" s="243" t="s">
        <v>144</v>
      </c>
    </row>
    <row r="184" s="14" customFormat="1">
      <c r="A184" s="14"/>
      <c r="B184" s="244"/>
      <c r="C184" s="245"/>
      <c r="D184" s="235" t="s">
        <v>155</v>
      </c>
      <c r="E184" s="246" t="s">
        <v>21</v>
      </c>
      <c r="F184" s="247" t="s">
        <v>242</v>
      </c>
      <c r="G184" s="245"/>
      <c r="H184" s="248">
        <v>2.2599999999999998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155</v>
      </c>
      <c r="AU184" s="254" t="s">
        <v>83</v>
      </c>
      <c r="AV184" s="14" t="s">
        <v>83</v>
      </c>
      <c r="AW184" s="14" t="s">
        <v>34</v>
      </c>
      <c r="AX184" s="14" t="s">
        <v>73</v>
      </c>
      <c r="AY184" s="254" t="s">
        <v>144</v>
      </c>
    </row>
    <row r="185" s="13" customFormat="1">
      <c r="A185" s="13"/>
      <c r="B185" s="233"/>
      <c r="C185" s="234"/>
      <c r="D185" s="235" t="s">
        <v>155</v>
      </c>
      <c r="E185" s="236" t="s">
        <v>21</v>
      </c>
      <c r="F185" s="237" t="s">
        <v>243</v>
      </c>
      <c r="G185" s="234"/>
      <c r="H185" s="236" t="s">
        <v>21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155</v>
      </c>
      <c r="AU185" s="243" t="s">
        <v>83</v>
      </c>
      <c r="AV185" s="13" t="s">
        <v>81</v>
      </c>
      <c r="AW185" s="13" t="s">
        <v>34</v>
      </c>
      <c r="AX185" s="13" t="s">
        <v>73</v>
      </c>
      <c r="AY185" s="243" t="s">
        <v>144</v>
      </c>
    </row>
    <row r="186" s="14" customFormat="1">
      <c r="A186" s="14"/>
      <c r="B186" s="244"/>
      <c r="C186" s="245"/>
      <c r="D186" s="235" t="s">
        <v>155</v>
      </c>
      <c r="E186" s="246" t="s">
        <v>21</v>
      </c>
      <c r="F186" s="247" t="s">
        <v>236</v>
      </c>
      <c r="G186" s="245"/>
      <c r="H186" s="248">
        <v>3.1400000000000001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155</v>
      </c>
      <c r="AU186" s="254" t="s">
        <v>83</v>
      </c>
      <c r="AV186" s="14" t="s">
        <v>83</v>
      </c>
      <c r="AW186" s="14" t="s">
        <v>34</v>
      </c>
      <c r="AX186" s="14" t="s">
        <v>73</v>
      </c>
      <c r="AY186" s="254" t="s">
        <v>144</v>
      </c>
    </row>
    <row r="187" s="13" customFormat="1">
      <c r="A187" s="13"/>
      <c r="B187" s="233"/>
      <c r="C187" s="234"/>
      <c r="D187" s="235" t="s">
        <v>155</v>
      </c>
      <c r="E187" s="236" t="s">
        <v>21</v>
      </c>
      <c r="F187" s="237" t="s">
        <v>244</v>
      </c>
      <c r="G187" s="234"/>
      <c r="H187" s="236" t="s">
        <v>21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155</v>
      </c>
      <c r="AU187" s="243" t="s">
        <v>83</v>
      </c>
      <c r="AV187" s="13" t="s">
        <v>81</v>
      </c>
      <c r="AW187" s="13" t="s">
        <v>34</v>
      </c>
      <c r="AX187" s="13" t="s">
        <v>73</v>
      </c>
      <c r="AY187" s="243" t="s">
        <v>144</v>
      </c>
    </row>
    <row r="188" s="14" customFormat="1">
      <c r="A188" s="14"/>
      <c r="B188" s="244"/>
      <c r="C188" s="245"/>
      <c r="D188" s="235" t="s">
        <v>155</v>
      </c>
      <c r="E188" s="246" t="s">
        <v>21</v>
      </c>
      <c r="F188" s="247" t="s">
        <v>245</v>
      </c>
      <c r="G188" s="245"/>
      <c r="H188" s="248">
        <v>1.8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155</v>
      </c>
      <c r="AU188" s="254" t="s">
        <v>83</v>
      </c>
      <c r="AV188" s="14" t="s">
        <v>83</v>
      </c>
      <c r="AW188" s="14" t="s">
        <v>34</v>
      </c>
      <c r="AX188" s="14" t="s">
        <v>73</v>
      </c>
      <c r="AY188" s="254" t="s">
        <v>144</v>
      </c>
    </row>
    <row r="189" s="13" customFormat="1">
      <c r="A189" s="13"/>
      <c r="B189" s="233"/>
      <c r="C189" s="234"/>
      <c r="D189" s="235" t="s">
        <v>155</v>
      </c>
      <c r="E189" s="236" t="s">
        <v>21</v>
      </c>
      <c r="F189" s="237" t="s">
        <v>246</v>
      </c>
      <c r="G189" s="234"/>
      <c r="H189" s="236" t="s">
        <v>21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155</v>
      </c>
      <c r="AU189" s="243" t="s">
        <v>83</v>
      </c>
      <c r="AV189" s="13" t="s">
        <v>81</v>
      </c>
      <c r="AW189" s="13" t="s">
        <v>34</v>
      </c>
      <c r="AX189" s="13" t="s">
        <v>73</v>
      </c>
      <c r="AY189" s="243" t="s">
        <v>144</v>
      </c>
    </row>
    <row r="190" s="13" customFormat="1">
      <c r="A190" s="13"/>
      <c r="B190" s="233"/>
      <c r="C190" s="234"/>
      <c r="D190" s="235" t="s">
        <v>155</v>
      </c>
      <c r="E190" s="236" t="s">
        <v>21</v>
      </c>
      <c r="F190" s="237" t="s">
        <v>220</v>
      </c>
      <c r="G190" s="234"/>
      <c r="H190" s="236" t="s">
        <v>21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155</v>
      </c>
      <c r="AU190" s="243" t="s">
        <v>83</v>
      </c>
      <c r="AV190" s="13" t="s">
        <v>81</v>
      </c>
      <c r="AW190" s="13" t="s">
        <v>34</v>
      </c>
      <c r="AX190" s="13" t="s">
        <v>73</v>
      </c>
      <c r="AY190" s="243" t="s">
        <v>144</v>
      </c>
    </row>
    <row r="191" s="14" customFormat="1">
      <c r="A191" s="14"/>
      <c r="B191" s="244"/>
      <c r="C191" s="245"/>
      <c r="D191" s="235" t="s">
        <v>155</v>
      </c>
      <c r="E191" s="246" t="s">
        <v>21</v>
      </c>
      <c r="F191" s="247" t="s">
        <v>247</v>
      </c>
      <c r="G191" s="245"/>
      <c r="H191" s="248">
        <v>22.608000000000001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155</v>
      </c>
      <c r="AU191" s="254" t="s">
        <v>83</v>
      </c>
      <c r="AV191" s="14" t="s">
        <v>83</v>
      </c>
      <c r="AW191" s="14" t="s">
        <v>34</v>
      </c>
      <c r="AX191" s="14" t="s">
        <v>73</v>
      </c>
      <c r="AY191" s="254" t="s">
        <v>144</v>
      </c>
    </row>
    <row r="192" s="13" customFormat="1">
      <c r="A192" s="13"/>
      <c r="B192" s="233"/>
      <c r="C192" s="234"/>
      <c r="D192" s="235" t="s">
        <v>155</v>
      </c>
      <c r="E192" s="236" t="s">
        <v>21</v>
      </c>
      <c r="F192" s="237" t="s">
        <v>222</v>
      </c>
      <c r="G192" s="234"/>
      <c r="H192" s="236" t="s">
        <v>21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155</v>
      </c>
      <c r="AU192" s="243" t="s">
        <v>83</v>
      </c>
      <c r="AV192" s="13" t="s">
        <v>81</v>
      </c>
      <c r="AW192" s="13" t="s">
        <v>34</v>
      </c>
      <c r="AX192" s="13" t="s">
        <v>73</v>
      </c>
      <c r="AY192" s="243" t="s">
        <v>144</v>
      </c>
    </row>
    <row r="193" s="14" customFormat="1">
      <c r="A193" s="14"/>
      <c r="B193" s="244"/>
      <c r="C193" s="245"/>
      <c r="D193" s="235" t="s">
        <v>155</v>
      </c>
      <c r="E193" s="246" t="s">
        <v>21</v>
      </c>
      <c r="F193" s="247" t="s">
        <v>223</v>
      </c>
      <c r="G193" s="245"/>
      <c r="H193" s="248">
        <v>3.7679999999999998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155</v>
      </c>
      <c r="AU193" s="254" t="s">
        <v>83</v>
      </c>
      <c r="AV193" s="14" t="s">
        <v>83</v>
      </c>
      <c r="AW193" s="14" t="s">
        <v>34</v>
      </c>
      <c r="AX193" s="14" t="s">
        <v>73</v>
      </c>
      <c r="AY193" s="254" t="s">
        <v>144</v>
      </c>
    </row>
    <row r="194" s="13" customFormat="1">
      <c r="A194" s="13"/>
      <c r="B194" s="233"/>
      <c r="C194" s="234"/>
      <c r="D194" s="235" t="s">
        <v>155</v>
      </c>
      <c r="E194" s="236" t="s">
        <v>21</v>
      </c>
      <c r="F194" s="237" t="s">
        <v>229</v>
      </c>
      <c r="G194" s="234"/>
      <c r="H194" s="236" t="s">
        <v>21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155</v>
      </c>
      <c r="AU194" s="243" t="s">
        <v>83</v>
      </c>
      <c r="AV194" s="13" t="s">
        <v>81</v>
      </c>
      <c r="AW194" s="13" t="s">
        <v>34</v>
      </c>
      <c r="AX194" s="13" t="s">
        <v>73</v>
      </c>
      <c r="AY194" s="243" t="s">
        <v>144</v>
      </c>
    </row>
    <row r="195" s="14" customFormat="1">
      <c r="A195" s="14"/>
      <c r="B195" s="244"/>
      <c r="C195" s="245"/>
      <c r="D195" s="235" t="s">
        <v>155</v>
      </c>
      <c r="E195" s="246" t="s">
        <v>21</v>
      </c>
      <c r="F195" s="247" t="s">
        <v>230</v>
      </c>
      <c r="G195" s="245"/>
      <c r="H195" s="248">
        <v>2.512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155</v>
      </c>
      <c r="AU195" s="254" t="s">
        <v>83</v>
      </c>
      <c r="AV195" s="14" t="s">
        <v>83</v>
      </c>
      <c r="AW195" s="14" t="s">
        <v>34</v>
      </c>
      <c r="AX195" s="14" t="s">
        <v>73</v>
      </c>
      <c r="AY195" s="254" t="s">
        <v>144</v>
      </c>
    </row>
    <row r="196" s="13" customFormat="1">
      <c r="A196" s="13"/>
      <c r="B196" s="233"/>
      <c r="C196" s="234"/>
      <c r="D196" s="235" t="s">
        <v>155</v>
      </c>
      <c r="E196" s="236" t="s">
        <v>21</v>
      </c>
      <c r="F196" s="237" t="s">
        <v>248</v>
      </c>
      <c r="G196" s="234"/>
      <c r="H196" s="236" t="s">
        <v>21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155</v>
      </c>
      <c r="AU196" s="243" t="s">
        <v>83</v>
      </c>
      <c r="AV196" s="13" t="s">
        <v>81</v>
      </c>
      <c r="AW196" s="13" t="s">
        <v>34</v>
      </c>
      <c r="AX196" s="13" t="s">
        <v>73</v>
      </c>
      <c r="AY196" s="243" t="s">
        <v>144</v>
      </c>
    </row>
    <row r="197" s="14" customFormat="1">
      <c r="A197" s="14"/>
      <c r="B197" s="244"/>
      <c r="C197" s="245"/>
      <c r="D197" s="235" t="s">
        <v>155</v>
      </c>
      <c r="E197" s="246" t="s">
        <v>21</v>
      </c>
      <c r="F197" s="247" t="s">
        <v>249</v>
      </c>
      <c r="G197" s="245"/>
      <c r="H197" s="248">
        <v>2.6000000000000001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155</v>
      </c>
      <c r="AU197" s="254" t="s">
        <v>83</v>
      </c>
      <c r="AV197" s="14" t="s">
        <v>83</v>
      </c>
      <c r="AW197" s="14" t="s">
        <v>34</v>
      </c>
      <c r="AX197" s="14" t="s">
        <v>73</v>
      </c>
      <c r="AY197" s="254" t="s">
        <v>144</v>
      </c>
    </row>
    <row r="198" s="13" customFormat="1">
      <c r="A198" s="13"/>
      <c r="B198" s="233"/>
      <c r="C198" s="234"/>
      <c r="D198" s="235" t="s">
        <v>155</v>
      </c>
      <c r="E198" s="236" t="s">
        <v>21</v>
      </c>
      <c r="F198" s="237" t="s">
        <v>250</v>
      </c>
      <c r="G198" s="234"/>
      <c r="H198" s="236" t="s">
        <v>21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155</v>
      </c>
      <c r="AU198" s="243" t="s">
        <v>83</v>
      </c>
      <c r="AV198" s="13" t="s">
        <v>81</v>
      </c>
      <c r="AW198" s="13" t="s">
        <v>34</v>
      </c>
      <c r="AX198" s="13" t="s">
        <v>73</v>
      </c>
      <c r="AY198" s="243" t="s">
        <v>144</v>
      </c>
    </row>
    <row r="199" s="14" customFormat="1">
      <c r="A199" s="14"/>
      <c r="B199" s="244"/>
      <c r="C199" s="245"/>
      <c r="D199" s="235" t="s">
        <v>155</v>
      </c>
      <c r="E199" s="246" t="s">
        <v>21</v>
      </c>
      <c r="F199" s="247" t="s">
        <v>249</v>
      </c>
      <c r="G199" s="245"/>
      <c r="H199" s="248">
        <v>2.6000000000000001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155</v>
      </c>
      <c r="AU199" s="254" t="s">
        <v>83</v>
      </c>
      <c r="AV199" s="14" t="s">
        <v>83</v>
      </c>
      <c r="AW199" s="14" t="s">
        <v>34</v>
      </c>
      <c r="AX199" s="14" t="s">
        <v>73</v>
      </c>
      <c r="AY199" s="254" t="s">
        <v>144</v>
      </c>
    </row>
    <row r="200" s="13" customFormat="1">
      <c r="A200" s="13"/>
      <c r="B200" s="233"/>
      <c r="C200" s="234"/>
      <c r="D200" s="235" t="s">
        <v>155</v>
      </c>
      <c r="E200" s="236" t="s">
        <v>21</v>
      </c>
      <c r="F200" s="237" t="s">
        <v>251</v>
      </c>
      <c r="G200" s="234"/>
      <c r="H200" s="236" t="s">
        <v>21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155</v>
      </c>
      <c r="AU200" s="243" t="s">
        <v>83</v>
      </c>
      <c r="AV200" s="13" t="s">
        <v>81</v>
      </c>
      <c r="AW200" s="13" t="s">
        <v>34</v>
      </c>
      <c r="AX200" s="13" t="s">
        <v>73</v>
      </c>
      <c r="AY200" s="243" t="s">
        <v>144</v>
      </c>
    </row>
    <row r="201" s="14" customFormat="1">
      <c r="A201" s="14"/>
      <c r="B201" s="244"/>
      <c r="C201" s="245"/>
      <c r="D201" s="235" t="s">
        <v>155</v>
      </c>
      <c r="E201" s="246" t="s">
        <v>21</v>
      </c>
      <c r="F201" s="247" t="s">
        <v>252</v>
      </c>
      <c r="G201" s="245"/>
      <c r="H201" s="248">
        <v>10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155</v>
      </c>
      <c r="AU201" s="254" t="s">
        <v>83</v>
      </c>
      <c r="AV201" s="14" t="s">
        <v>83</v>
      </c>
      <c r="AW201" s="14" t="s">
        <v>34</v>
      </c>
      <c r="AX201" s="14" t="s">
        <v>73</v>
      </c>
      <c r="AY201" s="254" t="s">
        <v>144</v>
      </c>
    </row>
    <row r="202" s="15" customFormat="1">
      <c r="A202" s="15"/>
      <c r="B202" s="255"/>
      <c r="C202" s="256"/>
      <c r="D202" s="235" t="s">
        <v>155</v>
      </c>
      <c r="E202" s="257" t="s">
        <v>21</v>
      </c>
      <c r="F202" s="258" t="s">
        <v>159</v>
      </c>
      <c r="G202" s="256"/>
      <c r="H202" s="259">
        <v>137.988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155</v>
      </c>
      <c r="AU202" s="265" t="s">
        <v>83</v>
      </c>
      <c r="AV202" s="15" t="s">
        <v>151</v>
      </c>
      <c r="AW202" s="15" t="s">
        <v>34</v>
      </c>
      <c r="AX202" s="15" t="s">
        <v>81</v>
      </c>
      <c r="AY202" s="265" t="s">
        <v>144</v>
      </c>
    </row>
    <row r="203" s="2" customFormat="1" ht="24.15" customHeight="1">
      <c r="A203" s="40"/>
      <c r="B203" s="41"/>
      <c r="C203" s="215" t="s">
        <v>253</v>
      </c>
      <c r="D203" s="215" t="s">
        <v>146</v>
      </c>
      <c r="E203" s="216" t="s">
        <v>254</v>
      </c>
      <c r="F203" s="217" t="s">
        <v>255</v>
      </c>
      <c r="G203" s="218" t="s">
        <v>185</v>
      </c>
      <c r="H203" s="219">
        <v>137.988</v>
      </c>
      <c r="I203" s="220"/>
      <c r="J203" s="221">
        <f>ROUND(I203*H203,2)</f>
        <v>0</v>
      </c>
      <c r="K203" s="217" t="s">
        <v>21</v>
      </c>
      <c r="L203" s="46"/>
      <c r="M203" s="222" t="s">
        <v>21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151</v>
      </c>
      <c r="AT203" s="226" t="s">
        <v>146</v>
      </c>
      <c r="AU203" s="226" t="s">
        <v>83</v>
      </c>
      <c r="AY203" s="19" t="s">
        <v>144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151</v>
      </c>
      <c r="BM203" s="226" t="s">
        <v>256</v>
      </c>
    </row>
    <row r="204" s="13" customFormat="1">
      <c r="A204" s="13"/>
      <c r="B204" s="233"/>
      <c r="C204" s="234"/>
      <c r="D204" s="235" t="s">
        <v>155</v>
      </c>
      <c r="E204" s="236" t="s">
        <v>21</v>
      </c>
      <c r="F204" s="237" t="s">
        <v>217</v>
      </c>
      <c r="G204" s="234"/>
      <c r="H204" s="236" t="s">
        <v>21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155</v>
      </c>
      <c r="AU204" s="243" t="s">
        <v>83</v>
      </c>
      <c r="AV204" s="13" t="s">
        <v>81</v>
      </c>
      <c r="AW204" s="13" t="s">
        <v>34</v>
      </c>
      <c r="AX204" s="13" t="s">
        <v>73</v>
      </c>
      <c r="AY204" s="243" t="s">
        <v>144</v>
      </c>
    </row>
    <row r="205" s="13" customFormat="1">
      <c r="A205" s="13"/>
      <c r="B205" s="233"/>
      <c r="C205" s="234"/>
      <c r="D205" s="235" t="s">
        <v>155</v>
      </c>
      <c r="E205" s="236" t="s">
        <v>21</v>
      </c>
      <c r="F205" s="237" t="s">
        <v>218</v>
      </c>
      <c r="G205" s="234"/>
      <c r="H205" s="236" t="s">
        <v>21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155</v>
      </c>
      <c r="AU205" s="243" t="s">
        <v>83</v>
      </c>
      <c r="AV205" s="13" t="s">
        <v>81</v>
      </c>
      <c r="AW205" s="13" t="s">
        <v>34</v>
      </c>
      <c r="AX205" s="13" t="s">
        <v>73</v>
      </c>
      <c r="AY205" s="243" t="s">
        <v>144</v>
      </c>
    </row>
    <row r="206" s="13" customFormat="1">
      <c r="A206" s="13"/>
      <c r="B206" s="233"/>
      <c r="C206" s="234"/>
      <c r="D206" s="235" t="s">
        <v>155</v>
      </c>
      <c r="E206" s="236" t="s">
        <v>21</v>
      </c>
      <c r="F206" s="237" t="s">
        <v>219</v>
      </c>
      <c r="G206" s="234"/>
      <c r="H206" s="236" t="s">
        <v>21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155</v>
      </c>
      <c r="AU206" s="243" t="s">
        <v>83</v>
      </c>
      <c r="AV206" s="13" t="s">
        <v>81</v>
      </c>
      <c r="AW206" s="13" t="s">
        <v>34</v>
      </c>
      <c r="AX206" s="13" t="s">
        <v>73</v>
      </c>
      <c r="AY206" s="243" t="s">
        <v>144</v>
      </c>
    </row>
    <row r="207" s="13" customFormat="1">
      <c r="A207" s="13"/>
      <c r="B207" s="233"/>
      <c r="C207" s="234"/>
      <c r="D207" s="235" t="s">
        <v>155</v>
      </c>
      <c r="E207" s="236" t="s">
        <v>21</v>
      </c>
      <c r="F207" s="237" t="s">
        <v>220</v>
      </c>
      <c r="G207" s="234"/>
      <c r="H207" s="236" t="s">
        <v>21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155</v>
      </c>
      <c r="AU207" s="243" t="s">
        <v>83</v>
      </c>
      <c r="AV207" s="13" t="s">
        <v>81</v>
      </c>
      <c r="AW207" s="13" t="s">
        <v>34</v>
      </c>
      <c r="AX207" s="13" t="s">
        <v>73</v>
      </c>
      <c r="AY207" s="243" t="s">
        <v>144</v>
      </c>
    </row>
    <row r="208" s="14" customFormat="1">
      <c r="A208" s="14"/>
      <c r="B208" s="244"/>
      <c r="C208" s="245"/>
      <c r="D208" s="235" t="s">
        <v>155</v>
      </c>
      <c r="E208" s="246" t="s">
        <v>21</v>
      </c>
      <c r="F208" s="247" t="s">
        <v>221</v>
      </c>
      <c r="G208" s="245"/>
      <c r="H208" s="248">
        <v>7.5359999999999996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155</v>
      </c>
      <c r="AU208" s="254" t="s">
        <v>83</v>
      </c>
      <c r="AV208" s="14" t="s">
        <v>83</v>
      </c>
      <c r="AW208" s="14" t="s">
        <v>34</v>
      </c>
      <c r="AX208" s="14" t="s">
        <v>73</v>
      </c>
      <c r="AY208" s="254" t="s">
        <v>144</v>
      </c>
    </row>
    <row r="209" s="13" customFormat="1">
      <c r="A209" s="13"/>
      <c r="B209" s="233"/>
      <c r="C209" s="234"/>
      <c r="D209" s="235" t="s">
        <v>155</v>
      </c>
      <c r="E209" s="236" t="s">
        <v>21</v>
      </c>
      <c r="F209" s="237" t="s">
        <v>222</v>
      </c>
      <c r="G209" s="234"/>
      <c r="H209" s="236" t="s">
        <v>21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155</v>
      </c>
      <c r="AU209" s="243" t="s">
        <v>83</v>
      </c>
      <c r="AV209" s="13" t="s">
        <v>81</v>
      </c>
      <c r="AW209" s="13" t="s">
        <v>34</v>
      </c>
      <c r="AX209" s="13" t="s">
        <v>73</v>
      </c>
      <c r="AY209" s="243" t="s">
        <v>144</v>
      </c>
    </row>
    <row r="210" s="14" customFormat="1">
      <c r="A210" s="14"/>
      <c r="B210" s="244"/>
      <c r="C210" s="245"/>
      <c r="D210" s="235" t="s">
        <v>155</v>
      </c>
      <c r="E210" s="246" t="s">
        <v>21</v>
      </c>
      <c r="F210" s="247" t="s">
        <v>223</v>
      </c>
      <c r="G210" s="245"/>
      <c r="H210" s="248">
        <v>3.7679999999999998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155</v>
      </c>
      <c r="AU210" s="254" t="s">
        <v>83</v>
      </c>
      <c r="AV210" s="14" t="s">
        <v>83</v>
      </c>
      <c r="AW210" s="14" t="s">
        <v>34</v>
      </c>
      <c r="AX210" s="14" t="s">
        <v>73</v>
      </c>
      <c r="AY210" s="254" t="s">
        <v>144</v>
      </c>
    </row>
    <row r="211" s="13" customFormat="1">
      <c r="A211" s="13"/>
      <c r="B211" s="233"/>
      <c r="C211" s="234"/>
      <c r="D211" s="235" t="s">
        <v>155</v>
      </c>
      <c r="E211" s="236" t="s">
        <v>21</v>
      </c>
      <c r="F211" s="237" t="s">
        <v>224</v>
      </c>
      <c r="G211" s="234"/>
      <c r="H211" s="236" t="s">
        <v>21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155</v>
      </c>
      <c r="AU211" s="243" t="s">
        <v>83</v>
      </c>
      <c r="AV211" s="13" t="s">
        <v>81</v>
      </c>
      <c r="AW211" s="13" t="s">
        <v>34</v>
      </c>
      <c r="AX211" s="13" t="s">
        <v>73</v>
      </c>
      <c r="AY211" s="243" t="s">
        <v>144</v>
      </c>
    </row>
    <row r="212" s="14" customFormat="1">
      <c r="A212" s="14"/>
      <c r="B212" s="244"/>
      <c r="C212" s="245"/>
      <c r="D212" s="235" t="s">
        <v>155</v>
      </c>
      <c r="E212" s="246" t="s">
        <v>21</v>
      </c>
      <c r="F212" s="247" t="s">
        <v>225</v>
      </c>
      <c r="G212" s="245"/>
      <c r="H212" s="248">
        <v>2.6000000000000001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155</v>
      </c>
      <c r="AU212" s="254" t="s">
        <v>83</v>
      </c>
      <c r="AV212" s="14" t="s">
        <v>83</v>
      </c>
      <c r="AW212" s="14" t="s">
        <v>34</v>
      </c>
      <c r="AX212" s="14" t="s">
        <v>73</v>
      </c>
      <c r="AY212" s="254" t="s">
        <v>144</v>
      </c>
    </row>
    <row r="213" s="13" customFormat="1">
      <c r="A213" s="13"/>
      <c r="B213" s="233"/>
      <c r="C213" s="234"/>
      <c r="D213" s="235" t="s">
        <v>155</v>
      </c>
      <c r="E213" s="236" t="s">
        <v>21</v>
      </c>
      <c r="F213" s="237" t="s">
        <v>157</v>
      </c>
      <c r="G213" s="234"/>
      <c r="H213" s="236" t="s">
        <v>21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155</v>
      </c>
      <c r="AU213" s="243" t="s">
        <v>83</v>
      </c>
      <c r="AV213" s="13" t="s">
        <v>81</v>
      </c>
      <c r="AW213" s="13" t="s">
        <v>34</v>
      </c>
      <c r="AX213" s="13" t="s">
        <v>73</v>
      </c>
      <c r="AY213" s="243" t="s">
        <v>144</v>
      </c>
    </row>
    <row r="214" s="13" customFormat="1">
      <c r="A214" s="13"/>
      <c r="B214" s="233"/>
      <c r="C214" s="234"/>
      <c r="D214" s="235" t="s">
        <v>155</v>
      </c>
      <c r="E214" s="236" t="s">
        <v>21</v>
      </c>
      <c r="F214" s="237" t="s">
        <v>220</v>
      </c>
      <c r="G214" s="234"/>
      <c r="H214" s="236" t="s">
        <v>21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155</v>
      </c>
      <c r="AU214" s="243" t="s">
        <v>83</v>
      </c>
      <c r="AV214" s="13" t="s">
        <v>81</v>
      </c>
      <c r="AW214" s="13" t="s">
        <v>34</v>
      </c>
      <c r="AX214" s="13" t="s">
        <v>73</v>
      </c>
      <c r="AY214" s="243" t="s">
        <v>144</v>
      </c>
    </row>
    <row r="215" s="14" customFormat="1">
      <c r="A215" s="14"/>
      <c r="B215" s="244"/>
      <c r="C215" s="245"/>
      <c r="D215" s="235" t="s">
        <v>155</v>
      </c>
      <c r="E215" s="246" t="s">
        <v>21</v>
      </c>
      <c r="F215" s="247" t="s">
        <v>226</v>
      </c>
      <c r="G215" s="245"/>
      <c r="H215" s="248">
        <v>33.911999999999999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155</v>
      </c>
      <c r="AU215" s="254" t="s">
        <v>83</v>
      </c>
      <c r="AV215" s="14" t="s">
        <v>83</v>
      </c>
      <c r="AW215" s="14" t="s">
        <v>34</v>
      </c>
      <c r="AX215" s="14" t="s">
        <v>73</v>
      </c>
      <c r="AY215" s="254" t="s">
        <v>144</v>
      </c>
    </row>
    <row r="216" s="13" customFormat="1">
      <c r="A216" s="13"/>
      <c r="B216" s="233"/>
      <c r="C216" s="234"/>
      <c r="D216" s="235" t="s">
        <v>155</v>
      </c>
      <c r="E216" s="236" t="s">
        <v>21</v>
      </c>
      <c r="F216" s="237" t="s">
        <v>222</v>
      </c>
      <c r="G216" s="234"/>
      <c r="H216" s="236" t="s">
        <v>21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155</v>
      </c>
      <c r="AU216" s="243" t="s">
        <v>83</v>
      </c>
      <c r="AV216" s="13" t="s">
        <v>81</v>
      </c>
      <c r="AW216" s="13" t="s">
        <v>34</v>
      </c>
      <c r="AX216" s="13" t="s">
        <v>73</v>
      </c>
      <c r="AY216" s="243" t="s">
        <v>144</v>
      </c>
    </row>
    <row r="217" s="14" customFormat="1">
      <c r="A217" s="14"/>
      <c r="B217" s="244"/>
      <c r="C217" s="245"/>
      <c r="D217" s="235" t="s">
        <v>155</v>
      </c>
      <c r="E217" s="246" t="s">
        <v>21</v>
      </c>
      <c r="F217" s="247" t="s">
        <v>223</v>
      </c>
      <c r="G217" s="245"/>
      <c r="H217" s="248">
        <v>3.7679999999999998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155</v>
      </c>
      <c r="AU217" s="254" t="s">
        <v>83</v>
      </c>
      <c r="AV217" s="14" t="s">
        <v>83</v>
      </c>
      <c r="AW217" s="14" t="s">
        <v>34</v>
      </c>
      <c r="AX217" s="14" t="s">
        <v>73</v>
      </c>
      <c r="AY217" s="254" t="s">
        <v>144</v>
      </c>
    </row>
    <row r="218" s="13" customFormat="1">
      <c r="A218" s="13"/>
      <c r="B218" s="233"/>
      <c r="C218" s="234"/>
      <c r="D218" s="235" t="s">
        <v>155</v>
      </c>
      <c r="E218" s="236" t="s">
        <v>21</v>
      </c>
      <c r="F218" s="237" t="s">
        <v>227</v>
      </c>
      <c r="G218" s="234"/>
      <c r="H218" s="236" t="s">
        <v>21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155</v>
      </c>
      <c r="AU218" s="243" t="s">
        <v>83</v>
      </c>
      <c r="AV218" s="13" t="s">
        <v>81</v>
      </c>
      <c r="AW218" s="13" t="s">
        <v>34</v>
      </c>
      <c r="AX218" s="13" t="s">
        <v>73</v>
      </c>
      <c r="AY218" s="243" t="s">
        <v>144</v>
      </c>
    </row>
    <row r="219" s="14" customFormat="1">
      <c r="A219" s="14"/>
      <c r="B219" s="244"/>
      <c r="C219" s="245"/>
      <c r="D219" s="235" t="s">
        <v>155</v>
      </c>
      <c r="E219" s="246" t="s">
        <v>21</v>
      </c>
      <c r="F219" s="247" t="s">
        <v>228</v>
      </c>
      <c r="G219" s="245"/>
      <c r="H219" s="248">
        <v>1.256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155</v>
      </c>
      <c r="AU219" s="254" t="s">
        <v>83</v>
      </c>
      <c r="AV219" s="14" t="s">
        <v>83</v>
      </c>
      <c r="AW219" s="14" t="s">
        <v>34</v>
      </c>
      <c r="AX219" s="14" t="s">
        <v>73</v>
      </c>
      <c r="AY219" s="254" t="s">
        <v>144</v>
      </c>
    </row>
    <row r="220" s="13" customFormat="1">
      <c r="A220" s="13"/>
      <c r="B220" s="233"/>
      <c r="C220" s="234"/>
      <c r="D220" s="235" t="s">
        <v>155</v>
      </c>
      <c r="E220" s="236" t="s">
        <v>21</v>
      </c>
      <c r="F220" s="237" t="s">
        <v>229</v>
      </c>
      <c r="G220" s="234"/>
      <c r="H220" s="236" t="s">
        <v>21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155</v>
      </c>
      <c r="AU220" s="243" t="s">
        <v>83</v>
      </c>
      <c r="AV220" s="13" t="s">
        <v>81</v>
      </c>
      <c r="AW220" s="13" t="s">
        <v>34</v>
      </c>
      <c r="AX220" s="13" t="s">
        <v>73</v>
      </c>
      <c r="AY220" s="243" t="s">
        <v>144</v>
      </c>
    </row>
    <row r="221" s="14" customFormat="1">
      <c r="A221" s="14"/>
      <c r="B221" s="244"/>
      <c r="C221" s="245"/>
      <c r="D221" s="235" t="s">
        <v>155</v>
      </c>
      <c r="E221" s="246" t="s">
        <v>21</v>
      </c>
      <c r="F221" s="247" t="s">
        <v>230</v>
      </c>
      <c r="G221" s="245"/>
      <c r="H221" s="248">
        <v>2.512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155</v>
      </c>
      <c r="AU221" s="254" t="s">
        <v>83</v>
      </c>
      <c r="AV221" s="14" t="s">
        <v>83</v>
      </c>
      <c r="AW221" s="14" t="s">
        <v>34</v>
      </c>
      <c r="AX221" s="14" t="s">
        <v>73</v>
      </c>
      <c r="AY221" s="254" t="s">
        <v>144</v>
      </c>
    </row>
    <row r="222" s="13" customFormat="1">
      <c r="A222" s="13"/>
      <c r="B222" s="233"/>
      <c r="C222" s="234"/>
      <c r="D222" s="235" t="s">
        <v>155</v>
      </c>
      <c r="E222" s="236" t="s">
        <v>21</v>
      </c>
      <c r="F222" s="237" t="s">
        <v>231</v>
      </c>
      <c r="G222" s="234"/>
      <c r="H222" s="236" t="s">
        <v>21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155</v>
      </c>
      <c r="AU222" s="243" t="s">
        <v>83</v>
      </c>
      <c r="AV222" s="13" t="s">
        <v>81</v>
      </c>
      <c r="AW222" s="13" t="s">
        <v>34</v>
      </c>
      <c r="AX222" s="13" t="s">
        <v>73</v>
      </c>
      <c r="AY222" s="243" t="s">
        <v>144</v>
      </c>
    </row>
    <row r="223" s="14" customFormat="1">
      <c r="A223" s="14"/>
      <c r="B223" s="244"/>
      <c r="C223" s="245"/>
      <c r="D223" s="235" t="s">
        <v>155</v>
      </c>
      <c r="E223" s="246" t="s">
        <v>21</v>
      </c>
      <c r="F223" s="247" t="s">
        <v>232</v>
      </c>
      <c r="G223" s="245"/>
      <c r="H223" s="248">
        <v>1.8839999999999999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155</v>
      </c>
      <c r="AU223" s="254" t="s">
        <v>83</v>
      </c>
      <c r="AV223" s="14" t="s">
        <v>83</v>
      </c>
      <c r="AW223" s="14" t="s">
        <v>34</v>
      </c>
      <c r="AX223" s="14" t="s">
        <v>73</v>
      </c>
      <c r="AY223" s="254" t="s">
        <v>144</v>
      </c>
    </row>
    <row r="224" s="13" customFormat="1">
      <c r="A224" s="13"/>
      <c r="B224" s="233"/>
      <c r="C224" s="234"/>
      <c r="D224" s="235" t="s">
        <v>155</v>
      </c>
      <c r="E224" s="236" t="s">
        <v>21</v>
      </c>
      <c r="F224" s="237" t="s">
        <v>233</v>
      </c>
      <c r="G224" s="234"/>
      <c r="H224" s="236" t="s">
        <v>21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155</v>
      </c>
      <c r="AU224" s="243" t="s">
        <v>83</v>
      </c>
      <c r="AV224" s="13" t="s">
        <v>81</v>
      </c>
      <c r="AW224" s="13" t="s">
        <v>34</v>
      </c>
      <c r="AX224" s="13" t="s">
        <v>73</v>
      </c>
      <c r="AY224" s="243" t="s">
        <v>144</v>
      </c>
    </row>
    <row r="225" s="14" customFormat="1">
      <c r="A225" s="14"/>
      <c r="B225" s="244"/>
      <c r="C225" s="245"/>
      <c r="D225" s="235" t="s">
        <v>155</v>
      </c>
      <c r="E225" s="246" t="s">
        <v>21</v>
      </c>
      <c r="F225" s="247" t="s">
        <v>234</v>
      </c>
      <c r="G225" s="245"/>
      <c r="H225" s="248">
        <v>7.5359999999999996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155</v>
      </c>
      <c r="AU225" s="254" t="s">
        <v>83</v>
      </c>
      <c r="AV225" s="14" t="s">
        <v>83</v>
      </c>
      <c r="AW225" s="14" t="s">
        <v>34</v>
      </c>
      <c r="AX225" s="14" t="s">
        <v>73</v>
      </c>
      <c r="AY225" s="254" t="s">
        <v>144</v>
      </c>
    </row>
    <row r="226" s="13" customFormat="1">
      <c r="A226" s="13"/>
      <c r="B226" s="233"/>
      <c r="C226" s="234"/>
      <c r="D226" s="235" t="s">
        <v>155</v>
      </c>
      <c r="E226" s="236" t="s">
        <v>21</v>
      </c>
      <c r="F226" s="237" t="s">
        <v>235</v>
      </c>
      <c r="G226" s="234"/>
      <c r="H226" s="236" t="s">
        <v>21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155</v>
      </c>
      <c r="AU226" s="243" t="s">
        <v>83</v>
      </c>
      <c r="AV226" s="13" t="s">
        <v>81</v>
      </c>
      <c r="AW226" s="13" t="s">
        <v>34</v>
      </c>
      <c r="AX226" s="13" t="s">
        <v>73</v>
      </c>
      <c r="AY226" s="243" t="s">
        <v>144</v>
      </c>
    </row>
    <row r="227" s="14" customFormat="1">
      <c r="A227" s="14"/>
      <c r="B227" s="244"/>
      <c r="C227" s="245"/>
      <c r="D227" s="235" t="s">
        <v>155</v>
      </c>
      <c r="E227" s="246" t="s">
        <v>21</v>
      </c>
      <c r="F227" s="247" t="s">
        <v>236</v>
      </c>
      <c r="G227" s="245"/>
      <c r="H227" s="248">
        <v>3.1400000000000001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155</v>
      </c>
      <c r="AU227" s="254" t="s">
        <v>83</v>
      </c>
      <c r="AV227" s="14" t="s">
        <v>83</v>
      </c>
      <c r="AW227" s="14" t="s">
        <v>34</v>
      </c>
      <c r="AX227" s="14" t="s">
        <v>73</v>
      </c>
      <c r="AY227" s="254" t="s">
        <v>144</v>
      </c>
    </row>
    <row r="228" s="13" customFormat="1">
      <c r="A228" s="13"/>
      <c r="B228" s="233"/>
      <c r="C228" s="234"/>
      <c r="D228" s="235" t="s">
        <v>155</v>
      </c>
      <c r="E228" s="236" t="s">
        <v>21</v>
      </c>
      <c r="F228" s="237" t="s">
        <v>237</v>
      </c>
      <c r="G228" s="234"/>
      <c r="H228" s="236" t="s">
        <v>21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155</v>
      </c>
      <c r="AU228" s="243" t="s">
        <v>83</v>
      </c>
      <c r="AV228" s="13" t="s">
        <v>81</v>
      </c>
      <c r="AW228" s="13" t="s">
        <v>34</v>
      </c>
      <c r="AX228" s="13" t="s">
        <v>73</v>
      </c>
      <c r="AY228" s="243" t="s">
        <v>144</v>
      </c>
    </row>
    <row r="229" s="13" customFormat="1">
      <c r="A229" s="13"/>
      <c r="B229" s="233"/>
      <c r="C229" s="234"/>
      <c r="D229" s="235" t="s">
        <v>155</v>
      </c>
      <c r="E229" s="236" t="s">
        <v>21</v>
      </c>
      <c r="F229" s="237" t="s">
        <v>220</v>
      </c>
      <c r="G229" s="234"/>
      <c r="H229" s="236" t="s">
        <v>21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155</v>
      </c>
      <c r="AU229" s="243" t="s">
        <v>83</v>
      </c>
      <c r="AV229" s="13" t="s">
        <v>81</v>
      </c>
      <c r="AW229" s="13" t="s">
        <v>34</v>
      </c>
      <c r="AX229" s="13" t="s">
        <v>73</v>
      </c>
      <c r="AY229" s="243" t="s">
        <v>144</v>
      </c>
    </row>
    <row r="230" s="14" customFormat="1">
      <c r="A230" s="14"/>
      <c r="B230" s="244"/>
      <c r="C230" s="245"/>
      <c r="D230" s="235" t="s">
        <v>155</v>
      </c>
      <c r="E230" s="246" t="s">
        <v>21</v>
      </c>
      <c r="F230" s="247" t="s">
        <v>221</v>
      </c>
      <c r="G230" s="245"/>
      <c r="H230" s="248">
        <v>7.5359999999999996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155</v>
      </c>
      <c r="AU230" s="254" t="s">
        <v>83</v>
      </c>
      <c r="AV230" s="14" t="s">
        <v>83</v>
      </c>
      <c r="AW230" s="14" t="s">
        <v>34</v>
      </c>
      <c r="AX230" s="14" t="s">
        <v>73</v>
      </c>
      <c r="AY230" s="254" t="s">
        <v>144</v>
      </c>
    </row>
    <row r="231" s="13" customFormat="1">
      <c r="A231" s="13"/>
      <c r="B231" s="233"/>
      <c r="C231" s="234"/>
      <c r="D231" s="235" t="s">
        <v>155</v>
      </c>
      <c r="E231" s="236" t="s">
        <v>21</v>
      </c>
      <c r="F231" s="237" t="s">
        <v>231</v>
      </c>
      <c r="G231" s="234"/>
      <c r="H231" s="236" t="s">
        <v>21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155</v>
      </c>
      <c r="AU231" s="243" t="s">
        <v>83</v>
      </c>
      <c r="AV231" s="13" t="s">
        <v>81</v>
      </c>
      <c r="AW231" s="13" t="s">
        <v>34</v>
      </c>
      <c r="AX231" s="13" t="s">
        <v>73</v>
      </c>
      <c r="AY231" s="243" t="s">
        <v>144</v>
      </c>
    </row>
    <row r="232" s="14" customFormat="1">
      <c r="A232" s="14"/>
      <c r="B232" s="244"/>
      <c r="C232" s="245"/>
      <c r="D232" s="235" t="s">
        <v>155</v>
      </c>
      <c r="E232" s="246" t="s">
        <v>21</v>
      </c>
      <c r="F232" s="247" t="s">
        <v>238</v>
      </c>
      <c r="G232" s="245"/>
      <c r="H232" s="248">
        <v>3.7679999999999998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155</v>
      </c>
      <c r="AU232" s="254" t="s">
        <v>83</v>
      </c>
      <c r="AV232" s="14" t="s">
        <v>83</v>
      </c>
      <c r="AW232" s="14" t="s">
        <v>34</v>
      </c>
      <c r="AX232" s="14" t="s">
        <v>73</v>
      </c>
      <c r="AY232" s="254" t="s">
        <v>144</v>
      </c>
    </row>
    <row r="233" s="13" customFormat="1">
      <c r="A233" s="13"/>
      <c r="B233" s="233"/>
      <c r="C233" s="234"/>
      <c r="D233" s="235" t="s">
        <v>155</v>
      </c>
      <c r="E233" s="236" t="s">
        <v>21</v>
      </c>
      <c r="F233" s="237" t="s">
        <v>239</v>
      </c>
      <c r="G233" s="234"/>
      <c r="H233" s="236" t="s">
        <v>21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155</v>
      </c>
      <c r="AU233" s="243" t="s">
        <v>83</v>
      </c>
      <c r="AV233" s="13" t="s">
        <v>81</v>
      </c>
      <c r="AW233" s="13" t="s">
        <v>34</v>
      </c>
      <c r="AX233" s="13" t="s">
        <v>73</v>
      </c>
      <c r="AY233" s="243" t="s">
        <v>144</v>
      </c>
    </row>
    <row r="234" s="14" customFormat="1">
      <c r="A234" s="14"/>
      <c r="B234" s="244"/>
      <c r="C234" s="245"/>
      <c r="D234" s="235" t="s">
        <v>155</v>
      </c>
      <c r="E234" s="246" t="s">
        <v>21</v>
      </c>
      <c r="F234" s="247" t="s">
        <v>232</v>
      </c>
      <c r="G234" s="245"/>
      <c r="H234" s="248">
        <v>1.8839999999999999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155</v>
      </c>
      <c r="AU234" s="254" t="s">
        <v>83</v>
      </c>
      <c r="AV234" s="14" t="s">
        <v>83</v>
      </c>
      <c r="AW234" s="14" t="s">
        <v>34</v>
      </c>
      <c r="AX234" s="14" t="s">
        <v>73</v>
      </c>
      <c r="AY234" s="254" t="s">
        <v>144</v>
      </c>
    </row>
    <row r="235" s="13" customFormat="1">
      <c r="A235" s="13"/>
      <c r="B235" s="233"/>
      <c r="C235" s="234"/>
      <c r="D235" s="235" t="s">
        <v>155</v>
      </c>
      <c r="E235" s="236" t="s">
        <v>21</v>
      </c>
      <c r="F235" s="237" t="s">
        <v>224</v>
      </c>
      <c r="G235" s="234"/>
      <c r="H235" s="236" t="s">
        <v>21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155</v>
      </c>
      <c r="AU235" s="243" t="s">
        <v>83</v>
      </c>
      <c r="AV235" s="13" t="s">
        <v>81</v>
      </c>
      <c r="AW235" s="13" t="s">
        <v>34</v>
      </c>
      <c r="AX235" s="13" t="s">
        <v>73</v>
      </c>
      <c r="AY235" s="243" t="s">
        <v>144</v>
      </c>
    </row>
    <row r="236" s="14" customFormat="1">
      <c r="A236" s="14"/>
      <c r="B236" s="244"/>
      <c r="C236" s="245"/>
      <c r="D236" s="235" t="s">
        <v>155</v>
      </c>
      <c r="E236" s="246" t="s">
        <v>21</v>
      </c>
      <c r="F236" s="247" t="s">
        <v>240</v>
      </c>
      <c r="G236" s="245"/>
      <c r="H236" s="248">
        <v>5.5999999999999996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155</v>
      </c>
      <c r="AU236" s="254" t="s">
        <v>83</v>
      </c>
      <c r="AV236" s="14" t="s">
        <v>83</v>
      </c>
      <c r="AW236" s="14" t="s">
        <v>34</v>
      </c>
      <c r="AX236" s="14" t="s">
        <v>73</v>
      </c>
      <c r="AY236" s="254" t="s">
        <v>144</v>
      </c>
    </row>
    <row r="237" s="13" customFormat="1">
      <c r="A237" s="13"/>
      <c r="B237" s="233"/>
      <c r="C237" s="234"/>
      <c r="D237" s="235" t="s">
        <v>155</v>
      </c>
      <c r="E237" s="236" t="s">
        <v>21</v>
      </c>
      <c r="F237" s="237" t="s">
        <v>241</v>
      </c>
      <c r="G237" s="234"/>
      <c r="H237" s="236" t="s">
        <v>21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155</v>
      </c>
      <c r="AU237" s="243" t="s">
        <v>83</v>
      </c>
      <c r="AV237" s="13" t="s">
        <v>81</v>
      </c>
      <c r="AW237" s="13" t="s">
        <v>34</v>
      </c>
      <c r="AX237" s="13" t="s">
        <v>73</v>
      </c>
      <c r="AY237" s="243" t="s">
        <v>144</v>
      </c>
    </row>
    <row r="238" s="14" customFormat="1">
      <c r="A238" s="14"/>
      <c r="B238" s="244"/>
      <c r="C238" s="245"/>
      <c r="D238" s="235" t="s">
        <v>155</v>
      </c>
      <c r="E238" s="246" t="s">
        <v>21</v>
      </c>
      <c r="F238" s="247" t="s">
        <v>242</v>
      </c>
      <c r="G238" s="245"/>
      <c r="H238" s="248">
        <v>2.2599999999999998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155</v>
      </c>
      <c r="AU238" s="254" t="s">
        <v>83</v>
      </c>
      <c r="AV238" s="14" t="s">
        <v>83</v>
      </c>
      <c r="AW238" s="14" t="s">
        <v>34</v>
      </c>
      <c r="AX238" s="14" t="s">
        <v>73</v>
      </c>
      <c r="AY238" s="254" t="s">
        <v>144</v>
      </c>
    </row>
    <row r="239" s="13" customFormat="1">
      <c r="A239" s="13"/>
      <c r="B239" s="233"/>
      <c r="C239" s="234"/>
      <c r="D239" s="235" t="s">
        <v>155</v>
      </c>
      <c r="E239" s="236" t="s">
        <v>21</v>
      </c>
      <c r="F239" s="237" t="s">
        <v>243</v>
      </c>
      <c r="G239" s="234"/>
      <c r="H239" s="236" t="s">
        <v>21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155</v>
      </c>
      <c r="AU239" s="243" t="s">
        <v>83</v>
      </c>
      <c r="AV239" s="13" t="s">
        <v>81</v>
      </c>
      <c r="AW239" s="13" t="s">
        <v>34</v>
      </c>
      <c r="AX239" s="13" t="s">
        <v>73</v>
      </c>
      <c r="AY239" s="243" t="s">
        <v>144</v>
      </c>
    </row>
    <row r="240" s="14" customFormat="1">
      <c r="A240" s="14"/>
      <c r="B240" s="244"/>
      <c r="C240" s="245"/>
      <c r="D240" s="235" t="s">
        <v>155</v>
      </c>
      <c r="E240" s="246" t="s">
        <v>21</v>
      </c>
      <c r="F240" s="247" t="s">
        <v>236</v>
      </c>
      <c r="G240" s="245"/>
      <c r="H240" s="248">
        <v>3.1400000000000001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155</v>
      </c>
      <c r="AU240" s="254" t="s">
        <v>83</v>
      </c>
      <c r="AV240" s="14" t="s">
        <v>83</v>
      </c>
      <c r="AW240" s="14" t="s">
        <v>34</v>
      </c>
      <c r="AX240" s="14" t="s">
        <v>73</v>
      </c>
      <c r="AY240" s="254" t="s">
        <v>144</v>
      </c>
    </row>
    <row r="241" s="13" customFormat="1">
      <c r="A241" s="13"/>
      <c r="B241" s="233"/>
      <c r="C241" s="234"/>
      <c r="D241" s="235" t="s">
        <v>155</v>
      </c>
      <c r="E241" s="236" t="s">
        <v>21</v>
      </c>
      <c r="F241" s="237" t="s">
        <v>244</v>
      </c>
      <c r="G241" s="234"/>
      <c r="H241" s="236" t="s">
        <v>21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155</v>
      </c>
      <c r="AU241" s="243" t="s">
        <v>83</v>
      </c>
      <c r="AV241" s="13" t="s">
        <v>81</v>
      </c>
      <c r="AW241" s="13" t="s">
        <v>34</v>
      </c>
      <c r="AX241" s="13" t="s">
        <v>73</v>
      </c>
      <c r="AY241" s="243" t="s">
        <v>144</v>
      </c>
    </row>
    <row r="242" s="14" customFormat="1">
      <c r="A242" s="14"/>
      <c r="B242" s="244"/>
      <c r="C242" s="245"/>
      <c r="D242" s="235" t="s">
        <v>155</v>
      </c>
      <c r="E242" s="246" t="s">
        <v>21</v>
      </c>
      <c r="F242" s="247" t="s">
        <v>245</v>
      </c>
      <c r="G242" s="245"/>
      <c r="H242" s="248">
        <v>1.8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155</v>
      </c>
      <c r="AU242" s="254" t="s">
        <v>83</v>
      </c>
      <c r="AV242" s="14" t="s">
        <v>83</v>
      </c>
      <c r="AW242" s="14" t="s">
        <v>34</v>
      </c>
      <c r="AX242" s="14" t="s">
        <v>73</v>
      </c>
      <c r="AY242" s="254" t="s">
        <v>144</v>
      </c>
    </row>
    <row r="243" s="13" customFormat="1">
      <c r="A243" s="13"/>
      <c r="B243" s="233"/>
      <c r="C243" s="234"/>
      <c r="D243" s="235" t="s">
        <v>155</v>
      </c>
      <c r="E243" s="236" t="s">
        <v>21</v>
      </c>
      <c r="F243" s="237" t="s">
        <v>246</v>
      </c>
      <c r="G243" s="234"/>
      <c r="H243" s="236" t="s">
        <v>21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155</v>
      </c>
      <c r="AU243" s="243" t="s">
        <v>83</v>
      </c>
      <c r="AV243" s="13" t="s">
        <v>81</v>
      </c>
      <c r="AW243" s="13" t="s">
        <v>34</v>
      </c>
      <c r="AX243" s="13" t="s">
        <v>73</v>
      </c>
      <c r="AY243" s="243" t="s">
        <v>144</v>
      </c>
    </row>
    <row r="244" s="13" customFormat="1">
      <c r="A244" s="13"/>
      <c r="B244" s="233"/>
      <c r="C244" s="234"/>
      <c r="D244" s="235" t="s">
        <v>155</v>
      </c>
      <c r="E244" s="236" t="s">
        <v>21</v>
      </c>
      <c r="F244" s="237" t="s">
        <v>220</v>
      </c>
      <c r="G244" s="234"/>
      <c r="H244" s="236" t="s">
        <v>21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155</v>
      </c>
      <c r="AU244" s="243" t="s">
        <v>83</v>
      </c>
      <c r="AV244" s="13" t="s">
        <v>81</v>
      </c>
      <c r="AW244" s="13" t="s">
        <v>34</v>
      </c>
      <c r="AX244" s="13" t="s">
        <v>73</v>
      </c>
      <c r="AY244" s="243" t="s">
        <v>144</v>
      </c>
    </row>
    <row r="245" s="14" customFormat="1">
      <c r="A245" s="14"/>
      <c r="B245" s="244"/>
      <c r="C245" s="245"/>
      <c r="D245" s="235" t="s">
        <v>155</v>
      </c>
      <c r="E245" s="246" t="s">
        <v>21</v>
      </c>
      <c r="F245" s="247" t="s">
        <v>247</v>
      </c>
      <c r="G245" s="245"/>
      <c r="H245" s="248">
        <v>22.608000000000001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155</v>
      </c>
      <c r="AU245" s="254" t="s">
        <v>83</v>
      </c>
      <c r="AV245" s="14" t="s">
        <v>83</v>
      </c>
      <c r="AW245" s="14" t="s">
        <v>34</v>
      </c>
      <c r="AX245" s="14" t="s">
        <v>73</v>
      </c>
      <c r="AY245" s="254" t="s">
        <v>144</v>
      </c>
    </row>
    <row r="246" s="13" customFormat="1">
      <c r="A246" s="13"/>
      <c r="B246" s="233"/>
      <c r="C246" s="234"/>
      <c r="D246" s="235" t="s">
        <v>155</v>
      </c>
      <c r="E246" s="236" t="s">
        <v>21</v>
      </c>
      <c r="F246" s="237" t="s">
        <v>222</v>
      </c>
      <c r="G246" s="234"/>
      <c r="H246" s="236" t="s">
        <v>21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155</v>
      </c>
      <c r="AU246" s="243" t="s">
        <v>83</v>
      </c>
      <c r="AV246" s="13" t="s">
        <v>81</v>
      </c>
      <c r="AW246" s="13" t="s">
        <v>34</v>
      </c>
      <c r="AX246" s="13" t="s">
        <v>73</v>
      </c>
      <c r="AY246" s="243" t="s">
        <v>144</v>
      </c>
    </row>
    <row r="247" s="14" customFormat="1">
      <c r="A247" s="14"/>
      <c r="B247" s="244"/>
      <c r="C247" s="245"/>
      <c r="D247" s="235" t="s">
        <v>155</v>
      </c>
      <c r="E247" s="246" t="s">
        <v>21</v>
      </c>
      <c r="F247" s="247" t="s">
        <v>223</v>
      </c>
      <c r="G247" s="245"/>
      <c r="H247" s="248">
        <v>3.7679999999999998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155</v>
      </c>
      <c r="AU247" s="254" t="s">
        <v>83</v>
      </c>
      <c r="AV247" s="14" t="s">
        <v>83</v>
      </c>
      <c r="AW247" s="14" t="s">
        <v>34</v>
      </c>
      <c r="AX247" s="14" t="s">
        <v>73</v>
      </c>
      <c r="AY247" s="254" t="s">
        <v>144</v>
      </c>
    </row>
    <row r="248" s="13" customFormat="1">
      <c r="A248" s="13"/>
      <c r="B248" s="233"/>
      <c r="C248" s="234"/>
      <c r="D248" s="235" t="s">
        <v>155</v>
      </c>
      <c r="E248" s="236" t="s">
        <v>21</v>
      </c>
      <c r="F248" s="237" t="s">
        <v>229</v>
      </c>
      <c r="G248" s="234"/>
      <c r="H248" s="236" t="s">
        <v>21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155</v>
      </c>
      <c r="AU248" s="243" t="s">
        <v>83</v>
      </c>
      <c r="AV248" s="13" t="s">
        <v>81</v>
      </c>
      <c r="AW248" s="13" t="s">
        <v>34</v>
      </c>
      <c r="AX248" s="13" t="s">
        <v>73</v>
      </c>
      <c r="AY248" s="243" t="s">
        <v>144</v>
      </c>
    </row>
    <row r="249" s="14" customFormat="1">
      <c r="A249" s="14"/>
      <c r="B249" s="244"/>
      <c r="C249" s="245"/>
      <c r="D249" s="235" t="s">
        <v>155</v>
      </c>
      <c r="E249" s="246" t="s">
        <v>21</v>
      </c>
      <c r="F249" s="247" t="s">
        <v>230</v>
      </c>
      <c r="G249" s="245"/>
      <c r="H249" s="248">
        <v>2.512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155</v>
      </c>
      <c r="AU249" s="254" t="s">
        <v>83</v>
      </c>
      <c r="AV249" s="14" t="s">
        <v>83</v>
      </c>
      <c r="AW249" s="14" t="s">
        <v>34</v>
      </c>
      <c r="AX249" s="14" t="s">
        <v>73</v>
      </c>
      <c r="AY249" s="254" t="s">
        <v>144</v>
      </c>
    </row>
    <row r="250" s="13" customFormat="1">
      <c r="A250" s="13"/>
      <c r="B250" s="233"/>
      <c r="C250" s="234"/>
      <c r="D250" s="235" t="s">
        <v>155</v>
      </c>
      <c r="E250" s="236" t="s">
        <v>21</v>
      </c>
      <c r="F250" s="237" t="s">
        <v>248</v>
      </c>
      <c r="G250" s="234"/>
      <c r="H250" s="236" t="s">
        <v>21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155</v>
      </c>
      <c r="AU250" s="243" t="s">
        <v>83</v>
      </c>
      <c r="AV250" s="13" t="s">
        <v>81</v>
      </c>
      <c r="AW250" s="13" t="s">
        <v>34</v>
      </c>
      <c r="AX250" s="13" t="s">
        <v>73</v>
      </c>
      <c r="AY250" s="243" t="s">
        <v>144</v>
      </c>
    </row>
    <row r="251" s="14" customFormat="1">
      <c r="A251" s="14"/>
      <c r="B251" s="244"/>
      <c r="C251" s="245"/>
      <c r="D251" s="235" t="s">
        <v>155</v>
      </c>
      <c r="E251" s="246" t="s">
        <v>21</v>
      </c>
      <c r="F251" s="247" t="s">
        <v>249</v>
      </c>
      <c r="G251" s="245"/>
      <c r="H251" s="248">
        <v>2.6000000000000001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155</v>
      </c>
      <c r="AU251" s="254" t="s">
        <v>83</v>
      </c>
      <c r="AV251" s="14" t="s">
        <v>83</v>
      </c>
      <c r="AW251" s="14" t="s">
        <v>34</v>
      </c>
      <c r="AX251" s="14" t="s">
        <v>73</v>
      </c>
      <c r="AY251" s="254" t="s">
        <v>144</v>
      </c>
    </row>
    <row r="252" s="13" customFormat="1">
      <c r="A252" s="13"/>
      <c r="B252" s="233"/>
      <c r="C252" s="234"/>
      <c r="D252" s="235" t="s">
        <v>155</v>
      </c>
      <c r="E252" s="236" t="s">
        <v>21</v>
      </c>
      <c r="F252" s="237" t="s">
        <v>250</v>
      </c>
      <c r="G252" s="234"/>
      <c r="H252" s="236" t="s">
        <v>21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155</v>
      </c>
      <c r="AU252" s="243" t="s">
        <v>83</v>
      </c>
      <c r="AV252" s="13" t="s">
        <v>81</v>
      </c>
      <c r="AW252" s="13" t="s">
        <v>34</v>
      </c>
      <c r="AX252" s="13" t="s">
        <v>73</v>
      </c>
      <c r="AY252" s="243" t="s">
        <v>144</v>
      </c>
    </row>
    <row r="253" s="14" customFormat="1">
      <c r="A253" s="14"/>
      <c r="B253" s="244"/>
      <c r="C253" s="245"/>
      <c r="D253" s="235" t="s">
        <v>155</v>
      </c>
      <c r="E253" s="246" t="s">
        <v>21</v>
      </c>
      <c r="F253" s="247" t="s">
        <v>249</v>
      </c>
      <c r="G253" s="245"/>
      <c r="H253" s="248">
        <v>2.6000000000000001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155</v>
      </c>
      <c r="AU253" s="254" t="s">
        <v>83</v>
      </c>
      <c r="AV253" s="14" t="s">
        <v>83</v>
      </c>
      <c r="AW253" s="14" t="s">
        <v>34</v>
      </c>
      <c r="AX253" s="14" t="s">
        <v>73</v>
      </c>
      <c r="AY253" s="254" t="s">
        <v>144</v>
      </c>
    </row>
    <row r="254" s="13" customFormat="1">
      <c r="A254" s="13"/>
      <c r="B254" s="233"/>
      <c r="C254" s="234"/>
      <c r="D254" s="235" t="s">
        <v>155</v>
      </c>
      <c r="E254" s="236" t="s">
        <v>21</v>
      </c>
      <c r="F254" s="237" t="s">
        <v>251</v>
      </c>
      <c r="G254" s="234"/>
      <c r="H254" s="236" t="s">
        <v>21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155</v>
      </c>
      <c r="AU254" s="243" t="s">
        <v>83</v>
      </c>
      <c r="AV254" s="13" t="s">
        <v>81</v>
      </c>
      <c r="AW254" s="13" t="s">
        <v>34</v>
      </c>
      <c r="AX254" s="13" t="s">
        <v>73</v>
      </c>
      <c r="AY254" s="243" t="s">
        <v>144</v>
      </c>
    </row>
    <row r="255" s="14" customFormat="1">
      <c r="A255" s="14"/>
      <c r="B255" s="244"/>
      <c r="C255" s="245"/>
      <c r="D255" s="235" t="s">
        <v>155</v>
      </c>
      <c r="E255" s="246" t="s">
        <v>21</v>
      </c>
      <c r="F255" s="247" t="s">
        <v>252</v>
      </c>
      <c r="G255" s="245"/>
      <c r="H255" s="248">
        <v>10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155</v>
      </c>
      <c r="AU255" s="254" t="s">
        <v>83</v>
      </c>
      <c r="AV255" s="14" t="s">
        <v>83</v>
      </c>
      <c r="AW255" s="14" t="s">
        <v>34</v>
      </c>
      <c r="AX255" s="14" t="s">
        <v>73</v>
      </c>
      <c r="AY255" s="254" t="s">
        <v>144</v>
      </c>
    </row>
    <row r="256" s="15" customFormat="1">
      <c r="A256" s="15"/>
      <c r="B256" s="255"/>
      <c r="C256" s="256"/>
      <c r="D256" s="235" t="s">
        <v>155</v>
      </c>
      <c r="E256" s="257" t="s">
        <v>21</v>
      </c>
      <c r="F256" s="258" t="s">
        <v>159</v>
      </c>
      <c r="G256" s="256"/>
      <c r="H256" s="259">
        <v>137.988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155</v>
      </c>
      <c r="AU256" s="265" t="s">
        <v>83</v>
      </c>
      <c r="AV256" s="15" t="s">
        <v>151</v>
      </c>
      <c r="AW256" s="15" t="s">
        <v>34</v>
      </c>
      <c r="AX256" s="15" t="s">
        <v>81</v>
      </c>
      <c r="AY256" s="265" t="s">
        <v>144</v>
      </c>
    </row>
    <row r="257" s="2" customFormat="1" ht="21.75" customHeight="1">
      <c r="A257" s="40"/>
      <c r="B257" s="41"/>
      <c r="C257" s="215" t="s">
        <v>257</v>
      </c>
      <c r="D257" s="215" t="s">
        <v>146</v>
      </c>
      <c r="E257" s="216" t="s">
        <v>258</v>
      </c>
      <c r="F257" s="217" t="s">
        <v>259</v>
      </c>
      <c r="G257" s="218" t="s">
        <v>177</v>
      </c>
      <c r="H257" s="219">
        <v>0.23699999999999999</v>
      </c>
      <c r="I257" s="220"/>
      <c r="J257" s="221">
        <f>ROUND(I257*H257,2)</f>
        <v>0</v>
      </c>
      <c r="K257" s="217" t="s">
        <v>150</v>
      </c>
      <c r="L257" s="46"/>
      <c r="M257" s="222" t="s">
        <v>21</v>
      </c>
      <c r="N257" s="223" t="s">
        <v>44</v>
      </c>
      <c r="O257" s="86"/>
      <c r="P257" s="224">
        <f>O257*H257</f>
        <v>0</v>
      </c>
      <c r="Q257" s="224">
        <v>0.042000000000000003</v>
      </c>
      <c r="R257" s="224">
        <f>Q257*H257</f>
        <v>0.0099539999999999993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151</v>
      </c>
      <c r="AT257" s="226" t="s">
        <v>146</v>
      </c>
      <c r="AU257" s="226" t="s">
        <v>83</v>
      </c>
      <c r="AY257" s="19" t="s">
        <v>144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81</v>
      </c>
      <c r="BK257" s="227">
        <f>ROUND(I257*H257,2)</f>
        <v>0</v>
      </c>
      <c r="BL257" s="19" t="s">
        <v>151</v>
      </c>
      <c r="BM257" s="226" t="s">
        <v>260</v>
      </c>
    </row>
    <row r="258" s="2" customFormat="1">
      <c r="A258" s="40"/>
      <c r="B258" s="41"/>
      <c r="C258" s="42"/>
      <c r="D258" s="228" t="s">
        <v>153</v>
      </c>
      <c r="E258" s="42"/>
      <c r="F258" s="229" t="s">
        <v>261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153</v>
      </c>
      <c r="AU258" s="19" t="s">
        <v>83</v>
      </c>
    </row>
    <row r="259" s="13" customFormat="1">
      <c r="A259" s="13"/>
      <c r="B259" s="233"/>
      <c r="C259" s="234"/>
      <c r="D259" s="235" t="s">
        <v>155</v>
      </c>
      <c r="E259" s="236" t="s">
        <v>21</v>
      </c>
      <c r="F259" s="237" t="s">
        <v>174</v>
      </c>
      <c r="G259" s="234"/>
      <c r="H259" s="236" t="s">
        <v>21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155</v>
      </c>
      <c r="AU259" s="243" t="s">
        <v>83</v>
      </c>
      <c r="AV259" s="13" t="s">
        <v>81</v>
      </c>
      <c r="AW259" s="13" t="s">
        <v>34</v>
      </c>
      <c r="AX259" s="13" t="s">
        <v>73</v>
      </c>
      <c r="AY259" s="243" t="s">
        <v>144</v>
      </c>
    </row>
    <row r="260" s="14" customFormat="1">
      <c r="A260" s="14"/>
      <c r="B260" s="244"/>
      <c r="C260" s="245"/>
      <c r="D260" s="235" t="s">
        <v>155</v>
      </c>
      <c r="E260" s="246" t="s">
        <v>21</v>
      </c>
      <c r="F260" s="247" t="s">
        <v>262</v>
      </c>
      <c r="G260" s="245"/>
      <c r="H260" s="248">
        <v>0.23699999999999999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155</v>
      </c>
      <c r="AU260" s="254" t="s">
        <v>83</v>
      </c>
      <c r="AV260" s="14" t="s">
        <v>83</v>
      </c>
      <c r="AW260" s="14" t="s">
        <v>34</v>
      </c>
      <c r="AX260" s="14" t="s">
        <v>73</v>
      </c>
      <c r="AY260" s="254" t="s">
        <v>144</v>
      </c>
    </row>
    <row r="261" s="15" customFormat="1">
      <c r="A261" s="15"/>
      <c r="B261" s="255"/>
      <c r="C261" s="256"/>
      <c r="D261" s="235" t="s">
        <v>155</v>
      </c>
      <c r="E261" s="257" t="s">
        <v>21</v>
      </c>
      <c r="F261" s="258" t="s">
        <v>159</v>
      </c>
      <c r="G261" s="256"/>
      <c r="H261" s="259">
        <v>0.23699999999999999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155</v>
      </c>
      <c r="AU261" s="265" t="s">
        <v>83</v>
      </c>
      <c r="AV261" s="15" t="s">
        <v>151</v>
      </c>
      <c r="AW261" s="15" t="s">
        <v>34</v>
      </c>
      <c r="AX261" s="15" t="s">
        <v>81</v>
      </c>
      <c r="AY261" s="265" t="s">
        <v>144</v>
      </c>
    </row>
    <row r="262" s="2" customFormat="1" ht="21.75" customHeight="1">
      <c r="A262" s="40"/>
      <c r="B262" s="41"/>
      <c r="C262" s="215" t="s">
        <v>263</v>
      </c>
      <c r="D262" s="215" t="s">
        <v>146</v>
      </c>
      <c r="E262" s="216" t="s">
        <v>264</v>
      </c>
      <c r="F262" s="217" t="s">
        <v>265</v>
      </c>
      <c r="G262" s="218" t="s">
        <v>177</v>
      </c>
      <c r="H262" s="219">
        <v>0.54000000000000004</v>
      </c>
      <c r="I262" s="220"/>
      <c r="J262" s="221">
        <f>ROUND(I262*H262,2)</f>
        <v>0</v>
      </c>
      <c r="K262" s="217" t="s">
        <v>150</v>
      </c>
      <c r="L262" s="46"/>
      <c r="M262" s="222" t="s">
        <v>21</v>
      </c>
      <c r="N262" s="223" t="s">
        <v>44</v>
      </c>
      <c r="O262" s="86"/>
      <c r="P262" s="224">
        <f>O262*H262</f>
        <v>0</v>
      </c>
      <c r="Q262" s="224">
        <v>0.084000000000000005</v>
      </c>
      <c r="R262" s="224">
        <f>Q262*H262</f>
        <v>0.045360000000000004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151</v>
      </c>
      <c r="AT262" s="226" t="s">
        <v>146</v>
      </c>
      <c r="AU262" s="226" t="s">
        <v>83</v>
      </c>
      <c r="AY262" s="19" t="s">
        <v>144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81</v>
      </c>
      <c r="BK262" s="227">
        <f>ROUND(I262*H262,2)</f>
        <v>0</v>
      </c>
      <c r="BL262" s="19" t="s">
        <v>151</v>
      </c>
      <c r="BM262" s="226" t="s">
        <v>266</v>
      </c>
    </row>
    <row r="263" s="2" customFormat="1">
      <c r="A263" s="40"/>
      <c r="B263" s="41"/>
      <c r="C263" s="42"/>
      <c r="D263" s="228" t="s">
        <v>153</v>
      </c>
      <c r="E263" s="42"/>
      <c r="F263" s="229" t="s">
        <v>267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153</v>
      </c>
      <c r="AU263" s="19" t="s">
        <v>83</v>
      </c>
    </row>
    <row r="264" s="13" customFormat="1">
      <c r="A264" s="13"/>
      <c r="B264" s="233"/>
      <c r="C264" s="234"/>
      <c r="D264" s="235" t="s">
        <v>155</v>
      </c>
      <c r="E264" s="236" t="s">
        <v>21</v>
      </c>
      <c r="F264" s="237" t="s">
        <v>156</v>
      </c>
      <c r="G264" s="234"/>
      <c r="H264" s="236" t="s">
        <v>21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155</v>
      </c>
      <c r="AU264" s="243" t="s">
        <v>83</v>
      </c>
      <c r="AV264" s="13" t="s">
        <v>81</v>
      </c>
      <c r="AW264" s="13" t="s">
        <v>34</v>
      </c>
      <c r="AX264" s="13" t="s">
        <v>73</v>
      </c>
      <c r="AY264" s="243" t="s">
        <v>144</v>
      </c>
    </row>
    <row r="265" s="13" customFormat="1">
      <c r="A265" s="13"/>
      <c r="B265" s="233"/>
      <c r="C265" s="234"/>
      <c r="D265" s="235" t="s">
        <v>155</v>
      </c>
      <c r="E265" s="236" t="s">
        <v>21</v>
      </c>
      <c r="F265" s="237" t="s">
        <v>157</v>
      </c>
      <c r="G265" s="234"/>
      <c r="H265" s="236" t="s">
        <v>21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155</v>
      </c>
      <c r="AU265" s="243" t="s">
        <v>83</v>
      </c>
      <c r="AV265" s="13" t="s">
        <v>81</v>
      </c>
      <c r="AW265" s="13" t="s">
        <v>34</v>
      </c>
      <c r="AX265" s="13" t="s">
        <v>73</v>
      </c>
      <c r="AY265" s="243" t="s">
        <v>144</v>
      </c>
    </row>
    <row r="266" s="14" customFormat="1">
      <c r="A266" s="14"/>
      <c r="B266" s="244"/>
      <c r="C266" s="245"/>
      <c r="D266" s="235" t="s">
        <v>155</v>
      </c>
      <c r="E266" s="246" t="s">
        <v>21</v>
      </c>
      <c r="F266" s="247" t="s">
        <v>268</v>
      </c>
      <c r="G266" s="245"/>
      <c r="H266" s="248">
        <v>0.54000000000000004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155</v>
      </c>
      <c r="AU266" s="254" t="s">
        <v>83</v>
      </c>
      <c r="AV266" s="14" t="s">
        <v>83</v>
      </c>
      <c r="AW266" s="14" t="s">
        <v>34</v>
      </c>
      <c r="AX266" s="14" t="s">
        <v>73</v>
      </c>
      <c r="AY266" s="254" t="s">
        <v>144</v>
      </c>
    </row>
    <row r="267" s="15" customFormat="1">
      <c r="A267" s="15"/>
      <c r="B267" s="255"/>
      <c r="C267" s="256"/>
      <c r="D267" s="235" t="s">
        <v>155</v>
      </c>
      <c r="E267" s="257" t="s">
        <v>21</v>
      </c>
      <c r="F267" s="258" t="s">
        <v>159</v>
      </c>
      <c r="G267" s="256"/>
      <c r="H267" s="259">
        <v>0.54000000000000004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155</v>
      </c>
      <c r="AU267" s="265" t="s">
        <v>83</v>
      </c>
      <c r="AV267" s="15" t="s">
        <v>151</v>
      </c>
      <c r="AW267" s="15" t="s">
        <v>34</v>
      </c>
      <c r="AX267" s="15" t="s">
        <v>81</v>
      </c>
      <c r="AY267" s="265" t="s">
        <v>144</v>
      </c>
    </row>
    <row r="268" s="2" customFormat="1" ht="16.5" customHeight="1">
      <c r="A268" s="40"/>
      <c r="B268" s="41"/>
      <c r="C268" s="215" t="s">
        <v>269</v>
      </c>
      <c r="D268" s="215" t="s">
        <v>146</v>
      </c>
      <c r="E268" s="216" t="s">
        <v>270</v>
      </c>
      <c r="F268" s="217" t="s">
        <v>271</v>
      </c>
      <c r="G268" s="218" t="s">
        <v>177</v>
      </c>
      <c r="H268" s="219">
        <v>0.54000000000000004</v>
      </c>
      <c r="I268" s="220"/>
      <c r="J268" s="221">
        <f>ROUND(I268*H268,2)</f>
        <v>0</v>
      </c>
      <c r="K268" s="217" t="s">
        <v>150</v>
      </c>
      <c r="L268" s="46"/>
      <c r="M268" s="222" t="s">
        <v>21</v>
      </c>
      <c r="N268" s="223" t="s">
        <v>44</v>
      </c>
      <c r="O268" s="86"/>
      <c r="P268" s="224">
        <f>O268*H268</f>
        <v>0</v>
      </c>
      <c r="Q268" s="224">
        <v>0.087999999999999995</v>
      </c>
      <c r="R268" s="224">
        <f>Q268*H268</f>
        <v>0.04752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151</v>
      </c>
      <c r="AT268" s="226" t="s">
        <v>146</v>
      </c>
      <c r="AU268" s="226" t="s">
        <v>83</v>
      </c>
      <c r="AY268" s="19" t="s">
        <v>144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81</v>
      </c>
      <c r="BK268" s="227">
        <f>ROUND(I268*H268,2)</f>
        <v>0</v>
      </c>
      <c r="BL268" s="19" t="s">
        <v>151</v>
      </c>
      <c r="BM268" s="226" t="s">
        <v>272</v>
      </c>
    </row>
    <row r="269" s="2" customFormat="1">
      <c r="A269" s="40"/>
      <c r="B269" s="41"/>
      <c r="C269" s="42"/>
      <c r="D269" s="228" t="s">
        <v>153</v>
      </c>
      <c r="E269" s="42"/>
      <c r="F269" s="229" t="s">
        <v>273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153</v>
      </c>
      <c r="AU269" s="19" t="s">
        <v>83</v>
      </c>
    </row>
    <row r="270" s="13" customFormat="1">
      <c r="A270" s="13"/>
      <c r="B270" s="233"/>
      <c r="C270" s="234"/>
      <c r="D270" s="235" t="s">
        <v>155</v>
      </c>
      <c r="E270" s="236" t="s">
        <v>21</v>
      </c>
      <c r="F270" s="237" t="s">
        <v>156</v>
      </c>
      <c r="G270" s="234"/>
      <c r="H270" s="236" t="s">
        <v>21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155</v>
      </c>
      <c r="AU270" s="243" t="s">
        <v>83</v>
      </c>
      <c r="AV270" s="13" t="s">
        <v>81</v>
      </c>
      <c r="AW270" s="13" t="s">
        <v>34</v>
      </c>
      <c r="AX270" s="13" t="s">
        <v>73</v>
      </c>
      <c r="AY270" s="243" t="s">
        <v>144</v>
      </c>
    </row>
    <row r="271" s="13" customFormat="1">
      <c r="A271" s="13"/>
      <c r="B271" s="233"/>
      <c r="C271" s="234"/>
      <c r="D271" s="235" t="s">
        <v>155</v>
      </c>
      <c r="E271" s="236" t="s">
        <v>21</v>
      </c>
      <c r="F271" s="237" t="s">
        <v>157</v>
      </c>
      <c r="G271" s="234"/>
      <c r="H271" s="236" t="s">
        <v>21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155</v>
      </c>
      <c r="AU271" s="243" t="s">
        <v>83</v>
      </c>
      <c r="AV271" s="13" t="s">
        <v>81</v>
      </c>
      <c r="AW271" s="13" t="s">
        <v>34</v>
      </c>
      <c r="AX271" s="13" t="s">
        <v>73</v>
      </c>
      <c r="AY271" s="243" t="s">
        <v>144</v>
      </c>
    </row>
    <row r="272" s="14" customFormat="1">
      <c r="A272" s="14"/>
      <c r="B272" s="244"/>
      <c r="C272" s="245"/>
      <c r="D272" s="235" t="s">
        <v>155</v>
      </c>
      <c r="E272" s="246" t="s">
        <v>21</v>
      </c>
      <c r="F272" s="247" t="s">
        <v>268</v>
      </c>
      <c r="G272" s="245"/>
      <c r="H272" s="248">
        <v>0.54000000000000004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155</v>
      </c>
      <c r="AU272" s="254" t="s">
        <v>83</v>
      </c>
      <c r="AV272" s="14" t="s">
        <v>83</v>
      </c>
      <c r="AW272" s="14" t="s">
        <v>34</v>
      </c>
      <c r="AX272" s="14" t="s">
        <v>73</v>
      </c>
      <c r="AY272" s="254" t="s">
        <v>144</v>
      </c>
    </row>
    <row r="273" s="15" customFormat="1">
      <c r="A273" s="15"/>
      <c r="B273" s="255"/>
      <c r="C273" s="256"/>
      <c r="D273" s="235" t="s">
        <v>155</v>
      </c>
      <c r="E273" s="257" t="s">
        <v>21</v>
      </c>
      <c r="F273" s="258" t="s">
        <v>159</v>
      </c>
      <c r="G273" s="256"/>
      <c r="H273" s="259">
        <v>0.54000000000000004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155</v>
      </c>
      <c r="AU273" s="265" t="s">
        <v>83</v>
      </c>
      <c r="AV273" s="15" t="s">
        <v>151</v>
      </c>
      <c r="AW273" s="15" t="s">
        <v>34</v>
      </c>
      <c r="AX273" s="15" t="s">
        <v>81</v>
      </c>
      <c r="AY273" s="265" t="s">
        <v>144</v>
      </c>
    </row>
    <row r="274" s="2" customFormat="1" ht="16.5" customHeight="1">
      <c r="A274" s="40"/>
      <c r="B274" s="41"/>
      <c r="C274" s="215" t="s">
        <v>8</v>
      </c>
      <c r="D274" s="215" t="s">
        <v>146</v>
      </c>
      <c r="E274" s="216" t="s">
        <v>274</v>
      </c>
      <c r="F274" s="217" t="s">
        <v>275</v>
      </c>
      <c r="G274" s="218" t="s">
        <v>177</v>
      </c>
      <c r="H274" s="219">
        <v>0.54000000000000004</v>
      </c>
      <c r="I274" s="220"/>
      <c r="J274" s="221">
        <f>ROUND(I274*H274,2)</f>
        <v>0</v>
      </c>
      <c r="K274" s="217" t="s">
        <v>150</v>
      </c>
      <c r="L274" s="46"/>
      <c r="M274" s="222" t="s">
        <v>21</v>
      </c>
      <c r="N274" s="223" t="s">
        <v>44</v>
      </c>
      <c r="O274" s="86"/>
      <c r="P274" s="224">
        <f>O274*H274</f>
        <v>0</v>
      </c>
      <c r="Q274" s="224">
        <v>0.00012999999999999999</v>
      </c>
      <c r="R274" s="224">
        <f>Q274*H274</f>
        <v>7.0199999999999999E-05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151</v>
      </c>
      <c r="AT274" s="226" t="s">
        <v>146</v>
      </c>
      <c r="AU274" s="226" t="s">
        <v>83</v>
      </c>
      <c r="AY274" s="19" t="s">
        <v>144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81</v>
      </c>
      <c r="BK274" s="227">
        <f>ROUND(I274*H274,2)</f>
        <v>0</v>
      </c>
      <c r="BL274" s="19" t="s">
        <v>151</v>
      </c>
      <c r="BM274" s="226" t="s">
        <v>276</v>
      </c>
    </row>
    <row r="275" s="2" customFormat="1">
      <c r="A275" s="40"/>
      <c r="B275" s="41"/>
      <c r="C275" s="42"/>
      <c r="D275" s="228" t="s">
        <v>153</v>
      </c>
      <c r="E275" s="42"/>
      <c r="F275" s="229" t="s">
        <v>277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153</v>
      </c>
      <c r="AU275" s="19" t="s">
        <v>83</v>
      </c>
    </row>
    <row r="276" s="13" customFormat="1">
      <c r="A276" s="13"/>
      <c r="B276" s="233"/>
      <c r="C276" s="234"/>
      <c r="D276" s="235" t="s">
        <v>155</v>
      </c>
      <c r="E276" s="236" t="s">
        <v>21</v>
      </c>
      <c r="F276" s="237" t="s">
        <v>156</v>
      </c>
      <c r="G276" s="234"/>
      <c r="H276" s="236" t="s">
        <v>21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155</v>
      </c>
      <c r="AU276" s="243" t="s">
        <v>83</v>
      </c>
      <c r="AV276" s="13" t="s">
        <v>81</v>
      </c>
      <c r="AW276" s="13" t="s">
        <v>34</v>
      </c>
      <c r="AX276" s="13" t="s">
        <v>73</v>
      </c>
      <c r="AY276" s="243" t="s">
        <v>144</v>
      </c>
    </row>
    <row r="277" s="13" customFormat="1">
      <c r="A277" s="13"/>
      <c r="B277" s="233"/>
      <c r="C277" s="234"/>
      <c r="D277" s="235" t="s">
        <v>155</v>
      </c>
      <c r="E277" s="236" t="s">
        <v>21</v>
      </c>
      <c r="F277" s="237" t="s">
        <v>157</v>
      </c>
      <c r="G277" s="234"/>
      <c r="H277" s="236" t="s">
        <v>21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155</v>
      </c>
      <c r="AU277" s="243" t="s">
        <v>83</v>
      </c>
      <c r="AV277" s="13" t="s">
        <v>81</v>
      </c>
      <c r="AW277" s="13" t="s">
        <v>34</v>
      </c>
      <c r="AX277" s="13" t="s">
        <v>73</v>
      </c>
      <c r="AY277" s="243" t="s">
        <v>144</v>
      </c>
    </row>
    <row r="278" s="14" customFormat="1">
      <c r="A278" s="14"/>
      <c r="B278" s="244"/>
      <c r="C278" s="245"/>
      <c r="D278" s="235" t="s">
        <v>155</v>
      </c>
      <c r="E278" s="246" t="s">
        <v>21</v>
      </c>
      <c r="F278" s="247" t="s">
        <v>268</v>
      </c>
      <c r="G278" s="245"/>
      <c r="H278" s="248">
        <v>0.54000000000000004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155</v>
      </c>
      <c r="AU278" s="254" t="s">
        <v>83</v>
      </c>
      <c r="AV278" s="14" t="s">
        <v>83</v>
      </c>
      <c r="AW278" s="14" t="s">
        <v>34</v>
      </c>
      <c r="AX278" s="14" t="s">
        <v>73</v>
      </c>
      <c r="AY278" s="254" t="s">
        <v>144</v>
      </c>
    </row>
    <row r="279" s="15" customFormat="1">
      <c r="A279" s="15"/>
      <c r="B279" s="255"/>
      <c r="C279" s="256"/>
      <c r="D279" s="235" t="s">
        <v>155</v>
      </c>
      <c r="E279" s="257" t="s">
        <v>21</v>
      </c>
      <c r="F279" s="258" t="s">
        <v>159</v>
      </c>
      <c r="G279" s="256"/>
      <c r="H279" s="259">
        <v>0.54000000000000004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5" t="s">
        <v>155</v>
      </c>
      <c r="AU279" s="265" t="s">
        <v>83</v>
      </c>
      <c r="AV279" s="15" t="s">
        <v>151</v>
      </c>
      <c r="AW279" s="15" t="s">
        <v>34</v>
      </c>
      <c r="AX279" s="15" t="s">
        <v>81</v>
      </c>
      <c r="AY279" s="265" t="s">
        <v>144</v>
      </c>
    </row>
    <row r="280" s="12" customFormat="1" ht="22.8" customHeight="1">
      <c r="A280" s="12"/>
      <c r="B280" s="199"/>
      <c r="C280" s="200"/>
      <c r="D280" s="201" t="s">
        <v>72</v>
      </c>
      <c r="E280" s="213" t="s">
        <v>208</v>
      </c>
      <c r="F280" s="213" t="s">
        <v>278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SUM(P281:P545)</f>
        <v>0</v>
      </c>
      <c r="Q280" s="207"/>
      <c r="R280" s="208">
        <f>SUM(R281:R545)</f>
        <v>0.16225029999999999</v>
      </c>
      <c r="S280" s="207"/>
      <c r="T280" s="209">
        <f>SUM(T281:T545)</f>
        <v>7.4348350000000005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81</v>
      </c>
      <c r="AT280" s="211" t="s">
        <v>72</v>
      </c>
      <c r="AU280" s="211" t="s">
        <v>81</v>
      </c>
      <c r="AY280" s="210" t="s">
        <v>144</v>
      </c>
      <c r="BK280" s="212">
        <f>SUM(BK281:BK545)</f>
        <v>0</v>
      </c>
    </row>
    <row r="281" s="2" customFormat="1" ht="24.15" customHeight="1">
      <c r="A281" s="40"/>
      <c r="B281" s="41"/>
      <c r="C281" s="215" t="s">
        <v>279</v>
      </c>
      <c r="D281" s="215" t="s">
        <v>146</v>
      </c>
      <c r="E281" s="216" t="s">
        <v>280</v>
      </c>
      <c r="F281" s="217" t="s">
        <v>281</v>
      </c>
      <c r="G281" s="218" t="s">
        <v>177</v>
      </c>
      <c r="H281" s="219">
        <v>448.13</v>
      </c>
      <c r="I281" s="220"/>
      <c r="J281" s="221">
        <f>ROUND(I281*H281,2)</f>
        <v>0</v>
      </c>
      <c r="K281" s="217" t="s">
        <v>150</v>
      </c>
      <c r="L281" s="46"/>
      <c r="M281" s="222" t="s">
        <v>21</v>
      </c>
      <c r="N281" s="223" t="s">
        <v>44</v>
      </c>
      <c r="O281" s="86"/>
      <c r="P281" s="224">
        <f>O281*H281</f>
        <v>0</v>
      </c>
      <c r="Q281" s="224">
        <v>0.00012999999999999999</v>
      </c>
      <c r="R281" s="224">
        <f>Q281*H281</f>
        <v>0.058256899999999993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151</v>
      </c>
      <c r="AT281" s="226" t="s">
        <v>146</v>
      </c>
      <c r="AU281" s="226" t="s">
        <v>83</v>
      </c>
      <c r="AY281" s="19" t="s">
        <v>144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81</v>
      </c>
      <c r="BK281" s="227">
        <f>ROUND(I281*H281,2)</f>
        <v>0</v>
      </c>
      <c r="BL281" s="19" t="s">
        <v>151</v>
      </c>
      <c r="BM281" s="226" t="s">
        <v>282</v>
      </c>
    </row>
    <row r="282" s="2" customFormat="1">
      <c r="A282" s="40"/>
      <c r="B282" s="41"/>
      <c r="C282" s="42"/>
      <c r="D282" s="228" t="s">
        <v>153</v>
      </c>
      <c r="E282" s="42"/>
      <c r="F282" s="229" t="s">
        <v>283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153</v>
      </c>
      <c r="AU282" s="19" t="s">
        <v>83</v>
      </c>
    </row>
    <row r="283" s="13" customFormat="1">
      <c r="A283" s="13"/>
      <c r="B283" s="233"/>
      <c r="C283" s="234"/>
      <c r="D283" s="235" t="s">
        <v>155</v>
      </c>
      <c r="E283" s="236" t="s">
        <v>21</v>
      </c>
      <c r="F283" s="237" t="s">
        <v>174</v>
      </c>
      <c r="G283" s="234"/>
      <c r="H283" s="236" t="s">
        <v>21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155</v>
      </c>
      <c r="AU283" s="243" t="s">
        <v>83</v>
      </c>
      <c r="AV283" s="13" t="s">
        <v>81</v>
      </c>
      <c r="AW283" s="13" t="s">
        <v>34</v>
      </c>
      <c r="AX283" s="13" t="s">
        <v>73</v>
      </c>
      <c r="AY283" s="243" t="s">
        <v>144</v>
      </c>
    </row>
    <row r="284" s="14" customFormat="1">
      <c r="A284" s="14"/>
      <c r="B284" s="244"/>
      <c r="C284" s="245"/>
      <c r="D284" s="235" t="s">
        <v>155</v>
      </c>
      <c r="E284" s="246" t="s">
        <v>21</v>
      </c>
      <c r="F284" s="247" t="s">
        <v>284</v>
      </c>
      <c r="G284" s="245"/>
      <c r="H284" s="248">
        <v>4.7400000000000002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155</v>
      </c>
      <c r="AU284" s="254" t="s">
        <v>83</v>
      </c>
      <c r="AV284" s="14" t="s">
        <v>83</v>
      </c>
      <c r="AW284" s="14" t="s">
        <v>34</v>
      </c>
      <c r="AX284" s="14" t="s">
        <v>73</v>
      </c>
      <c r="AY284" s="254" t="s">
        <v>144</v>
      </c>
    </row>
    <row r="285" s="13" customFormat="1">
      <c r="A285" s="13"/>
      <c r="B285" s="233"/>
      <c r="C285" s="234"/>
      <c r="D285" s="235" t="s">
        <v>155</v>
      </c>
      <c r="E285" s="236" t="s">
        <v>21</v>
      </c>
      <c r="F285" s="237" t="s">
        <v>285</v>
      </c>
      <c r="G285" s="234"/>
      <c r="H285" s="236" t="s">
        <v>21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155</v>
      </c>
      <c r="AU285" s="243" t="s">
        <v>83</v>
      </c>
      <c r="AV285" s="13" t="s">
        <v>81</v>
      </c>
      <c r="AW285" s="13" t="s">
        <v>34</v>
      </c>
      <c r="AX285" s="13" t="s">
        <v>73</v>
      </c>
      <c r="AY285" s="243" t="s">
        <v>144</v>
      </c>
    </row>
    <row r="286" s="13" customFormat="1">
      <c r="A286" s="13"/>
      <c r="B286" s="233"/>
      <c r="C286" s="234"/>
      <c r="D286" s="235" t="s">
        <v>155</v>
      </c>
      <c r="E286" s="236" t="s">
        <v>21</v>
      </c>
      <c r="F286" s="237" t="s">
        <v>286</v>
      </c>
      <c r="G286" s="234"/>
      <c r="H286" s="236" t="s">
        <v>21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155</v>
      </c>
      <c r="AU286" s="243" t="s">
        <v>83</v>
      </c>
      <c r="AV286" s="13" t="s">
        <v>81</v>
      </c>
      <c r="AW286" s="13" t="s">
        <v>34</v>
      </c>
      <c r="AX286" s="13" t="s">
        <v>73</v>
      </c>
      <c r="AY286" s="243" t="s">
        <v>144</v>
      </c>
    </row>
    <row r="287" s="14" customFormat="1">
      <c r="A287" s="14"/>
      <c r="B287" s="244"/>
      <c r="C287" s="245"/>
      <c r="D287" s="235" t="s">
        <v>155</v>
      </c>
      <c r="E287" s="246" t="s">
        <v>21</v>
      </c>
      <c r="F287" s="247" t="s">
        <v>287</v>
      </c>
      <c r="G287" s="245"/>
      <c r="H287" s="248">
        <v>3.7949999999999999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155</v>
      </c>
      <c r="AU287" s="254" t="s">
        <v>83</v>
      </c>
      <c r="AV287" s="14" t="s">
        <v>83</v>
      </c>
      <c r="AW287" s="14" t="s">
        <v>34</v>
      </c>
      <c r="AX287" s="14" t="s">
        <v>73</v>
      </c>
      <c r="AY287" s="254" t="s">
        <v>144</v>
      </c>
    </row>
    <row r="288" s="14" customFormat="1">
      <c r="A288" s="14"/>
      <c r="B288" s="244"/>
      <c r="C288" s="245"/>
      <c r="D288" s="235" t="s">
        <v>155</v>
      </c>
      <c r="E288" s="246" t="s">
        <v>21</v>
      </c>
      <c r="F288" s="247" t="s">
        <v>288</v>
      </c>
      <c r="G288" s="245"/>
      <c r="H288" s="248">
        <v>2.8500000000000001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155</v>
      </c>
      <c r="AU288" s="254" t="s">
        <v>83</v>
      </c>
      <c r="AV288" s="14" t="s">
        <v>83</v>
      </c>
      <c r="AW288" s="14" t="s">
        <v>34</v>
      </c>
      <c r="AX288" s="14" t="s">
        <v>73</v>
      </c>
      <c r="AY288" s="254" t="s">
        <v>144</v>
      </c>
    </row>
    <row r="289" s="13" customFormat="1">
      <c r="A289" s="13"/>
      <c r="B289" s="233"/>
      <c r="C289" s="234"/>
      <c r="D289" s="235" t="s">
        <v>155</v>
      </c>
      <c r="E289" s="236" t="s">
        <v>21</v>
      </c>
      <c r="F289" s="237" t="s">
        <v>289</v>
      </c>
      <c r="G289" s="234"/>
      <c r="H289" s="236" t="s">
        <v>21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155</v>
      </c>
      <c r="AU289" s="243" t="s">
        <v>83</v>
      </c>
      <c r="AV289" s="13" t="s">
        <v>81</v>
      </c>
      <c r="AW289" s="13" t="s">
        <v>34</v>
      </c>
      <c r="AX289" s="13" t="s">
        <v>73</v>
      </c>
      <c r="AY289" s="243" t="s">
        <v>144</v>
      </c>
    </row>
    <row r="290" s="14" customFormat="1">
      <c r="A290" s="14"/>
      <c r="B290" s="244"/>
      <c r="C290" s="245"/>
      <c r="D290" s="235" t="s">
        <v>155</v>
      </c>
      <c r="E290" s="246" t="s">
        <v>21</v>
      </c>
      <c r="F290" s="247" t="s">
        <v>290</v>
      </c>
      <c r="G290" s="245"/>
      <c r="H290" s="248">
        <v>22.109999999999999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155</v>
      </c>
      <c r="AU290" s="254" t="s">
        <v>83</v>
      </c>
      <c r="AV290" s="14" t="s">
        <v>83</v>
      </c>
      <c r="AW290" s="14" t="s">
        <v>34</v>
      </c>
      <c r="AX290" s="14" t="s">
        <v>73</v>
      </c>
      <c r="AY290" s="254" t="s">
        <v>144</v>
      </c>
    </row>
    <row r="291" s="13" customFormat="1">
      <c r="A291" s="13"/>
      <c r="B291" s="233"/>
      <c r="C291" s="234"/>
      <c r="D291" s="235" t="s">
        <v>155</v>
      </c>
      <c r="E291" s="236" t="s">
        <v>21</v>
      </c>
      <c r="F291" s="237" t="s">
        <v>291</v>
      </c>
      <c r="G291" s="234"/>
      <c r="H291" s="236" t="s">
        <v>21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155</v>
      </c>
      <c r="AU291" s="243" t="s">
        <v>83</v>
      </c>
      <c r="AV291" s="13" t="s">
        <v>81</v>
      </c>
      <c r="AW291" s="13" t="s">
        <v>34</v>
      </c>
      <c r="AX291" s="13" t="s">
        <v>73</v>
      </c>
      <c r="AY291" s="243" t="s">
        <v>144</v>
      </c>
    </row>
    <row r="292" s="14" customFormat="1">
      <c r="A292" s="14"/>
      <c r="B292" s="244"/>
      <c r="C292" s="245"/>
      <c r="D292" s="235" t="s">
        <v>155</v>
      </c>
      <c r="E292" s="246" t="s">
        <v>21</v>
      </c>
      <c r="F292" s="247" t="s">
        <v>292</v>
      </c>
      <c r="G292" s="245"/>
      <c r="H292" s="248">
        <v>2.2799999999999998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155</v>
      </c>
      <c r="AU292" s="254" t="s">
        <v>83</v>
      </c>
      <c r="AV292" s="14" t="s">
        <v>83</v>
      </c>
      <c r="AW292" s="14" t="s">
        <v>34</v>
      </c>
      <c r="AX292" s="14" t="s">
        <v>73</v>
      </c>
      <c r="AY292" s="254" t="s">
        <v>144</v>
      </c>
    </row>
    <row r="293" s="13" customFormat="1">
      <c r="A293" s="13"/>
      <c r="B293" s="233"/>
      <c r="C293" s="234"/>
      <c r="D293" s="235" t="s">
        <v>155</v>
      </c>
      <c r="E293" s="236" t="s">
        <v>21</v>
      </c>
      <c r="F293" s="237" t="s">
        <v>293</v>
      </c>
      <c r="G293" s="234"/>
      <c r="H293" s="236" t="s">
        <v>21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155</v>
      </c>
      <c r="AU293" s="243" t="s">
        <v>83</v>
      </c>
      <c r="AV293" s="13" t="s">
        <v>81</v>
      </c>
      <c r="AW293" s="13" t="s">
        <v>34</v>
      </c>
      <c r="AX293" s="13" t="s">
        <v>73</v>
      </c>
      <c r="AY293" s="243" t="s">
        <v>144</v>
      </c>
    </row>
    <row r="294" s="14" customFormat="1">
      <c r="A294" s="14"/>
      <c r="B294" s="244"/>
      <c r="C294" s="245"/>
      <c r="D294" s="235" t="s">
        <v>155</v>
      </c>
      <c r="E294" s="246" t="s">
        <v>21</v>
      </c>
      <c r="F294" s="247" t="s">
        <v>292</v>
      </c>
      <c r="G294" s="245"/>
      <c r="H294" s="248">
        <v>2.2799999999999998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155</v>
      </c>
      <c r="AU294" s="254" t="s">
        <v>83</v>
      </c>
      <c r="AV294" s="14" t="s">
        <v>83</v>
      </c>
      <c r="AW294" s="14" t="s">
        <v>34</v>
      </c>
      <c r="AX294" s="14" t="s">
        <v>73</v>
      </c>
      <c r="AY294" s="254" t="s">
        <v>144</v>
      </c>
    </row>
    <row r="295" s="13" customFormat="1">
      <c r="A295" s="13"/>
      <c r="B295" s="233"/>
      <c r="C295" s="234"/>
      <c r="D295" s="235" t="s">
        <v>155</v>
      </c>
      <c r="E295" s="236" t="s">
        <v>21</v>
      </c>
      <c r="F295" s="237" t="s">
        <v>294</v>
      </c>
      <c r="G295" s="234"/>
      <c r="H295" s="236" t="s">
        <v>21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155</v>
      </c>
      <c r="AU295" s="243" t="s">
        <v>83</v>
      </c>
      <c r="AV295" s="13" t="s">
        <v>81</v>
      </c>
      <c r="AW295" s="13" t="s">
        <v>34</v>
      </c>
      <c r="AX295" s="13" t="s">
        <v>73</v>
      </c>
      <c r="AY295" s="243" t="s">
        <v>144</v>
      </c>
    </row>
    <row r="296" s="14" customFormat="1">
      <c r="A296" s="14"/>
      <c r="B296" s="244"/>
      <c r="C296" s="245"/>
      <c r="D296" s="235" t="s">
        <v>155</v>
      </c>
      <c r="E296" s="246" t="s">
        <v>21</v>
      </c>
      <c r="F296" s="247" t="s">
        <v>295</v>
      </c>
      <c r="G296" s="245"/>
      <c r="H296" s="248">
        <v>14.298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155</v>
      </c>
      <c r="AU296" s="254" t="s">
        <v>83</v>
      </c>
      <c r="AV296" s="14" t="s">
        <v>83</v>
      </c>
      <c r="AW296" s="14" t="s">
        <v>34</v>
      </c>
      <c r="AX296" s="14" t="s">
        <v>73</v>
      </c>
      <c r="AY296" s="254" t="s">
        <v>144</v>
      </c>
    </row>
    <row r="297" s="14" customFormat="1">
      <c r="A297" s="14"/>
      <c r="B297" s="244"/>
      <c r="C297" s="245"/>
      <c r="D297" s="235" t="s">
        <v>155</v>
      </c>
      <c r="E297" s="246" t="s">
        <v>21</v>
      </c>
      <c r="F297" s="247" t="s">
        <v>296</v>
      </c>
      <c r="G297" s="245"/>
      <c r="H297" s="248">
        <v>6.6950000000000003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155</v>
      </c>
      <c r="AU297" s="254" t="s">
        <v>83</v>
      </c>
      <c r="AV297" s="14" t="s">
        <v>83</v>
      </c>
      <c r="AW297" s="14" t="s">
        <v>34</v>
      </c>
      <c r="AX297" s="14" t="s">
        <v>73</v>
      </c>
      <c r="AY297" s="254" t="s">
        <v>144</v>
      </c>
    </row>
    <row r="298" s="13" customFormat="1">
      <c r="A298" s="13"/>
      <c r="B298" s="233"/>
      <c r="C298" s="234"/>
      <c r="D298" s="235" t="s">
        <v>155</v>
      </c>
      <c r="E298" s="236" t="s">
        <v>21</v>
      </c>
      <c r="F298" s="237" t="s">
        <v>297</v>
      </c>
      <c r="G298" s="234"/>
      <c r="H298" s="236" t="s">
        <v>21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155</v>
      </c>
      <c r="AU298" s="243" t="s">
        <v>83</v>
      </c>
      <c r="AV298" s="13" t="s">
        <v>81</v>
      </c>
      <c r="AW298" s="13" t="s">
        <v>34</v>
      </c>
      <c r="AX298" s="13" t="s">
        <v>73</v>
      </c>
      <c r="AY298" s="243" t="s">
        <v>144</v>
      </c>
    </row>
    <row r="299" s="13" customFormat="1">
      <c r="A299" s="13"/>
      <c r="B299" s="233"/>
      <c r="C299" s="234"/>
      <c r="D299" s="235" t="s">
        <v>155</v>
      </c>
      <c r="E299" s="236" t="s">
        <v>21</v>
      </c>
      <c r="F299" s="237" t="s">
        <v>298</v>
      </c>
      <c r="G299" s="234"/>
      <c r="H299" s="236" t="s">
        <v>21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155</v>
      </c>
      <c r="AU299" s="243" t="s">
        <v>83</v>
      </c>
      <c r="AV299" s="13" t="s">
        <v>81</v>
      </c>
      <c r="AW299" s="13" t="s">
        <v>34</v>
      </c>
      <c r="AX299" s="13" t="s">
        <v>73</v>
      </c>
      <c r="AY299" s="243" t="s">
        <v>144</v>
      </c>
    </row>
    <row r="300" s="14" customFormat="1">
      <c r="A300" s="14"/>
      <c r="B300" s="244"/>
      <c r="C300" s="245"/>
      <c r="D300" s="235" t="s">
        <v>155</v>
      </c>
      <c r="E300" s="246" t="s">
        <v>21</v>
      </c>
      <c r="F300" s="247" t="s">
        <v>299</v>
      </c>
      <c r="G300" s="245"/>
      <c r="H300" s="248">
        <v>13.92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155</v>
      </c>
      <c r="AU300" s="254" t="s">
        <v>83</v>
      </c>
      <c r="AV300" s="14" t="s">
        <v>83</v>
      </c>
      <c r="AW300" s="14" t="s">
        <v>34</v>
      </c>
      <c r="AX300" s="14" t="s">
        <v>73</v>
      </c>
      <c r="AY300" s="254" t="s">
        <v>144</v>
      </c>
    </row>
    <row r="301" s="14" customFormat="1">
      <c r="A301" s="14"/>
      <c r="B301" s="244"/>
      <c r="C301" s="245"/>
      <c r="D301" s="235" t="s">
        <v>155</v>
      </c>
      <c r="E301" s="246" t="s">
        <v>21</v>
      </c>
      <c r="F301" s="247" t="s">
        <v>300</v>
      </c>
      <c r="G301" s="245"/>
      <c r="H301" s="248">
        <v>0.68999999999999995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155</v>
      </c>
      <c r="AU301" s="254" t="s">
        <v>83</v>
      </c>
      <c r="AV301" s="14" t="s">
        <v>83</v>
      </c>
      <c r="AW301" s="14" t="s">
        <v>34</v>
      </c>
      <c r="AX301" s="14" t="s">
        <v>73</v>
      </c>
      <c r="AY301" s="254" t="s">
        <v>144</v>
      </c>
    </row>
    <row r="302" s="13" customFormat="1">
      <c r="A302" s="13"/>
      <c r="B302" s="233"/>
      <c r="C302" s="234"/>
      <c r="D302" s="235" t="s">
        <v>155</v>
      </c>
      <c r="E302" s="236" t="s">
        <v>21</v>
      </c>
      <c r="F302" s="237" t="s">
        <v>301</v>
      </c>
      <c r="G302" s="234"/>
      <c r="H302" s="236" t="s">
        <v>21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155</v>
      </c>
      <c r="AU302" s="243" t="s">
        <v>83</v>
      </c>
      <c r="AV302" s="13" t="s">
        <v>81</v>
      </c>
      <c r="AW302" s="13" t="s">
        <v>34</v>
      </c>
      <c r="AX302" s="13" t="s">
        <v>73</v>
      </c>
      <c r="AY302" s="243" t="s">
        <v>144</v>
      </c>
    </row>
    <row r="303" s="14" customFormat="1">
      <c r="A303" s="14"/>
      <c r="B303" s="244"/>
      <c r="C303" s="245"/>
      <c r="D303" s="235" t="s">
        <v>155</v>
      </c>
      <c r="E303" s="246" t="s">
        <v>21</v>
      </c>
      <c r="F303" s="247" t="s">
        <v>299</v>
      </c>
      <c r="G303" s="245"/>
      <c r="H303" s="248">
        <v>13.92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155</v>
      </c>
      <c r="AU303" s="254" t="s">
        <v>83</v>
      </c>
      <c r="AV303" s="14" t="s">
        <v>83</v>
      </c>
      <c r="AW303" s="14" t="s">
        <v>34</v>
      </c>
      <c r="AX303" s="14" t="s">
        <v>73</v>
      </c>
      <c r="AY303" s="254" t="s">
        <v>144</v>
      </c>
    </row>
    <row r="304" s="14" customFormat="1">
      <c r="A304" s="14"/>
      <c r="B304" s="244"/>
      <c r="C304" s="245"/>
      <c r="D304" s="235" t="s">
        <v>155</v>
      </c>
      <c r="E304" s="246" t="s">
        <v>21</v>
      </c>
      <c r="F304" s="247" t="s">
        <v>302</v>
      </c>
      <c r="G304" s="245"/>
      <c r="H304" s="248">
        <v>0.71299999999999997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155</v>
      </c>
      <c r="AU304" s="254" t="s">
        <v>83</v>
      </c>
      <c r="AV304" s="14" t="s">
        <v>83</v>
      </c>
      <c r="AW304" s="14" t="s">
        <v>34</v>
      </c>
      <c r="AX304" s="14" t="s">
        <v>73</v>
      </c>
      <c r="AY304" s="254" t="s">
        <v>144</v>
      </c>
    </row>
    <row r="305" s="13" customFormat="1">
      <c r="A305" s="13"/>
      <c r="B305" s="233"/>
      <c r="C305" s="234"/>
      <c r="D305" s="235" t="s">
        <v>155</v>
      </c>
      <c r="E305" s="236" t="s">
        <v>21</v>
      </c>
      <c r="F305" s="237" t="s">
        <v>303</v>
      </c>
      <c r="G305" s="234"/>
      <c r="H305" s="236" t="s">
        <v>21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155</v>
      </c>
      <c r="AU305" s="243" t="s">
        <v>83</v>
      </c>
      <c r="AV305" s="13" t="s">
        <v>81</v>
      </c>
      <c r="AW305" s="13" t="s">
        <v>34</v>
      </c>
      <c r="AX305" s="13" t="s">
        <v>73</v>
      </c>
      <c r="AY305" s="243" t="s">
        <v>144</v>
      </c>
    </row>
    <row r="306" s="14" customFormat="1">
      <c r="A306" s="14"/>
      <c r="B306" s="244"/>
      <c r="C306" s="245"/>
      <c r="D306" s="235" t="s">
        <v>155</v>
      </c>
      <c r="E306" s="246" t="s">
        <v>21</v>
      </c>
      <c r="F306" s="247" t="s">
        <v>292</v>
      </c>
      <c r="G306" s="245"/>
      <c r="H306" s="248">
        <v>2.2799999999999998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155</v>
      </c>
      <c r="AU306" s="254" t="s">
        <v>83</v>
      </c>
      <c r="AV306" s="14" t="s">
        <v>83</v>
      </c>
      <c r="AW306" s="14" t="s">
        <v>34</v>
      </c>
      <c r="AX306" s="14" t="s">
        <v>73</v>
      </c>
      <c r="AY306" s="254" t="s">
        <v>144</v>
      </c>
    </row>
    <row r="307" s="13" customFormat="1">
      <c r="A307" s="13"/>
      <c r="B307" s="233"/>
      <c r="C307" s="234"/>
      <c r="D307" s="235" t="s">
        <v>155</v>
      </c>
      <c r="E307" s="236" t="s">
        <v>21</v>
      </c>
      <c r="F307" s="237" t="s">
        <v>304</v>
      </c>
      <c r="G307" s="234"/>
      <c r="H307" s="236" t="s">
        <v>21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155</v>
      </c>
      <c r="AU307" s="243" t="s">
        <v>83</v>
      </c>
      <c r="AV307" s="13" t="s">
        <v>81</v>
      </c>
      <c r="AW307" s="13" t="s">
        <v>34</v>
      </c>
      <c r="AX307" s="13" t="s">
        <v>73</v>
      </c>
      <c r="AY307" s="243" t="s">
        <v>144</v>
      </c>
    </row>
    <row r="308" s="14" customFormat="1">
      <c r="A308" s="14"/>
      <c r="B308" s="244"/>
      <c r="C308" s="245"/>
      <c r="D308" s="235" t="s">
        <v>155</v>
      </c>
      <c r="E308" s="246" t="s">
        <v>21</v>
      </c>
      <c r="F308" s="247" t="s">
        <v>305</v>
      </c>
      <c r="G308" s="245"/>
      <c r="H308" s="248">
        <v>2.4900000000000002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155</v>
      </c>
      <c r="AU308" s="254" t="s">
        <v>83</v>
      </c>
      <c r="AV308" s="14" t="s">
        <v>83</v>
      </c>
      <c r="AW308" s="14" t="s">
        <v>34</v>
      </c>
      <c r="AX308" s="14" t="s">
        <v>73</v>
      </c>
      <c r="AY308" s="254" t="s">
        <v>144</v>
      </c>
    </row>
    <row r="309" s="13" customFormat="1">
      <c r="A309" s="13"/>
      <c r="B309" s="233"/>
      <c r="C309" s="234"/>
      <c r="D309" s="235" t="s">
        <v>155</v>
      </c>
      <c r="E309" s="236" t="s">
        <v>21</v>
      </c>
      <c r="F309" s="237" t="s">
        <v>306</v>
      </c>
      <c r="G309" s="234"/>
      <c r="H309" s="236" t="s">
        <v>21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155</v>
      </c>
      <c r="AU309" s="243" t="s">
        <v>83</v>
      </c>
      <c r="AV309" s="13" t="s">
        <v>81</v>
      </c>
      <c r="AW309" s="13" t="s">
        <v>34</v>
      </c>
      <c r="AX309" s="13" t="s">
        <v>73</v>
      </c>
      <c r="AY309" s="243" t="s">
        <v>144</v>
      </c>
    </row>
    <row r="310" s="14" customFormat="1">
      <c r="A310" s="14"/>
      <c r="B310" s="244"/>
      <c r="C310" s="245"/>
      <c r="D310" s="235" t="s">
        <v>155</v>
      </c>
      <c r="E310" s="246" t="s">
        <v>21</v>
      </c>
      <c r="F310" s="247" t="s">
        <v>307</v>
      </c>
      <c r="G310" s="245"/>
      <c r="H310" s="248">
        <v>10.095000000000001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155</v>
      </c>
      <c r="AU310" s="254" t="s">
        <v>83</v>
      </c>
      <c r="AV310" s="14" t="s">
        <v>83</v>
      </c>
      <c r="AW310" s="14" t="s">
        <v>34</v>
      </c>
      <c r="AX310" s="14" t="s">
        <v>73</v>
      </c>
      <c r="AY310" s="254" t="s">
        <v>144</v>
      </c>
    </row>
    <row r="311" s="13" customFormat="1">
      <c r="A311" s="13"/>
      <c r="B311" s="233"/>
      <c r="C311" s="234"/>
      <c r="D311" s="235" t="s">
        <v>155</v>
      </c>
      <c r="E311" s="236" t="s">
        <v>21</v>
      </c>
      <c r="F311" s="237" t="s">
        <v>308</v>
      </c>
      <c r="G311" s="234"/>
      <c r="H311" s="236" t="s">
        <v>21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155</v>
      </c>
      <c r="AU311" s="243" t="s">
        <v>83</v>
      </c>
      <c r="AV311" s="13" t="s">
        <v>81</v>
      </c>
      <c r="AW311" s="13" t="s">
        <v>34</v>
      </c>
      <c r="AX311" s="13" t="s">
        <v>73</v>
      </c>
      <c r="AY311" s="243" t="s">
        <v>144</v>
      </c>
    </row>
    <row r="312" s="14" customFormat="1">
      <c r="A312" s="14"/>
      <c r="B312" s="244"/>
      <c r="C312" s="245"/>
      <c r="D312" s="235" t="s">
        <v>155</v>
      </c>
      <c r="E312" s="246" t="s">
        <v>21</v>
      </c>
      <c r="F312" s="247" t="s">
        <v>305</v>
      </c>
      <c r="G312" s="245"/>
      <c r="H312" s="248">
        <v>2.4900000000000002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155</v>
      </c>
      <c r="AU312" s="254" t="s">
        <v>83</v>
      </c>
      <c r="AV312" s="14" t="s">
        <v>83</v>
      </c>
      <c r="AW312" s="14" t="s">
        <v>34</v>
      </c>
      <c r="AX312" s="14" t="s">
        <v>73</v>
      </c>
      <c r="AY312" s="254" t="s">
        <v>144</v>
      </c>
    </row>
    <row r="313" s="13" customFormat="1">
      <c r="A313" s="13"/>
      <c r="B313" s="233"/>
      <c r="C313" s="234"/>
      <c r="D313" s="235" t="s">
        <v>155</v>
      </c>
      <c r="E313" s="236" t="s">
        <v>21</v>
      </c>
      <c r="F313" s="237" t="s">
        <v>309</v>
      </c>
      <c r="G313" s="234"/>
      <c r="H313" s="236" t="s">
        <v>21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155</v>
      </c>
      <c r="AU313" s="243" t="s">
        <v>83</v>
      </c>
      <c r="AV313" s="13" t="s">
        <v>81</v>
      </c>
      <c r="AW313" s="13" t="s">
        <v>34</v>
      </c>
      <c r="AX313" s="13" t="s">
        <v>73</v>
      </c>
      <c r="AY313" s="243" t="s">
        <v>144</v>
      </c>
    </row>
    <row r="314" s="14" customFormat="1">
      <c r="A314" s="14"/>
      <c r="B314" s="244"/>
      <c r="C314" s="245"/>
      <c r="D314" s="235" t="s">
        <v>155</v>
      </c>
      <c r="E314" s="246" t="s">
        <v>21</v>
      </c>
      <c r="F314" s="247" t="s">
        <v>307</v>
      </c>
      <c r="G314" s="245"/>
      <c r="H314" s="248">
        <v>10.095000000000001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155</v>
      </c>
      <c r="AU314" s="254" t="s">
        <v>83</v>
      </c>
      <c r="AV314" s="14" t="s">
        <v>83</v>
      </c>
      <c r="AW314" s="14" t="s">
        <v>34</v>
      </c>
      <c r="AX314" s="14" t="s">
        <v>73</v>
      </c>
      <c r="AY314" s="254" t="s">
        <v>144</v>
      </c>
    </row>
    <row r="315" s="13" customFormat="1">
      <c r="A315" s="13"/>
      <c r="B315" s="233"/>
      <c r="C315" s="234"/>
      <c r="D315" s="235" t="s">
        <v>155</v>
      </c>
      <c r="E315" s="236" t="s">
        <v>21</v>
      </c>
      <c r="F315" s="237" t="s">
        <v>310</v>
      </c>
      <c r="G315" s="234"/>
      <c r="H315" s="236" t="s">
        <v>21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155</v>
      </c>
      <c r="AU315" s="243" t="s">
        <v>83</v>
      </c>
      <c r="AV315" s="13" t="s">
        <v>81</v>
      </c>
      <c r="AW315" s="13" t="s">
        <v>34</v>
      </c>
      <c r="AX315" s="13" t="s">
        <v>73</v>
      </c>
      <c r="AY315" s="243" t="s">
        <v>144</v>
      </c>
    </row>
    <row r="316" s="14" customFormat="1">
      <c r="A316" s="14"/>
      <c r="B316" s="244"/>
      <c r="C316" s="245"/>
      <c r="D316" s="235" t="s">
        <v>155</v>
      </c>
      <c r="E316" s="246" t="s">
        <v>21</v>
      </c>
      <c r="F316" s="247" t="s">
        <v>311</v>
      </c>
      <c r="G316" s="245"/>
      <c r="H316" s="248">
        <v>13.943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155</v>
      </c>
      <c r="AU316" s="254" t="s">
        <v>83</v>
      </c>
      <c r="AV316" s="14" t="s">
        <v>83</v>
      </c>
      <c r="AW316" s="14" t="s">
        <v>34</v>
      </c>
      <c r="AX316" s="14" t="s">
        <v>73</v>
      </c>
      <c r="AY316" s="254" t="s">
        <v>144</v>
      </c>
    </row>
    <row r="317" s="14" customFormat="1">
      <c r="A317" s="14"/>
      <c r="B317" s="244"/>
      <c r="C317" s="245"/>
      <c r="D317" s="235" t="s">
        <v>155</v>
      </c>
      <c r="E317" s="246" t="s">
        <v>21</v>
      </c>
      <c r="F317" s="247" t="s">
        <v>312</v>
      </c>
      <c r="G317" s="245"/>
      <c r="H317" s="248">
        <v>0.70499999999999996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155</v>
      </c>
      <c r="AU317" s="254" t="s">
        <v>83</v>
      </c>
      <c r="AV317" s="14" t="s">
        <v>83</v>
      </c>
      <c r="AW317" s="14" t="s">
        <v>34</v>
      </c>
      <c r="AX317" s="14" t="s">
        <v>73</v>
      </c>
      <c r="AY317" s="254" t="s">
        <v>144</v>
      </c>
    </row>
    <row r="318" s="13" customFormat="1">
      <c r="A318" s="13"/>
      <c r="B318" s="233"/>
      <c r="C318" s="234"/>
      <c r="D318" s="235" t="s">
        <v>155</v>
      </c>
      <c r="E318" s="236" t="s">
        <v>21</v>
      </c>
      <c r="F318" s="237" t="s">
        <v>313</v>
      </c>
      <c r="G318" s="234"/>
      <c r="H318" s="236" t="s">
        <v>21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155</v>
      </c>
      <c r="AU318" s="243" t="s">
        <v>83</v>
      </c>
      <c r="AV318" s="13" t="s">
        <v>81</v>
      </c>
      <c r="AW318" s="13" t="s">
        <v>34</v>
      </c>
      <c r="AX318" s="13" t="s">
        <v>73</v>
      </c>
      <c r="AY318" s="243" t="s">
        <v>144</v>
      </c>
    </row>
    <row r="319" s="14" customFormat="1">
      <c r="A319" s="14"/>
      <c r="B319" s="244"/>
      <c r="C319" s="245"/>
      <c r="D319" s="235" t="s">
        <v>155</v>
      </c>
      <c r="E319" s="246" t="s">
        <v>21</v>
      </c>
      <c r="F319" s="247" t="s">
        <v>314</v>
      </c>
      <c r="G319" s="245"/>
      <c r="H319" s="248">
        <v>13.913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155</v>
      </c>
      <c r="AU319" s="254" t="s">
        <v>83</v>
      </c>
      <c r="AV319" s="14" t="s">
        <v>83</v>
      </c>
      <c r="AW319" s="14" t="s">
        <v>34</v>
      </c>
      <c r="AX319" s="14" t="s">
        <v>73</v>
      </c>
      <c r="AY319" s="254" t="s">
        <v>144</v>
      </c>
    </row>
    <row r="320" s="14" customFormat="1">
      <c r="A320" s="14"/>
      <c r="B320" s="244"/>
      <c r="C320" s="245"/>
      <c r="D320" s="235" t="s">
        <v>155</v>
      </c>
      <c r="E320" s="246" t="s">
        <v>21</v>
      </c>
      <c r="F320" s="247" t="s">
        <v>312</v>
      </c>
      <c r="G320" s="245"/>
      <c r="H320" s="248">
        <v>0.70499999999999996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155</v>
      </c>
      <c r="AU320" s="254" t="s">
        <v>83</v>
      </c>
      <c r="AV320" s="14" t="s">
        <v>83</v>
      </c>
      <c r="AW320" s="14" t="s">
        <v>34</v>
      </c>
      <c r="AX320" s="14" t="s">
        <v>73</v>
      </c>
      <c r="AY320" s="254" t="s">
        <v>144</v>
      </c>
    </row>
    <row r="321" s="13" customFormat="1">
      <c r="A321" s="13"/>
      <c r="B321" s="233"/>
      <c r="C321" s="234"/>
      <c r="D321" s="235" t="s">
        <v>155</v>
      </c>
      <c r="E321" s="236" t="s">
        <v>21</v>
      </c>
      <c r="F321" s="237" t="s">
        <v>315</v>
      </c>
      <c r="G321" s="234"/>
      <c r="H321" s="236" t="s">
        <v>21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155</v>
      </c>
      <c r="AU321" s="243" t="s">
        <v>83</v>
      </c>
      <c r="AV321" s="13" t="s">
        <v>81</v>
      </c>
      <c r="AW321" s="13" t="s">
        <v>34</v>
      </c>
      <c r="AX321" s="13" t="s">
        <v>73</v>
      </c>
      <c r="AY321" s="243" t="s">
        <v>144</v>
      </c>
    </row>
    <row r="322" s="14" customFormat="1">
      <c r="A322" s="14"/>
      <c r="B322" s="244"/>
      <c r="C322" s="245"/>
      <c r="D322" s="235" t="s">
        <v>155</v>
      </c>
      <c r="E322" s="246" t="s">
        <v>21</v>
      </c>
      <c r="F322" s="247" t="s">
        <v>316</v>
      </c>
      <c r="G322" s="245"/>
      <c r="H322" s="248">
        <v>3.5249999999999999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155</v>
      </c>
      <c r="AU322" s="254" t="s">
        <v>83</v>
      </c>
      <c r="AV322" s="14" t="s">
        <v>83</v>
      </c>
      <c r="AW322" s="14" t="s">
        <v>34</v>
      </c>
      <c r="AX322" s="14" t="s">
        <v>73</v>
      </c>
      <c r="AY322" s="254" t="s">
        <v>144</v>
      </c>
    </row>
    <row r="323" s="13" customFormat="1">
      <c r="A323" s="13"/>
      <c r="B323" s="233"/>
      <c r="C323" s="234"/>
      <c r="D323" s="235" t="s">
        <v>155</v>
      </c>
      <c r="E323" s="236" t="s">
        <v>21</v>
      </c>
      <c r="F323" s="237" t="s">
        <v>317</v>
      </c>
      <c r="G323" s="234"/>
      <c r="H323" s="236" t="s">
        <v>21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155</v>
      </c>
      <c r="AU323" s="243" t="s">
        <v>83</v>
      </c>
      <c r="AV323" s="13" t="s">
        <v>81</v>
      </c>
      <c r="AW323" s="13" t="s">
        <v>34</v>
      </c>
      <c r="AX323" s="13" t="s">
        <v>73</v>
      </c>
      <c r="AY323" s="243" t="s">
        <v>144</v>
      </c>
    </row>
    <row r="324" s="14" customFormat="1">
      <c r="A324" s="14"/>
      <c r="B324" s="244"/>
      <c r="C324" s="245"/>
      <c r="D324" s="235" t="s">
        <v>155</v>
      </c>
      <c r="E324" s="246" t="s">
        <v>21</v>
      </c>
      <c r="F324" s="247" t="s">
        <v>318</v>
      </c>
      <c r="G324" s="245"/>
      <c r="H324" s="248">
        <v>17.550000000000001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155</v>
      </c>
      <c r="AU324" s="254" t="s">
        <v>83</v>
      </c>
      <c r="AV324" s="14" t="s">
        <v>83</v>
      </c>
      <c r="AW324" s="14" t="s">
        <v>34</v>
      </c>
      <c r="AX324" s="14" t="s">
        <v>73</v>
      </c>
      <c r="AY324" s="254" t="s">
        <v>144</v>
      </c>
    </row>
    <row r="325" s="14" customFormat="1">
      <c r="A325" s="14"/>
      <c r="B325" s="244"/>
      <c r="C325" s="245"/>
      <c r="D325" s="235" t="s">
        <v>155</v>
      </c>
      <c r="E325" s="246" t="s">
        <v>21</v>
      </c>
      <c r="F325" s="247" t="s">
        <v>319</v>
      </c>
      <c r="G325" s="245"/>
      <c r="H325" s="248">
        <v>1.2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155</v>
      </c>
      <c r="AU325" s="254" t="s">
        <v>83</v>
      </c>
      <c r="AV325" s="14" t="s">
        <v>83</v>
      </c>
      <c r="AW325" s="14" t="s">
        <v>34</v>
      </c>
      <c r="AX325" s="14" t="s">
        <v>73</v>
      </c>
      <c r="AY325" s="254" t="s">
        <v>144</v>
      </c>
    </row>
    <row r="326" s="13" customFormat="1">
      <c r="A326" s="13"/>
      <c r="B326" s="233"/>
      <c r="C326" s="234"/>
      <c r="D326" s="235" t="s">
        <v>155</v>
      </c>
      <c r="E326" s="236" t="s">
        <v>21</v>
      </c>
      <c r="F326" s="237" t="s">
        <v>320</v>
      </c>
      <c r="G326" s="234"/>
      <c r="H326" s="236" t="s">
        <v>21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155</v>
      </c>
      <c r="AU326" s="243" t="s">
        <v>83</v>
      </c>
      <c r="AV326" s="13" t="s">
        <v>81</v>
      </c>
      <c r="AW326" s="13" t="s">
        <v>34</v>
      </c>
      <c r="AX326" s="13" t="s">
        <v>73</v>
      </c>
      <c r="AY326" s="243" t="s">
        <v>144</v>
      </c>
    </row>
    <row r="327" s="14" customFormat="1">
      <c r="A327" s="14"/>
      <c r="B327" s="244"/>
      <c r="C327" s="245"/>
      <c r="D327" s="235" t="s">
        <v>155</v>
      </c>
      <c r="E327" s="246" t="s">
        <v>21</v>
      </c>
      <c r="F327" s="247" t="s">
        <v>321</v>
      </c>
      <c r="G327" s="245"/>
      <c r="H327" s="248">
        <v>7.7999999999999998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155</v>
      </c>
      <c r="AU327" s="254" t="s">
        <v>83</v>
      </c>
      <c r="AV327" s="14" t="s">
        <v>83</v>
      </c>
      <c r="AW327" s="14" t="s">
        <v>34</v>
      </c>
      <c r="AX327" s="14" t="s">
        <v>73</v>
      </c>
      <c r="AY327" s="254" t="s">
        <v>144</v>
      </c>
    </row>
    <row r="328" s="14" customFormat="1">
      <c r="A328" s="14"/>
      <c r="B328" s="244"/>
      <c r="C328" s="245"/>
      <c r="D328" s="235" t="s">
        <v>155</v>
      </c>
      <c r="E328" s="246" t="s">
        <v>21</v>
      </c>
      <c r="F328" s="247" t="s">
        <v>322</v>
      </c>
      <c r="G328" s="245"/>
      <c r="H328" s="248">
        <v>15.6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155</v>
      </c>
      <c r="AU328" s="254" t="s">
        <v>83</v>
      </c>
      <c r="AV328" s="14" t="s">
        <v>83</v>
      </c>
      <c r="AW328" s="14" t="s">
        <v>34</v>
      </c>
      <c r="AX328" s="14" t="s">
        <v>73</v>
      </c>
      <c r="AY328" s="254" t="s">
        <v>144</v>
      </c>
    </row>
    <row r="329" s="13" customFormat="1">
      <c r="A329" s="13"/>
      <c r="B329" s="233"/>
      <c r="C329" s="234"/>
      <c r="D329" s="235" t="s">
        <v>155</v>
      </c>
      <c r="E329" s="236" t="s">
        <v>21</v>
      </c>
      <c r="F329" s="237" t="s">
        <v>323</v>
      </c>
      <c r="G329" s="234"/>
      <c r="H329" s="236" t="s">
        <v>21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155</v>
      </c>
      <c r="AU329" s="243" t="s">
        <v>83</v>
      </c>
      <c r="AV329" s="13" t="s">
        <v>81</v>
      </c>
      <c r="AW329" s="13" t="s">
        <v>34</v>
      </c>
      <c r="AX329" s="13" t="s">
        <v>73</v>
      </c>
      <c r="AY329" s="243" t="s">
        <v>144</v>
      </c>
    </row>
    <row r="330" s="14" customFormat="1">
      <c r="A330" s="14"/>
      <c r="B330" s="244"/>
      <c r="C330" s="245"/>
      <c r="D330" s="235" t="s">
        <v>155</v>
      </c>
      <c r="E330" s="246" t="s">
        <v>21</v>
      </c>
      <c r="F330" s="247" t="s">
        <v>324</v>
      </c>
      <c r="G330" s="245"/>
      <c r="H330" s="248">
        <v>13.949999999999999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155</v>
      </c>
      <c r="AU330" s="254" t="s">
        <v>83</v>
      </c>
      <c r="AV330" s="14" t="s">
        <v>83</v>
      </c>
      <c r="AW330" s="14" t="s">
        <v>34</v>
      </c>
      <c r="AX330" s="14" t="s">
        <v>73</v>
      </c>
      <c r="AY330" s="254" t="s">
        <v>144</v>
      </c>
    </row>
    <row r="331" s="14" customFormat="1">
      <c r="A331" s="14"/>
      <c r="B331" s="244"/>
      <c r="C331" s="245"/>
      <c r="D331" s="235" t="s">
        <v>155</v>
      </c>
      <c r="E331" s="246" t="s">
        <v>21</v>
      </c>
      <c r="F331" s="247" t="s">
        <v>325</v>
      </c>
      <c r="G331" s="245"/>
      <c r="H331" s="248">
        <v>1.5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155</v>
      </c>
      <c r="AU331" s="254" t="s">
        <v>83</v>
      </c>
      <c r="AV331" s="14" t="s">
        <v>83</v>
      </c>
      <c r="AW331" s="14" t="s">
        <v>34</v>
      </c>
      <c r="AX331" s="14" t="s">
        <v>73</v>
      </c>
      <c r="AY331" s="254" t="s">
        <v>144</v>
      </c>
    </row>
    <row r="332" s="13" customFormat="1">
      <c r="A332" s="13"/>
      <c r="B332" s="233"/>
      <c r="C332" s="234"/>
      <c r="D332" s="235" t="s">
        <v>155</v>
      </c>
      <c r="E332" s="236" t="s">
        <v>21</v>
      </c>
      <c r="F332" s="237" t="s">
        <v>326</v>
      </c>
      <c r="G332" s="234"/>
      <c r="H332" s="236" t="s">
        <v>21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155</v>
      </c>
      <c r="AU332" s="243" t="s">
        <v>83</v>
      </c>
      <c r="AV332" s="13" t="s">
        <v>81</v>
      </c>
      <c r="AW332" s="13" t="s">
        <v>34</v>
      </c>
      <c r="AX332" s="13" t="s">
        <v>73</v>
      </c>
      <c r="AY332" s="243" t="s">
        <v>144</v>
      </c>
    </row>
    <row r="333" s="14" customFormat="1">
      <c r="A333" s="14"/>
      <c r="B333" s="244"/>
      <c r="C333" s="245"/>
      <c r="D333" s="235" t="s">
        <v>155</v>
      </c>
      <c r="E333" s="246" t="s">
        <v>21</v>
      </c>
      <c r="F333" s="247" t="s">
        <v>324</v>
      </c>
      <c r="G333" s="245"/>
      <c r="H333" s="248">
        <v>13.949999999999999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155</v>
      </c>
      <c r="AU333" s="254" t="s">
        <v>83</v>
      </c>
      <c r="AV333" s="14" t="s">
        <v>83</v>
      </c>
      <c r="AW333" s="14" t="s">
        <v>34</v>
      </c>
      <c r="AX333" s="14" t="s">
        <v>73</v>
      </c>
      <c r="AY333" s="254" t="s">
        <v>144</v>
      </c>
    </row>
    <row r="334" s="14" customFormat="1">
      <c r="A334" s="14"/>
      <c r="B334" s="244"/>
      <c r="C334" s="245"/>
      <c r="D334" s="235" t="s">
        <v>155</v>
      </c>
      <c r="E334" s="246" t="s">
        <v>21</v>
      </c>
      <c r="F334" s="247" t="s">
        <v>325</v>
      </c>
      <c r="G334" s="245"/>
      <c r="H334" s="248">
        <v>1.5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155</v>
      </c>
      <c r="AU334" s="254" t="s">
        <v>83</v>
      </c>
      <c r="AV334" s="14" t="s">
        <v>83</v>
      </c>
      <c r="AW334" s="14" t="s">
        <v>34</v>
      </c>
      <c r="AX334" s="14" t="s">
        <v>73</v>
      </c>
      <c r="AY334" s="254" t="s">
        <v>144</v>
      </c>
    </row>
    <row r="335" s="13" customFormat="1">
      <c r="A335" s="13"/>
      <c r="B335" s="233"/>
      <c r="C335" s="234"/>
      <c r="D335" s="235" t="s">
        <v>155</v>
      </c>
      <c r="E335" s="236" t="s">
        <v>21</v>
      </c>
      <c r="F335" s="237" t="s">
        <v>327</v>
      </c>
      <c r="G335" s="234"/>
      <c r="H335" s="236" t="s">
        <v>21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155</v>
      </c>
      <c r="AU335" s="243" t="s">
        <v>83</v>
      </c>
      <c r="AV335" s="13" t="s">
        <v>81</v>
      </c>
      <c r="AW335" s="13" t="s">
        <v>34</v>
      </c>
      <c r="AX335" s="13" t="s">
        <v>73</v>
      </c>
      <c r="AY335" s="243" t="s">
        <v>144</v>
      </c>
    </row>
    <row r="336" s="14" customFormat="1">
      <c r="A336" s="14"/>
      <c r="B336" s="244"/>
      <c r="C336" s="245"/>
      <c r="D336" s="235" t="s">
        <v>155</v>
      </c>
      <c r="E336" s="246" t="s">
        <v>21</v>
      </c>
      <c r="F336" s="247" t="s">
        <v>316</v>
      </c>
      <c r="G336" s="245"/>
      <c r="H336" s="248">
        <v>3.5249999999999999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155</v>
      </c>
      <c r="AU336" s="254" t="s">
        <v>83</v>
      </c>
      <c r="AV336" s="14" t="s">
        <v>83</v>
      </c>
      <c r="AW336" s="14" t="s">
        <v>34</v>
      </c>
      <c r="AX336" s="14" t="s">
        <v>73</v>
      </c>
      <c r="AY336" s="254" t="s">
        <v>144</v>
      </c>
    </row>
    <row r="337" s="13" customFormat="1">
      <c r="A337" s="13"/>
      <c r="B337" s="233"/>
      <c r="C337" s="234"/>
      <c r="D337" s="235" t="s">
        <v>155</v>
      </c>
      <c r="E337" s="236" t="s">
        <v>21</v>
      </c>
      <c r="F337" s="237" t="s">
        <v>328</v>
      </c>
      <c r="G337" s="234"/>
      <c r="H337" s="236" t="s">
        <v>21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155</v>
      </c>
      <c r="AU337" s="243" t="s">
        <v>83</v>
      </c>
      <c r="AV337" s="13" t="s">
        <v>81</v>
      </c>
      <c r="AW337" s="13" t="s">
        <v>34</v>
      </c>
      <c r="AX337" s="13" t="s">
        <v>73</v>
      </c>
      <c r="AY337" s="243" t="s">
        <v>144</v>
      </c>
    </row>
    <row r="338" s="13" customFormat="1">
      <c r="A338" s="13"/>
      <c r="B338" s="233"/>
      <c r="C338" s="234"/>
      <c r="D338" s="235" t="s">
        <v>155</v>
      </c>
      <c r="E338" s="236" t="s">
        <v>21</v>
      </c>
      <c r="F338" s="237" t="s">
        <v>329</v>
      </c>
      <c r="G338" s="234"/>
      <c r="H338" s="236" t="s">
        <v>21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155</v>
      </c>
      <c r="AU338" s="243" t="s">
        <v>83</v>
      </c>
      <c r="AV338" s="13" t="s">
        <v>81</v>
      </c>
      <c r="AW338" s="13" t="s">
        <v>34</v>
      </c>
      <c r="AX338" s="13" t="s">
        <v>73</v>
      </c>
      <c r="AY338" s="243" t="s">
        <v>144</v>
      </c>
    </row>
    <row r="339" s="14" customFormat="1">
      <c r="A339" s="14"/>
      <c r="B339" s="244"/>
      <c r="C339" s="245"/>
      <c r="D339" s="235" t="s">
        <v>155</v>
      </c>
      <c r="E339" s="246" t="s">
        <v>21</v>
      </c>
      <c r="F339" s="247" t="s">
        <v>330</v>
      </c>
      <c r="G339" s="245"/>
      <c r="H339" s="248">
        <v>9.3230000000000004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155</v>
      </c>
      <c r="AU339" s="254" t="s">
        <v>83</v>
      </c>
      <c r="AV339" s="14" t="s">
        <v>83</v>
      </c>
      <c r="AW339" s="14" t="s">
        <v>34</v>
      </c>
      <c r="AX339" s="14" t="s">
        <v>73</v>
      </c>
      <c r="AY339" s="254" t="s">
        <v>144</v>
      </c>
    </row>
    <row r="340" s="14" customFormat="1">
      <c r="A340" s="14"/>
      <c r="B340" s="244"/>
      <c r="C340" s="245"/>
      <c r="D340" s="235" t="s">
        <v>155</v>
      </c>
      <c r="E340" s="246" t="s">
        <v>21</v>
      </c>
      <c r="F340" s="247" t="s">
        <v>312</v>
      </c>
      <c r="G340" s="245"/>
      <c r="H340" s="248">
        <v>0.70499999999999996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155</v>
      </c>
      <c r="AU340" s="254" t="s">
        <v>83</v>
      </c>
      <c r="AV340" s="14" t="s">
        <v>83</v>
      </c>
      <c r="AW340" s="14" t="s">
        <v>34</v>
      </c>
      <c r="AX340" s="14" t="s">
        <v>73</v>
      </c>
      <c r="AY340" s="254" t="s">
        <v>144</v>
      </c>
    </row>
    <row r="341" s="14" customFormat="1">
      <c r="A341" s="14"/>
      <c r="B341" s="244"/>
      <c r="C341" s="245"/>
      <c r="D341" s="235" t="s">
        <v>155</v>
      </c>
      <c r="E341" s="246" t="s">
        <v>21</v>
      </c>
      <c r="F341" s="247" t="s">
        <v>331</v>
      </c>
      <c r="G341" s="245"/>
      <c r="H341" s="248">
        <v>4.7930000000000001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155</v>
      </c>
      <c r="AU341" s="254" t="s">
        <v>83</v>
      </c>
      <c r="AV341" s="14" t="s">
        <v>83</v>
      </c>
      <c r="AW341" s="14" t="s">
        <v>34</v>
      </c>
      <c r="AX341" s="14" t="s">
        <v>73</v>
      </c>
      <c r="AY341" s="254" t="s">
        <v>144</v>
      </c>
    </row>
    <row r="342" s="14" customFormat="1">
      <c r="A342" s="14"/>
      <c r="B342" s="244"/>
      <c r="C342" s="245"/>
      <c r="D342" s="235" t="s">
        <v>155</v>
      </c>
      <c r="E342" s="246" t="s">
        <v>21</v>
      </c>
      <c r="F342" s="247" t="s">
        <v>332</v>
      </c>
      <c r="G342" s="245"/>
      <c r="H342" s="248">
        <v>9.7349999999999994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155</v>
      </c>
      <c r="AU342" s="254" t="s">
        <v>83</v>
      </c>
      <c r="AV342" s="14" t="s">
        <v>83</v>
      </c>
      <c r="AW342" s="14" t="s">
        <v>34</v>
      </c>
      <c r="AX342" s="14" t="s">
        <v>73</v>
      </c>
      <c r="AY342" s="254" t="s">
        <v>144</v>
      </c>
    </row>
    <row r="343" s="13" customFormat="1">
      <c r="A343" s="13"/>
      <c r="B343" s="233"/>
      <c r="C343" s="234"/>
      <c r="D343" s="235" t="s">
        <v>155</v>
      </c>
      <c r="E343" s="236" t="s">
        <v>21</v>
      </c>
      <c r="F343" s="237" t="s">
        <v>333</v>
      </c>
      <c r="G343" s="234"/>
      <c r="H343" s="236" t="s">
        <v>21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155</v>
      </c>
      <c r="AU343" s="243" t="s">
        <v>83</v>
      </c>
      <c r="AV343" s="13" t="s">
        <v>81</v>
      </c>
      <c r="AW343" s="13" t="s">
        <v>34</v>
      </c>
      <c r="AX343" s="13" t="s">
        <v>73</v>
      </c>
      <c r="AY343" s="243" t="s">
        <v>144</v>
      </c>
    </row>
    <row r="344" s="14" customFormat="1">
      <c r="A344" s="14"/>
      <c r="B344" s="244"/>
      <c r="C344" s="245"/>
      <c r="D344" s="235" t="s">
        <v>155</v>
      </c>
      <c r="E344" s="246" t="s">
        <v>21</v>
      </c>
      <c r="F344" s="247" t="s">
        <v>330</v>
      </c>
      <c r="G344" s="245"/>
      <c r="H344" s="248">
        <v>9.3230000000000004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155</v>
      </c>
      <c r="AU344" s="254" t="s">
        <v>83</v>
      </c>
      <c r="AV344" s="14" t="s">
        <v>83</v>
      </c>
      <c r="AW344" s="14" t="s">
        <v>34</v>
      </c>
      <c r="AX344" s="14" t="s">
        <v>73</v>
      </c>
      <c r="AY344" s="254" t="s">
        <v>144</v>
      </c>
    </row>
    <row r="345" s="14" customFormat="1">
      <c r="A345" s="14"/>
      <c r="B345" s="244"/>
      <c r="C345" s="245"/>
      <c r="D345" s="235" t="s">
        <v>155</v>
      </c>
      <c r="E345" s="246" t="s">
        <v>21</v>
      </c>
      <c r="F345" s="247" t="s">
        <v>312</v>
      </c>
      <c r="G345" s="245"/>
      <c r="H345" s="248">
        <v>0.70499999999999996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155</v>
      </c>
      <c r="AU345" s="254" t="s">
        <v>83</v>
      </c>
      <c r="AV345" s="14" t="s">
        <v>83</v>
      </c>
      <c r="AW345" s="14" t="s">
        <v>34</v>
      </c>
      <c r="AX345" s="14" t="s">
        <v>73</v>
      </c>
      <c r="AY345" s="254" t="s">
        <v>144</v>
      </c>
    </row>
    <row r="346" s="14" customFormat="1">
      <c r="A346" s="14"/>
      <c r="B346" s="244"/>
      <c r="C346" s="245"/>
      <c r="D346" s="235" t="s">
        <v>155</v>
      </c>
      <c r="E346" s="246" t="s">
        <v>21</v>
      </c>
      <c r="F346" s="247" t="s">
        <v>331</v>
      </c>
      <c r="G346" s="245"/>
      <c r="H346" s="248">
        <v>4.7930000000000001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155</v>
      </c>
      <c r="AU346" s="254" t="s">
        <v>83</v>
      </c>
      <c r="AV346" s="14" t="s">
        <v>83</v>
      </c>
      <c r="AW346" s="14" t="s">
        <v>34</v>
      </c>
      <c r="AX346" s="14" t="s">
        <v>73</v>
      </c>
      <c r="AY346" s="254" t="s">
        <v>144</v>
      </c>
    </row>
    <row r="347" s="14" customFormat="1">
      <c r="A347" s="14"/>
      <c r="B347" s="244"/>
      <c r="C347" s="245"/>
      <c r="D347" s="235" t="s">
        <v>155</v>
      </c>
      <c r="E347" s="246" t="s">
        <v>21</v>
      </c>
      <c r="F347" s="247" t="s">
        <v>332</v>
      </c>
      <c r="G347" s="245"/>
      <c r="H347" s="248">
        <v>9.7349999999999994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155</v>
      </c>
      <c r="AU347" s="254" t="s">
        <v>83</v>
      </c>
      <c r="AV347" s="14" t="s">
        <v>83</v>
      </c>
      <c r="AW347" s="14" t="s">
        <v>34</v>
      </c>
      <c r="AX347" s="14" t="s">
        <v>73</v>
      </c>
      <c r="AY347" s="254" t="s">
        <v>144</v>
      </c>
    </row>
    <row r="348" s="13" customFormat="1">
      <c r="A348" s="13"/>
      <c r="B348" s="233"/>
      <c r="C348" s="234"/>
      <c r="D348" s="235" t="s">
        <v>155</v>
      </c>
      <c r="E348" s="236" t="s">
        <v>21</v>
      </c>
      <c r="F348" s="237" t="s">
        <v>334</v>
      </c>
      <c r="G348" s="234"/>
      <c r="H348" s="236" t="s">
        <v>21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155</v>
      </c>
      <c r="AU348" s="243" t="s">
        <v>83</v>
      </c>
      <c r="AV348" s="13" t="s">
        <v>81</v>
      </c>
      <c r="AW348" s="13" t="s">
        <v>34</v>
      </c>
      <c r="AX348" s="13" t="s">
        <v>73</v>
      </c>
      <c r="AY348" s="243" t="s">
        <v>144</v>
      </c>
    </row>
    <row r="349" s="14" customFormat="1">
      <c r="A349" s="14"/>
      <c r="B349" s="244"/>
      <c r="C349" s="245"/>
      <c r="D349" s="235" t="s">
        <v>155</v>
      </c>
      <c r="E349" s="246" t="s">
        <v>21</v>
      </c>
      <c r="F349" s="247" t="s">
        <v>332</v>
      </c>
      <c r="G349" s="245"/>
      <c r="H349" s="248">
        <v>9.7349999999999994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155</v>
      </c>
      <c r="AU349" s="254" t="s">
        <v>83</v>
      </c>
      <c r="AV349" s="14" t="s">
        <v>83</v>
      </c>
      <c r="AW349" s="14" t="s">
        <v>34</v>
      </c>
      <c r="AX349" s="14" t="s">
        <v>73</v>
      </c>
      <c r="AY349" s="254" t="s">
        <v>144</v>
      </c>
    </row>
    <row r="350" s="14" customFormat="1">
      <c r="A350" s="14"/>
      <c r="B350" s="244"/>
      <c r="C350" s="245"/>
      <c r="D350" s="235" t="s">
        <v>155</v>
      </c>
      <c r="E350" s="246" t="s">
        <v>21</v>
      </c>
      <c r="F350" s="247" t="s">
        <v>335</v>
      </c>
      <c r="G350" s="245"/>
      <c r="H350" s="248">
        <v>9.9000000000000004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155</v>
      </c>
      <c r="AU350" s="254" t="s">
        <v>83</v>
      </c>
      <c r="AV350" s="14" t="s">
        <v>83</v>
      </c>
      <c r="AW350" s="14" t="s">
        <v>34</v>
      </c>
      <c r="AX350" s="14" t="s">
        <v>73</v>
      </c>
      <c r="AY350" s="254" t="s">
        <v>144</v>
      </c>
    </row>
    <row r="351" s="14" customFormat="1">
      <c r="A351" s="14"/>
      <c r="B351" s="244"/>
      <c r="C351" s="245"/>
      <c r="D351" s="235" t="s">
        <v>155</v>
      </c>
      <c r="E351" s="246" t="s">
        <v>21</v>
      </c>
      <c r="F351" s="247" t="s">
        <v>336</v>
      </c>
      <c r="G351" s="245"/>
      <c r="H351" s="248">
        <v>1.4039999999999999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155</v>
      </c>
      <c r="AU351" s="254" t="s">
        <v>83</v>
      </c>
      <c r="AV351" s="14" t="s">
        <v>83</v>
      </c>
      <c r="AW351" s="14" t="s">
        <v>34</v>
      </c>
      <c r="AX351" s="14" t="s">
        <v>73</v>
      </c>
      <c r="AY351" s="254" t="s">
        <v>144</v>
      </c>
    </row>
    <row r="352" s="14" customFormat="1">
      <c r="A352" s="14"/>
      <c r="B352" s="244"/>
      <c r="C352" s="245"/>
      <c r="D352" s="235" t="s">
        <v>155</v>
      </c>
      <c r="E352" s="246" t="s">
        <v>21</v>
      </c>
      <c r="F352" s="247" t="s">
        <v>319</v>
      </c>
      <c r="G352" s="245"/>
      <c r="H352" s="248">
        <v>1.2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155</v>
      </c>
      <c r="AU352" s="254" t="s">
        <v>83</v>
      </c>
      <c r="AV352" s="14" t="s">
        <v>83</v>
      </c>
      <c r="AW352" s="14" t="s">
        <v>34</v>
      </c>
      <c r="AX352" s="14" t="s">
        <v>73</v>
      </c>
      <c r="AY352" s="254" t="s">
        <v>144</v>
      </c>
    </row>
    <row r="353" s="13" customFormat="1">
      <c r="A353" s="13"/>
      <c r="B353" s="233"/>
      <c r="C353" s="234"/>
      <c r="D353" s="235" t="s">
        <v>155</v>
      </c>
      <c r="E353" s="236" t="s">
        <v>21</v>
      </c>
      <c r="F353" s="237" t="s">
        <v>334</v>
      </c>
      <c r="G353" s="234"/>
      <c r="H353" s="236" t="s">
        <v>21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155</v>
      </c>
      <c r="AU353" s="243" t="s">
        <v>83</v>
      </c>
      <c r="AV353" s="13" t="s">
        <v>81</v>
      </c>
      <c r="AW353" s="13" t="s">
        <v>34</v>
      </c>
      <c r="AX353" s="13" t="s">
        <v>73</v>
      </c>
      <c r="AY353" s="243" t="s">
        <v>144</v>
      </c>
    </row>
    <row r="354" s="14" customFormat="1">
      <c r="A354" s="14"/>
      <c r="B354" s="244"/>
      <c r="C354" s="245"/>
      <c r="D354" s="235" t="s">
        <v>155</v>
      </c>
      <c r="E354" s="246" t="s">
        <v>21</v>
      </c>
      <c r="F354" s="247" t="s">
        <v>337</v>
      </c>
      <c r="G354" s="245"/>
      <c r="H354" s="248">
        <v>9.8100000000000005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155</v>
      </c>
      <c r="AU354" s="254" t="s">
        <v>83</v>
      </c>
      <c r="AV354" s="14" t="s">
        <v>83</v>
      </c>
      <c r="AW354" s="14" t="s">
        <v>34</v>
      </c>
      <c r="AX354" s="14" t="s">
        <v>73</v>
      </c>
      <c r="AY354" s="254" t="s">
        <v>144</v>
      </c>
    </row>
    <row r="355" s="14" customFormat="1">
      <c r="A355" s="14"/>
      <c r="B355" s="244"/>
      <c r="C355" s="245"/>
      <c r="D355" s="235" t="s">
        <v>155</v>
      </c>
      <c r="E355" s="246" t="s">
        <v>21</v>
      </c>
      <c r="F355" s="247" t="s">
        <v>335</v>
      </c>
      <c r="G355" s="245"/>
      <c r="H355" s="248">
        <v>9.9000000000000004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155</v>
      </c>
      <c r="AU355" s="254" t="s">
        <v>83</v>
      </c>
      <c r="AV355" s="14" t="s">
        <v>83</v>
      </c>
      <c r="AW355" s="14" t="s">
        <v>34</v>
      </c>
      <c r="AX355" s="14" t="s">
        <v>73</v>
      </c>
      <c r="AY355" s="254" t="s">
        <v>144</v>
      </c>
    </row>
    <row r="356" s="14" customFormat="1">
      <c r="A356" s="14"/>
      <c r="B356" s="244"/>
      <c r="C356" s="245"/>
      <c r="D356" s="235" t="s">
        <v>155</v>
      </c>
      <c r="E356" s="246" t="s">
        <v>21</v>
      </c>
      <c r="F356" s="247" t="s">
        <v>336</v>
      </c>
      <c r="G356" s="245"/>
      <c r="H356" s="248">
        <v>1.4039999999999999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155</v>
      </c>
      <c r="AU356" s="254" t="s">
        <v>83</v>
      </c>
      <c r="AV356" s="14" t="s">
        <v>83</v>
      </c>
      <c r="AW356" s="14" t="s">
        <v>34</v>
      </c>
      <c r="AX356" s="14" t="s">
        <v>73</v>
      </c>
      <c r="AY356" s="254" t="s">
        <v>144</v>
      </c>
    </row>
    <row r="357" s="14" customFormat="1">
      <c r="A357" s="14"/>
      <c r="B357" s="244"/>
      <c r="C357" s="245"/>
      <c r="D357" s="235" t="s">
        <v>155</v>
      </c>
      <c r="E357" s="246" t="s">
        <v>21</v>
      </c>
      <c r="F357" s="247" t="s">
        <v>319</v>
      </c>
      <c r="G357" s="245"/>
      <c r="H357" s="248">
        <v>1.2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155</v>
      </c>
      <c r="AU357" s="254" t="s">
        <v>83</v>
      </c>
      <c r="AV357" s="14" t="s">
        <v>83</v>
      </c>
      <c r="AW357" s="14" t="s">
        <v>34</v>
      </c>
      <c r="AX357" s="14" t="s">
        <v>73</v>
      </c>
      <c r="AY357" s="254" t="s">
        <v>144</v>
      </c>
    </row>
    <row r="358" s="13" customFormat="1">
      <c r="A358" s="13"/>
      <c r="B358" s="233"/>
      <c r="C358" s="234"/>
      <c r="D358" s="235" t="s">
        <v>155</v>
      </c>
      <c r="E358" s="236" t="s">
        <v>21</v>
      </c>
      <c r="F358" s="237" t="s">
        <v>338</v>
      </c>
      <c r="G358" s="234"/>
      <c r="H358" s="236" t="s">
        <v>21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155</v>
      </c>
      <c r="AU358" s="243" t="s">
        <v>83</v>
      </c>
      <c r="AV358" s="13" t="s">
        <v>81</v>
      </c>
      <c r="AW358" s="13" t="s">
        <v>34</v>
      </c>
      <c r="AX358" s="13" t="s">
        <v>73</v>
      </c>
      <c r="AY358" s="243" t="s">
        <v>144</v>
      </c>
    </row>
    <row r="359" s="14" customFormat="1">
      <c r="A359" s="14"/>
      <c r="B359" s="244"/>
      <c r="C359" s="245"/>
      <c r="D359" s="235" t="s">
        <v>155</v>
      </c>
      <c r="E359" s="246" t="s">
        <v>21</v>
      </c>
      <c r="F359" s="247" t="s">
        <v>339</v>
      </c>
      <c r="G359" s="245"/>
      <c r="H359" s="248">
        <v>2.145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155</v>
      </c>
      <c r="AU359" s="254" t="s">
        <v>83</v>
      </c>
      <c r="AV359" s="14" t="s">
        <v>83</v>
      </c>
      <c r="AW359" s="14" t="s">
        <v>34</v>
      </c>
      <c r="AX359" s="14" t="s">
        <v>73</v>
      </c>
      <c r="AY359" s="254" t="s">
        <v>144</v>
      </c>
    </row>
    <row r="360" s="13" customFormat="1">
      <c r="A360" s="13"/>
      <c r="B360" s="233"/>
      <c r="C360" s="234"/>
      <c r="D360" s="235" t="s">
        <v>155</v>
      </c>
      <c r="E360" s="236" t="s">
        <v>21</v>
      </c>
      <c r="F360" s="237" t="s">
        <v>340</v>
      </c>
      <c r="G360" s="234"/>
      <c r="H360" s="236" t="s">
        <v>21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155</v>
      </c>
      <c r="AU360" s="243" t="s">
        <v>83</v>
      </c>
      <c r="AV360" s="13" t="s">
        <v>81</v>
      </c>
      <c r="AW360" s="13" t="s">
        <v>34</v>
      </c>
      <c r="AX360" s="13" t="s">
        <v>73</v>
      </c>
      <c r="AY360" s="243" t="s">
        <v>144</v>
      </c>
    </row>
    <row r="361" s="14" customFormat="1">
      <c r="A361" s="14"/>
      <c r="B361" s="244"/>
      <c r="C361" s="245"/>
      <c r="D361" s="235" t="s">
        <v>155</v>
      </c>
      <c r="E361" s="246" t="s">
        <v>21</v>
      </c>
      <c r="F361" s="247" t="s">
        <v>341</v>
      </c>
      <c r="G361" s="245"/>
      <c r="H361" s="248">
        <v>9.75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155</v>
      </c>
      <c r="AU361" s="254" t="s">
        <v>83</v>
      </c>
      <c r="AV361" s="14" t="s">
        <v>83</v>
      </c>
      <c r="AW361" s="14" t="s">
        <v>34</v>
      </c>
      <c r="AX361" s="14" t="s">
        <v>73</v>
      </c>
      <c r="AY361" s="254" t="s">
        <v>144</v>
      </c>
    </row>
    <row r="362" s="13" customFormat="1">
      <c r="A362" s="13"/>
      <c r="B362" s="233"/>
      <c r="C362" s="234"/>
      <c r="D362" s="235" t="s">
        <v>155</v>
      </c>
      <c r="E362" s="236" t="s">
        <v>21</v>
      </c>
      <c r="F362" s="237" t="s">
        <v>342</v>
      </c>
      <c r="G362" s="234"/>
      <c r="H362" s="236" t="s">
        <v>21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155</v>
      </c>
      <c r="AU362" s="243" t="s">
        <v>83</v>
      </c>
      <c r="AV362" s="13" t="s">
        <v>81</v>
      </c>
      <c r="AW362" s="13" t="s">
        <v>34</v>
      </c>
      <c r="AX362" s="13" t="s">
        <v>73</v>
      </c>
      <c r="AY362" s="243" t="s">
        <v>144</v>
      </c>
    </row>
    <row r="363" s="13" customFormat="1">
      <c r="A363" s="13"/>
      <c r="B363" s="233"/>
      <c r="C363" s="234"/>
      <c r="D363" s="235" t="s">
        <v>155</v>
      </c>
      <c r="E363" s="236" t="s">
        <v>21</v>
      </c>
      <c r="F363" s="237" t="s">
        <v>343</v>
      </c>
      <c r="G363" s="234"/>
      <c r="H363" s="236" t="s">
        <v>21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155</v>
      </c>
      <c r="AU363" s="243" t="s">
        <v>83</v>
      </c>
      <c r="AV363" s="13" t="s">
        <v>81</v>
      </c>
      <c r="AW363" s="13" t="s">
        <v>34</v>
      </c>
      <c r="AX363" s="13" t="s">
        <v>73</v>
      </c>
      <c r="AY363" s="243" t="s">
        <v>144</v>
      </c>
    </row>
    <row r="364" s="14" customFormat="1">
      <c r="A364" s="14"/>
      <c r="B364" s="244"/>
      <c r="C364" s="245"/>
      <c r="D364" s="235" t="s">
        <v>155</v>
      </c>
      <c r="E364" s="246" t="s">
        <v>21</v>
      </c>
      <c r="F364" s="247" t="s">
        <v>344</v>
      </c>
      <c r="G364" s="245"/>
      <c r="H364" s="248">
        <v>4.5750000000000002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155</v>
      </c>
      <c r="AU364" s="254" t="s">
        <v>83</v>
      </c>
      <c r="AV364" s="14" t="s">
        <v>83</v>
      </c>
      <c r="AW364" s="14" t="s">
        <v>34</v>
      </c>
      <c r="AX364" s="14" t="s">
        <v>73</v>
      </c>
      <c r="AY364" s="254" t="s">
        <v>144</v>
      </c>
    </row>
    <row r="365" s="14" customFormat="1">
      <c r="A365" s="14"/>
      <c r="B365" s="244"/>
      <c r="C365" s="245"/>
      <c r="D365" s="235" t="s">
        <v>155</v>
      </c>
      <c r="E365" s="246" t="s">
        <v>21</v>
      </c>
      <c r="F365" s="247" t="s">
        <v>345</v>
      </c>
      <c r="G365" s="245"/>
      <c r="H365" s="248">
        <v>8.7750000000000004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155</v>
      </c>
      <c r="AU365" s="254" t="s">
        <v>83</v>
      </c>
      <c r="AV365" s="14" t="s">
        <v>83</v>
      </c>
      <c r="AW365" s="14" t="s">
        <v>34</v>
      </c>
      <c r="AX365" s="14" t="s">
        <v>73</v>
      </c>
      <c r="AY365" s="254" t="s">
        <v>144</v>
      </c>
    </row>
    <row r="366" s="14" customFormat="1">
      <c r="A366" s="14"/>
      <c r="B366" s="244"/>
      <c r="C366" s="245"/>
      <c r="D366" s="235" t="s">
        <v>155</v>
      </c>
      <c r="E366" s="246" t="s">
        <v>21</v>
      </c>
      <c r="F366" s="247" t="s">
        <v>346</v>
      </c>
      <c r="G366" s="245"/>
      <c r="H366" s="248">
        <v>10.289999999999999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155</v>
      </c>
      <c r="AU366" s="254" t="s">
        <v>83</v>
      </c>
      <c r="AV366" s="14" t="s">
        <v>83</v>
      </c>
      <c r="AW366" s="14" t="s">
        <v>34</v>
      </c>
      <c r="AX366" s="14" t="s">
        <v>73</v>
      </c>
      <c r="AY366" s="254" t="s">
        <v>144</v>
      </c>
    </row>
    <row r="367" s="13" customFormat="1">
      <c r="A367" s="13"/>
      <c r="B367" s="233"/>
      <c r="C367" s="234"/>
      <c r="D367" s="235" t="s">
        <v>155</v>
      </c>
      <c r="E367" s="236" t="s">
        <v>21</v>
      </c>
      <c r="F367" s="237" t="s">
        <v>347</v>
      </c>
      <c r="G367" s="234"/>
      <c r="H367" s="236" t="s">
        <v>21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155</v>
      </c>
      <c r="AU367" s="243" t="s">
        <v>83</v>
      </c>
      <c r="AV367" s="13" t="s">
        <v>81</v>
      </c>
      <c r="AW367" s="13" t="s">
        <v>34</v>
      </c>
      <c r="AX367" s="13" t="s">
        <v>73</v>
      </c>
      <c r="AY367" s="243" t="s">
        <v>144</v>
      </c>
    </row>
    <row r="368" s="14" customFormat="1">
      <c r="A368" s="14"/>
      <c r="B368" s="244"/>
      <c r="C368" s="245"/>
      <c r="D368" s="235" t="s">
        <v>155</v>
      </c>
      <c r="E368" s="246" t="s">
        <v>21</v>
      </c>
      <c r="F368" s="247" t="s">
        <v>348</v>
      </c>
      <c r="G368" s="245"/>
      <c r="H368" s="248">
        <v>13.973000000000001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155</v>
      </c>
      <c r="AU368" s="254" t="s">
        <v>83</v>
      </c>
      <c r="AV368" s="14" t="s">
        <v>83</v>
      </c>
      <c r="AW368" s="14" t="s">
        <v>34</v>
      </c>
      <c r="AX368" s="14" t="s">
        <v>73</v>
      </c>
      <c r="AY368" s="254" t="s">
        <v>144</v>
      </c>
    </row>
    <row r="369" s="14" customFormat="1">
      <c r="A369" s="14"/>
      <c r="B369" s="244"/>
      <c r="C369" s="245"/>
      <c r="D369" s="235" t="s">
        <v>155</v>
      </c>
      <c r="E369" s="246" t="s">
        <v>21</v>
      </c>
      <c r="F369" s="247" t="s">
        <v>349</v>
      </c>
      <c r="G369" s="245"/>
      <c r="H369" s="248">
        <v>1.1100000000000001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155</v>
      </c>
      <c r="AU369" s="254" t="s">
        <v>83</v>
      </c>
      <c r="AV369" s="14" t="s">
        <v>83</v>
      </c>
      <c r="AW369" s="14" t="s">
        <v>34</v>
      </c>
      <c r="AX369" s="14" t="s">
        <v>73</v>
      </c>
      <c r="AY369" s="254" t="s">
        <v>144</v>
      </c>
    </row>
    <row r="370" s="13" customFormat="1">
      <c r="A370" s="13"/>
      <c r="B370" s="233"/>
      <c r="C370" s="234"/>
      <c r="D370" s="235" t="s">
        <v>155</v>
      </c>
      <c r="E370" s="236" t="s">
        <v>21</v>
      </c>
      <c r="F370" s="237" t="s">
        <v>350</v>
      </c>
      <c r="G370" s="234"/>
      <c r="H370" s="236" t="s">
        <v>21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155</v>
      </c>
      <c r="AU370" s="243" t="s">
        <v>83</v>
      </c>
      <c r="AV370" s="13" t="s">
        <v>81</v>
      </c>
      <c r="AW370" s="13" t="s">
        <v>34</v>
      </c>
      <c r="AX370" s="13" t="s">
        <v>73</v>
      </c>
      <c r="AY370" s="243" t="s">
        <v>144</v>
      </c>
    </row>
    <row r="371" s="14" customFormat="1">
      <c r="A371" s="14"/>
      <c r="B371" s="244"/>
      <c r="C371" s="245"/>
      <c r="D371" s="235" t="s">
        <v>155</v>
      </c>
      <c r="E371" s="246" t="s">
        <v>21</v>
      </c>
      <c r="F371" s="247" t="s">
        <v>314</v>
      </c>
      <c r="G371" s="245"/>
      <c r="H371" s="248">
        <v>13.913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155</v>
      </c>
      <c r="AU371" s="254" t="s">
        <v>83</v>
      </c>
      <c r="AV371" s="14" t="s">
        <v>83</v>
      </c>
      <c r="AW371" s="14" t="s">
        <v>34</v>
      </c>
      <c r="AX371" s="14" t="s">
        <v>73</v>
      </c>
      <c r="AY371" s="254" t="s">
        <v>144</v>
      </c>
    </row>
    <row r="372" s="14" customFormat="1">
      <c r="A372" s="14"/>
      <c r="B372" s="244"/>
      <c r="C372" s="245"/>
      <c r="D372" s="235" t="s">
        <v>155</v>
      </c>
      <c r="E372" s="246" t="s">
        <v>21</v>
      </c>
      <c r="F372" s="247" t="s">
        <v>312</v>
      </c>
      <c r="G372" s="245"/>
      <c r="H372" s="248">
        <v>0.70499999999999996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155</v>
      </c>
      <c r="AU372" s="254" t="s">
        <v>83</v>
      </c>
      <c r="AV372" s="14" t="s">
        <v>83</v>
      </c>
      <c r="AW372" s="14" t="s">
        <v>34</v>
      </c>
      <c r="AX372" s="14" t="s">
        <v>73</v>
      </c>
      <c r="AY372" s="254" t="s">
        <v>144</v>
      </c>
    </row>
    <row r="373" s="13" customFormat="1">
      <c r="A373" s="13"/>
      <c r="B373" s="233"/>
      <c r="C373" s="234"/>
      <c r="D373" s="235" t="s">
        <v>155</v>
      </c>
      <c r="E373" s="236" t="s">
        <v>21</v>
      </c>
      <c r="F373" s="237" t="s">
        <v>351</v>
      </c>
      <c r="G373" s="234"/>
      <c r="H373" s="236" t="s">
        <v>21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155</v>
      </c>
      <c r="AU373" s="243" t="s">
        <v>83</v>
      </c>
      <c r="AV373" s="13" t="s">
        <v>81</v>
      </c>
      <c r="AW373" s="13" t="s">
        <v>34</v>
      </c>
      <c r="AX373" s="13" t="s">
        <v>73</v>
      </c>
      <c r="AY373" s="243" t="s">
        <v>144</v>
      </c>
    </row>
    <row r="374" s="14" customFormat="1">
      <c r="A374" s="14"/>
      <c r="B374" s="244"/>
      <c r="C374" s="245"/>
      <c r="D374" s="235" t="s">
        <v>155</v>
      </c>
      <c r="E374" s="246" t="s">
        <v>21</v>
      </c>
      <c r="F374" s="247" t="s">
        <v>292</v>
      </c>
      <c r="G374" s="245"/>
      <c r="H374" s="248">
        <v>2.2799999999999998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155</v>
      </c>
      <c r="AU374" s="254" t="s">
        <v>83</v>
      </c>
      <c r="AV374" s="14" t="s">
        <v>83</v>
      </c>
      <c r="AW374" s="14" t="s">
        <v>34</v>
      </c>
      <c r="AX374" s="14" t="s">
        <v>73</v>
      </c>
      <c r="AY374" s="254" t="s">
        <v>144</v>
      </c>
    </row>
    <row r="375" s="13" customFormat="1">
      <c r="A375" s="13"/>
      <c r="B375" s="233"/>
      <c r="C375" s="234"/>
      <c r="D375" s="235" t="s">
        <v>155</v>
      </c>
      <c r="E375" s="236" t="s">
        <v>21</v>
      </c>
      <c r="F375" s="237" t="s">
        <v>352</v>
      </c>
      <c r="G375" s="234"/>
      <c r="H375" s="236" t="s">
        <v>21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155</v>
      </c>
      <c r="AU375" s="243" t="s">
        <v>83</v>
      </c>
      <c r="AV375" s="13" t="s">
        <v>81</v>
      </c>
      <c r="AW375" s="13" t="s">
        <v>34</v>
      </c>
      <c r="AX375" s="13" t="s">
        <v>73</v>
      </c>
      <c r="AY375" s="243" t="s">
        <v>144</v>
      </c>
    </row>
    <row r="376" s="14" customFormat="1">
      <c r="A376" s="14"/>
      <c r="B376" s="244"/>
      <c r="C376" s="245"/>
      <c r="D376" s="235" t="s">
        <v>155</v>
      </c>
      <c r="E376" s="246" t="s">
        <v>21</v>
      </c>
      <c r="F376" s="247" t="s">
        <v>305</v>
      </c>
      <c r="G376" s="245"/>
      <c r="H376" s="248">
        <v>2.4900000000000002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155</v>
      </c>
      <c r="AU376" s="254" t="s">
        <v>83</v>
      </c>
      <c r="AV376" s="14" t="s">
        <v>83</v>
      </c>
      <c r="AW376" s="14" t="s">
        <v>34</v>
      </c>
      <c r="AX376" s="14" t="s">
        <v>73</v>
      </c>
      <c r="AY376" s="254" t="s">
        <v>144</v>
      </c>
    </row>
    <row r="377" s="14" customFormat="1">
      <c r="A377" s="14"/>
      <c r="B377" s="244"/>
      <c r="C377" s="245"/>
      <c r="D377" s="235" t="s">
        <v>155</v>
      </c>
      <c r="E377" s="246" t="s">
        <v>21</v>
      </c>
      <c r="F377" s="247" t="s">
        <v>307</v>
      </c>
      <c r="G377" s="245"/>
      <c r="H377" s="248">
        <v>10.095000000000001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155</v>
      </c>
      <c r="AU377" s="254" t="s">
        <v>83</v>
      </c>
      <c r="AV377" s="14" t="s">
        <v>83</v>
      </c>
      <c r="AW377" s="14" t="s">
        <v>34</v>
      </c>
      <c r="AX377" s="14" t="s">
        <v>73</v>
      </c>
      <c r="AY377" s="254" t="s">
        <v>144</v>
      </c>
    </row>
    <row r="378" s="13" customFormat="1">
      <c r="A378" s="13"/>
      <c r="B378" s="233"/>
      <c r="C378" s="234"/>
      <c r="D378" s="235" t="s">
        <v>155</v>
      </c>
      <c r="E378" s="236" t="s">
        <v>21</v>
      </c>
      <c r="F378" s="237" t="s">
        <v>353</v>
      </c>
      <c r="G378" s="234"/>
      <c r="H378" s="236" t="s">
        <v>21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155</v>
      </c>
      <c r="AU378" s="243" t="s">
        <v>83</v>
      </c>
      <c r="AV378" s="13" t="s">
        <v>81</v>
      </c>
      <c r="AW378" s="13" t="s">
        <v>34</v>
      </c>
      <c r="AX378" s="13" t="s">
        <v>73</v>
      </c>
      <c r="AY378" s="243" t="s">
        <v>144</v>
      </c>
    </row>
    <row r="379" s="14" customFormat="1">
      <c r="A379" s="14"/>
      <c r="B379" s="244"/>
      <c r="C379" s="245"/>
      <c r="D379" s="235" t="s">
        <v>155</v>
      </c>
      <c r="E379" s="246" t="s">
        <v>21</v>
      </c>
      <c r="F379" s="247" t="s">
        <v>299</v>
      </c>
      <c r="G379" s="245"/>
      <c r="H379" s="248">
        <v>13.92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155</v>
      </c>
      <c r="AU379" s="254" t="s">
        <v>83</v>
      </c>
      <c r="AV379" s="14" t="s">
        <v>83</v>
      </c>
      <c r="AW379" s="14" t="s">
        <v>34</v>
      </c>
      <c r="AX379" s="14" t="s">
        <v>73</v>
      </c>
      <c r="AY379" s="254" t="s">
        <v>144</v>
      </c>
    </row>
    <row r="380" s="14" customFormat="1">
      <c r="A380" s="14"/>
      <c r="B380" s="244"/>
      <c r="C380" s="245"/>
      <c r="D380" s="235" t="s">
        <v>155</v>
      </c>
      <c r="E380" s="246" t="s">
        <v>21</v>
      </c>
      <c r="F380" s="247" t="s">
        <v>312</v>
      </c>
      <c r="G380" s="245"/>
      <c r="H380" s="248">
        <v>0.70499999999999996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155</v>
      </c>
      <c r="AU380" s="254" t="s">
        <v>83</v>
      </c>
      <c r="AV380" s="14" t="s">
        <v>83</v>
      </c>
      <c r="AW380" s="14" t="s">
        <v>34</v>
      </c>
      <c r="AX380" s="14" t="s">
        <v>73</v>
      </c>
      <c r="AY380" s="254" t="s">
        <v>144</v>
      </c>
    </row>
    <row r="381" s="13" customFormat="1">
      <c r="A381" s="13"/>
      <c r="B381" s="233"/>
      <c r="C381" s="234"/>
      <c r="D381" s="235" t="s">
        <v>155</v>
      </c>
      <c r="E381" s="236" t="s">
        <v>21</v>
      </c>
      <c r="F381" s="237" t="s">
        <v>354</v>
      </c>
      <c r="G381" s="234"/>
      <c r="H381" s="236" t="s">
        <v>21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155</v>
      </c>
      <c r="AU381" s="243" t="s">
        <v>83</v>
      </c>
      <c r="AV381" s="13" t="s">
        <v>81</v>
      </c>
      <c r="AW381" s="13" t="s">
        <v>34</v>
      </c>
      <c r="AX381" s="13" t="s">
        <v>73</v>
      </c>
      <c r="AY381" s="243" t="s">
        <v>144</v>
      </c>
    </row>
    <row r="382" s="14" customFormat="1">
      <c r="A382" s="14"/>
      <c r="B382" s="244"/>
      <c r="C382" s="245"/>
      <c r="D382" s="235" t="s">
        <v>155</v>
      </c>
      <c r="E382" s="246" t="s">
        <v>21</v>
      </c>
      <c r="F382" s="247" t="s">
        <v>299</v>
      </c>
      <c r="G382" s="245"/>
      <c r="H382" s="248">
        <v>13.92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155</v>
      </c>
      <c r="AU382" s="254" t="s">
        <v>83</v>
      </c>
      <c r="AV382" s="14" t="s">
        <v>83</v>
      </c>
      <c r="AW382" s="14" t="s">
        <v>34</v>
      </c>
      <c r="AX382" s="14" t="s">
        <v>73</v>
      </c>
      <c r="AY382" s="254" t="s">
        <v>144</v>
      </c>
    </row>
    <row r="383" s="14" customFormat="1">
      <c r="A383" s="14"/>
      <c r="B383" s="244"/>
      <c r="C383" s="245"/>
      <c r="D383" s="235" t="s">
        <v>155</v>
      </c>
      <c r="E383" s="246" t="s">
        <v>21</v>
      </c>
      <c r="F383" s="247" t="s">
        <v>312</v>
      </c>
      <c r="G383" s="245"/>
      <c r="H383" s="248">
        <v>0.70499999999999996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155</v>
      </c>
      <c r="AU383" s="254" t="s">
        <v>83</v>
      </c>
      <c r="AV383" s="14" t="s">
        <v>83</v>
      </c>
      <c r="AW383" s="14" t="s">
        <v>34</v>
      </c>
      <c r="AX383" s="14" t="s">
        <v>73</v>
      </c>
      <c r="AY383" s="254" t="s">
        <v>144</v>
      </c>
    </row>
    <row r="384" s="13" customFormat="1">
      <c r="A384" s="13"/>
      <c r="B384" s="233"/>
      <c r="C384" s="234"/>
      <c r="D384" s="235" t="s">
        <v>155</v>
      </c>
      <c r="E384" s="236" t="s">
        <v>21</v>
      </c>
      <c r="F384" s="237" t="s">
        <v>355</v>
      </c>
      <c r="G384" s="234"/>
      <c r="H384" s="236" t="s">
        <v>21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155</v>
      </c>
      <c r="AU384" s="243" t="s">
        <v>83</v>
      </c>
      <c r="AV384" s="13" t="s">
        <v>81</v>
      </c>
      <c r="AW384" s="13" t="s">
        <v>34</v>
      </c>
      <c r="AX384" s="13" t="s">
        <v>73</v>
      </c>
      <c r="AY384" s="243" t="s">
        <v>144</v>
      </c>
    </row>
    <row r="385" s="14" customFormat="1">
      <c r="A385" s="14"/>
      <c r="B385" s="244"/>
      <c r="C385" s="245"/>
      <c r="D385" s="235" t="s">
        <v>155</v>
      </c>
      <c r="E385" s="246" t="s">
        <v>21</v>
      </c>
      <c r="F385" s="247" t="s">
        <v>356</v>
      </c>
      <c r="G385" s="245"/>
      <c r="H385" s="248">
        <v>3.5699999999999998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155</v>
      </c>
      <c r="AU385" s="254" t="s">
        <v>83</v>
      </c>
      <c r="AV385" s="14" t="s">
        <v>83</v>
      </c>
      <c r="AW385" s="14" t="s">
        <v>34</v>
      </c>
      <c r="AX385" s="14" t="s">
        <v>73</v>
      </c>
      <c r="AY385" s="254" t="s">
        <v>144</v>
      </c>
    </row>
    <row r="386" s="13" customFormat="1">
      <c r="A386" s="13"/>
      <c r="B386" s="233"/>
      <c r="C386" s="234"/>
      <c r="D386" s="235" t="s">
        <v>155</v>
      </c>
      <c r="E386" s="236" t="s">
        <v>21</v>
      </c>
      <c r="F386" s="237" t="s">
        <v>357</v>
      </c>
      <c r="G386" s="234"/>
      <c r="H386" s="236" t="s">
        <v>21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155</v>
      </c>
      <c r="AU386" s="243" t="s">
        <v>83</v>
      </c>
      <c r="AV386" s="13" t="s">
        <v>81</v>
      </c>
      <c r="AW386" s="13" t="s">
        <v>34</v>
      </c>
      <c r="AX386" s="13" t="s">
        <v>73</v>
      </c>
      <c r="AY386" s="243" t="s">
        <v>144</v>
      </c>
    </row>
    <row r="387" s="14" customFormat="1">
      <c r="A387" s="14"/>
      <c r="B387" s="244"/>
      <c r="C387" s="245"/>
      <c r="D387" s="235" t="s">
        <v>155</v>
      </c>
      <c r="E387" s="246" t="s">
        <v>21</v>
      </c>
      <c r="F387" s="247" t="s">
        <v>358</v>
      </c>
      <c r="G387" s="245"/>
      <c r="H387" s="248">
        <v>1.5900000000000001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155</v>
      </c>
      <c r="AU387" s="254" t="s">
        <v>83</v>
      </c>
      <c r="AV387" s="14" t="s">
        <v>83</v>
      </c>
      <c r="AW387" s="14" t="s">
        <v>34</v>
      </c>
      <c r="AX387" s="14" t="s">
        <v>73</v>
      </c>
      <c r="AY387" s="254" t="s">
        <v>144</v>
      </c>
    </row>
    <row r="388" s="13" customFormat="1">
      <c r="A388" s="13"/>
      <c r="B388" s="233"/>
      <c r="C388" s="234"/>
      <c r="D388" s="235" t="s">
        <v>155</v>
      </c>
      <c r="E388" s="236" t="s">
        <v>21</v>
      </c>
      <c r="F388" s="237" t="s">
        <v>359</v>
      </c>
      <c r="G388" s="234"/>
      <c r="H388" s="236" t="s">
        <v>21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155</v>
      </c>
      <c r="AU388" s="243" t="s">
        <v>83</v>
      </c>
      <c r="AV388" s="13" t="s">
        <v>81</v>
      </c>
      <c r="AW388" s="13" t="s">
        <v>34</v>
      </c>
      <c r="AX388" s="13" t="s">
        <v>73</v>
      </c>
      <c r="AY388" s="243" t="s">
        <v>144</v>
      </c>
    </row>
    <row r="389" s="13" customFormat="1">
      <c r="A389" s="13"/>
      <c r="B389" s="233"/>
      <c r="C389" s="234"/>
      <c r="D389" s="235" t="s">
        <v>155</v>
      </c>
      <c r="E389" s="236" t="s">
        <v>21</v>
      </c>
      <c r="F389" s="237" t="s">
        <v>360</v>
      </c>
      <c r="G389" s="234"/>
      <c r="H389" s="236" t="s">
        <v>21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155</v>
      </c>
      <c r="AU389" s="243" t="s">
        <v>83</v>
      </c>
      <c r="AV389" s="13" t="s">
        <v>81</v>
      </c>
      <c r="AW389" s="13" t="s">
        <v>34</v>
      </c>
      <c r="AX389" s="13" t="s">
        <v>73</v>
      </c>
      <c r="AY389" s="243" t="s">
        <v>144</v>
      </c>
    </row>
    <row r="390" s="14" customFormat="1">
      <c r="A390" s="14"/>
      <c r="B390" s="244"/>
      <c r="C390" s="245"/>
      <c r="D390" s="235" t="s">
        <v>155</v>
      </c>
      <c r="E390" s="246" t="s">
        <v>21</v>
      </c>
      <c r="F390" s="247" t="s">
        <v>292</v>
      </c>
      <c r="G390" s="245"/>
      <c r="H390" s="248">
        <v>2.2799999999999998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155</v>
      </c>
      <c r="AU390" s="254" t="s">
        <v>83</v>
      </c>
      <c r="AV390" s="14" t="s">
        <v>83</v>
      </c>
      <c r="AW390" s="14" t="s">
        <v>34</v>
      </c>
      <c r="AX390" s="14" t="s">
        <v>73</v>
      </c>
      <c r="AY390" s="254" t="s">
        <v>144</v>
      </c>
    </row>
    <row r="391" s="13" customFormat="1">
      <c r="A391" s="13"/>
      <c r="B391" s="233"/>
      <c r="C391" s="234"/>
      <c r="D391" s="235" t="s">
        <v>155</v>
      </c>
      <c r="E391" s="236" t="s">
        <v>21</v>
      </c>
      <c r="F391" s="237" t="s">
        <v>361</v>
      </c>
      <c r="G391" s="234"/>
      <c r="H391" s="236" t="s">
        <v>21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155</v>
      </c>
      <c r="AU391" s="243" t="s">
        <v>83</v>
      </c>
      <c r="AV391" s="13" t="s">
        <v>81</v>
      </c>
      <c r="AW391" s="13" t="s">
        <v>34</v>
      </c>
      <c r="AX391" s="13" t="s">
        <v>73</v>
      </c>
      <c r="AY391" s="243" t="s">
        <v>144</v>
      </c>
    </row>
    <row r="392" s="13" customFormat="1">
      <c r="A392" s="13"/>
      <c r="B392" s="233"/>
      <c r="C392" s="234"/>
      <c r="D392" s="235" t="s">
        <v>155</v>
      </c>
      <c r="E392" s="236" t="s">
        <v>21</v>
      </c>
      <c r="F392" s="237" t="s">
        <v>362</v>
      </c>
      <c r="G392" s="234"/>
      <c r="H392" s="236" t="s">
        <v>21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155</v>
      </c>
      <c r="AU392" s="243" t="s">
        <v>83</v>
      </c>
      <c r="AV392" s="13" t="s">
        <v>81</v>
      </c>
      <c r="AW392" s="13" t="s">
        <v>34</v>
      </c>
      <c r="AX392" s="13" t="s">
        <v>73</v>
      </c>
      <c r="AY392" s="243" t="s">
        <v>144</v>
      </c>
    </row>
    <row r="393" s="14" customFormat="1">
      <c r="A393" s="14"/>
      <c r="B393" s="244"/>
      <c r="C393" s="245"/>
      <c r="D393" s="235" t="s">
        <v>155</v>
      </c>
      <c r="E393" s="246" t="s">
        <v>21</v>
      </c>
      <c r="F393" s="247" t="s">
        <v>363</v>
      </c>
      <c r="G393" s="245"/>
      <c r="H393" s="248">
        <v>4.2750000000000004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155</v>
      </c>
      <c r="AU393" s="254" t="s">
        <v>83</v>
      </c>
      <c r="AV393" s="14" t="s">
        <v>83</v>
      </c>
      <c r="AW393" s="14" t="s">
        <v>34</v>
      </c>
      <c r="AX393" s="14" t="s">
        <v>73</v>
      </c>
      <c r="AY393" s="254" t="s">
        <v>144</v>
      </c>
    </row>
    <row r="394" s="13" customFormat="1">
      <c r="A394" s="13"/>
      <c r="B394" s="233"/>
      <c r="C394" s="234"/>
      <c r="D394" s="235" t="s">
        <v>155</v>
      </c>
      <c r="E394" s="236" t="s">
        <v>21</v>
      </c>
      <c r="F394" s="237" t="s">
        <v>157</v>
      </c>
      <c r="G394" s="234"/>
      <c r="H394" s="236" t="s">
        <v>21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155</v>
      </c>
      <c r="AU394" s="243" t="s">
        <v>83</v>
      </c>
      <c r="AV394" s="13" t="s">
        <v>81</v>
      </c>
      <c r="AW394" s="13" t="s">
        <v>34</v>
      </c>
      <c r="AX394" s="13" t="s">
        <v>73</v>
      </c>
      <c r="AY394" s="243" t="s">
        <v>144</v>
      </c>
    </row>
    <row r="395" s="13" customFormat="1">
      <c r="A395" s="13"/>
      <c r="B395" s="233"/>
      <c r="C395" s="234"/>
      <c r="D395" s="235" t="s">
        <v>155</v>
      </c>
      <c r="E395" s="236" t="s">
        <v>21</v>
      </c>
      <c r="F395" s="237" t="s">
        <v>364</v>
      </c>
      <c r="G395" s="234"/>
      <c r="H395" s="236" t="s">
        <v>21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155</v>
      </c>
      <c r="AU395" s="243" t="s">
        <v>83</v>
      </c>
      <c r="AV395" s="13" t="s">
        <v>81</v>
      </c>
      <c r="AW395" s="13" t="s">
        <v>34</v>
      </c>
      <c r="AX395" s="13" t="s">
        <v>73</v>
      </c>
      <c r="AY395" s="243" t="s">
        <v>144</v>
      </c>
    </row>
    <row r="396" s="14" customFormat="1">
      <c r="A396" s="14"/>
      <c r="B396" s="244"/>
      <c r="C396" s="245"/>
      <c r="D396" s="235" t="s">
        <v>155</v>
      </c>
      <c r="E396" s="246" t="s">
        <v>21</v>
      </c>
      <c r="F396" s="247" t="s">
        <v>365</v>
      </c>
      <c r="G396" s="245"/>
      <c r="H396" s="248">
        <v>1.8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155</v>
      </c>
      <c r="AU396" s="254" t="s">
        <v>83</v>
      </c>
      <c r="AV396" s="14" t="s">
        <v>83</v>
      </c>
      <c r="AW396" s="14" t="s">
        <v>34</v>
      </c>
      <c r="AX396" s="14" t="s">
        <v>73</v>
      </c>
      <c r="AY396" s="254" t="s">
        <v>144</v>
      </c>
    </row>
    <row r="397" s="13" customFormat="1">
      <c r="A397" s="13"/>
      <c r="B397" s="233"/>
      <c r="C397" s="234"/>
      <c r="D397" s="235" t="s">
        <v>155</v>
      </c>
      <c r="E397" s="236" t="s">
        <v>21</v>
      </c>
      <c r="F397" s="237" t="s">
        <v>366</v>
      </c>
      <c r="G397" s="234"/>
      <c r="H397" s="236" t="s">
        <v>21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155</v>
      </c>
      <c r="AU397" s="243" t="s">
        <v>83</v>
      </c>
      <c r="AV397" s="13" t="s">
        <v>81</v>
      </c>
      <c r="AW397" s="13" t="s">
        <v>34</v>
      </c>
      <c r="AX397" s="13" t="s">
        <v>73</v>
      </c>
      <c r="AY397" s="243" t="s">
        <v>144</v>
      </c>
    </row>
    <row r="398" s="14" customFormat="1">
      <c r="A398" s="14"/>
      <c r="B398" s="244"/>
      <c r="C398" s="245"/>
      <c r="D398" s="235" t="s">
        <v>155</v>
      </c>
      <c r="E398" s="246" t="s">
        <v>21</v>
      </c>
      <c r="F398" s="247" t="s">
        <v>367</v>
      </c>
      <c r="G398" s="245"/>
      <c r="H398" s="248">
        <v>1.173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155</v>
      </c>
      <c r="AU398" s="254" t="s">
        <v>83</v>
      </c>
      <c r="AV398" s="14" t="s">
        <v>83</v>
      </c>
      <c r="AW398" s="14" t="s">
        <v>34</v>
      </c>
      <c r="AX398" s="14" t="s">
        <v>73</v>
      </c>
      <c r="AY398" s="254" t="s">
        <v>144</v>
      </c>
    </row>
    <row r="399" s="13" customFormat="1">
      <c r="A399" s="13"/>
      <c r="B399" s="233"/>
      <c r="C399" s="234"/>
      <c r="D399" s="235" t="s">
        <v>155</v>
      </c>
      <c r="E399" s="236" t="s">
        <v>21</v>
      </c>
      <c r="F399" s="237" t="s">
        <v>368</v>
      </c>
      <c r="G399" s="234"/>
      <c r="H399" s="236" t="s">
        <v>21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155</v>
      </c>
      <c r="AU399" s="243" t="s">
        <v>83</v>
      </c>
      <c r="AV399" s="13" t="s">
        <v>81</v>
      </c>
      <c r="AW399" s="13" t="s">
        <v>34</v>
      </c>
      <c r="AX399" s="13" t="s">
        <v>73</v>
      </c>
      <c r="AY399" s="243" t="s">
        <v>144</v>
      </c>
    </row>
    <row r="400" s="14" customFormat="1">
      <c r="A400" s="14"/>
      <c r="B400" s="244"/>
      <c r="C400" s="245"/>
      <c r="D400" s="235" t="s">
        <v>155</v>
      </c>
      <c r="E400" s="246" t="s">
        <v>21</v>
      </c>
      <c r="F400" s="247" t="s">
        <v>367</v>
      </c>
      <c r="G400" s="245"/>
      <c r="H400" s="248">
        <v>1.173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155</v>
      </c>
      <c r="AU400" s="254" t="s">
        <v>83</v>
      </c>
      <c r="AV400" s="14" t="s">
        <v>83</v>
      </c>
      <c r="AW400" s="14" t="s">
        <v>34</v>
      </c>
      <c r="AX400" s="14" t="s">
        <v>73</v>
      </c>
      <c r="AY400" s="254" t="s">
        <v>144</v>
      </c>
    </row>
    <row r="401" s="13" customFormat="1">
      <c r="A401" s="13"/>
      <c r="B401" s="233"/>
      <c r="C401" s="234"/>
      <c r="D401" s="235" t="s">
        <v>155</v>
      </c>
      <c r="E401" s="236" t="s">
        <v>21</v>
      </c>
      <c r="F401" s="237" t="s">
        <v>246</v>
      </c>
      <c r="G401" s="234"/>
      <c r="H401" s="236" t="s">
        <v>21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155</v>
      </c>
      <c r="AU401" s="243" t="s">
        <v>83</v>
      </c>
      <c r="AV401" s="13" t="s">
        <v>81</v>
      </c>
      <c r="AW401" s="13" t="s">
        <v>34</v>
      </c>
      <c r="AX401" s="13" t="s">
        <v>73</v>
      </c>
      <c r="AY401" s="243" t="s">
        <v>144</v>
      </c>
    </row>
    <row r="402" s="13" customFormat="1">
      <c r="A402" s="13"/>
      <c r="B402" s="233"/>
      <c r="C402" s="234"/>
      <c r="D402" s="235" t="s">
        <v>155</v>
      </c>
      <c r="E402" s="236" t="s">
        <v>21</v>
      </c>
      <c r="F402" s="237" t="s">
        <v>369</v>
      </c>
      <c r="G402" s="234"/>
      <c r="H402" s="236" t="s">
        <v>21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155</v>
      </c>
      <c r="AU402" s="243" t="s">
        <v>83</v>
      </c>
      <c r="AV402" s="13" t="s">
        <v>81</v>
      </c>
      <c r="AW402" s="13" t="s">
        <v>34</v>
      </c>
      <c r="AX402" s="13" t="s">
        <v>73</v>
      </c>
      <c r="AY402" s="243" t="s">
        <v>144</v>
      </c>
    </row>
    <row r="403" s="14" customFormat="1">
      <c r="A403" s="14"/>
      <c r="B403" s="244"/>
      <c r="C403" s="245"/>
      <c r="D403" s="235" t="s">
        <v>155</v>
      </c>
      <c r="E403" s="246" t="s">
        <v>21</v>
      </c>
      <c r="F403" s="247" t="s">
        <v>365</v>
      </c>
      <c r="G403" s="245"/>
      <c r="H403" s="248">
        <v>1.8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155</v>
      </c>
      <c r="AU403" s="254" t="s">
        <v>83</v>
      </c>
      <c r="AV403" s="14" t="s">
        <v>83</v>
      </c>
      <c r="AW403" s="14" t="s">
        <v>34</v>
      </c>
      <c r="AX403" s="14" t="s">
        <v>73</v>
      </c>
      <c r="AY403" s="254" t="s">
        <v>144</v>
      </c>
    </row>
    <row r="404" s="13" customFormat="1">
      <c r="A404" s="13"/>
      <c r="B404" s="233"/>
      <c r="C404" s="234"/>
      <c r="D404" s="235" t="s">
        <v>155</v>
      </c>
      <c r="E404" s="236" t="s">
        <v>21</v>
      </c>
      <c r="F404" s="237" t="s">
        <v>370</v>
      </c>
      <c r="G404" s="234"/>
      <c r="H404" s="236" t="s">
        <v>21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155</v>
      </c>
      <c r="AU404" s="243" t="s">
        <v>83</v>
      </c>
      <c r="AV404" s="13" t="s">
        <v>81</v>
      </c>
      <c r="AW404" s="13" t="s">
        <v>34</v>
      </c>
      <c r="AX404" s="13" t="s">
        <v>73</v>
      </c>
      <c r="AY404" s="243" t="s">
        <v>144</v>
      </c>
    </row>
    <row r="405" s="14" customFormat="1">
      <c r="A405" s="14"/>
      <c r="B405" s="244"/>
      <c r="C405" s="245"/>
      <c r="D405" s="235" t="s">
        <v>155</v>
      </c>
      <c r="E405" s="246" t="s">
        <v>21</v>
      </c>
      <c r="F405" s="247" t="s">
        <v>367</v>
      </c>
      <c r="G405" s="245"/>
      <c r="H405" s="248">
        <v>1.173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155</v>
      </c>
      <c r="AU405" s="254" t="s">
        <v>83</v>
      </c>
      <c r="AV405" s="14" t="s">
        <v>83</v>
      </c>
      <c r="AW405" s="14" t="s">
        <v>34</v>
      </c>
      <c r="AX405" s="14" t="s">
        <v>73</v>
      </c>
      <c r="AY405" s="254" t="s">
        <v>144</v>
      </c>
    </row>
    <row r="406" s="13" customFormat="1">
      <c r="A406" s="13"/>
      <c r="B406" s="233"/>
      <c r="C406" s="234"/>
      <c r="D406" s="235" t="s">
        <v>155</v>
      </c>
      <c r="E406" s="236" t="s">
        <v>21</v>
      </c>
      <c r="F406" s="237" t="s">
        <v>371</v>
      </c>
      <c r="G406" s="234"/>
      <c r="H406" s="236" t="s">
        <v>21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155</v>
      </c>
      <c r="AU406" s="243" t="s">
        <v>83</v>
      </c>
      <c r="AV406" s="13" t="s">
        <v>81</v>
      </c>
      <c r="AW406" s="13" t="s">
        <v>34</v>
      </c>
      <c r="AX406" s="13" t="s">
        <v>73</v>
      </c>
      <c r="AY406" s="243" t="s">
        <v>144</v>
      </c>
    </row>
    <row r="407" s="14" customFormat="1">
      <c r="A407" s="14"/>
      <c r="B407" s="244"/>
      <c r="C407" s="245"/>
      <c r="D407" s="235" t="s">
        <v>155</v>
      </c>
      <c r="E407" s="246" t="s">
        <v>21</v>
      </c>
      <c r="F407" s="247" t="s">
        <v>367</v>
      </c>
      <c r="G407" s="245"/>
      <c r="H407" s="248">
        <v>1.173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155</v>
      </c>
      <c r="AU407" s="254" t="s">
        <v>83</v>
      </c>
      <c r="AV407" s="14" t="s">
        <v>83</v>
      </c>
      <c r="AW407" s="14" t="s">
        <v>34</v>
      </c>
      <c r="AX407" s="14" t="s">
        <v>73</v>
      </c>
      <c r="AY407" s="254" t="s">
        <v>144</v>
      </c>
    </row>
    <row r="408" s="15" customFormat="1">
      <c r="A408" s="15"/>
      <c r="B408" s="255"/>
      <c r="C408" s="256"/>
      <c r="D408" s="235" t="s">
        <v>155</v>
      </c>
      <c r="E408" s="257" t="s">
        <v>21</v>
      </c>
      <c r="F408" s="258" t="s">
        <v>159</v>
      </c>
      <c r="G408" s="256"/>
      <c r="H408" s="259">
        <v>448.12999999999994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5" t="s">
        <v>155</v>
      </c>
      <c r="AU408" s="265" t="s">
        <v>83</v>
      </c>
      <c r="AV408" s="15" t="s">
        <v>151</v>
      </c>
      <c r="AW408" s="15" t="s">
        <v>34</v>
      </c>
      <c r="AX408" s="15" t="s">
        <v>81</v>
      </c>
      <c r="AY408" s="265" t="s">
        <v>144</v>
      </c>
    </row>
    <row r="409" s="2" customFormat="1" ht="16.5" customHeight="1">
      <c r="A409" s="40"/>
      <c r="B409" s="41"/>
      <c r="C409" s="215" t="s">
        <v>372</v>
      </c>
      <c r="D409" s="215" t="s">
        <v>146</v>
      </c>
      <c r="E409" s="216" t="s">
        <v>373</v>
      </c>
      <c r="F409" s="217" t="s">
        <v>374</v>
      </c>
      <c r="G409" s="218" t="s">
        <v>375</v>
      </c>
      <c r="H409" s="219">
        <v>1</v>
      </c>
      <c r="I409" s="220"/>
      <c r="J409" s="221">
        <f>ROUND(I409*H409,2)</f>
        <v>0</v>
      </c>
      <c r="K409" s="217" t="s">
        <v>21</v>
      </c>
      <c r="L409" s="46"/>
      <c r="M409" s="222" t="s">
        <v>21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1.6000000000000001</v>
      </c>
      <c r="T409" s="225">
        <f>S409*H409</f>
        <v>1.6000000000000001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151</v>
      </c>
      <c r="AT409" s="226" t="s">
        <v>146</v>
      </c>
      <c r="AU409" s="226" t="s">
        <v>83</v>
      </c>
      <c r="AY409" s="19" t="s">
        <v>144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81</v>
      </c>
      <c r="BK409" s="227">
        <f>ROUND(I409*H409,2)</f>
        <v>0</v>
      </c>
      <c r="BL409" s="19" t="s">
        <v>151</v>
      </c>
      <c r="BM409" s="226" t="s">
        <v>376</v>
      </c>
    </row>
    <row r="410" s="13" customFormat="1">
      <c r="A410" s="13"/>
      <c r="B410" s="233"/>
      <c r="C410" s="234"/>
      <c r="D410" s="235" t="s">
        <v>155</v>
      </c>
      <c r="E410" s="236" t="s">
        <v>21</v>
      </c>
      <c r="F410" s="237" t="s">
        <v>157</v>
      </c>
      <c r="G410" s="234"/>
      <c r="H410" s="236" t="s">
        <v>21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155</v>
      </c>
      <c r="AU410" s="243" t="s">
        <v>83</v>
      </c>
      <c r="AV410" s="13" t="s">
        <v>81</v>
      </c>
      <c r="AW410" s="13" t="s">
        <v>34</v>
      </c>
      <c r="AX410" s="13" t="s">
        <v>73</v>
      </c>
      <c r="AY410" s="243" t="s">
        <v>144</v>
      </c>
    </row>
    <row r="411" s="14" customFormat="1">
      <c r="A411" s="14"/>
      <c r="B411" s="244"/>
      <c r="C411" s="245"/>
      <c r="D411" s="235" t="s">
        <v>155</v>
      </c>
      <c r="E411" s="246" t="s">
        <v>21</v>
      </c>
      <c r="F411" s="247" t="s">
        <v>81</v>
      </c>
      <c r="G411" s="245"/>
      <c r="H411" s="248">
        <v>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155</v>
      </c>
      <c r="AU411" s="254" t="s">
        <v>83</v>
      </c>
      <c r="AV411" s="14" t="s">
        <v>83</v>
      </c>
      <c r="AW411" s="14" t="s">
        <v>34</v>
      </c>
      <c r="AX411" s="14" t="s">
        <v>73</v>
      </c>
      <c r="AY411" s="254" t="s">
        <v>144</v>
      </c>
    </row>
    <row r="412" s="15" customFormat="1">
      <c r="A412" s="15"/>
      <c r="B412" s="255"/>
      <c r="C412" s="256"/>
      <c r="D412" s="235" t="s">
        <v>155</v>
      </c>
      <c r="E412" s="257" t="s">
        <v>21</v>
      </c>
      <c r="F412" s="258" t="s">
        <v>159</v>
      </c>
      <c r="G412" s="256"/>
      <c r="H412" s="259">
        <v>1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5" t="s">
        <v>155</v>
      </c>
      <c r="AU412" s="265" t="s">
        <v>83</v>
      </c>
      <c r="AV412" s="15" t="s">
        <v>151</v>
      </c>
      <c r="AW412" s="15" t="s">
        <v>34</v>
      </c>
      <c r="AX412" s="15" t="s">
        <v>81</v>
      </c>
      <c r="AY412" s="265" t="s">
        <v>144</v>
      </c>
    </row>
    <row r="413" s="2" customFormat="1" ht="16.5" customHeight="1">
      <c r="A413" s="40"/>
      <c r="B413" s="41"/>
      <c r="C413" s="215" t="s">
        <v>377</v>
      </c>
      <c r="D413" s="215" t="s">
        <v>146</v>
      </c>
      <c r="E413" s="216" t="s">
        <v>378</v>
      </c>
      <c r="F413" s="217" t="s">
        <v>379</v>
      </c>
      <c r="G413" s="218" t="s">
        <v>177</v>
      </c>
      <c r="H413" s="219">
        <v>0.23699999999999999</v>
      </c>
      <c r="I413" s="220"/>
      <c r="J413" s="221">
        <f>ROUND(I413*H413,2)</f>
        <v>0</v>
      </c>
      <c r="K413" s="217" t="s">
        <v>21</v>
      </c>
      <c r="L413" s="46"/>
      <c r="M413" s="222" t="s">
        <v>21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0.035000000000000003</v>
      </c>
      <c r="T413" s="225">
        <f>S413*H413</f>
        <v>0.0082950000000000003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151</v>
      </c>
      <c r="AT413" s="226" t="s">
        <v>146</v>
      </c>
      <c r="AU413" s="226" t="s">
        <v>83</v>
      </c>
      <c r="AY413" s="19" t="s">
        <v>144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81</v>
      </c>
      <c r="BK413" s="227">
        <f>ROUND(I413*H413,2)</f>
        <v>0</v>
      </c>
      <c r="BL413" s="19" t="s">
        <v>151</v>
      </c>
      <c r="BM413" s="226" t="s">
        <v>380</v>
      </c>
    </row>
    <row r="414" s="13" customFormat="1">
      <c r="A414" s="13"/>
      <c r="B414" s="233"/>
      <c r="C414" s="234"/>
      <c r="D414" s="235" t="s">
        <v>155</v>
      </c>
      <c r="E414" s="236" t="s">
        <v>21</v>
      </c>
      <c r="F414" s="237" t="s">
        <v>174</v>
      </c>
      <c r="G414" s="234"/>
      <c r="H414" s="236" t="s">
        <v>21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155</v>
      </c>
      <c r="AU414" s="243" t="s">
        <v>83</v>
      </c>
      <c r="AV414" s="13" t="s">
        <v>81</v>
      </c>
      <c r="AW414" s="13" t="s">
        <v>34</v>
      </c>
      <c r="AX414" s="13" t="s">
        <v>73</v>
      </c>
      <c r="AY414" s="243" t="s">
        <v>144</v>
      </c>
    </row>
    <row r="415" s="14" customFormat="1">
      <c r="A415" s="14"/>
      <c r="B415" s="244"/>
      <c r="C415" s="245"/>
      <c r="D415" s="235" t="s">
        <v>155</v>
      </c>
      <c r="E415" s="246" t="s">
        <v>21</v>
      </c>
      <c r="F415" s="247" t="s">
        <v>262</v>
      </c>
      <c r="G415" s="245"/>
      <c r="H415" s="248">
        <v>0.23699999999999999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155</v>
      </c>
      <c r="AU415" s="254" t="s">
        <v>83</v>
      </c>
      <c r="AV415" s="14" t="s">
        <v>83</v>
      </c>
      <c r="AW415" s="14" t="s">
        <v>34</v>
      </c>
      <c r="AX415" s="14" t="s">
        <v>73</v>
      </c>
      <c r="AY415" s="254" t="s">
        <v>144</v>
      </c>
    </row>
    <row r="416" s="15" customFormat="1">
      <c r="A416" s="15"/>
      <c r="B416" s="255"/>
      <c r="C416" s="256"/>
      <c r="D416" s="235" t="s">
        <v>155</v>
      </c>
      <c r="E416" s="257" t="s">
        <v>21</v>
      </c>
      <c r="F416" s="258" t="s">
        <v>159</v>
      </c>
      <c r="G416" s="256"/>
      <c r="H416" s="259">
        <v>0.23699999999999999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5" t="s">
        <v>155</v>
      </c>
      <c r="AU416" s="265" t="s">
        <v>83</v>
      </c>
      <c r="AV416" s="15" t="s">
        <v>151</v>
      </c>
      <c r="AW416" s="15" t="s">
        <v>34</v>
      </c>
      <c r="AX416" s="15" t="s">
        <v>81</v>
      </c>
      <c r="AY416" s="265" t="s">
        <v>144</v>
      </c>
    </row>
    <row r="417" s="2" customFormat="1" ht="24.15" customHeight="1">
      <c r="A417" s="40"/>
      <c r="B417" s="41"/>
      <c r="C417" s="215" t="s">
        <v>381</v>
      </c>
      <c r="D417" s="215" t="s">
        <v>146</v>
      </c>
      <c r="E417" s="216" t="s">
        <v>382</v>
      </c>
      <c r="F417" s="217" t="s">
        <v>383</v>
      </c>
      <c r="G417" s="218" t="s">
        <v>171</v>
      </c>
      <c r="H417" s="219">
        <v>1</v>
      </c>
      <c r="I417" s="220"/>
      <c r="J417" s="221">
        <f>ROUND(I417*H417,2)</f>
        <v>0</v>
      </c>
      <c r="K417" s="217" t="s">
        <v>150</v>
      </c>
      <c r="L417" s="46"/>
      <c r="M417" s="222" t="s">
        <v>21</v>
      </c>
      <c r="N417" s="223" t="s">
        <v>44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0.029999999999999999</v>
      </c>
      <c r="T417" s="225">
        <f>S417*H417</f>
        <v>0.029999999999999999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151</v>
      </c>
      <c r="AT417" s="226" t="s">
        <v>146</v>
      </c>
      <c r="AU417" s="226" t="s">
        <v>83</v>
      </c>
      <c r="AY417" s="19" t="s">
        <v>144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81</v>
      </c>
      <c r="BK417" s="227">
        <f>ROUND(I417*H417,2)</f>
        <v>0</v>
      </c>
      <c r="BL417" s="19" t="s">
        <v>151</v>
      </c>
      <c r="BM417" s="226" t="s">
        <v>384</v>
      </c>
    </row>
    <row r="418" s="2" customFormat="1">
      <c r="A418" s="40"/>
      <c r="B418" s="41"/>
      <c r="C418" s="42"/>
      <c r="D418" s="228" t="s">
        <v>153</v>
      </c>
      <c r="E418" s="42"/>
      <c r="F418" s="229" t="s">
        <v>385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153</v>
      </c>
      <c r="AU418" s="19" t="s">
        <v>83</v>
      </c>
    </row>
    <row r="419" s="13" customFormat="1">
      <c r="A419" s="13"/>
      <c r="B419" s="233"/>
      <c r="C419" s="234"/>
      <c r="D419" s="235" t="s">
        <v>155</v>
      </c>
      <c r="E419" s="236" t="s">
        <v>21</v>
      </c>
      <c r="F419" s="237" t="s">
        <v>285</v>
      </c>
      <c r="G419" s="234"/>
      <c r="H419" s="236" t="s">
        <v>21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155</v>
      </c>
      <c r="AU419" s="243" t="s">
        <v>83</v>
      </c>
      <c r="AV419" s="13" t="s">
        <v>81</v>
      </c>
      <c r="AW419" s="13" t="s">
        <v>34</v>
      </c>
      <c r="AX419" s="13" t="s">
        <v>73</v>
      </c>
      <c r="AY419" s="243" t="s">
        <v>144</v>
      </c>
    </row>
    <row r="420" s="13" customFormat="1">
      <c r="A420" s="13"/>
      <c r="B420" s="233"/>
      <c r="C420" s="234"/>
      <c r="D420" s="235" t="s">
        <v>155</v>
      </c>
      <c r="E420" s="236" t="s">
        <v>21</v>
      </c>
      <c r="F420" s="237" t="s">
        <v>224</v>
      </c>
      <c r="G420" s="234"/>
      <c r="H420" s="236" t="s">
        <v>21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155</v>
      </c>
      <c r="AU420" s="243" t="s">
        <v>83</v>
      </c>
      <c r="AV420" s="13" t="s">
        <v>81</v>
      </c>
      <c r="AW420" s="13" t="s">
        <v>34</v>
      </c>
      <c r="AX420" s="13" t="s">
        <v>73</v>
      </c>
      <c r="AY420" s="243" t="s">
        <v>144</v>
      </c>
    </row>
    <row r="421" s="14" customFormat="1">
      <c r="A421" s="14"/>
      <c r="B421" s="244"/>
      <c r="C421" s="245"/>
      <c r="D421" s="235" t="s">
        <v>155</v>
      </c>
      <c r="E421" s="246" t="s">
        <v>21</v>
      </c>
      <c r="F421" s="247" t="s">
        <v>81</v>
      </c>
      <c r="G421" s="245"/>
      <c r="H421" s="248">
        <v>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155</v>
      </c>
      <c r="AU421" s="254" t="s">
        <v>83</v>
      </c>
      <c r="AV421" s="14" t="s">
        <v>83</v>
      </c>
      <c r="AW421" s="14" t="s">
        <v>34</v>
      </c>
      <c r="AX421" s="14" t="s">
        <v>73</v>
      </c>
      <c r="AY421" s="254" t="s">
        <v>144</v>
      </c>
    </row>
    <row r="422" s="15" customFormat="1">
      <c r="A422" s="15"/>
      <c r="B422" s="255"/>
      <c r="C422" s="256"/>
      <c r="D422" s="235" t="s">
        <v>155</v>
      </c>
      <c r="E422" s="257" t="s">
        <v>21</v>
      </c>
      <c r="F422" s="258" t="s">
        <v>159</v>
      </c>
      <c r="G422" s="256"/>
      <c r="H422" s="259">
        <v>1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5" t="s">
        <v>155</v>
      </c>
      <c r="AU422" s="265" t="s">
        <v>83</v>
      </c>
      <c r="AV422" s="15" t="s">
        <v>151</v>
      </c>
      <c r="AW422" s="15" t="s">
        <v>34</v>
      </c>
      <c r="AX422" s="15" t="s">
        <v>81</v>
      </c>
      <c r="AY422" s="265" t="s">
        <v>144</v>
      </c>
    </row>
    <row r="423" s="2" customFormat="1" ht="24.15" customHeight="1">
      <c r="A423" s="40"/>
      <c r="B423" s="41"/>
      <c r="C423" s="215" t="s">
        <v>386</v>
      </c>
      <c r="D423" s="215" t="s">
        <v>146</v>
      </c>
      <c r="E423" s="216" t="s">
        <v>387</v>
      </c>
      <c r="F423" s="217" t="s">
        <v>388</v>
      </c>
      <c r="G423" s="218" t="s">
        <v>171</v>
      </c>
      <c r="H423" s="219">
        <v>1</v>
      </c>
      <c r="I423" s="220"/>
      <c r="J423" s="221">
        <f>ROUND(I423*H423,2)</f>
        <v>0</v>
      </c>
      <c r="K423" s="217" t="s">
        <v>150</v>
      </c>
      <c r="L423" s="46"/>
      <c r="M423" s="222" t="s">
        <v>21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0.069000000000000006</v>
      </c>
      <c r="T423" s="225">
        <f>S423*H423</f>
        <v>0.069000000000000006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151</v>
      </c>
      <c r="AT423" s="226" t="s">
        <v>146</v>
      </c>
      <c r="AU423" s="226" t="s">
        <v>83</v>
      </c>
      <c r="AY423" s="19" t="s">
        <v>144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81</v>
      </c>
      <c r="BK423" s="227">
        <f>ROUND(I423*H423,2)</f>
        <v>0</v>
      </c>
      <c r="BL423" s="19" t="s">
        <v>151</v>
      </c>
      <c r="BM423" s="226" t="s">
        <v>389</v>
      </c>
    </row>
    <row r="424" s="2" customFormat="1">
      <c r="A424" s="40"/>
      <c r="B424" s="41"/>
      <c r="C424" s="42"/>
      <c r="D424" s="228" t="s">
        <v>153</v>
      </c>
      <c r="E424" s="42"/>
      <c r="F424" s="229" t="s">
        <v>390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153</v>
      </c>
      <c r="AU424" s="19" t="s">
        <v>83</v>
      </c>
    </row>
    <row r="425" s="13" customFormat="1">
      <c r="A425" s="13"/>
      <c r="B425" s="233"/>
      <c r="C425" s="234"/>
      <c r="D425" s="235" t="s">
        <v>155</v>
      </c>
      <c r="E425" s="236" t="s">
        <v>21</v>
      </c>
      <c r="F425" s="237" t="s">
        <v>237</v>
      </c>
      <c r="G425" s="234"/>
      <c r="H425" s="236" t="s">
        <v>21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155</v>
      </c>
      <c r="AU425" s="243" t="s">
        <v>83</v>
      </c>
      <c r="AV425" s="13" t="s">
        <v>81</v>
      </c>
      <c r="AW425" s="13" t="s">
        <v>34</v>
      </c>
      <c r="AX425" s="13" t="s">
        <v>73</v>
      </c>
      <c r="AY425" s="243" t="s">
        <v>144</v>
      </c>
    </row>
    <row r="426" s="13" customFormat="1">
      <c r="A426" s="13"/>
      <c r="B426" s="233"/>
      <c r="C426" s="234"/>
      <c r="D426" s="235" t="s">
        <v>155</v>
      </c>
      <c r="E426" s="236" t="s">
        <v>21</v>
      </c>
      <c r="F426" s="237" t="s">
        <v>391</v>
      </c>
      <c r="G426" s="234"/>
      <c r="H426" s="236" t="s">
        <v>21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155</v>
      </c>
      <c r="AU426" s="243" t="s">
        <v>83</v>
      </c>
      <c r="AV426" s="13" t="s">
        <v>81</v>
      </c>
      <c r="AW426" s="13" t="s">
        <v>34</v>
      </c>
      <c r="AX426" s="13" t="s">
        <v>73</v>
      </c>
      <c r="AY426" s="243" t="s">
        <v>144</v>
      </c>
    </row>
    <row r="427" s="14" customFormat="1">
      <c r="A427" s="14"/>
      <c r="B427" s="244"/>
      <c r="C427" s="245"/>
      <c r="D427" s="235" t="s">
        <v>155</v>
      </c>
      <c r="E427" s="246" t="s">
        <v>21</v>
      </c>
      <c r="F427" s="247" t="s">
        <v>81</v>
      </c>
      <c r="G427" s="245"/>
      <c r="H427" s="248">
        <v>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155</v>
      </c>
      <c r="AU427" s="254" t="s">
        <v>83</v>
      </c>
      <c r="AV427" s="14" t="s">
        <v>83</v>
      </c>
      <c r="AW427" s="14" t="s">
        <v>34</v>
      </c>
      <c r="AX427" s="14" t="s">
        <v>73</v>
      </c>
      <c r="AY427" s="254" t="s">
        <v>144</v>
      </c>
    </row>
    <row r="428" s="15" customFormat="1">
      <c r="A428" s="15"/>
      <c r="B428" s="255"/>
      <c r="C428" s="256"/>
      <c r="D428" s="235" t="s">
        <v>155</v>
      </c>
      <c r="E428" s="257" t="s">
        <v>21</v>
      </c>
      <c r="F428" s="258" t="s">
        <v>159</v>
      </c>
      <c r="G428" s="256"/>
      <c r="H428" s="259">
        <v>1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5" t="s">
        <v>155</v>
      </c>
      <c r="AU428" s="265" t="s">
        <v>83</v>
      </c>
      <c r="AV428" s="15" t="s">
        <v>151</v>
      </c>
      <c r="AW428" s="15" t="s">
        <v>34</v>
      </c>
      <c r="AX428" s="15" t="s">
        <v>81</v>
      </c>
      <c r="AY428" s="265" t="s">
        <v>144</v>
      </c>
    </row>
    <row r="429" s="2" customFormat="1" ht="24.15" customHeight="1">
      <c r="A429" s="40"/>
      <c r="B429" s="41"/>
      <c r="C429" s="215" t="s">
        <v>7</v>
      </c>
      <c r="D429" s="215" t="s">
        <v>146</v>
      </c>
      <c r="E429" s="216" t="s">
        <v>392</v>
      </c>
      <c r="F429" s="217" t="s">
        <v>393</v>
      </c>
      <c r="G429" s="218" t="s">
        <v>171</v>
      </c>
      <c r="H429" s="219">
        <v>2</v>
      </c>
      <c r="I429" s="220"/>
      <c r="J429" s="221">
        <f>ROUND(I429*H429,2)</f>
        <v>0</v>
      </c>
      <c r="K429" s="217" t="s">
        <v>150</v>
      </c>
      <c r="L429" s="46"/>
      <c r="M429" s="222" t="s">
        <v>21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0.13800000000000001</v>
      </c>
      <c r="T429" s="225">
        <f>S429*H429</f>
        <v>0.27600000000000002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151</v>
      </c>
      <c r="AT429" s="226" t="s">
        <v>146</v>
      </c>
      <c r="AU429" s="226" t="s">
        <v>83</v>
      </c>
      <c r="AY429" s="19" t="s">
        <v>144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81</v>
      </c>
      <c r="BK429" s="227">
        <f>ROUND(I429*H429,2)</f>
        <v>0</v>
      </c>
      <c r="BL429" s="19" t="s">
        <v>151</v>
      </c>
      <c r="BM429" s="226" t="s">
        <v>394</v>
      </c>
    </row>
    <row r="430" s="2" customFormat="1">
      <c r="A430" s="40"/>
      <c r="B430" s="41"/>
      <c r="C430" s="42"/>
      <c r="D430" s="228" t="s">
        <v>153</v>
      </c>
      <c r="E430" s="42"/>
      <c r="F430" s="229" t="s">
        <v>395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153</v>
      </c>
      <c r="AU430" s="19" t="s">
        <v>83</v>
      </c>
    </row>
    <row r="431" s="13" customFormat="1">
      <c r="A431" s="13"/>
      <c r="B431" s="233"/>
      <c r="C431" s="234"/>
      <c r="D431" s="235" t="s">
        <v>155</v>
      </c>
      <c r="E431" s="236" t="s">
        <v>21</v>
      </c>
      <c r="F431" s="237" t="s">
        <v>246</v>
      </c>
      <c r="G431" s="234"/>
      <c r="H431" s="236" t="s">
        <v>21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155</v>
      </c>
      <c r="AU431" s="243" t="s">
        <v>83</v>
      </c>
      <c r="AV431" s="13" t="s">
        <v>81</v>
      </c>
      <c r="AW431" s="13" t="s">
        <v>34</v>
      </c>
      <c r="AX431" s="13" t="s">
        <v>73</v>
      </c>
      <c r="AY431" s="243" t="s">
        <v>144</v>
      </c>
    </row>
    <row r="432" s="13" customFormat="1">
      <c r="A432" s="13"/>
      <c r="B432" s="233"/>
      <c r="C432" s="234"/>
      <c r="D432" s="235" t="s">
        <v>155</v>
      </c>
      <c r="E432" s="236" t="s">
        <v>21</v>
      </c>
      <c r="F432" s="237" t="s">
        <v>248</v>
      </c>
      <c r="G432" s="234"/>
      <c r="H432" s="236" t="s">
        <v>21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155</v>
      </c>
      <c r="AU432" s="243" t="s">
        <v>83</v>
      </c>
      <c r="AV432" s="13" t="s">
        <v>81</v>
      </c>
      <c r="AW432" s="13" t="s">
        <v>34</v>
      </c>
      <c r="AX432" s="13" t="s">
        <v>73</v>
      </c>
      <c r="AY432" s="243" t="s">
        <v>144</v>
      </c>
    </row>
    <row r="433" s="14" customFormat="1">
      <c r="A433" s="14"/>
      <c r="B433" s="244"/>
      <c r="C433" s="245"/>
      <c r="D433" s="235" t="s">
        <v>155</v>
      </c>
      <c r="E433" s="246" t="s">
        <v>21</v>
      </c>
      <c r="F433" s="247" t="s">
        <v>81</v>
      </c>
      <c r="G433" s="245"/>
      <c r="H433" s="248">
        <v>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155</v>
      </c>
      <c r="AU433" s="254" t="s">
        <v>83</v>
      </c>
      <c r="AV433" s="14" t="s">
        <v>83</v>
      </c>
      <c r="AW433" s="14" t="s">
        <v>34</v>
      </c>
      <c r="AX433" s="14" t="s">
        <v>73</v>
      </c>
      <c r="AY433" s="254" t="s">
        <v>144</v>
      </c>
    </row>
    <row r="434" s="13" customFormat="1">
      <c r="A434" s="13"/>
      <c r="B434" s="233"/>
      <c r="C434" s="234"/>
      <c r="D434" s="235" t="s">
        <v>155</v>
      </c>
      <c r="E434" s="236" t="s">
        <v>21</v>
      </c>
      <c r="F434" s="237" t="s">
        <v>396</v>
      </c>
      <c r="G434" s="234"/>
      <c r="H434" s="236" t="s">
        <v>21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155</v>
      </c>
      <c r="AU434" s="243" t="s">
        <v>83</v>
      </c>
      <c r="AV434" s="13" t="s">
        <v>81</v>
      </c>
      <c r="AW434" s="13" t="s">
        <v>34</v>
      </c>
      <c r="AX434" s="13" t="s">
        <v>73</v>
      </c>
      <c r="AY434" s="243" t="s">
        <v>144</v>
      </c>
    </row>
    <row r="435" s="14" customFormat="1">
      <c r="A435" s="14"/>
      <c r="B435" s="244"/>
      <c r="C435" s="245"/>
      <c r="D435" s="235" t="s">
        <v>155</v>
      </c>
      <c r="E435" s="246" t="s">
        <v>21</v>
      </c>
      <c r="F435" s="247" t="s">
        <v>81</v>
      </c>
      <c r="G435" s="245"/>
      <c r="H435" s="248">
        <v>1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155</v>
      </c>
      <c r="AU435" s="254" t="s">
        <v>83</v>
      </c>
      <c r="AV435" s="14" t="s">
        <v>83</v>
      </c>
      <c r="AW435" s="14" t="s">
        <v>34</v>
      </c>
      <c r="AX435" s="14" t="s">
        <v>73</v>
      </c>
      <c r="AY435" s="254" t="s">
        <v>144</v>
      </c>
    </row>
    <row r="436" s="15" customFormat="1">
      <c r="A436" s="15"/>
      <c r="B436" s="255"/>
      <c r="C436" s="256"/>
      <c r="D436" s="235" t="s">
        <v>155</v>
      </c>
      <c r="E436" s="257" t="s">
        <v>21</v>
      </c>
      <c r="F436" s="258" t="s">
        <v>159</v>
      </c>
      <c r="G436" s="256"/>
      <c r="H436" s="259">
        <v>2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5" t="s">
        <v>155</v>
      </c>
      <c r="AU436" s="265" t="s">
        <v>83</v>
      </c>
      <c r="AV436" s="15" t="s">
        <v>151</v>
      </c>
      <c r="AW436" s="15" t="s">
        <v>34</v>
      </c>
      <c r="AX436" s="15" t="s">
        <v>81</v>
      </c>
      <c r="AY436" s="265" t="s">
        <v>144</v>
      </c>
    </row>
    <row r="437" s="2" customFormat="1" ht="21.75" customHeight="1">
      <c r="A437" s="40"/>
      <c r="B437" s="41"/>
      <c r="C437" s="215" t="s">
        <v>397</v>
      </c>
      <c r="D437" s="215" t="s">
        <v>146</v>
      </c>
      <c r="E437" s="216" t="s">
        <v>398</v>
      </c>
      <c r="F437" s="217" t="s">
        <v>399</v>
      </c>
      <c r="G437" s="218" t="s">
        <v>185</v>
      </c>
      <c r="H437" s="219">
        <v>62.560000000000002</v>
      </c>
      <c r="I437" s="220"/>
      <c r="J437" s="221">
        <f>ROUND(I437*H437,2)</f>
        <v>0</v>
      </c>
      <c r="K437" s="217" t="s">
        <v>150</v>
      </c>
      <c r="L437" s="46"/>
      <c r="M437" s="222" t="s">
        <v>21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0.025000000000000001</v>
      </c>
      <c r="T437" s="225">
        <f>S437*H437</f>
        <v>1.5640000000000001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151</v>
      </c>
      <c r="AT437" s="226" t="s">
        <v>146</v>
      </c>
      <c r="AU437" s="226" t="s">
        <v>83</v>
      </c>
      <c r="AY437" s="19" t="s">
        <v>144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81</v>
      </c>
      <c r="BK437" s="227">
        <f>ROUND(I437*H437,2)</f>
        <v>0</v>
      </c>
      <c r="BL437" s="19" t="s">
        <v>151</v>
      </c>
      <c r="BM437" s="226" t="s">
        <v>400</v>
      </c>
    </row>
    <row r="438" s="2" customFormat="1">
      <c r="A438" s="40"/>
      <c r="B438" s="41"/>
      <c r="C438" s="42"/>
      <c r="D438" s="228" t="s">
        <v>153</v>
      </c>
      <c r="E438" s="42"/>
      <c r="F438" s="229" t="s">
        <v>401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153</v>
      </c>
      <c r="AU438" s="19" t="s">
        <v>83</v>
      </c>
    </row>
    <row r="439" s="13" customFormat="1">
      <c r="A439" s="13"/>
      <c r="B439" s="233"/>
      <c r="C439" s="234"/>
      <c r="D439" s="235" t="s">
        <v>155</v>
      </c>
      <c r="E439" s="236" t="s">
        <v>21</v>
      </c>
      <c r="F439" s="237" t="s">
        <v>202</v>
      </c>
      <c r="G439" s="234"/>
      <c r="H439" s="236" t="s">
        <v>21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155</v>
      </c>
      <c r="AU439" s="243" t="s">
        <v>83</v>
      </c>
      <c r="AV439" s="13" t="s">
        <v>81</v>
      </c>
      <c r="AW439" s="13" t="s">
        <v>34</v>
      </c>
      <c r="AX439" s="13" t="s">
        <v>73</v>
      </c>
      <c r="AY439" s="243" t="s">
        <v>144</v>
      </c>
    </row>
    <row r="440" s="14" customFormat="1">
      <c r="A440" s="14"/>
      <c r="B440" s="244"/>
      <c r="C440" s="245"/>
      <c r="D440" s="235" t="s">
        <v>155</v>
      </c>
      <c r="E440" s="246" t="s">
        <v>21</v>
      </c>
      <c r="F440" s="247" t="s">
        <v>402</v>
      </c>
      <c r="G440" s="245"/>
      <c r="H440" s="248">
        <v>62.560000000000002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155</v>
      </c>
      <c r="AU440" s="254" t="s">
        <v>83</v>
      </c>
      <c r="AV440" s="14" t="s">
        <v>83</v>
      </c>
      <c r="AW440" s="14" t="s">
        <v>34</v>
      </c>
      <c r="AX440" s="14" t="s">
        <v>73</v>
      </c>
      <c r="AY440" s="254" t="s">
        <v>144</v>
      </c>
    </row>
    <row r="441" s="15" customFormat="1">
      <c r="A441" s="15"/>
      <c r="B441" s="255"/>
      <c r="C441" s="256"/>
      <c r="D441" s="235" t="s">
        <v>155</v>
      </c>
      <c r="E441" s="257" t="s">
        <v>21</v>
      </c>
      <c r="F441" s="258" t="s">
        <v>159</v>
      </c>
      <c r="G441" s="256"/>
      <c r="H441" s="259">
        <v>62.560000000000002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5" t="s">
        <v>155</v>
      </c>
      <c r="AU441" s="265" t="s">
        <v>83</v>
      </c>
      <c r="AV441" s="15" t="s">
        <v>151</v>
      </c>
      <c r="AW441" s="15" t="s">
        <v>34</v>
      </c>
      <c r="AX441" s="15" t="s">
        <v>81</v>
      </c>
      <c r="AY441" s="265" t="s">
        <v>144</v>
      </c>
    </row>
    <row r="442" s="2" customFormat="1" ht="24.15" customHeight="1">
      <c r="A442" s="40"/>
      <c r="B442" s="41"/>
      <c r="C442" s="215" t="s">
        <v>403</v>
      </c>
      <c r="D442" s="215" t="s">
        <v>146</v>
      </c>
      <c r="E442" s="216" t="s">
        <v>404</v>
      </c>
      <c r="F442" s="217" t="s">
        <v>405</v>
      </c>
      <c r="G442" s="218" t="s">
        <v>185</v>
      </c>
      <c r="H442" s="219">
        <v>2.7999999999999998</v>
      </c>
      <c r="I442" s="220"/>
      <c r="J442" s="221">
        <f>ROUND(I442*H442,2)</f>
        <v>0</v>
      </c>
      <c r="K442" s="217" t="s">
        <v>150</v>
      </c>
      <c r="L442" s="46"/>
      <c r="M442" s="222" t="s">
        <v>21</v>
      </c>
      <c r="N442" s="223" t="s">
        <v>44</v>
      </c>
      <c r="O442" s="86"/>
      <c r="P442" s="224">
        <f>O442*H442</f>
        <v>0</v>
      </c>
      <c r="Q442" s="224">
        <v>0.00316</v>
      </c>
      <c r="R442" s="224">
        <f>Q442*H442</f>
        <v>0.008848</v>
      </c>
      <c r="S442" s="224">
        <v>0.069000000000000006</v>
      </c>
      <c r="T442" s="225">
        <f>S442*H442</f>
        <v>0.19320000000000001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151</v>
      </c>
      <c r="AT442" s="226" t="s">
        <v>146</v>
      </c>
      <c r="AU442" s="226" t="s">
        <v>83</v>
      </c>
      <c r="AY442" s="19" t="s">
        <v>144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81</v>
      </c>
      <c r="BK442" s="227">
        <f>ROUND(I442*H442,2)</f>
        <v>0</v>
      </c>
      <c r="BL442" s="19" t="s">
        <v>151</v>
      </c>
      <c r="BM442" s="226" t="s">
        <v>406</v>
      </c>
    </row>
    <row r="443" s="2" customFormat="1">
      <c r="A443" s="40"/>
      <c r="B443" s="41"/>
      <c r="C443" s="42"/>
      <c r="D443" s="228" t="s">
        <v>153</v>
      </c>
      <c r="E443" s="42"/>
      <c r="F443" s="229" t="s">
        <v>407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153</v>
      </c>
      <c r="AU443" s="19" t="s">
        <v>83</v>
      </c>
    </row>
    <row r="444" s="13" customFormat="1">
      <c r="A444" s="13"/>
      <c r="B444" s="233"/>
      <c r="C444" s="234"/>
      <c r="D444" s="235" t="s">
        <v>155</v>
      </c>
      <c r="E444" s="236" t="s">
        <v>21</v>
      </c>
      <c r="F444" s="237" t="s">
        <v>285</v>
      </c>
      <c r="G444" s="234"/>
      <c r="H444" s="236" t="s">
        <v>21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155</v>
      </c>
      <c r="AU444" s="243" t="s">
        <v>83</v>
      </c>
      <c r="AV444" s="13" t="s">
        <v>81</v>
      </c>
      <c r="AW444" s="13" t="s">
        <v>34</v>
      </c>
      <c r="AX444" s="13" t="s">
        <v>73</v>
      </c>
      <c r="AY444" s="243" t="s">
        <v>144</v>
      </c>
    </row>
    <row r="445" s="13" customFormat="1">
      <c r="A445" s="13"/>
      <c r="B445" s="233"/>
      <c r="C445" s="234"/>
      <c r="D445" s="235" t="s">
        <v>155</v>
      </c>
      <c r="E445" s="236" t="s">
        <v>21</v>
      </c>
      <c r="F445" s="237" t="s">
        <v>222</v>
      </c>
      <c r="G445" s="234"/>
      <c r="H445" s="236" t="s">
        <v>21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155</v>
      </c>
      <c r="AU445" s="243" t="s">
        <v>83</v>
      </c>
      <c r="AV445" s="13" t="s">
        <v>81</v>
      </c>
      <c r="AW445" s="13" t="s">
        <v>34</v>
      </c>
      <c r="AX445" s="13" t="s">
        <v>73</v>
      </c>
      <c r="AY445" s="243" t="s">
        <v>144</v>
      </c>
    </row>
    <row r="446" s="14" customFormat="1">
      <c r="A446" s="14"/>
      <c r="B446" s="244"/>
      <c r="C446" s="245"/>
      <c r="D446" s="235" t="s">
        <v>155</v>
      </c>
      <c r="E446" s="246" t="s">
        <v>21</v>
      </c>
      <c r="F446" s="247" t="s">
        <v>408</v>
      </c>
      <c r="G446" s="245"/>
      <c r="H446" s="248">
        <v>0.45000000000000001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155</v>
      </c>
      <c r="AU446" s="254" t="s">
        <v>83</v>
      </c>
      <c r="AV446" s="14" t="s">
        <v>83</v>
      </c>
      <c r="AW446" s="14" t="s">
        <v>34</v>
      </c>
      <c r="AX446" s="14" t="s">
        <v>73</v>
      </c>
      <c r="AY446" s="254" t="s">
        <v>144</v>
      </c>
    </row>
    <row r="447" s="13" customFormat="1">
      <c r="A447" s="13"/>
      <c r="B447" s="233"/>
      <c r="C447" s="234"/>
      <c r="D447" s="235" t="s">
        <v>155</v>
      </c>
      <c r="E447" s="236" t="s">
        <v>21</v>
      </c>
      <c r="F447" s="237" t="s">
        <v>157</v>
      </c>
      <c r="G447" s="234"/>
      <c r="H447" s="236" t="s">
        <v>21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155</v>
      </c>
      <c r="AU447" s="243" t="s">
        <v>83</v>
      </c>
      <c r="AV447" s="13" t="s">
        <v>81</v>
      </c>
      <c r="AW447" s="13" t="s">
        <v>34</v>
      </c>
      <c r="AX447" s="13" t="s">
        <v>73</v>
      </c>
      <c r="AY447" s="243" t="s">
        <v>144</v>
      </c>
    </row>
    <row r="448" s="13" customFormat="1">
      <c r="A448" s="13"/>
      <c r="B448" s="233"/>
      <c r="C448" s="234"/>
      <c r="D448" s="235" t="s">
        <v>155</v>
      </c>
      <c r="E448" s="236" t="s">
        <v>21</v>
      </c>
      <c r="F448" s="237" t="s">
        <v>222</v>
      </c>
      <c r="G448" s="234"/>
      <c r="H448" s="236" t="s">
        <v>21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155</v>
      </c>
      <c r="AU448" s="243" t="s">
        <v>83</v>
      </c>
      <c r="AV448" s="13" t="s">
        <v>81</v>
      </c>
      <c r="AW448" s="13" t="s">
        <v>34</v>
      </c>
      <c r="AX448" s="13" t="s">
        <v>73</v>
      </c>
      <c r="AY448" s="243" t="s">
        <v>144</v>
      </c>
    </row>
    <row r="449" s="14" customFormat="1">
      <c r="A449" s="14"/>
      <c r="B449" s="244"/>
      <c r="C449" s="245"/>
      <c r="D449" s="235" t="s">
        <v>155</v>
      </c>
      <c r="E449" s="246" t="s">
        <v>21</v>
      </c>
      <c r="F449" s="247" t="s">
        <v>408</v>
      </c>
      <c r="G449" s="245"/>
      <c r="H449" s="248">
        <v>0.45000000000000001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155</v>
      </c>
      <c r="AU449" s="254" t="s">
        <v>83</v>
      </c>
      <c r="AV449" s="14" t="s">
        <v>83</v>
      </c>
      <c r="AW449" s="14" t="s">
        <v>34</v>
      </c>
      <c r="AX449" s="14" t="s">
        <v>73</v>
      </c>
      <c r="AY449" s="254" t="s">
        <v>144</v>
      </c>
    </row>
    <row r="450" s="13" customFormat="1">
      <c r="A450" s="13"/>
      <c r="B450" s="233"/>
      <c r="C450" s="234"/>
      <c r="D450" s="235" t="s">
        <v>155</v>
      </c>
      <c r="E450" s="236" t="s">
        <v>21</v>
      </c>
      <c r="F450" s="237" t="s">
        <v>227</v>
      </c>
      <c r="G450" s="234"/>
      <c r="H450" s="236" t="s">
        <v>21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155</v>
      </c>
      <c r="AU450" s="243" t="s">
        <v>83</v>
      </c>
      <c r="AV450" s="13" t="s">
        <v>81</v>
      </c>
      <c r="AW450" s="13" t="s">
        <v>34</v>
      </c>
      <c r="AX450" s="13" t="s">
        <v>73</v>
      </c>
      <c r="AY450" s="243" t="s">
        <v>144</v>
      </c>
    </row>
    <row r="451" s="14" customFormat="1">
      <c r="A451" s="14"/>
      <c r="B451" s="244"/>
      <c r="C451" s="245"/>
      <c r="D451" s="235" t="s">
        <v>155</v>
      </c>
      <c r="E451" s="246" t="s">
        <v>21</v>
      </c>
      <c r="F451" s="247" t="s">
        <v>409</v>
      </c>
      <c r="G451" s="245"/>
      <c r="H451" s="248">
        <v>0.25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155</v>
      </c>
      <c r="AU451" s="254" t="s">
        <v>83</v>
      </c>
      <c r="AV451" s="14" t="s">
        <v>83</v>
      </c>
      <c r="AW451" s="14" t="s">
        <v>34</v>
      </c>
      <c r="AX451" s="14" t="s">
        <v>73</v>
      </c>
      <c r="AY451" s="254" t="s">
        <v>144</v>
      </c>
    </row>
    <row r="452" s="13" customFormat="1">
      <c r="A452" s="13"/>
      <c r="B452" s="233"/>
      <c r="C452" s="234"/>
      <c r="D452" s="235" t="s">
        <v>155</v>
      </c>
      <c r="E452" s="236" t="s">
        <v>21</v>
      </c>
      <c r="F452" s="237" t="s">
        <v>229</v>
      </c>
      <c r="G452" s="234"/>
      <c r="H452" s="236" t="s">
        <v>21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155</v>
      </c>
      <c r="AU452" s="243" t="s">
        <v>83</v>
      </c>
      <c r="AV452" s="13" t="s">
        <v>81</v>
      </c>
      <c r="AW452" s="13" t="s">
        <v>34</v>
      </c>
      <c r="AX452" s="13" t="s">
        <v>73</v>
      </c>
      <c r="AY452" s="243" t="s">
        <v>144</v>
      </c>
    </row>
    <row r="453" s="14" customFormat="1">
      <c r="A453" s="14"/>
      <c r="B453" s="244"/>
      <c r="C453" s="245"/>
      <c r="D453" s="235" t="s">
        <v>155</v>
      </c>
      <c r="E453" s="246" t="s">
        <v>21</v>
      </c>
      <c r="F453" s="247" t="s">
        <v>410</v>
      </c>
      <c r="G453" s="245"/>
      <c r="H453" s="248">
        <v>0.59999999999999998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155</v>
      </c>
      <c r="AU453" s="254" t="s">
        <v>83</v>
      </c>
      <c r="AV453" s="14" t="s">
        <v>83</v>
      </c>
      <c r="AW453" s="14" t="s">
        <v>34</v>
      </c>
      <c r="AX453" s="14" t="s">
        <v>73</v>
      </c>
      <c r="AY453" s="254" t="s">
        <v>144</v>
      </c>
    </row>
    <row r="454" s="13" customFormat="1">
      <c r="A454" s="13"/>
      <c r="B454" s="233"/>
      <c r="C454" s="234"/>
      <c r="D454" s="235" t="s">
        <v>155</v>
      </c>
      <c r="E454" s="236" t="s">
        <v>21</v>
      </c>
      <c r="F454" s="237" t="s">
        <v>246</v>
      </c>
      <c r="G454" s="234"/>
      <c r="H454" s="236" t="s">
        <v>21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155</v>
      </c>
      <c r="AU454" s="243" t="s">
        <v>83</v>
      </c>
      <c r="AV454" s="13" t="s">
        <v>81</v>
      </c>
      <c r="AW454" s="13" t="s">
        <v>34</v>
      </c>
      <c r="AX454" s="13" t="s">
        <v>73</v>
      </c>
      <c r="AY454" s="243" t="s">
        <v>144</v>
      </c>
    </row>
    <row r="455" s="13" customFormat="1">
      <c r="A455" s="13"/>
      <c r="B455" s="233"/>
      <c r="C455" s="234"/>
      <c r="D455" s="235" t="s">
        <v>155</v>
      </c>
      <c r="E455" s="236" t="s">
        <v>21</v>
      </c>
      <c r="F455" s="237" t="s">
        <v>222</v>
      </c>
      <c r="G455" s="234"/>
      <c r="H455" s="236" t="s">
        <v>21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155</v>
      </c>
      <c r="AU455" s="243" t="s">
        <v>83</v>
      </c>
      <c r="AV455" s="13" t="s">
        <v>81</v>
      </c>
      <c r="AW455" s="13" t="s">
        <v>34</v>
      </c>
      <c r="AX455" s="13" t="s">
        <v>73</v>
      </c>
      <c r="AY455" s="243" t="s">
        <v>144</v>
      </c>
    </row>
    <row r="456" s="14" customFormat="1">
      <c r="A456" s="14"/>
      <c r="B456" s="244"/>
      <c r="C456" s="245"/>
      <c r="D456" s="235" t="s">
        <v>155</v>
      </c>
      <c r="E456" s="246" t="s">
        <v>21</v>
      </c>
      <c r="F456" s="247" t="s">
        <v>408</v>
      </c>
      <c r="G456" s="245"/>
      <c r="H456" s="248">
        <v>0.45000000000000001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155</v>
      </c>
      <c r="AU456" s="254" t="s">
        <v>83</v>
      </c>
      <c r="AV456" s="14" t="s">
        <v>83</v>
      </c>
      <c r="AW456" s="14" t="s">
        <v>34</v>
      </c>
      <c r="AX456" s="14" t="s">
        <v>73</v>
      </c>
      <c r="AY456" s="254" t="s">
        <v>144</v>
      </c>
    </row>
    <row r="457" s="13" customFormat="1">
      <c r="A457" s="13"/>
      <c r="B457" s="233"/>
      <c r="C457" s="234"/>
      <c r="D457" s="235" t="s">
        <v>155</v>
      </c>
      <c r="E457" s="236" t="s">
        <v>21</v>
      </c>
      <c r="F457" s="237" t="s">
        <v>229</v>
      </c>
      <c r="G457" s="234"/>
      <c r="H457" s="236" t="s">
        <v>21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155</v>
      </c>
      <c r="AU457" s="243" t="s">
        <v>83</v>
      </c>
      <c r="AV457" s="13" t="s">
        <v>81</v>
      </c>
      <c r="AW457" s="13" t="s">
        <v>34</v>
      </c>
      <c r="AX457" s="13" t="s">
        <v>73</v>
      </c>
      <c r="AY457" s="243" t="s">
        <v>144</v>
      </c>
    </row>
    <row r="458" s="14" customFormat="1">
      <c r="A458" s="14"/>
      <c r="B458" s="244"/>
      <c r="C458" s="245"/>
      <c r="D458" s="235" t="s">
        <v>155</v>
      </c>
      <c r="E458" s="246" t="s">
        <v>21</v>
      </c>
      <c r="F458" s="247" t="s">
        <v>410</v>
      </c>
      <c r="G458" s="245"/>
      <c r="H458" s="248">
        <v>0.59999999999999998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155</v>
      </c>
      <c r="AU458" s="254" t="s">
        <v>83</v>
      </c>
      <c r="AV458" s="14" t="s">
        <v>83</v>
      </c>
      <c r="AW458" s="14" t="s">
        <v>34</v>
      </c>
      <c r="AX458" s="14" t="s">
        <v>73</v>
      </c>
      <c r="AY458" s="254" t="s">
        <v>144</v>
      </c>
    </row>
    <row r="459" s="15" customFormat="1">
      <c r="A459" s="15"/>
      <c r="B459" s="255"/>
      <c r="C459" s="256"/>
      <c r="D459" s="235" t="s">
        <v>155</v>
      </c>
      <c r="E459" s="257" t="s">
        <v>21</v>
      </c>
      <c r="F459" s="258" t="s">
        <v>159</v>
      </c>
      <c r="G459" s="256"/>
      <c r="H459" s="259">
        <v>2.7999999999999998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155</v>
      </c>
      <c r="AU459" s="265" t="s">
        <v>83</v>
      </c>
      <c r="AV459" s="15" t="s">
        <v>151</v>
      </c>
      <c r="AW459" s="15" t="s">
        <v>34</v>
      </c>
      <c r="AX459" s="15" t="s">
        <v>81</v>
      </c>
      <c r="AY459" s="265" t="s">
        <v>144</v>
      </c>
    </row>
    <row r="460" s="2" customFormat="1" ht="24.15" customHeight="1">
      <c r="A460" s="40"/>
      <c r="B460" s="41"/>
      <c r="C460" s="215" t="s">
        <v>411</v>
      </c>
      <c r="D460" s="215" t="s">
        <v>146</v>
      </c>
      <c r="E460" s="216" t="s">
        <v>412</v>
      </c>
      <c r="F460" s="217" t="s">
        <v>413</v>
      </c>
      <c r="G460" s="218" t="s">
        <v>185</v>
      </c>
      <c r="H460" s="219">
        <v>0.29999999999999999</v>
      </c>
      <c r="I460" s="220"/>
      <c r="J460" s="221">
        <f>ROUND(I460*H460,2)</f>
        <v>0</v>
      </c>
      <c r="K460" s="217" t="s">
        <v>150</v>
      </c>
      <c r="L460" s="46"/>
      <c r="M460" s="222" t="s">
        <v>21</v>
      </c>
      <c r="N460" s="223" t="s">
        <v>44</v>
      </c>
      <c r="O460" s="86"/>
      <c r="P460" s="224">
        <f>O460*H460</f>
        <v>0</v>
      </c>
      <c r="Q460" s="224">
        <v>0.00365</v>
      </c>
      <c r="R460" s="224">
        <f>Q460*H460</f>
        <v>0.0010950000000000001</v>
      </c>
      <c r="S460" s="224">
        <v>0.11</v>
      </c>
      <c r="T460" s="225">
        <f>S460*H460</f>
        <v>0.033000000000000002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151</v>
      </c>
      <c r="AT460" s="226" t="s">
        <v>146</v>
      </c>
      <c r="AU460" s="226" t="s">
        <v>83</v>
      </c>
      <c r="AY460" s="19" t="s">
        <v>144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81</v>
      </c>
      <c r="BK460" s="227">
        <f>ROUND(I460*H460,2)</f>
        <v>0</v>
      </c>
      <c r="BL460" s="19" t="s">
        <v>151</v>
      </c>
      <c r="BM460" s="226" t="s">
        <v>414</v>
      </c>
    </row>
    <row r="461" s="2" customFormat="1">
      <c r="A461" s="40"/>
      <c r="B461" s="41"/>
      <c r="C461" s="42"/>
      <c r="D461" s="228" t="s">
        <v>153</v>
      </c>
      <c r="E461" s="42"/>
      <c r="F461" s="229" t="s">
        <v>415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153</v>
      </c>
      <c r="AU461" s="19" t="s">
        <v>83</v>
      </c>
    </row>
    <row r="462" s="13" customFormat="1">
      <c r="A462" s="13"/>
      <c r="B462" s="233"/>
      <c r="C462" s="234"/>
      <c r="D462" s="235" t="s">
        <v>155</v>
      </c>
      <c r="E462" s="236" t="s">
        <v>21</v>
      </c>
      <c r="F462" s="237" t="s">
        <v>157</v>
      </c>
      <c r="G462" s="234"/>
      <c r="H462" s="236" t="s">
        <v>21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155</v>
      </c>
      <c r="AU462" s="243" t="s">
        <v>83</v>
      </c>
      <c r="AV462" s="13" t="s">
        <v>81</v>
      </c>
      <c r="AW462" s="13" t="s">
        <v>34</v>
      </c>
      <c r="AX462" s="13" t="s">
        <v>73</v>
      </c>
      <c r="AY462" s="243" t="s">
        <v>144</v>
      </c>
    </row>
    <row r="463" s="13" customFormat="1">
      <c r="A463" s="13"/>
      <c r="B463" s="233"/>
      <c r="C463" s="234"/>
      <c r="D463" s="235" t="s">
        <v>155</v>
      </c>
      <c r="E463" s="236" t="s">
        <v>21</v>
      </c>
      <c r="F463" s="237" t="s">
        <v>235</v>
      </c>
      <c r="G463" s="234"/>
      <c r="H463" s="236" t="s">
        <v>21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155</v>
      </c>
      <c r="AU463" s="243" t="s">
        <v>83</v>
      </c>
      <c r="AV463" s="13" t="s">
        <v>81</v>
      </c>
      <c r="AW463" s="13" t="s">
        <v>34</v>
      </c>
      <c r="AX463" s="13" t="s">
        <v>73</v>
      </c>
      <c r="AY463" s="243" t="s">
        <v>144</v>
      </c>
    </row>
    <row r="464" s="14" customFormat="1">
      <c r="A464" s="14"/>
      <c r="B464" s="244"/>
      <c r="C464" s="245"/>
      <c r="D464" s="235" t="s">
        <v>155</v>
      </c>
      <c r="E464" s="246" t="s">
        <v>21</v>
      </c>
      <c r="F464" s="247" t="s">
        <v>416</v>
      </c>
      <c r="G464" s="245"/>
      <c r="H464" s="248">
        <v>0.29999999999999999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155</v>
      </c>
      <c r="AU464" s="254" t="s">
        <v>83</v>
      </c>
      <c r="AV464" s="14" t="s">
        <v>83</v>
      </c>
      <c r="AW464" s="14" t="s">
        <v>34</v>
      </c>
      <c r="AX464" s="14" t="s">
        <v>73</v>
      </c>
      <c r="AY464" s="254" t="s">
        <v>144</v>
      </c>
    </row>
    <row r="465" s="15" customFormat="1">
      <c r="A465" s="15"/>
      <c r="B465" s="255"/>
      <c r="C465" s="256"/>
      <c r="D465" s="235" t="s">
        <v>155</v>
      </c>
      <c r="E465" s="257" t="s">
        <v>21</v>
      </c>
      <c r="F465" s="258" t="s">
        <v>159</v>
      </c>
      <c r="G465" s="256"/>
      <c r="H465" s="259">
        <v>0.29999999999999999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5" t="s">
        <v>155</v>
      </c>
      <c r="AU465" s="265" t="s">
        <v>83</v>
      </c>
      <c r="AV465" s="15" t="s">
        <v>151</v>
      </c>
      <c r="AW465" s="15" t="s">
        <v>34</v>
      </c>
      <c r="AX465" s="15" t="s">
        <v>81</v>
      </c>
      <c r="AY465" s="265" t="s">
        <v>144</v>
      </c>
    </row>
    <row r="466" s="2" customFormat="1" ht="24.15" customHeight="1">
      <c r="A466" s="40"/>
      <c r="B466" s="41"/>
      <c r="C466" s="215" t="s">
        <v>417</v>
      </c>
      <c r="D466" s="215" t="s">
        <v>146</v>
      </c>
      <c r="E466" s="216" t="s">
        <v>418</v>
      </c>
      <c r="F466" s="217" t="s">
        <v>419</v>
      </c>
      <c r="G466" s="218" t="s">
        <v>185</v>
      </c>
      <c r="H466" s="219">
        <v>17.960000000000001</v>
      </c>
      <c r="I466" s="220"/>
      <c r="J466" s="221">
        <f>ROUND(I466*H466,2)</f>
        <v>0</v>
      </c>
      <c r="K466" s="217" t="s">
        <v>150</v>
      </c>
      <c r="L466" s="46"/>
      <c r="M466" s="222" t="s">
        <v>21</v>
      </c>
      <c r="N466" s="223" t="s">
        <v>44</v>
      </c>
      <c r="O466" s="86"/>
      <c r="P466" s="224">
        <f>O466*H466</f>
        <v>0</v>
      </c>
      <c r="Q466" s="224">
        <v>0.0039500000000000004</v>
      </c>
      <c r="R466" s="224">
        <f>Q466*H466</f>
        <v>0.070942000000000005</v>
      </c>
      <c r="S466" s="224">
        <v>0.16</v>
      </c>
      <c r="T466" s="225">
        <f>S466*H466</f>
        <v>2.8736000000000002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151</v>
      </c>
      <c r="AT466" s="226" t="s">
        <v>146</v>
      </c>
      <c r="AU466" s="226" t="s">
        <v>83</v>
      </c>
      <c r="AY466" s="19" t="s">
        <v>144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81</v>
      </c>
      <c r="BK466" s="227">
        <f>ROUND(I466*H466,2)</f>
        <v>0</v>
      </c>
      <c r="BL466" s="19" t="s">
        <v>151</v>
      </c>
      <c r="BM466" s="226" t="s">
        <v>420</v>
      </c>
    </row>
    <row r="467" s="2" customFormat="1">
      <c r="A467" s="40"/>
      <c r="B467" s="41"/>
      <c r="C467" s="42"/>
      <c r="D467" s="228" t="s">
        <v>153</v>
      </c>
      <c r="E467" s="42"/>
      <c r="F467" s="229" t="s">
        <v>421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153</v>
      </c>
      <c r="AU467" s="19" t="s">
        <v>83</v>
      </c>
    </row>
    <row r="468" s="13" customFormat="1">
      <c r="A468" s="13"/>
      <c r="B468" s="233"/>
      <c r="C468" s="234"/>
      <c r="D468" s="235" t="s">
        <v>155</v>
      </c>
      <c r="E468" s="236" t="s">
        <v>21</v>
      </c>
      <c r="F468" s="237" t="s">
        <v>285</v>
      </c>
      <c r="G468" s="234"/>
      <c r="H468" s="236" t="s">
        <v>21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155</v>
      </c>
      <c r="AU468" s="243" t="s">
        <v>83</v>
      </c>
      <c r="AV468" s="13" t="s">
        <v>81</v>
      </c>
      <c r="AW468" s="13" t="s">
        <v>34</v>
      </c>
      <c r="AX468" s="13" t="s">
        <v>73</v>
      </c>
      <c r="AY468" s="243" t="s">
        <v>144</v>
      </c>
    </row>
    <row r="469" s="13" customFormat="1">
      <c r="A469" s="13"/>
      <c r="B469" s="233"/>
      <c r="C469" s="234"/>
      <c r="D469" s="235" t="s">
        <v>155</v>
      </c>
      <c r="E469" s="236" t="s">
        <v>21</v>
      </c>
      <c r="F469" s="237" t="s">
        <v>220</v>
      </c>
      <c r="G469" s="234"/>
      <c r="H469" s="236" t="s">
        <v>21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155</v>
      </c>
      <c r="AU469" s="243" t="s">
        <v>83</v>
      </c>
      <c r="AV469" s="13" t="s">
        <v>81</v>
      </c>
      <c r="AW469" s="13" t="s">
        <v>34</v>
      </c>
      <c r="AX469" s="13" t="s">
        <v>73</v>
      </c>
      <c r="AY469" s="243" t="s">
        <v>144</v>
      </c>
    </row>
    <row r="470" s="14" customFormat="1">
      <c r="A470" s="14"/>
      <c r="B470" s="244"/>
      <c r="C470" s="245"/>
      <c r="D470" s="235" t="s">
        <v>155</v>
      </c>
      <c r="E470" s="246" t="s">
        <v>21</v>
      </c>
      <c r="F470" s="247" t="s">
        <v>422</v>
      </c>
      <c r="G470" s="245"/>
      <c r="H470" s="248">
        <v>1.8799999999999999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155</v>
      </c>
      <c r="AU470" s="254" t="s">
        <v>83</v>
      </c>
      <c r="AV470" s="14" t="s">
        <v>83</v>
      </c>
      <c r="AW470" s="14" t="s">
        <v>34</v>
      </c>
      <c r="AX470" s="14" t="s">
        <v>73</v>
      </c>
      <c r="AY470" s="254" t="s">
        <v>144</v>
      </c>
    </row>
    <row r="471" s="13" customFormat="1">
      <c r="A471" s="13"/>
      <c r="B471" s="233"/>
      <c r="C471" s="234"/>
      <c r="D471" s="235" t="s">
        <v>155</v>
      </c>
      <c r="E471" s="236" t="s">
        <v>21</v>
      </c>
      <c r="F471" s="237" t="s">
        <v>157</v>
      </c>
      <c r="G471" s="234"/>
      <c r="H471" s="236" t="s">
        <v>21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155</v>
      </c>
      <c r="AU471" s="243" t="s">
        <v>83</v>
      </c>
      <c r="AV471" s="13" t="s">
        <v>81</v>
      </c>
      <c r="AW471" s="13" t="s">
        <v>34</v>
      </c>
      <c r="AX471" s="13" t="s">
        <v>73</v>
      </c>
      <c r="AY471" s="243" t="s">
        <v>144</v>
      </c>
    </row>
    <row r="472" s="13" customFormat="1">
      <c r="A472" s="13"/>
      <c r="B472" s="233"/>
      <c r="C472" s="234"/>
      <c r="D472" s="235" t="s">
        <v>155</v>
      </c>
      <c r="E472" s="236" t="s">
        <v>21</v>
      </c>
      <c r="F472" s="237" t="s">
        <v>220</v>
      </c>
      <c r="G472" s="234"/>
      <c r="H472" s="236" t="s">
        <v>21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155</v>
      </c>
      <c r="AU472" s="243" t="s">
        <v>83</v>
      </c>
      <c r="AV472" s="13" t="s">
        <v>81</v>
      </c>
      <c r="AW472" s="13" t="s">
        <v>34</v>
      </c>
      <c r="AX472" s="13" t="s">
        <v>73</v>
      </c>
      <c r="AY472" s="243" t="s">
        <v>144</v>
      </c>
    </row>
    <row r="473" s="14" customFormat="1">
      <c r="A473" s="14"/>
      <c r="B473" s="244"/>
      <c r="C473" s="245"/>
      <c r="D473" s="235" t="s">
        <v>155</v>
      </c>
      <c r="E473" s="246" t="s">
        <v>21</v>
      </c>
      <c r="F473" s="247" t="s">
        <v>423</v>
      </c>
      <c r="G473" s="245"/>
      <c r="H473" s="248">
        <v>8.4600000000000009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155</v>
      </c>
      <c r="AU473" s="254" t="s">
        <v>83</v>
      </c>
      <c r="AV473" s="14" t="s">
        <v>83</v>
      </c>
      <c r="AW473" s="14" t="s">
        <v>34</v>
      </c>
      <c r="AX473" s="14" t="s">
        <v>73</v>
      </c>
      <c r="AY473" s="254" t="s">
        <v>144</v>
      </c>
    </row>
    <row r="474" s="13" customFormat="1">
      <c r="A474" s="13"/>
      <c r="B474" s="233"/>
      <c r="C474" s="234"/>
      <c r="D474" s="235" t="s">
        <v>155</v>
      </c>
      <c r="E474" s="236" t="s">
        <v>21</v>
      </c>
      <c r="F474" s="237" t="s">
        <v>237</v>
      </c>
      <c r="G474" s="234"/>
      <c r="H474" s="236" t="s">
        <v>21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155</v>
      </c>
      <c r="AU474" s="243" t="s">
        <v>83</v>
      </c>
      <c r="AV474" s="13" t="s">
        <v>81</v>
      </c>
      <c r="AW474" s="13" t="s">
        <v>34</v>
      </c>
      <c r="AX474" s="13" t="s">
        <v>73</v>
      </c>
      <c r="AY474" s="243" t="s">
        <v>144</v>
      </c>
    </row>
    <row r="475" s="13" customFormat="1">
      <c r="A475" s="13"/>
      <c r="B475" s="233"/>
      <c r="C475" s="234"/>
      <c r="D475" s="235" t="s">
        <v>155</v>
      </c>
      <c r="E475" s="236" t="s">
        <v>21</v>
      </c>
      <c r="F475" s="237" t="s">
        <v>220</v>
      </c>
      <c r="G475" s="234"/>
      <c r="H475" s="236" t="s">
        <v>21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155</v>
      </c>
      <c r="AU475" s="243" t="s">
        <v>83</v>
      </c>
      <c r="AV475" s="13" t="s">
        <v>81</v>
      </c>
      <c r="AW475" s="13" t="s">
        <v>34</v>
      </c>
      <c r="AX475" s="13" t="s">
        <v>73</v>
      </c>
      <c r="AY475" s="243" t="s">
        <v>144</v>
      </c>
    </row>
    <row r="476" s="14" customFormat="1">
      <c r="A476" s="14"/>
      <c r="B476" s="244"/>
      <c r="C476" s="245"/>
      <c r="D476" s="235" t="s">
        <v>155</v>
      </c>
      <c r="E476" s="246" t="s">
        <v>21</v>
      </c>
      <c r="F476" s="247" t="s">
        <v>422</v>
      </c>
      <c r="G476" s="245"/>
      <c r="H476" s="248">
        <v>1.8799999999999999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155</v>
      </c>
      <c r="AU476" s="254" t="s">
        <v>83</v>
      </c>
      <c r="AV476" s="14" t="s">
        <v>83</v>
      </c>
      <c r="AW476" s="14" t="s">
        <v>34</v>
      </c>
      <c r="AX476" s="14" t="s">
        <v>73</v>
      </c>
      <c r="AY476" s="254" t="s">
        <v>144</v>
      </c>
    </row>
    <row r="477" s="13" customFormat="1">
      <c r="A477" s="13"/>
      <c r="B477" s="233"/>
      <c r="C477" s="234"/>
      <c r="D477" s="235" t="s">
        <v>155</v>
      </c>
      <c r="E477" s="236" t="s">
        <v>21</v>
      </c>
      <c r="F477" s="237" t="s">
        <v>424</v>
      </c>
      <c r="G477" s="234"/>
      <c r="H477" s="236" t="s">
        <v>21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155</v>
      </c>
      <c r="AU477" s="243" t="s">
        <v>83</v>
      </c>
      <c r="AV477" s="13" t="s">
        <v>81</v>
      </c>
      <c r="AW477" s="13" t="s">
        <v>34</v>
      </c>
      <c r="AX477" s="13" t="s">
        <v>73</v>
      </c>
      <c r="AY477" s="243" t="s">
        <v>144</v>
      </c>
    </row>
    <row r="478" s="14" customFormat="1">
      <c r="A478" s="14"/>
      <c r="B478" s="244"/>
      <c r="C478" s="245"/>
      <c r="D478" s="235" t="s">
        <v>155</v>
      </c>
      <c r="E478" s="246" t="s">
        <v>21</v>
      </c>
      <c r="F478" s="247" t="s">
        <v>425</v>
      </c>
      <c r="G478" s="245"/>
      <c r="H478" s="248">
        <v>0.10000000000000001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155</v>
      </c>
      <c r="AU478" s="254" t="s">
        <v>83</v>
      </c>
      <c r="AV478" s="14" t="s">
        <v>83</v>
      </c>
      <c r="AW478" s="14" t="s">
        <v>34</v>
      </c>
      <c r="AX478" s="14" t="s">
        <v>73</v>
      </c>
      <c r="AY478" s="254" t="s">
        <v>144</v>
      </c>
    </row>
    <row r="479" s="13" customFormat="1">
      <c r="A479" s="13"/>
      <c r="B479" s="233"/>
      <c r="C479" s="234"/>
      <c r="D479" s="235" t="s">
        <v>155</v>
      </c>
      <c r="E479" s="236" t="s">
        <v>21</v>
      </c>
      <c r="F479" s="237" t="s">
        <v>246</v>
      </c>
      <c r="G479" s="234"/>
      <c r="H479" s="236" t="s">
        <v>21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155</v>
      </c>
      <c r="AU479" s="243" t="s">
        <v>83</v>
      </c>
      <c r="AV479" s="13" t="s">
        <v>81</v>
      </c>
      <c r="AW479" s="13" t="s">
        <v>34</v>
      </c>
      <c r="AX479" s="13" t="s">
        <v>73</v>
      </c>
      <c r="AY479" s="243" t="s">
        <v>144</v>
      </c>
    </row>
    <row r="480" s="13" customFormat="1">
      <c r="A480" s="13"/>
      <c r="B480" s="233"/>
      <c r="C480" s="234"/>
      <c r="D480" s="235" t="s">
        <v>155</v>
      </c>
      <c r="E480" s="236" t="s">
        <v>21</v>
      </c>
      <c r="F480" s="237" t="s">
        <v>220</v>
      </c>
      <c r="G480" s="234"/>
      <c r="H480" s="236" t="s">
        <v>21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155</v>
      </c>
      <c r="AU480" s="243" t="s">
        <v>83</v>
      </c>
      <c r="AV480" s="13" t="s">
        <v>81</v>
      </c>
      <c r="AW480" s="13" t="s">
        <v>34</v>
      </c>
      <c r="AX480" s="13" t="s">
        <v>73</v>
      </c>
      <c r="AY480" s="243" t="s">
        <v>144</v>
      </c>
    </row>
    <row r="481" s="14" customFormat="1">
      <c r="A481" s="14"/>
      <c r="B481" s="244"/>
      <c r="C481" s="245"/>
      <c r="D481" s="235" t="s">
        <v>155</v>
      </c>
      <c r="E481" s="246" t="s">
        <v>21</v>
      </c>
      <c r="F481" s="247" t="s">
        <v>426</v>
      </c>
      <c r="G481" s="245"/>
      <c r="H481" s="248">
        <v>5.6399999999999997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155</v>
      </c>
      <c r="AU481" s="254" t="s">
        <v>83</v>
      </c>
      <c r="AV481" s="14" t="s">
        <v>83</v>
      </c>
      <c r="AW481" s="14" t="s">
        <v>34</v>
      </c>
      <c r="AX481" s="14" t="s">
        <v>73</v>
      </c>
      <c r="AY481" s="254" t="s">
        <v>144</v>
      </c>
    </row>
    <row r="482" s="15" customFormat="1">
      <c r="A482" s="15"/>
      <c r="B482" s="255"/>
      <c r="C482" s="256"/>
      <c r="D482" s="235" t="s">
        <v>155</v>
      </c>
      <c r="E482" s="257" t="s">
        <v>21</v>
      </c>
      <c r="F482" s="258" t="s">
        <v>159</v>
      </c>
      <c r="G482" s="256"/>
      <c r="H482" s="259">
        <v>17.960000000000001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155</v>
      </c>
      <c r="AU482" s="265" t="s">
        <v>83</v>
      </c>
      <c r="AV482" s="15" t="s">
        <v>151</v>
      </c>
      <c r="AW482" s="15" t="s">
        <v>34</v>
      </c>
      <c r="AX482" s="15" t="s">
        <v>81</v>
      </c>
      <c r="AY482" s="265" t="s">
        <v>144</v>
      </c>
    </row>
    <row r="483" s="2" customFormat="1" ht="24.15" customHeight="1">
      <c r="A483" s="40"/>
      <c r="B483" s="41"/>
      <c r="C483" s="215" t="s">
        <v>427</v>
      </c>
      <c r="D483" s="215" t="s">
        <v>146</v>
      </c>
      <c r="E483" s="216" t="s">
        <v>428</v>
      </c>
      <c r="F483" s="217" t="s">
        <v>429</v>
      </c>
      <c r="G483" s="218" t="s">
        <v>185</v>
      </c>
      <c r="H483" s="219">
        <v>3.1200000000000001</v>
      </c>
      <c r="I483" s="220"/>
      <c r="J483" s="221">
        <f>ROUND(I483*H483,2)</f>
        <v>0</v>
      </c>
      <c r="K483" s="217" t="s">
        <v>150</v>
      </c>
      <c r="L483" s="46"/>
      <c r="M483" s="222" t="s">
        <v>21</v>
      </c>
      <c r="N483" s="223" t="s">
        <v>44</v>
      </c>
      <c r="O483" s="86"/>
      <c r="P483" s="224">
        <f>O483*H483</f>
        <v>0</v>
      </c>
      <c r="Q483" s="224">
        <v>0.0016199999999999999</v>
      </c>
      <c r="R483" s="224">
        <f>Q483*H483</f>
        <v>0.0050543999999999997</v>
      </c>
      <c r="S483" s="224">
        <v>0.029000000000000001</v>
      </c>
      <c r="T483" s="225">
        <f>S483*H483</f>
        <v>0.090480000000000005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151</v>
      </c>
      <c r="AT483" s="226" t="s">
        <v>146</v>
      </c>
      <c r="AU483" s="226" t="s">
        <v>83</v>
      </c>
      <c r="AY483" s="19" t="s">
        <v>144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81</v>
      </c>
      <c r="BK483" s="227">
        <f>ROUND(I483*H483,2)</f>
        <v>0</v>
      </c>
      <c r="BL483" s="19" t="s">
        <v>151</v>
      </c>
      <c r="BM483" s="226" t="s">
        <v>430</v>
      </c>
    </row>
    <row r="484" s="2" customFormat="1">
      <c r="A484" s="40"/>
      <c r="B484" s="41"/>
      <c r="C484" s="42"/>
      <c r="D484" s="228" t="s">
        <v>153</v>
      </c>
      <c r="E484" s="42"/>
      <c r="F484" s="229" t="s">
        <v>431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153</v>
      </c>
      <c r="AU484" s="19" t="s">
        <v>83</v>
      </c>
    </row>
    <row r="485" s="13" customFormat="1">
      <c r="A485" s="13"/>
      <c r="B485" s="233"/>
      <c r="C485" s="234"/>
      <c r="D485" s="235" t="s">
        <v>155</v>
      </c>
      <c r="E485" s="236" t="s">
        <v>21</v>
      </c>
      <c r="F485" s="237" t="s">
        <v>157</v>
      </c>
      <c r="G485" s="234"/>
      <c r="H485" s="236" t="s">
        <v>21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155</v>
      </c>
      <c r="AU485" s="243" t="s">
        <v>83</v>
      </c>
      <c r="AV485" s="13" t="s">
        <v>81</v>
      </c>
      <c r="AW485" s="13" t="s">
        <v>34</v>
      </c>
      <c r="AX485" s="13" t="s">
        <v>73</v>
      </c>
      <c r="AY485" s="243" t="s">
        <v>144</v>
      </c>
    </row>
    <row r="486" s="13" customFormat="1">
      <c r="A486" s="13"/>
      <c r="B486" s="233"/>
      <c r="C486" s="234"/>
      <c r="D486" s="235" t="s">
        <v>155</v>
      </c>
      <c r="E486" s="236" t="s">
        <v>21</v>
      </c>
      <c r="F486" s="237" t="s">
        <v>432</v>
      </c>
      <c r="G486" s="234"/>
      <c r="H486" s="236" t="s">
        <v>21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155</v>
      </c>
      <c r="AU486" s="243" t="s">
        <v>83</v>
      </c>
      <c r="AV486" s="13" t="s">
        <v>81</v>
      </c>
      <c r="AW486" s="13" t="s">
        <v>34</v>
      </c>
      <c r="AX486" s="13" t="s">
        <v>73</v>
      </c>
      <c r="AY486" s="243" t="s">
        <v>144</v>
      </c>
    </row>
    <row r="487" s="14" customFormat="1">
      <c r="A487" s="14"/>
      <c r="B487" s="244"/>
      <c r="C487" s="245"/>
      <c r="D487" s="235" t="s">
        <v>155</v>
      </c>
      <c r="E487" s="246" t="s">
        <v>21</v>
      </c>
      <c r="F487" s="247" t="s">
        <v>433</v>
      </c>
      <c r="G487" s="245"/>
      <c r="H487" s="248">
        <v>0.90000000000000002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155</v>
      </c>
      <c r="AU487" s="254" t="s">
        <v>83</v>
      </c>
      <c r="AV487" s="14" t="s">
        <v>83</v>
      </c>
      <c r="AW487" s="14" t="s">
        <v>34</v>
      </c>
      <c r="AX487" s="14" t="s">
        <v>73</v>
      </c>
      <c r="AY487" s="254" t="s">
        <v>144</v>
      </c>
    </row>
    <row r="488" s="13" customFormat="1">
      <c r="A488" s="13"/>
      <c r="B488" s="233"/>
      <c r="C488" s="234"/>
      <c r="D488" s="235" t="s">
        <v>155</v>
      </c>
      <c r="E488" s="236" t="s">
        <v>21</v>
      </c>
      <c r="F488" s="237" t="s">
        <v>246</v>
      </c>
      <c r="G488" s="234"/>
      <c r="H488" s="236" t="s">
        <v>21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155</v>
      </c>
      <c r="AU488" s="243" t="s">
        <v>83</v>
      </c>
      <c r="AV488" s="13" t="s">
        <v>81</v>
      </c>
      <c r="AW488" s="13" t="s">
        <v>34</v>
      </c>
      <c r="AX488" s="13" t="s">
        <v>73</v>
      </c>
      <c r="AY488" s="243" t="s">
        <v>144</v>
      </c>
    </row>
    <row r="489" s="13" customFormat="1">
      <c r="A489" s="13"/>
      <c r="B489" s="233"/>
      <c r="C489" s="234"/>
      <c r="D489" s="235" t="s">
        <v>155</v>
      </c>
      <c r="E489" s="236" t="s">
        <v>21</v>
      </c>
      <c r="F489" s="237" t="s">
        <v>434</v>
      </c>
      <c r="G489" s="234"/>
      <c r="H489" s="236" t="s">
        <v>21</v>
      </c>
      <c r="I489" s="238"/>
      <c r="J489" s="234"/>
      <c r="K489" s="234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155</v>
      </c>
      <c r="AU489" s="243" t="s">
        <v>83</v>
      </c>
      <c r="AV489" s="13" t="s">
        <v>81</v>
      </c>
      <c r="AW489" s="13" t="s">
        <v>34</v>
      </c>
      <c r="AX489" s="13" t="s">
        <v>73</v>
      </c>
      <c r="AY489" s="243" t="s">
        <v>144</v>
      </c>
    </row>
    <row r="490" s="14" customFormat="1">
      <c r="A490" s="14"/>
      <c r="B490" s="244"/>
      <c r="C490" s="245"/>
      <c r="D490" s="235" t="s">
        <v>155</v>
      </c>
      <c r="E490" s="246" t="s">
        <v>21</v>
      </c>
      <c r="F490" s="247" t="s">
        <v>435</v>
      </c>
      <c r="G490" s="245"/>
      <c r="H490" s="248">
        <v>2.2200000000000002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155</v>
      </c>
      <c r="AU490" s="254" t="s">
        <v>83</v>
      </c>
      <c r="AV490" s="14" t="s">
        <v>83</v>
      </c>
      <c r="AW490" s="14" t="s">
        <v>34</v>
      </c>
      <c r="AX490" s="14" t="s">
        <v>73</v>
      </c>
      <c r="AY490" s="254" t="s">
        <v>144</v>
      </c>
    </row>
    <row r="491" s="15" customFormat="1">
      <c r="A491" s="15"/>
      <c r="B491" s="255"/>
      <c r="C491" s="256"/>
      <c r="D491" s="235" t="s">
        <v>155</v>
      </c>
      <c r="E491" s="257" t="s">
        <v>21</v>
      </c>
      <c r="F491" s="258" t="s">
        <v>159</v>
      </c>
      <c r="G491" s="256"/>
      <c r="H491" s="259">
        <v>3.1200000000000001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5" t="s">
        <v>155</v>
      </c>
      <c r="AU491" s="265" t="s">
        <v>83</v>
      </c>
      <c r="AV491" s="15" t="s">
        <v>151</v>
      </c>
      <c r="AW491" s="15" t="s">
        <v>34</v>
      </c>
      <c r="AX491" s="15" t="s">
        <v>81</v>
      </c>
      <c r="AY491" s="265" t="s">
        <v>144</v>
      </c>
    </row>
    <row r="492" s="2" customFormat="1" ht="24.15" customHeight="1">
      <c r="A492" s="40"/>
      <c r="B492" s="41"/>
      <c r="C492" s="215" t="s">
        <v>436</v>
      </c>
      <c r="D492" s="215" t="s">
        <v>146</v>
      </c>
      <c r="E492" s="216" t="s">
        <v>437</v>
      </c>
      <c r="F492" s="217" t="s">
        <v>438</v>
      </c>
      <c r="G492" s="218" t="s">
        <v>185</v>
      </c>
      <c r="H492" s="219">
        <v>0.73999999999999999</v>
      </c>
      <c r="I492" s="220"/>
      <c r="J492" s="221">
        <f>ROUND(I492*H492,2)</f>
        <v>0</v>
      </c>
      <c r="K492" s="217" t="s">
        <v>150</v>
      </c>
      <c r="L492" s="46"/>
      <c r="M492" s="222" t="s">
        <v>21</v>
      </c>
      <c r="N492" s="223" t="s">
        <v>44</v>
      </c>
      <c r="O492" s="86"/>
      <c r="P492" s="224">
        <f>O492*H492</f>
        <v>0</v>
      </c>
      <c r="Q492" s="224">
        <v>0.00173</v>
      </c>
      <c r="R492" s="224">
        <f>Q492*H492</f>
        <v>0.0012802</v>
      </c>
      <c r="S492" s="224">
        <v>0.039</v>
      </c>
      <c r="T492" s="225">
        <f>S492*H492</f>
        <v>0.02886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151</v>
      </c>
      <c r="AT492" s="226" t="s">
        <v>146</v>
      </c>
      <c r="AU492" s="226" t="s">
        <v>83</v>
      </c>
      <c r="AY492" s="19" t="s">
        <v>144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81</v>
      </c>
      <c r="BK492" s="227">
        <f>ROUND(I492*H492,2)</f>
        <v>0</v>
      </c>
      <c r="BL492" s="19" t="s">
        <v>151</v>
      </c>
      <c r="BM492" s="226" t="s">
        <v>439</v>
      </c>
    </row>
    <row r="493" s="2" customFormat="1">
      <c r="A493" s="40"/>
      <c r="B493" s="41"/>
      <c r="C493" s="42"/>
      <c r="D493" s="228" t="s">
        <v>153</v>
      </c>
      <c r="E493" s="42"/>
      <c r="F493" s="229" t="s">
        <v>440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153</v>
      </c>
      <c r="AU493" s="19" t="s">
        <v>83</v>
      </c>
    </row>
    <row r="494" s="13" customFormat="1">
      <c r="A494" s="13"/>
      <c r="B494" s="233"/>
      <c r="C494" s="234"/>
      <c r="D494" s="235" t="s">
        <v>155</v>
      </c>
      <c r="E494" s="236" t="s">
        <v>21</v>
      </c>
      <c r="F494" s="237" t="s">
        <v>237</v>
      </c>
      <c r="G494" s="234"/>
      <c r="H494" s="236" t="s">
        <v>21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155</v>
      </c>
      <c r="AU494" s="243" t="s">
        <v>83</v>
      </c>
      <c r="AV494" s="13" t="s">
        <v>81</v>
      </c>
      <c r="AW494" s="13" t="s">
        <v>34</v>
      </c>
      <c r="AX494" s="13" t="s">
        <v>73</v>
      </c>
      <c r="AY494" s="243" t="s">
        <v>144</v>
      </c>
    </row>
    <row r="495" s="13" customFormat="1">
      <c r="A495" s="13"/>
      <c r="B495" s="233"/>
      <c r="C495" s="234"/>
      <c r="D495" s="235" t="s">
        <v>155</v>
      </c>
      <c r="E495" s="236" t="s">
        <v>21</v>
      </c>
      <c r="F495" s="237" t="s">
        <v>441</v>
      </c>
      <c r="G495" s="234"/>
      <c r="H495" s="236" t="s">
        <v>21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155</v>
      </c>
      <c r="AU495" s="243" t="s">
        <v>83</v>
      </c>
      <c r="AV495" s="13" t="s">
        <v>81</v>
      </c>
      <c r="AW495" s="13" t="s">
        <v>34</v>
      </c>
      <c r="AX495" s="13" t="s">
        <v>73</v>
      </c>
      <c r="AY495" s="243" t="s">
        <v>144</v>
      </c>
    </row>
    <row r="496" s="14" customFormat="1">
      <c r="A496" s="14"/>
      <c r="B496" s="244"/>
      <c r="C496" s="245"/>
      <c r="D496" s="235" t="s">
        <v>155</v>
      </c>
      <c r="E496" s="246" t="s">
        <v>21</v>
      </c>
      <c r="F496" s="247" t="s">
        <v>442</v>
      </c>
      <c r="G496" s="245"/>
      <c r="H496" s="248">
        <v>0.73999999999999999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155</v>
      </c>
      <c r="AU496" s="254" t="s">
        <v>83</v>
      </c>
      <c r="AV496" s="14" t="s">
        <v>83</v>
      </c>
      <c r="AW496" s="14" t="s">
        <v>34</v>
      </c>
      <c r="AX496" s="14" t="s">
        <v>73</v>
      </c>
      <c r="AY496" s="254" t="s">
        <v>144</v>
      </c>
    </row>
    <row r="497" s="15" customFormat="1">
      <c r="A497" s="15"/>
      <c r="B497" s="255"/>
      <c r="C497" s="256"/>
      <c r="D497" s="235" t="s">
        <v>155</v>
      </c>
      <c r="E497" s="257" t="s">
        <v>21</v>
      </c>
      <c r="F497" s="258" t="s">
        <v>159</v>
      </c>
      <c r="G497" s="256"/>
      <c r="H497" s="259">
        <v>0.73999999999999999</v>
      </c>
      <c r="I497" s="260"/>
      <c r="J497" s="256"/>
      <c r="K497" s="256"/>
      <c r="L497" s="261"/>
      <c r="M497" s="262"/>
      <c r="N497" s="263"/>
      <c r="O497" s="263"/>
      <c r="P497" s="263"/>
      <c r="Q497" s="263"/>
      <c r="R497" s="263"/>
      <c r="S497" s="263"/>
      <c r="T497" s="26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5" t="s">
        <v>155</v>
      </c>
      <c r="AU497" s="265" t="s">
        <v>83</v>
      </c>
      <c r="AV497" s="15" t="s">
        <v>151</v>
      </c>
      <c r="AW497" s="15" t="s">
        <v>34</v>
      </c>
      <c r="AX497" s="15" t="s">
        <v>81</v>
      </c>
      <c r="AY497" s="265" t="s">
        <v>144</v>
      </c>
    </row>
    <row r="498" s="2" customFormat="1" ht="24.15" customHeight="1">
      <c r="A498" s="40"/>
      <c r="B498" s="41"/>
      <c r="C498" s="215" t="s">
        <v>443</v>
      </c>
      <c r="D498" s="215" t="s">
        <v>146</v>
      </c>
      <c r="E498" s="216" t="s">
        <v>444</v>
      </c>
      <c r="F498" s="217" t="s">
        <v>445</v>
      </c>
      <c r="G498" s="218" t="s">
        <v>185</v>
      </c>
      <c r="H498" s="219">
        <v>1</v>
      </c>
      <c r="I498" s="220"/>
      <c r="J498" s="221">
        <f>ROUND(I498*H498,2)</f>
        <v>0</v>
      </c>
      <c r="K498" s="217" t="s">
        <v>150</v>
      </c>
      <c r="L498" s="46"/>
      <c r="M498" s="222" t="s">
        <v>21</v>
      </c>
      <c r="N498" s="223" t="s">
        <v>44</v>
      </c>
      <c r="O498" s="86"/>
      <c r="P498" s="224">
        <f>O498*H498</f>
        <v>0</v>
      </c>
      <c r="Q498" s="224">
        <v>0.0035500000000000002</v>
      </c>
      <c r="R498" s="224">
        <f>Q498*H498</f>
        <v>0.0035500000000000002</v>
      </c>
      <c r="S498" s="224">
        <v>0.069000000000000006</v>
      </c>
      <c r="T498" s="225">
        <f>S498*H498</f>
        <v>0.069000000000000006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151</v>
      </c>
      <c r="AT498" s="226" t="s">
        <v>146</v>
      </c>
      <c r="AU498" s="226" t="s">
        <v>83</v>
      </c>
      <c r="AY498" s="19" t="s">
        <v>144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81</v>
      </c>
      <c r="BK498" s="227">
        <f>ROUND(I498*H498,2)</f>
        <v>0</v>
      </c>
      <c r="BL498" s="19" t="s">
        <v>151</v>
      </c>
      <c r="BM498" s="226" t="s">
        <v>446</v>
      </c>
    </row>
    <row r="499" s="2" customFormat="1">
      <c r="A499" s="40"/>
      <c r="B499" s="41"/>
      <c r="C499" s="42"/>
      <c r="D499" s="228" t="s">
        <v>153</v>
      </c>
      <c r="E499" s="42"/>
      <c r="F499" s="229" t="s">
        <v>447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153</v>
      </c>
      <c r="AU499" s="19" t="s">
        <v>83</v>
      </c>
    </row>
    <row r="500" s="13" customFormat="1">
      <c r="A500" s="13"/>
      <c r="B500" s="233"/>
      <c r="C500" s="234"/>
      <c r="D500" s="235" t="s">
        <v>155</v>
      </c>
      <c r="E500" s="236" t="s">
        <v>21</v>
      </c>
      <c r="F500" s="237" t="s">
        <v>285</v>
      </c>
      <c r="G500" s="234"/>
      <c r="H500" s="236" t="s">
        <v>21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155</v>
      </c>
      <c r="AU500" s="243" t="s">
        <v>83</v>
      </c>
      <c r="AV500" s="13" t="s">
        <v>81</v>
      </c>
      <c r="AW500" s="13" t="s">
        <v>34</v>
      </c>
      <c r="AX500" s="13" t="s">
        <v>73</v>
      </c>
      <c r="AY500" s="243" t="s">
        <v>144</v>
      </c>
    </row>
    <row r="501" s="13" customFormat="1">
      <c r="A501" s="13"/>
      <c r="B501" s="233"/>
      <c r="C501" s="234"/>
      <c r="D501" s="235" t="s">
        <v>155</v>
      </c>
      <c r="E501" s="236" t="s">
        <v>21</v>
      </c>
      <c r="F501" s="237" t="s">
        <v>448</v>
      </c>
      <c r="G501" s="234"/>
      <c r="H501" s="236" t="s">
        <v>21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155</v>
      </c>
      <c r="AU501" s="243" t="s">
        <v>83</v>
      </c>
      <c r="AV501" s="13" t="s">
        <v>81</v>
      </c>
      <c r="AW501" s="13" t="s">
        <v>34</v>
      </c>
      <c r="AX501" s="13" t="s">
        <v>73</v>
      </c>
      <c r="AY501" s="243" t="s">
        <v>144</v>
      </c>
    </row>
    <row r="502" s="14" customFormat="1">
      <c r="A502" s="14"/>
      <c r="B502" s="244"/>
      <c r="C502" s="245"/>
      <c r="D502" s="235" t="s">
        <v>155</v>
      </c>
      <c r="E502" s="246" t="s">
        <v>21</v>
      </c>
      <c r="F502" s="247" t="s">
        <v>449</v>
      </c>
      <c r="G502" s="245"/>
      <c r="H502" s="248">
        <v>0.5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155</v>
      </c>
      <c r="AU502" s="254" t="s">
        <v>83</v>
      </c>
      <c r="AV502" s="14" t="s">
        <v>83</v>
      </c>
      <c r="AW502" s="14" t="s">
        <v>34</v>
      </c>
      <c r="AX502" s="14" t="s">
        <v>73</v>
      </c>
      <c r="AY502" s="254" t="s">
        <v>144</v>
      </c>
    </row>
    <row r="503" s="13" customFormat="1">
      <c r="A503" s="13"/>
      <c r="B503" s="233"/>
      <c r="C503" s="234"/>
      <c r="D503" s="235" t="s">
        <v>155</v>
      </c>
      <c r="E503" s="236" t="s">
        <v>21</v>
      </c>
      <c r="F503" s="237" t="s">
        <v>157</v>
      </c>
      <c r="G503" s="234"/>
      <c r="H503" s="236" t="s">
        <v>21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155</v>
      </c>
      <c r="AU503" s="243" t="s">
        <v>83</v>
      </c>
      <c r="AV503" s="13" t="s">
        <v>81</v>
      </c>
      <c r="AW503" s="13" t="s">
        <v>34</v>
      </c>
      <c r="AX503" s="13" t="s">
        <v>73</v>
      </c>
      <c r="AY503" s="243" t="s">
        <v>144</v>
      </c>
    </row>
    <row r="504" s="13" customFormat="1">
      <c r="A504" s="13"/>
      <c r="B504" s="233"/>
      <c r="C504" s="234"/>
      <c r="D504" s="235" t="s">
        <v>155</v>
      </c>
      <c r="E504" s="236" t="s">
        <v>21</v>
      </c>
      <c r="F504" s="237" t="s">
        <v>448</v>
      </c>
      <c r="G504" s="234"/>
      <c r="H504" s="236" t="s">
        <v>21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155</v>
      </c>
      <c r="AU504" s="243" t="s">
        <v>83</v>
      </c>
      <c r="AV504" s="13" t="s">
        <v>81</v>
      </c>
      <c r="AW504" s="13" t="s">
        <v>34</v>
      </c>
      <c r="AX504" s="13" t="s">
        <v>73</v>
      </c>
      <c r="AY504" s="243" t="s">
        <v>144</v>
      </c>
    </row>
    <row r="505" s="14" customFormat="1">
      <c r="A505" s="14"/>
      <c r="B505" s="244"/>
      <c r="C505" s="245"/>
      <c r="D505" s="235" t="s">
        <v>155</v>
      </c>
      <c r="E505" s="246" t="s">
        <v>21</v>
      </c>
      <c r="F505" s="247" t="s">
        <v>449</v>
      </c>
      <c r="G505" s="245"/>
      <c r="H505" s="248">
        <v>0.5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155</v>
      </c>
      <c r="AU505" s="254" t="s">
        <v>83</v>
      </c>
      <c r="AV505" s="14" t="s">
        <v>83</v>
      </c>
      <c r="AW505" s="14" t="s">
        <v>34</v>
      </c>
      <c r="AX505" s="14" t="s">
        <v>73</v>
      </c>
      <c r="AY505" s="254" t="s">
        <v>144</v>
      </c>
    </row>
    <row r="506" s="15" customFormat="1">
      <c r="A506" s="15"/>
      <c r="B506" s="255"/>
      <c r="C506" s="256"/>
      <c r="D506" s="235" t="s">
        <v>155</v>
      </c>
      <c r="E506" s="257" t="s">
        <v>21</v>
      </c>
      <c r="F506" s="258" t="s">
        <v>159</v>
      </c>
      <c r="G506" s="256"/>
      <c r="H506" s="259">
        <v>1</v>
      </c>
      <c r="I506" s="260"/>
      <c r="J506" s="256"/>
      <c r="K506" s="256"/>
      <c r="L506" s="261"/>
      <c r="M506" s="262"/>
      <c r="N506" s="263"/>
      <c r="O506" s="263"/>
      <c r="P506" s="263"/>
      <c r="Q506" s="263"/>
      <c r="R506" s="263"/>
      <c r="S506" s="263"/>
      <c r="T506" s="264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5" t="s">
        <v>155</v>
      </c>
      <c r="AU506" s="265" t="s">
        <v>83</v>
      </c>
      <c r="AV506" s="15" t="s">
        <v>151</v>
      </c>
      <c r="AW506" s="15" t="s">
        <v>34</v>
      </c>
      <c r="AX506" s="15" t="s">
        <v>81</v>
      </c>
      <c r="AY506" s="265" t="s">
        <v>144</v>
      </c>
    </row>
    <row r="507" s="2" customFormat="1" ht="24.15" customHeight="1">
      <c r="A507" s="40"/>
      <c r="B507" s="41"/>
      <c r="C507" s="215" t="s">
        <v>450</v>
      </c>
      <c r="D507" s="215" t="s">
        <v>146</v>
      </c>
      <c r="E507" s="216" t="s">
        <v>451</v>
      </c>
      <c r="F507" s="217" t="s">
        <v>452</v>
      </c>
      <c r="G507" s="218" t="s">
        <v>185</v>
      </c>
      <c r="H507" s="219">
        <v>0.73999999999999999</v>
      </c>
      <c r="I507" s="220"/>
      <c r="J507" s="221">
        <f>ROUND(I507*H507,2)</f>
        <v>0</v>
      </c>
      <c r="K507" s="217" t="s">
        <v>150</v>
      </c>
      <c r="L507" s="46"/>
      <c r="M507" s="222" t="s">
        <v>21</v>
      </c>
      <c r="N507" s="223" t="s">
        <v>44</v>
      </c>
      <c r="O507" s="86"/>
      <c r="P507" s="224">
        <f>O507*H507</f>
        <v>0</v>
      </c>
      <c r="Q507" s="224">
        <v>0.00413</v>
      </c>
      <c r="R507" s="224">
        <f>Q507*H507</f>
        <v>0.0030561999999999998</v>
      </c>
      <c r="S507" s="224">
        <v>0.11</v>
      </c>
      <c r="T507" s="225">
        <f>S507*H507</f>
        <v>0.0814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151</v>
      </c>
      <c r="AT507" s="226" t="s">
        <v>146</v>
      </c>
      <c r="AU507" s="226" t="s">
        <v>83</v>
      </c>
      <c r="AY507" s="19" t="s">
        <v>144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81</v>
      </c>
      <c r="BK507" s="227">
        <f>ROUND(I507*H507,2)</f>
        <v>0</v>
      </c>
      <c r="BL507" s="19" t="s">
        <v>151</v>
      </c>
      <c r="BM507" s="226" t="s">
        <v>453</v>
      </c>
    </row>
    <row r="508" s="2" customFormat="1">
      <c r="A508" s="40"/>
      <c r="B508" s="41"/>
      <c r="C508" s="42"/>
      <c r="D508" s="228" t="s">
        <v>153</v>
      </c>
      <c r="E508" s="42"/>
      <c r="F508" s="229" t="s">
        <v>454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153</v>
      </c>
      <c r="AU508" s="19" t="s">
        <v>83</v>
      </c>
    </row>
    <row r="509" s="13" customFormat="1">
      <c r="A509" s="13"/>
      <c r="B509" s="233"/>
      <c r="C509" s="234"/>
      <c r="D509" s="235" t="s">
        <v>155</v>
      </c>
      <c r="E509" s="236" t="s">
        <v>21</v>
      </c>
      <c r="F509" s="237" t="s">
        <v>157</v>
      </c>
      <c r="G509" s="234"/>
      <c r="H509" s="236" t="s">
        <v>21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155</v>
      </c>
      <c r="AU509" s="243" t="s">
        <v>83</v>
      </c>
      <c r="AV509" s="13" t="s">
        <v>81</v>
      </c>
      <c r="AW509" s="13" t="s">
        <v>34</v>
      </c>
      <c r="AX509" s="13" t="s">
        <v>73</v>
      </c>
      <c r="AY509" s="243" t="s">
        <v>144</v>
      </c>
    </row>
    <row r="510" s="13" customFormat="1">
      <c r="A510" s="13"/>
      <c r="B510" s="233"/>
      <c r="C510" s="234"/>
      <c r="D510" s="235" t="s">
        <v>155</v>
      </c>
      <c r="E510" s="236" t="s">
        <v>21</v>
      </c>
      <c r="F510" s="237" t="s">
        <v>455</v>
      </c>
      <c r="G510" s="234"/>
      <c r="H510" s="236" t="s">
        <v>21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155</v>
      </c>
      <c r="AU510" s="243" t="s">
        <v>83</v>
      </c>
      <c r="AV510" s="13" t="s">
        <v>81</v>
      </c>
      <c r="AW510" s="13" t="s">
        <v>34</v>
      </c>
      <c r="AX510" s="13" t="s">
        <v>73</v>
      </c>
      <c r="AY510" s="243" t="s">
        <v>144</v>
      </c>
    </row>
    <row r="511" s="14" customFormat="1">
      <c r="A511" s="14"/>
      <c r="B511" s="244"/>
      <c r="C511" s="245"/>
      <c r="D511" s="235" t="s">
        <v>155</v>
      </c>
      <c r="E511" s="246" t="s">
        <v>21</v>
      </c>
      <c r="F511" s="247" t="s">
        <v>442</v>
      </c>
      <c r="G511" s="245"/>
      <c r="H511" s="248">
        <v>0.73999999999999999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155</v>
      </c>
      <c r="AU511" s="254" t="s">
        <v>83</v>
      </c>
      <c r="AV511" s="14" t="s">
        <v>83</v>
      </c>
      <c r="AW511" s="14" t="s">
        <v>34</v>
      </c>
      <c r="AX511" s="14" t="s">
        <v>73</v>
      </c>
      <c r="AY511" s="254" t="s">
        <v>144</v>
      </c>
    </row>
    <row r="512" s="15" customFormat="1">
      <c r="A512" s="15"/>
      <c r="B512" s="255"/>
      <c r="C512" s="256"/>
      <c r="D512" s="235" t="s">
        <v>155</v>
      </c>
      <c r="E512" s="257" t="s">
        <v>21</v>
      </c>
      <c r="F512" s="258" t="s">
        <v>159</v>
      </c>
      <c r="G512" s="256"/>
      <c r="H512" s="259">
        <v>0.73999999999999999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155</v>
      </c>
      <c r="AU512" s="265" t="s">
        <v>83</v>
      </c>
      <c r="AV512" s="15" t="s">
        <v>151</v>
      </c>
      <c r="AW512" s="15" t="s">
        <v>34</v>
      </c>
      <c r="AX512" s="15" t="s">
        <v>81</v>
      </c>
      <c r="AY512" s="265" t="s">
        <v>144</v>
      </c>
    </row>
    <row r="513" s="2" customFormat="1" ht="24.15" customHeight="1">
      <c r="A513" s="40"/>
      <c r="B513" s="41"/>
      <c r="C513" s="215" t="s">
        <v>456</v>
      </c>
      <c r="D513" s="215" t="s">
        <v>146</v>
      </c>
      <c r="E513" s="216" t="s">
        <v>457</v>
      </c>
      <c r="F513" s="217" t="s">
        <v>458</v>
      </c>
      <c r="G513" s="218" t="s">
        <v>185</v>
      </c>
      <c r="H513" s="219">
        <v>1.48</v>
      </c>
      <c r="I513" s="220"/>
      <c r="J513" s="221">
        <f>ROUND(I513*H513,2)</f>
        <v>0</v>
      </c>
      <c r="K513" s="217" t="s">
        <v>150</v>
      </c>
      <c r="L513" s="46"/>
      <c r="M513" s="222" t="s">
        <v>21</v>
      </c>
      <c r="N513" s="223" t="s">
        <v>44</v>
      </c>
      <c r="O513" s="86"/>
      <c r="P513" s="224">
        <f>O513*H513</f>
        <v>0</v>
      </c>
      <c r="Q513" s="224">
        <v>0.0068700000000000002</v>
      </c>
      <c r="R513" s="224">
        <f>Q513*H513</f>
        <v>0.010167600000000001</v>
      </c>
      <c r="S513" s="224">
        <v>0.34999999999999998</v>
      </c>
      <c r="T513" s="225">
        <f>S513*H513</f>
        <v>0.51800000000000002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151</v>
      </c>
      <c r="AT513" s="226" t="s">
        <v>146</v>
      </c>
      <c r="AU513" s="226" t="s">
        <v>83</v>
      </c>
      <c r="AY513" s="19" t="s">
        <v>144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81</v>
      </c>
      <c r="BK513" s="227">
        <f>ROUND(I513*H513,2)</f>
        <v>0</v>
      </c>
      <c r="BL513" s="19" t="s">
        <v>151</v>
      </c>
      <c r="BM513" s="226" t="s">
        <v>459</v>
      </c>
    </row>
    <row r="514" s="2" customFormat="1">
      <c r="A514" s="40"/>
      <c r="B514" s="41"/>
      <c r="C514" s="42"/>
      <c r="D514" s="228" t="s">
        <v>153</v>
      </c>
      <c r="E514" s="42"/>
      <c r="F514" s="229" t="s">
        <v>460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153</v>
      </c>
      <c r="AU514" s="19" t="s">
        <v>83</v>
      </c>
    </row>
    <row r="515" s="13" customFormat="1">
      <c r="A515" s="13"/>
      <c r="B515" s="233"/>
      <c r="C515" s="234"/>
      <c r="D515" s="235" t="s">
        <v>155</v>
      </c>
      <c r="E515" s="236" t="s">
        <v>21</v>
      </c>
      <c r="F515" s="237" t="s">
        <v>237</v>
      </c>
      <c r="G515" s="234"/>
      <c r="H515" s="236" t="s">
        <v>21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155</v>
      </c>
      <c r="AU515" s="243" t="s">
        <v>83</v>
      </c>
      <c r="AV515" s="13" t="s">
        <v>81</v>
      </c>
      <c r="AW515" s="13" t="s">
        <v>34</v>
      </c>
      <c r="AX515" s="13" t="s">
        <v>73</v>
      </c>
      <c r="AY515" s="243" t="s">
        <v>144</v>
      </c>
    </row>
    <row r="516" s="13" customFormat="1">
      <c r="A516" s="13"/>
      <c r="B516" s="233"/>
      <c r="C516" s="234"/>
      <c r="D516" s="235" t="s">
        <v>155</v>
      </c>
      <c r="E516" s="236" t="s">
        <v>21</v>
      </c>
      <c r="F516" s="237" t="s">
        <v>461</v>
      </c>
      <c r="G516" s="234"/>
      <c r="H516" s="236" t="s">
        <v>21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155</v>
      </c>
      <c r="AU516" s="243" t="s">
        <v>83</v>
      </c>
      <c r="AV516" s="13" t="s">
        <v>81</v>
      </c>
      <c r="AW516" s="13" t="s">
        <v>34</v>
      </c>
      <c r="AX516" s="13" t="s">
        <v>73</v>
      </c>
      <c r="AY516" s="243" t="s">
        <v>144</v>
      </c>
    </row>
    <row r="517" s="14" customFormat="1">
      <c r="A517" s="14"/>
      <c r="B517" s="244"/>
      <c r="C517" s="245"/>
      <c r="D517" s="235" t="s">
        <v>155</v>
      </c>
      <c r="E517" s="246" t="s">
        <v>21</v>
      </c>
      <c r="F517" s="247" t="s">
        <v>462</v>
      </c>
      <c r="G517" s="245"/>
      <c r="H517" s="248">
        <v>1.48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155</v>
      </c>
      <c r="AU517" s="254" t="s">
        <v>83</v>
      </c>
      <c r="AV517" s="14" t="s">
        <v>83</v>
      </c>
      <c r="AW517" s="14" t="s">
        <v>34</v>
      </c>
      <c r="AX517" s="14" t="s">
        <v>73</v>
      </c>
      <c r="AY517" s="254" t="s">
        <v>144</v>
      </c>
    </row>
    <row r="518" s="15" customFormat="1">
      <c r="A518" s="15"/>
      <c r="B518" s="255"/>
      <c r="C518" s="256"/>
      <c r="D518" s="235" t="s">
        <v>155</v>
      </c>
      <c r="E518" s="257" t="s">
        <v>21</v>
      </c>
      <c r="F518" s="258" t="s">
        <v>159</v>
      </c>
      <c r="G518" s="256"/>
      <c r="H518" s="259">
        <v>1.48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155</v>
      </c>
      <c r="AU518" s="265" t="s">
        <v>83</v>
      </c>
      <c r="AV518" s="15" t="s">
        <v>151</v>
      </c>
      <c r="AW518" s="15" t="s">
        <v>34</v>
      </c>
      <c r="AX518" s="15" t="s">
        <v>81</v>
      </c>
      <c r="AY518" s="265" t="s">
        <v>144</v>
      </c>
    </row>
    <row r="519" s="2" customFormat="1" ht="24.15" customHeight="1">
      <c r="A519" s="40"/>
      <c r="B519" s="41"/>
      <c r="C519" s="215" t="s">
        <v>463</v>
      </c>
      <c r="D519" s="215" t="s">
        <v>146</v>
      </c>
      <c r="E519" s="216" t="s">
        <v>464</v>
      </c>
      <c r="F519" s="217" t="s">
        <v>465</v>
      </c>
      <c r="G519" s="218" t="s">
        <v>375</v>
      </c>
      <c r="H519" s="219">
        <v>1</v>
      </c>
      <c r="I519" s="220"/>
      <c r="J519" s="221">
        <f>ROUND(I519*H519,2)</f>
        <v>0</v>
      </c>
      <c r="K519" s="217" t="s">
        <v>21</v>
      </c>
      <c r="L519" s="46"/>
      <c r="M519" s="222" t="s">
        <v>21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151</v>
      </c>
      <c r="AT519" s="226" t="s">
        <v>146</v>
      </c>
      <c r="AU519" s="226" t="s">
        <v>83</v>
      </c>
      <c r="AY519" s="19" t="s">
        <v>144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81</v>
      </c>
      <c r="BK519" s="227">
        <f>ROUND(I519*H519,2)</f>
        <v>0</v>
      </c>
      <c r="BL519" s="19" t="s">
        <v>151</v>
      </c>
      <c r="BM519" s="226" t="s">
        <v>466</v>
      </c>
    </row>
    <row r="520" s="2" customFormat="1">
      <c r="A520" s="40"/>
      <c r="B520" s="41"/>
      <c r="C520" s="42"/>
      <c r="D520" s="235" t="s">
        <v>467</v>
      </c>
      <c r="E520" s="42"/>
      <c r="F520" s="276" t="s">
        <v>468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467</v>
      </c>
      <c r="AU520" s="19" t="s">
        <v>83</v>
      </c>
    </row>
    <row r="521" s="13" customFormat="1">
      <c r="A521" s="13"/>
      <c r="B521" s="233"/>
      <c r="C521" s="234"/>
      <c r="D521" s="235" t="s">
        <v>155</v>
      </c>
      <c r="E521" s="236" t="s">
        <v>21</v>
      </c>
      <c r="F521" s="237" t="s">
        <v>237</v>
      </c>
      <c r="G521" s="234"/>
      <c r="H521" s="236" t="s">
        <v>21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155</v>
      </c>
      <c r="AU521" s="243" t="s">
        <v>83</v>
      </c>
      <c r="AV521" s="13" t="s">
        <v>81</v>
      </c>
      <c r="AW521" s="13" t="s">
        <v>34</v>
      </c>
      <c r="AX521" s="13" t="s">
        <v>73</v>
      </c>
      <c r="AY521" s="243" t="s">
        <v>144</v>
      </c>
    </row>
    <row r="522" s="14" customFormat="1">
      <c r="A522" s="14"/>
      <c r="B522" s="244"/>
      <c r="C522" s="245"/>
      <c r="D522" s="235" t="s">
        <v>155</v>
      </c>
      <c r="E522" s="246" t="s">
        <v>21</v>
      </c>
      <c r="F522" s="247" t="s">
        <v>469</v>
      </c>
      <c r="G522" s="245"/>
      <c r="H522" s="248">
        <v>1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155</v>
      </c>
      <c r="AU522" s="254" t="s">
        <v>83</v>
      </c>
      <c r="AV522" s="14" t="s">
        <v>83</v>
      </c>
      <c r="AW522" s="14" t="s">
        <v>34</v>
      </c>
      <c r="AX522" s="14" t="s">
        <v>73</v>
      </c>
      <c r="AY522" s="254" t="s">
        <v>144</v>
      </c>
    </row>
    <row r="523" s="15" customFormat="1">
      <c r="A523" s="15"/>
      <c r="B523" s="255"/>
      <c r="C523" s="256"/>
      <c r="D523" s="235" t="s">
        <v>155</v>
      </c>
      <c r="E523" s="257" t="s">
        <v>21</v>
      </c>
      <c r="F523" s="258" t="s">
        <v>159</v>
      </c>
      <c r="G523" s="256"/>
      <c r="H523" s="259">
        <v>1</v>
      </c>
      <c r="I523" s="260"/>
      <c r="J523" s="256"/>
      <c r="K523" s="256"/>
      <c r="L523" s="261"/>
      <c r="M523" s="262"/>
      <c r="N523" s="263"/>
      <c r="O523" s="263"/>
      <c r="P523" s="263"/>
      <c r="Q523" s="263"/>
      <c r="R523" s="263"/>
      <c r="S523" s="263"/>
      <c r="T523" s="26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5" t="s">
        <v>155</v>
      </c>
      <c r="AU523" s="265" t="s">
        <v>83</v>
      </c>
      <c r="AV523" s="15" t="s">
        <v>151</v>
      </c>
      <c r="AW523" s="15" t="s">
        <v>34</v>
      </c>
      <c r="AX523" s="15" t="s">
        <v>81</v>
      </c>
      <c r="AY523" s="265" t="s">
        <v>144</v>
      </c>
    </row>
    <row r="524" s="2" customFormat="1" ht="24.15" customHeight="1">
      <c r="A524" s="40"/>
      <c r="B524" s="41"/>
      <c r="C524" s="215" t="s">
        <v>470</v>
      </c>
      <c r="D524" s="215" t="s">
        <v>146</v>
      </c>
      <c r="E524" s="216" t="s">
        <v>471</v>
      </c>
      <c r="F524" s="217" t="s">
        <v>472</v>
      </c>
      <c r="G524" s="218" t="s">
        <v>375</v>
      </c>
      <c r="H524" s="219">
        <v>2</v>
      </c>
      <c r="I524" s="220"/>
      <c r="J524" s="221">
        <f>ROUND(I524*H524,2)</f>
        <v>0</v>
      </c>
      <c r="K524" s="217" t="s">
        <v>21</v>
      </c>
      <c r="L524" s="46"/>
      <c r="M524" s="222" t="s">
        <v>21</v>
      </c>
      <c r="N524" s="223" t="s">
        <v>44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151</v>
      </c>
      <c r="AT524" s="226" t="s">
        <v>146</v>
      </c>
      <c r="AU524" s="226" t="s">
        <v>83</v>
      </c>
      <c r="AY524" s="19" t="s">
        <v>144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81</v>
      </c>
      <c r="BK524" s="227">
        <f>ROUND(I524*H524,2)</f>
        <v>0</v>
      </c>
      <c r="BL524" s="19" t="s">
        <v>151</v>
      </c>
      <c r="BM524" s="226" t="s">
        <v>473</v>
      </c>
    </row>
    <row r="525" s="2" customFormat="1">
      <c r="A525" s="40"/>
      <c r="B525" s="41"/>
      <c r="C525" s="42"/>
      <c r="D525" s="235" t="s">
        <v>467</v>
      </c>
      <c r="E525" s="42"/>
      <c r="F525" s="276" t="s">
        <v>468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467</v>
      </c>
      <c r="AU525" s="19" t="s">
        <v>83</v>
      </c>
    </row>
    <row r="526" s="13" customFormat="1">
      <c r="A526" s="13"/>
      <c r="B526" s="233"/>
      <c r="C526" s="234"/>
      <c r="D526" s="235" t="s">
        <v>155</v>
      </c>
      <c r="E526" s="236" t="s">
        <v>21</v>
      </c>
      <c r="F526" s="237" t="s">
        <v>246</v>
      </c>
      <c r="G526" s="234"/>
      <c r="H526" s="236" t="s">
        <v>21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155</v>
      </c>
      <c r="AU526" s="243" t="s">
        <v>83</v>
      </c>
      <c r="AV526" s="13" t="s">
        <v>81</v>
      </c>
      <c r="AW526" s="13" t="s">
        <v>34</v>
      </c>
      <c r="AX526" s="13" t="s">
        <v>73</v>
      </c>
      <c r="AY526" s="243" t="s">
        <v>144</v>
      </c>
    </row>
    <row r="527" s="14" customFormat="1">
      <c r="A527" s="14"/>
      <c r="B527" s="244"/>
      <c r="C527" s="245"/>
      <c r="D527" s="235" t="s">
        <v>155</v>
      </c>
      <c r="E527" s="246" t="s">
        <v>21</v>
      </c>
      <c r="F527" s="247" t="s">
        <v>469</v>
      </c>
      <c r="G527" s="245"/>
      <c r="H527" s="248">
        <v>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155</v>
      </c>
      <c r="AU527" s="254" t="s">
        <v>83</v>
      </c>
      <c r="AV527" s="14" t="s">
        <v>83</v>
      </c>
      <c r="AW527" s="14" t="s">
        <v>34</v>
      </c>
      <c r="AX527" s="14" t="s">
        <v>73</v>
      </c>
      <c r="AY527" s="254" t="s">
        <v>144</v>
      </c>
    </row>
    <row r="528" s="13" customFormat="1">
      <c r="A528" s="13"/>
      <c r="B528" s="233"/>
      <c r="C528" s="234"/>
      <c r="D528" s="235" t="s">
        <v>155</v>
      </c>
      <c r="E528" s="236" t="s">
        <v>21</v>
      </c>
      <c r="F528" s="237" t="s">
        <v>237</v>
      </c>
      <c r="G528" s="234"/>
      <c r="H528" s="236" t="s">
        <v>21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155</v>
      </c>
      <c r="AU528" s="243" t="s">
        <v>83</v>
      </c>
      <c r="AV528" s="13" t="s">
        <v>81</v>
      </c>
      <c r="AW528" s="13" t="s">
        <v>34</v>
      </c>
      <c r="AX528" s="13" t="s">
        <v>73</v>
      </c>
      <c r="AY528" s="243" t="s">
        <v>144</v>
      </c>
    </row>
    <row r="529" s="14" customFormat="1">
      <c r="A529" s="14"/>
      <c r="B529" s="244"/>
      <c r="C529" s="245"/>
      <c r="D529" s="235" t="s">
        <v>155</v>
      </c>
      <c r="E529" s="246" t="s">
        <v>21</v>
      </c>
      <c r="F529" s="247" t="s">
        <v>469</v>
      </c>
      <c r="G529" s="245"/>
      <c r="H529" s="248">
        <v>1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155</v>
      </c>
      <c r="AU529" s="254" t="s">
        <v>83</v>
      </c>
      <c r="AV529" s="14" t="s">
        <v>83</v>
      </c>
      <c r="AW529" s="14" t="s">
        <v>34</v>
      </c>
      <c r="AX529" s="14" t="s">
        <v>73</v>
      </c>
      <c r="AY529" s="254" t="s">
        <v>144</v>
      </c>
    </row>
    <row r="530" s="15" customFormat="1">
      <c r="A530" s="15"/>
      <c r="B530" s="255"/>
      <c r="C530" s="256"/>
      <c r="D530" s="235" t="s">
        <v>155</v>
      </c>
      <c r="E530" s="257" t="s">
        <v>21</v>
      </c>
      <c r="F530" s="258" t="s">
        <v>159</v>
      </c>
      <c r="G530" s="256"/>
      <c r="H530" s="259">
        <v>2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155</v>
      </c>
      <c r="AU530" s="265" t="s">
        <v>83</v>
      </c>
      <c r="AV530" s="15" t="s">
        <v>151</v>
      </c>
      <c r="AW530" s="15" t="s">
        <v>34</v>
      </c>
      <c r="AX530" s="15" t="s">
        <v>81</v>
      </c>
      <c r="AY530" s="265" t="s">
        <v>144</v>
      </c>
    </row>
    <row r="531" s="2" customFormat="1" ht="24.15" customHeight="1">
      <c r="A531" s="40"/>
      <c r="B531" s="41"/>
      <c r="C531" s="215" t="s">
        <v>474</v>
      </c>
      <c r="D531" s="215" t="s">
        <v>146</v>
      </c>
      <c r="E531" s="216" t="s">
        <v>475</v>
      </c>
      <c r="F531" s="217" t="s">
        <v>476</v>
      </c>
      <c r="G531" s="218" t="s">
        <v>375</v>
      </c>
      <c r="H531" s="219">
        <v>1</v>
      </c>
      <c r="I531" s="220"/>
      <c r="J531" s="221">
        <f>ROUND(I531*H531,2)</f>
        <v>0</v>
      </c>
      <c r="K531" s="217" t="s">
        <v>21</v>
      </c>
      <c r="L531" s="46"/>
      <c r="M531" s="222" t="s">
        <v>21</v>
      </c>
      <c r="N531" s="223" t="s">
        <v>44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151</v>
      </c>
      <c r="AT531" s="226" t="s">
        <v>146</v>
      </c>
      <c r="AU531" s="226" t="s">
        <v>83</v>
      </c>
      <c r="AY531" s="19" t="s">
        <v>144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81</v>
      </c>
      <c r="BK531" s="227">
        <f>ROUND(I531*H531,2)</f>
        <v>0</v>
      </c>
      <c r="BL531" s="19" t="s">
        <v>151</v>
      </c>
      <c r="BM531" s="226" t="s">
        <v>477</v>
      </c>
    </row>
    <row r="532" s="2" customFormat="1">
      <c r="A532" s="40"/>
      <c r="B532" s="41"/>
      <c r="C532" s="42"/>
      <c r="D532" s="235" t="s">
        <v>467</v>
      </c>
      <c r="E532" s="42"/>
      <c r="F532" s="276" t="s">
        <v>468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467</v>
      </c>
      <c r="AU532" s="19" t="s">
        <v>83</v>
      </c>
    </row>
    <row r="533" s="13" customFormat="1">
      <c r="A533" s="13"/>
      <c r="B533" s="233"/>
      <c r="C533" s="234"/>
      <c r="D533" s="235" t="s">
        <v>155</v>
      </c>
      <c r="E533" s="236" t="s">
        <v>21</v>
      </c>
      <c r="F533" s="237" t="s">
        <v>157</v>
      </c>
      <c r="G533" s="234"/>
      <c r="H533" s="236" t="s">
        <v>21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155</v>
      </c>
      <c r="AU533" s="243" t="s">
        <v>83</v>
      </c>
      <c r="AV533" s="13" t="s">
        <v>81</v>
      </c>
      <c r="AW533" s="13" t="s">
        <v>34</v>
      </c>
      <c r="AX533" s="13" t="s">
        <v>73</v>
      </c>
      <c r="AY533" s="243" t="s">
        <v>144</v>
      </c>
    </row>
    <row r="534" s="14" customFormat="1">
      <c r="A534" s="14"/>
      <c r="B534" s="244"/>
      <c r="C534" s="245"/>
      <c r="D534" s="235" t="s">
        <v>155</v>
      </c>
      <c r="E534" s="246" t="s">
        <v>21</v>
      </c>
      <c r="F534" s="247" t="s">
        <v>469</v>
      </c>
      <c r="G534" s="245"/>
      <c r="H534" s="248">
        <v>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155</v>
      </c>
      <c r="AU534" s="254" t="s">
        <v>83</v>
      </c>
      <c r="AV534" s="14" t="s">
        <v>83</v>
      </c>
      <c r="AW534" s="14" t="s">
        <v>34</v>
      </c>
      <c r="AX534" s="14" t="s">
        <v>73</v>
      </c>
      <c r="AY534" s="254" t="s">
        <v>144</v>
      </c>
    </row>
    <row r="535" s="15" customFormat="1">
      <c r="A535" s="15"/>
      <c r="B535" s="255"/>
      <c r="C535" s="256"/>
      <c r="D535" s="235" t="s">
        <v>155</v>
      </c>
      <c r="E535" s="257" t="s">
        <v>21</v>
      </c>
      <c r="F535" s="258" t="s">
        <v>159</v>
      </c>
      <c r="G535" s="256"/>
      <c r="H535" s="259">
        <v>1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5" t="s">
        <v>155</v>
      </c>
      <c r="AU535" s="265" t="s">
        <v>83</v>
      </c>
      <c r="AV535" s="15" t="s">
        <v>151</v>
      </c>
      <c r="AW535" s="15" t="s">
        <v>34</v>
      </c>
      <c r="AX535" s="15" t="s">
        <v>81</v>
      </c>
      <c r="AY535" s="265" t="s">
        <v>144</v>
      </c>
    </row>
    <row r="536" s="2" customFormat="1" ht="24.15" customHeight="1">
      <c r="A536" s="40"/>
      <c r="B536" s="41"/>
      <c r="C536" s="215" t="s">
        <v>478</v>
      </c>
      <c r="D536" s="215" t="s">
        <v>146</v>
      </c>
      <c r="E536" s="216" t="s">
        <v>479</v>
      </c>
      <c r="F536" s="217" t="s">
        <v>480</v>
      </c>
      <c r="G536" s="218" t="s">
        <v>375</v>
      </c>
      <c r="H536" s="219">
        <v>2</v>
      </c>
      <c r="I536" s="220"/>
      <c r="J536" s="221">
        <f>ROUND(I536*H536,2)</f>
        <v>0</v>
      </c>
      <c r="K536" s="217" t="s">
        <v>21</v>
      </c>
      <c r="L536" s="46"/>
      <c r="M536" s="222" t="s">
        <v>21</v>
      </c>
      <c r="N536" s="223" t="s">
        <v>44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151</v>
      </c>
      <c r="AT536" s="226" t="s">
        <v>146</v>
      </c>
      <c r="AU536" s="226" t="s">
        <v>83</v>
      </c>
      <c r="AY536" s="19" t="s">
        <v>144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81</v>
      </c>
      <c r="BK536" s="227">
        <f>ROUND(I536*H536,2)</f>
        <v>0</v>
      </c>
      <c r="BL536" s="19" t="s">
        <v>151</v>
      </c>
      <c r="BM536" s="226" t="s">
        <v>481</v>
      </c>
    </row>
    <row r="537" s="13" customFormat="1">
      <c r="A537" s="13"/>
      <c r="B537" s="233"/>
      <c r="C537" s="234"/>
      <c r="D537" s="235" t="s">
        <v>155</v>
      </c>
      <c r="E537" s="236" t="s">
        <v>21</v>
      </c>
      <c r="F537" s="237" t="s">
        <v>157</v>
      </c>
      <c r="G537" s="234"/>
      <c r="H537" s="236" t="s">
        <v>21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155</v>
      </c>
      <c r="AU537" s="243" t="s">
        <v>83</v>
      </c>
      <c r="AV537" s="13" t="s">
        <v>81</v>
      </c>
      <c r="AW537" s="13" t="s">
        <v>34</v>
      </c>
      <c r="AX537" s="13" t="s">
        <v>73</v>
      </c>
      <c r="AY537" s="243" t="s">
        <v>144</v>
      </c>
    </row>
    <row r="538" s="14" customFormat="1">
      <c r="A538" s="14"/>
      <c r="B538" s="244"/>
      <c r="C538" s="245"/>
      <c r="D538" s="235" t="s">
        <v>155</v>
      </c>
      <c r="E538" s="246" t="s">
        <v>21</v>
      </c>
      <c r="F538" s="247" t="s">
        <v>469</v>
      </c>
      <c r="G538" s="245"/>
      <c r="H538" s="248">
        <v>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155</v>
      </c>
      <c r="AU538" s="254" t="s">
        <v>83</v>
      </c>
      <c r="AV538" s="14" t="s">
        <v>83</v>
      </c>
      <c r="AW538" s="14" t="s">
        <v>34</v>
      </c>
      <c r="AX538" s="14" t="s">
        <v>73</v>
      </c>
      <c r="AY538" s="254" t="s">
        <v>144</v>
      </c>
    </row>
    <row r="539" s="13" customFormat="1">
      <c r="A539" s="13"/>
      <c r="B539" s="233"/>
      <c r="C539" s="234"/>
      <c r="D539" s="235" t="s">
        <v>155</v>
      </c>
      <c r="E539" s="236" t="s">
        <v>21</v>
      </c>
      <c r="F539" s="237" t="s">
        <v>219</v>
      </c>
      <c r="G539" s="234"/>
      <c r="H539" s="236" t="s">
        <v>21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155</v>
      </c>
      <c r="AU539" s="243" t="s">
        <v>83</v>
      </c>
      <c r="AV539" s="13" t="s">
        <v>81</v>
      </c>
      <c r="AW539" s="13" t="s">
        <v>34</v>
      </c>
      <c r="AX539" s="13" t="s">
        <v>73</v>
      </c>
      <c r="AY539" s="243" t="s">
        <v>144</v>
      </c>
    </row>
    <row r="540" s="14" customFormat="1">
      <c r="A540" s="14"/>
      <c r="B540" s="244"/>
      <c r="C540" s="245"/>
      <c r="D540" s="235" t="s">
        <v>155</v>
      </c>
      <c r="E540" s="246" t="s">
        <v>21</v>
      </c>
      <c r="F540" s="247" t="s">
        <v>469</v>
      </c>
      <c r="G540" s="245"/>
      <c r="H540" s="248">
        <v>1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155</v>
      </c>
      <c r="AU540" s="254" t="s">
        <v>83</v>
      </c>
      <c r="AV540" s="14" t="s">
        <v>83</v>
      </c>
      <c r="AW540" s="14" t="s">
        <v>34</v>
      </c>
      <c r="AX540" s="14" t="s">
        <v>73</v>
      </c>
      <c r="AY540" s="254" t="s">
        <v>144</v>
      </c>
    </row>
    <row r="541" s="15" customFormat="1">
      <c r="A541" s="15"/>
      <c r="B541" s="255"/>
      <c r="C541" s="256"/>
      <c r="D541" s="235" t="s">
        <v>155</v>
      </c>
      <c r="E541" s="257" t="s">
        <v>21</v>
      </c>
      <c r="F541" s="258" t="s">
        <v>159</v>
      </c>
      <c r="G541" s="256"/>
      <c r="H541" s="259">
        <v>2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5" t="s">
        <v>155</v>
      </c>
      <c r="AU541" s="265" t="s">
        <v>83</v>
      </c>
      <c r="AV541" s="15" t="s">
        <v>151</v>
      </c>
      <c r="AW541" s="15" t="s">
        <v>34</v>
      </c>
      <c r="AX541" s="15" t="s">
        <v>81</v>
      </c>
      <c r="AY541" s="265" t="s">
        <v>144</v>
      </c>
    </row>
    <row r="542" s="2" customFormat="1" ht="24.15" customHeight="1">
      <c r="A542" s="40"/>
      <c r="B542" s="41"/>
      <c r="C542" s="215" t="s">
        <v>482</v>
      </c>
      <c r="D542" s="215" t="s">
        <v>146</v>
      </c>
      <c r="E542" s="216" t="s">
        <v>483</v>
      </c>
      <c r="F542" s="217" t="s">
        <v>484</v>
      </c>
      <c r="G542" s="218" t="s">
        <v>375</v>
      </c>
      <c r="H542" s="219">
        <v>1</v>
      </c>
      <c r="I542" s="220"/>
      <c r="J542" s="221">
        <f>ROUND(I542*H542,2)</f>
        <v>0</v>
      </c>
      <c r="K542" s="217" t="s">
        <v>21</v>
      </c>
      <c r="L542" s="46"/>
      <c r="M542" s="222" t="s">
        <v>21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151</v>
      </c>
      <c r="AT542" s="226" t="s">
        <v>146</v>
      </c>
      <c r="AU542" s="226" t="s">
        <v>83</v>
      </c>
      <c r="AY542" s="19" t="s">
        <v>144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81</v>
      </c>
      <c r="BK542" s="227">
        <f>ROUND(I542*H542,2)</f>
        <v>0</v>
      </c>
      <c r="BL542" s="19" t="s">
        <v>151</v>
      </c>
      <c r="BM542" s="226" t="s">
        <v>485</v>
      </c>
    </row>
    <row r="543" s="13" customFormat="1">
      <c r="A543" s="13"/>
      <c r="B543" s="233"/>
      <c r="C543" s="234"/>
      <c r="D543" s="235" t="s">
        <v>155</v>
      </c>
      <c r="E543" s="236" t="s">
        <v>21</v>
      </c>
      <c r="F543" s="237" t="s">
        <v>157</v>
      </c>
      <c r="G543" s="234"/>
      <c r="H543" s="236" t="s">
        <v>21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155</v>
      </c>
      <c r="AU543" s="243" t="s">
        <v>83</v>
      </c>
      <c r="AV543" s="13" t="s">
        <v>81</v>
      </c>
      <c r="AW543" s="13" t="s">
        <v>34</v>
      </c>
      <c r="AX543" s="13" t="s">
        <v>73</v>
      </c>
      <c r="AY543" s="243" t="s">
        <v>144</v>
      </c>
    </row>
    <row r="544" s="14" customFormat="1">
      <c r="A544" s="14"/>
      <c r="B544" s="244"/>
      <c r="C544" s="245"/>
      <c r="D544" s="235" t="s">
        <v>155</v>
      </c>
      <c r="E544" s="246" t="s">
        <v>21</v>
      </c>
      <c r="F544" s="247" t="s">
        <v>469</v>
      </c>
      <c r="G544" s="245"/>
      <c r="H544" s="248">
        <v>1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155</v>
      </c>
      <c r="AU544" s="254" t="s">
        <v>83</v>
      </c>
      <c r="AV544" s="14" t="s">
        <v>83</v>
      </c>
      <c r="AW544" s="14" t="s">
        <v>34</v>
      </c>
      <c r="AX544" s="14" t="s">
        <v>73</v>
      </c>
      <c r="AY544" s="254" t="s">
        <v>144</v>
      </c>
    </row>
    <row r="545" s="15" customFormat="1">
      <c r="A545" s="15"/>
      <c r="B545" s="255"/>
      <c r="C545" s="256"/>
      <c r="D545" s="235" t="s">
        <v>155</v>
      </c>
      <c r="E545" s="257" t="s">
        <v>21</v>
      </c>
      <c r="F545" s="258" t="s">
        <v>159</v>
      </c>
      <c r="G545" s="256"/>
      <c r="H545" s="259">
        <v>1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5" t="s">
        <v>155</v>
      </c>
      <c r="AU545" s="265" t="s">
        <v>83</v>
      </c>
      <c r="AV545" s="15" t="s">
        <v>151</v>
      </c>
      <c r="AW545" s="15" t="s">
        <v>34</v>
      </c>
      <c r="AX545" s="15" t="s">
        <v>81</v>
      </c>
      <c r="AY545" s="265" t="s">
        <v>144</v>
      </c>
    </row>
    <row r="546" s="12" customFormat="1" ht="22.8" customHeight="1">
      <c r="A546" s="12"/>
      <c r="B546" s="199"/>
      <c r="C546" s="200"/>
      <c r="D546" s="201" t="s">
        <v>72</v>
      </c>
      <c r="E546" s="213" t="s">
        <v>486</v>
      </c>
      <c r="F546" s="213" t="s">
        <v>487</v>
      </c>
      <c r="G546" s="200"/>
      <c r="H546" s="200"/>
      <c r="I546" s="203"/>
      <c r="J546" s="214">
        <f>BK546</f>
        <v>0</v>
      </c>
      <c r="K546" s="200"/>
      <c r="L546" s="205"/>
      <c r="M546" s="206"/>
      <c r="N546" s="207"/>
      <c r="O546" s="207"/>
      <c r="P546" s="208">
        <f>SUM(P547:P558)</f>
        <v>0</v>
      </c>
      <c r="Q546" s="207"/>
      <c r="R546" s="208">
        <f>SUM(R547:R558)</f>
        <v>0</v>
      </c>
      <c r="S546" s="207"/>
      <c r="T546" s="209">
        <f>SUM(T547:T558)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0" t="s">
        <v>81</v>
      </c>
      <c r="AT546" s="211" t="s">
        <v>72</v>
      </c>
      <c r="AU546" s="211" t="s">
        <v>81</v>
      </c>
      <c r="AY546" s="210" t="s">
        <v>144</v>
      </c>
      <c r="BK546" s="212">
        <f>SUM(BK547:BK558)</f>
        <v>0</v>
      </c>
    </row>
    <row r="547" s="2" customFormat="1" ht="24.15" customHeight="1">
      <c r="A547" s="40"/>
      <c r="B547" s="41"/>
      <c r="C547" s="215" t="s">
        <v>488</v>
      </c>
      <c r="D547" s="215" t="s">
        <v>146</v>
      </c>
      <c r="E547" s="216" t="s">
        <v>489</v>
      </c>
      <c r="F547" s="217" t="s">
        <v>490</v>
      </c>
      <c r="G547" s="218" t="s">
        <v>163</v>
      </c>
      <c r="H547" s="219">
        <v>7.6130000000000004</v>
      </c>
      <c r="I547" s="220"/>
      <c r="J547" s="221">
        <f>ROUND(I547*H547,2)</f>
        <v>0</v>
      </c>
      <c r="K547" s="217" t="s">
        <v>150</v>
      </c>
      <c r="L547" s="46"/>
      <c r="M547" s="222" t="s">
        <v>21</v>
      </c>
      <c r="N547" s="223" t="s">
        <v>44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151</v>
      </c>
      <c r="AT547" s="226" t="s">
        <v>146</v>
      </c>
      <c r="AU547" s="226" t="s">
        <v>83</v>
      </c>
      <c r="AY547" s="19" t="s">
        <v>144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81</v>
      </c>
      <c r="BK547" s="227">
        <f>ROUND(I547*H547,2)</f>
        <v>0</v>
      </c>
      <c r="BL547" s="19" t="s">
        <v>151</v>
      </c>
      <c r="BM547" s="226" t="s">
        <v>491</v>
      </c>
    </row>
    <row r="548" s="2" customFormat="1">
      <c r="A548" s="40"/>
      <c r="B548" s="41"/>
      <c r="C548" s="42"/>
      <c r="D548" s="228" t="s">
        <v>153</v>
      </c>
      <c r="E548" s="42"/>
      <c r="F548" s="229" t="s">
        <v>492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153</v>
      </c>
      <c r="AU548" s="19" t="s">
        <v>83</v>
      </c>
    </row>
    <row r="549" s="2" customFormat="1" ht="21.75" customHeight="1">
      <c r="A549" s="40"/>
      <c r="B549" s="41"/>
      <c r="C549" s="215" t="s">
        <v>493</v>
      </c>
      <c r="D549" s="215" t="s">
        <v>146</v>
      </c>
      <c r="E549" s="216" t="s">
        <v>494</v>
      </c>
      <c r="F549" s="217" t="s">
        <v>495</v>
      </c>
      <c r="G549" s="218" t="s">
        <v>163</v>
      </c>
      <c r="H549" s="219">
        <v>7.6130000000000004</v>
      </c>
      <c r="I549" s="220"/>
      <c r="J549" s="221">
        <f>ROUND(I549*H549,2)</f>
        <v>0</v>
      </c>
      <c r="K549" s="217" t="s">
        <v>150</v>
      </c>
      <c r="L549" s="46"/>
      <c r="M549" s="222" t="s">
        <v>21</v>
      </c>
      <c r="N549" s="223" t="s">
        <v>44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151</v>
      </c>
      <c r="AT549" s="226" t="s">
        <v>146</v>
      </c>
      <c r="AU549" s="226" t="s">
        <v>83</v>
      </c>
      <c r="AY549" s="19" t="s">
        <v>144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81</v>
      </c>
      <c r="BK549" s="227">
        <f>ROUND(I549*H549,2)</f>
        <v>0</v>
      </c>
      <c r="BL549" s="19" t="s">
        <v>151</v>
      </c>
      <c r="BM549" s="226" t="s">
        <v>496</v>
      </c>
    </row>
    <row r="550" s="2" customFormat="1">
      <c r="A550" s="40"/>
      <c r="B550" s="41"/>
      <c r="C550" s="42"/>
      <c r="D550" s="228" t="s">
        <v>153</v>
      </c>
      <c r="E550" s="42"/>
      <c r="F550" s="229" t="s">
        <v>497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153</v>
      </c>
      <c r="AU550" s="19" t="s">
        <v>83</v>
      </c>
    </row>
    <row r="551" s="2" customFormat="1" ht="16.5" customHeight="1">
      <c r="A551" s="40"/>
      <c r="B551" s="41"/>
      <c r="C551" s="215" t="s">
        <v>498</v>
      </c>
      <c r="D551" s="215" t="s">
        <v>146</v>
      </c>
      <c r="E551" s="216" t="s">
        <v>499</v>
      </c>
      <c r="F551" s="217" t="s">
        <v>500</v>
      </c>
      <c r="G551" s="218" t="s">
        <v>163</v>
      </c>
      <c r="H551" s="219">
        <v>7.6130000000000004</v>
      </c>
      <c r="I551" s="220"/>
      <c r="J551" s="221">
        <f>ROUND(I551*H551,2)</f>
        <v>0</v>
      </c>
      <c r="K551" s="217" t="s">
        <v>21</v>
      </c>
      <c r="L551" s="46"/>
      <c r="M551" s="222" t="s">
        <v>21</v>
      </c>
      <c r="N551" s="223" t="s">
        <v>44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151</v>
      </c>
      <c r="AT551" s="226" t="s">
        <v>146</v>
      </c>
      <c r="AU551" s="226" t="s">
        <v>83</v>
      </c>
      <c r="AY551" s="19" t="s">
        <v>144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81</v>
      </c>
      <c r="BK551" s="227">
        <f>ROUND(I551*H551,2)</f>
        <v>0</v>
      </c>
      <c r="BL551" s="19" t="s">
        <v>151</v>
      </c>
      <c r="BM551" s="226" t="s">
        <v>501</v>
      </c>
    </row>
    <row r="552" s="2" customFormat="1" ht="24.15" customHeight="1">
      <c r="A552" s="40"/>
      <c r="B552" s="41"/>
      <c r="C552" s="215" t="s">
        <v>502</v>
      </c>
      <c r="D552" s="215" t="s">
        <v>146</v>
      </c>
      <c r="E552" s="216" t="s">
        <v>503</v>
      </c>
      <c r="F552" s="217" t="s">
        <v>504</v>
      </c>
      <c r="G552" s="218" t="s">
        <v>163</v>
      </c>
      <c r="H552" s="219">
        <v>5.8129999999999997</v>
      </c>
      <c r="I552" s="220"/>
      <c r="J552" s="221">
        <f>ROUND(I552*H552,2)</f>
        <v>0</v>
      </c>
      <c r="K552" s="217" t="s">
        <v>150</v>
      </c>
      <c r="L552" s="46"/>
      <c r="M552" s="222" t="s">
        <v>21</v>
      </c>
      <c r="N552" s="223" t="s">
        <v>44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151</v>
      </c>
      <c r="AT552" s="226" t="s">
        <v>146</v>
      </c>
      <c r="AU552" s="226" t="s">
        <v>83</v>
      </c>
      <c r="AY552" s="19" t="s">
        <v>144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81</v>
      </c>
      <c r="BK552" s="227">
        <f>ROUND(I552*H552,2)</f>
        <v>0</v>
      </c>
      <c r="BL552" s="19" t="s">
        <v>151</v>
      </c>
      <c r="BM552" s="226" t="s">
        <v>505</v>
      </c>
    </row>
    <row r="553" s="2" customFormat="1">
      <c r="A553" s="40"/>
      <c r="B553" s="41"/>
      <c r="C553" s="42"/>
      <c r="D553" s="228" t="s">
        <v>153</v>
      </c>
      <c r="E553" s="42"/>
      <c r="F553" s="229" t="s">
        <v>506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153</v>
      </c>
      <c r="AU553" s="19" t="s">
        <v>83</v>
      </c>
    </row>
    <row r="554" s="14" customFormat="1">
      <c r="A554" s="14"/>
      <c r="B554" s="244"/>
      <c r="C554" s="245"/>
      <c r="D554" s="235" t="s">
        <v>155</v>
      </c>
      <c r="E554" s="246" t="s">
        <v>21</v>
      </c>
      <c r="F554" s="247" t="s">
        <v>507</v>
      </c>
      <c r="G554" s="245"/>
      <c r="H554" s="248">
        <v>5.8129999999999997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155</v>
      </c>
      <c r="AU554" s="254" t="s">
        <v>83</v>
      </c>
      <c r="AV554" s="14" t="s">
        <v>83</v>
      </c>
      <c r="AW554" s="14" t="s">
        <v>34</v>
      </c>
      <c r="AX554" s="14" t="s">
        <v>73</v>
      </c>
      <c r="AY554" s="254" t="s">
        <v>144</v>
      </c>
    </row>
    <row r="555" s="15" customFormat="1">
      <c r="A555" s="15"/>
      <c r="B555" s="255"/>
      <c r="C555" s="256"/>
      <c r="D555" s="235" t="s">
        <v>155</v>
      </c>
      <c r="E555" s="257" t="s">
        <v>21</v>
      </c>
      <c r="F555" s="258" t="s">
        <v>159</v>
      </c>
      <c r="G555" s="256"/>
      <c r="H555" s="259">
        <v>5.8129999999999997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5" t="s">
        <v>155</v>
      </c>
      <c r="AU555" s="265" t="s">
        <v>83</v>
      </c>
      <c r="AV555" s="15" t="s">
        <v>151</v>
      </c>
      <c r="AW555" s="15" t="s">
        <v>34</v>
      </c>
      <c r="AX555" s="15" t="s">
        <v>81</v>
      </c>
      <c r="AY555" s="265" t="s">
        <v>144</v>
      </c>
    </row>
    <row r="556" s="2" customFormat="1" ht="24.15" customHeight="1">
      <c r="A556" s="40"/>
      <c r="B556" s="41"/>
      <c r="C556" s="215" t="s">
        <v>508</v>
      </c>
      <c r="D556" s="215" t="s">
        <v>146</v>
      </c>
      <c r="E556" s="216" t="s">
        <v>509</v>
      </c>
      <c r="F556" s="217" t="s">
        <v>510</v>
      </c>
      <c r="G556" s="218" t="s">
        <v>163</v>
      </c>
      <c r="H556" s="219">
        <v>1.8</v>
      </c>
      <c r="I556" s="220"/>
      <c r="J556" s="221">
        <f>ROUND(I556*H556,2)</f>
        <v>0</v>
      </c>
      <c r="K556" s="217" t="s">
        <v>150</v>
      </c>
      <c r="L556" s="46"/>
      <c r="M556" s="222" t="s">
        <v>21</v>
      </c>
      <c r="N556" s="223" t="s">
        <v>44</v>
      </c>
      <c r="O556" s="86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151</v>
      </c>
      <c r="AT556" s="226" t="s">
        <v>146</v>
      </c>
      <c r="AU556" s="226" t="s">
        <v>83</v>
      </c>
      <c r="AY556" s="19" t="s">
        <v>144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81</v>
      </c>
      <c r="BK556" s="227">
        <f>ROUND(I556*H556,2)</f>
        <v>0</v>
      </c>
      <c r="BL556" s="19" t="s">
        <v>151</v>
      </c>
      <c r="BM556" s="226" t="s">
        <v>511</v>
      </c>
    </row>
    <row r="557" s="2" customFormat="1">
      <c r="A557" s="40"/>
      <c r="B557" s="41"/>
      <c r="C557" s="42"/>
      <c r="D557" s="228" t="s">
        <v>153</v>
      </c>
      <c r="E557" s="42"/>
      <c r="F557" s="229" t="s">
        <v>512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153</v>
      </c>
      <c r="AU557" s="19" t="s">
        <v>83</v>
      </c>
    </row>
    <row r="558" s="14" customFormat="1">
      <c r="A558" s="14"/>
      <c r="B558" s="244"/>
      <c r="C558" s="245"/>
      <c r="D558" s="235" t="s">
        <v>155</v>
      </c>
      <c r="E558" s="246" t="s">
        <v>21</v>
      </c>
      <c r="F558" s="247" t="s">
        <v>513</v>
      </c>
      <c r="G558" s="245"/>
      <c r="H558" s="248">
        <v>1.8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155</v>
      </c>
      <c r="AU558" s="254" t="s">
        <v>83</v>
      </c>
      <c r="AV558" s="14" t="s">
        <v>83</v>
      </c>
      <c r="AW558" s="14" t="s">
        <v>34</v>
      </c>
      <c r="AX558" s="14" t="s">
        <v>81</v>
      </c>
      <c r="AY558" s="254" t="s">
        <v>144</v>
      </c>
    </row>
    <row r="559" s="12" customFormat="1" ht="22.8" customHeight="1">
      <c r="A559" s="12"/>
      <c r="B559" s="199"/>
      <c r="C559" s="200"/>
      <c r="D559" s="201" t="s">
        <v>72</v>
      </c>
      <c r="E559" s="213" t="s">
        <v>514</v>
      </c>
      <c r="F559" s="213" t="s">
        <v>515</v>
      </c>
      <c r="G559" s="200"/>
      <c r="H559" s="200"/>
      <c r="I559" s="203"/>
      <c r="J559" s="214">
        <f>BK559</f>
        <v>0</v>
      </c>
      <c r="K559" s="200"/>
      <c r="L559" s="205"/>
      <c r="M559" s="206"/>
      <c r="N559" s="207"/>
      <c r="O559" s="207"/>
      <c r="P559" s="208">
        <f>SUM(P560:P561)</f>
        <v>0</v>
      </c>
      <c r="Q559" s="207"/>
      <c r="R559" s="208">
        <f>SUM(R560:R561)</f>
        <v>0</v>
      </c>
      <c r="S559" s="207"/>
      <c r="T559" s="209">
        <f>SUM(T560:T561)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10" t="s">
        <v>81</v>
      </c>
      <c r="AT559" s="211" t="s">
        <v>72</v>
      </c>
      <c r="AU559" s="211" t="s">
        <v>81</v>
      </c>
      <c r="AY559" s="210" t="s">
        <v>144</v>
      </c>
      <c r="BK559" s="212">
        <f>SUM(BK560:BK561)</f>
        <v>0</v>
      </c>
    </row>
    <row r="560" s="2" customFormat="1" ht="33" customHeight="1">
      <c r="A560" s="40"/>
      <c r="B560" s="41"/>
      <c r="C560" s="215" t="s">
        <v>516</v>
      </c>
      <c r="D560" s="215" t="s">
        <v>146</v>
      </c>
      <c r="E560" s="216" t="s">
        <v>517</v>
      </c>
      <c r="F560" s="217" t="s">
        <v>518</v>
      </c>
      <c r="G560" s="218" t="s">
        <v>163</v>
      </c>
      <c r="H560" s="219">
        <v>1.77</v>
      </c>
      <c r="I560" s="220"/>
      <c r="J560" s="221">
        <f>ROUND(I560*H560,2)</f>
        <v>0</v>
      </c>
      <c r="K560" s="217" t="s">
        <v>150</v>
      </c>
      <c r="L560" s="46"/>
      <c r="M560" s="222" t="s">
        <v>21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151</v>
      </c>
      <c r="AT560" s="226" t="s">
        <v>146</v>
      </c>
      <c r="AU560" s="226" t="s">
        <v>83</v>
      </c>
      <c r="AY560" s="19" t="s">
        <v>144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81</v>
      </c>
      <c r="BK560" s="227">
        <f>ROUND(I560*H560,2)</f>
        <v>0</v>
      </c>
      <c r="BL560" s="19" t="s">
        <v>151</v>
      </c>
      <c r="BM560" s="226" t="s">
        <v>519</v>
      </c>
    </row>
    <row r="561" s="2" customFormat="1">
      <c r="A561" s="40"/>
      <c r="B561" s="41"/>
      <c r="C561" s="42"/>
      <c r="D561" s="228" t="s">
        <v>153</v>
      </c>
      <c r="E561" s="42"/>
      <c r="F561" s="229" t="s">
        <v>520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153</v>
      </c>
      <c r="AU561" s="19" t="s">
        <v>83</v>
      </c>
    </row>
    <row r="562" s="12" customFormat="1" ht="25.92" customHeight="1">
      <c r="A562" s="12"/>
      <c r="B562" s="199"/>
      <c r="C562" s="200"/>
      <c r="D562" s="201" t="s">
        <v>72</v>
      </c>
      <c r="E562" s="202" t="s">
        <v>521</v>
      </c>
      <c r="F562" s="202" t="s">
        <v>522</v>
      </c>
      <c r="G562" s="200"/>
      <c r="H562" s="200"/>
      <c r="I562" s="203"/>
      <c r="J562" s="204">
        <f>BK562</f>
        <v>0</v>
      </c>
      <c r="K562" s="200"/>
      <c r="L562" s="205"/>
      <c r="M562" s="206"/>
      <c r="N562" s="207"/>
      <c r="O562" s="207"/>
      <c r="P562" s="208">
        <f>P563+P585+P597+P845+P850+P859+P876+P901</f>
        <v>0</v>
      </c>
      <c r="Q562" s="207"/>
      <c r="R562" s="208">
        <f>R563+R585+R597+R845+R850+R859+R876+R901</f>
        <v>4.5272724400000008</v>
      </c>
      <c r="S562" s="207"/>
      <c r="T562" s="209">
        <f>T563+T585+T597+T845+T850+T859+T876+T901</f>
        <v>0.17766599999999999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10" t="s">
        <v>83</v>
      </c>
      <c r="AT562" s="211" t="s">
        <v>72</v>
      </c>
      <c r="AU562" s="211" t="s">
        <v>73</v>
      </c>
      <c r="AY562" s="210" t="s">
        <v>144</v>
      </c>
      <c r="BK562" s="212">
        <f>BK563+BK585+BK597+BK845+BK850+BK859+BK876+BK901</f>
        <v>0</v>
      </c>
    </row>
    <row r="563" s="12" customFormat="1" ht="22.8" customHeight="1">
      <c r="A563" s="12"/>
      <c r="B563" s="199"/>
      <c r="C563" s="200"/>
      <c r="D563" s="201" t="s">
        <v>72</v>
      </c>
      <c r="E563" s="213" t="s">
        <v>523</v>
      </c>
      <c r="F563" s="213" t="s">
        <v>524</v>
      </c>
      <c r="G563" s="200"/>
      <c r="H563" s="200"/>
      <c r="I563" s="203"/>
      <c r="J563" s="214">
        <f>BK563</f>
        <v>0</v>
      </c>
      <c r="K563" s="200"/>
      <c r="L563" s="205"/>
      <c r="M563" s="206"/>
      <c r="N563" s="207"/>
      <c r="O563" s="207"/>
      <c r="P563" s="208">
        <f>SUM(P564:P584)</f>
        <v>0</v>
      </c>
      <c r="Q563" s="207"/>
      <c r="R563" s="208">
        <f>SUM(R564:R584)</f>
        <v>0.0038013000000000001</v>
      </c>
      <c r="S563" s="207"/>
      <c r="T563" s="209">
        <f>SUM(T564:T584)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0" t="s">
        <v>83</v>
      </c>
      <c r="AT563" s="211" t="s">
        <v>72</v>
      </c>
      <c r="AU563" s="211" t="s">
        <v>81</v>
      </c>
      <c r="AY563" s="210" t="s">
        <v>144</v>
      </c>
      <c r="BK563" s="212">
        <f>SUM(BK564:BK584)</f>
        <v>0</v>
      </c>
    </row>
    <row r="564" s="2" customFormat="1" ht="16.5" customHeight="1">
      <c r="A564" s="40"/>
      <c r="B564" s="41"/>
      <c r="C564" s="215" t="s">
        <v>525</v>
      </c>
      <c r="D564" s="215" t="s">
        <v>146</v>
      </c>
      <c r="E564" s="216" t="s">
        <v>526</v>
      </c>
      <c r="F564" s="217" t="s">
        <v>527</v>
      </c>
      <c r="G564" s="218" t="s">
        <v>177</v>
      </c>
      <c r="H564" s="219">
        <v>0.54000000000000004</v>
      </c>
      <c r="I564" s="220"/>
      <c r="J564" s="221">
        <f>ROUND(I564*H564,2)</f>
        <v>0</v>
      </c>
      <c r="K564" s="217" t="s">
        <v>150</v>
      </c>
      <c r="L564" s="46"/>
      <c r="M564" s="222" t="s">
        <v>21</v>
      </c>
      <c r="N564" s="223" t="s">
        <v>44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279</v>
      </c>
      <c r="AT564" s="226" t="s">
        <v>146</v>
      </c>
      <c r="AU564" s="226" t="s">
        <v>83</v>
      </c>
      <c r="AY564" s="19" t="s">
        <v>144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81</v>
      </c>
      <c r="BK564" s="227">
        <f>ROUND(I564*H564,2)</f>
        <v>0</v>
      </c>
      <c r="BL564" s="19" t="s">
        <v>279</v>
      </c>
      <c r="BM564" s="226" t="s">
        <v>528</v>
      </c>
    </row>
    <row r="565" s="2" customFormat="1">
      <c r="A565" s="40"/>
      <c r="B565" s="41"/>
      <c r="C565" s="42"/>
      <c r="D565" s="228" t="s">
        <v>153</v>
      </c>
      <c r="E565" s="42"/>
      <c r="F565" s="229" t="s">
        <v>529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153</v>
      </c>
      <c r="AU565" s="19" t="s">
        <v>83</v>
      </c>
    </row>
    <row r="566" s="13" customFormat="1">
      <c r="A566" s="13"/>
      <c r="B566" s="233"/>
      <c r="C566" s="234"/>
      <c r="D566" s="235" t="s">
        <v>155</v>
      </c>
      <c r="E566" s="236" t="s">
        <v>21</v>
      </c>
      <c r="F566" s="237" t="s">
        <v>156</v>
      </c>
      <c r="G566" s="234"/>
      <c r="H566" s="236" t="s">
        <v>21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155</v>
      </c>
      <c r="AU566" s="243" t="s">
        <v>83</v>
      </c>
      <c r="AV566" s="13" t="s">
        <v>81</v>
      </c>
      <c r="AW566" s="13" t="s">
        <v>34</v>
      </c>
      <c r="AX566" s="13" t="s">
        <v>73</v>
      </c>
      <c r="AY566" s="243" t="s">
        <v>144</v>
      </c>
    </row>
    <row r="567" s="13" customFormat="1">
      <c r="A567" s="13"/>
      <c r="B567" s="233"/>
      <c r="C567" s="234"/>
      <c r="D567" s="235" t="s">
        <v>155</v>
      </c>
      <c r="E567" s="236" t="s">
        <v>21</v>
      </c>
      <c r="F567" s="237" t="s">
        <v>157</v>
      </c>
      <c r="G567" s="234"/>
      <c r="H567" s="236" t="s">
        <v>21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155</v>
      </c>
      <c r="AU567" s="243" t="s">
        <v>83</v>
      </c>
      <c r="AV567" s="13" t="s">
        <v>81</v>
      </c>
      <c r="AW567" s="13" t="s">
        <v>34</v>
      </c>
      <c r="AX567" s="13" t="s">
        <v>73</v>
      </c>
      <c r="AY567" s="243" t="s">
        <v>144</v>
      </c>
    </row>
    <row r="568" s="14" customFormat="1">
      <c r="A568" s="14"/>
      <c r="B568" s="244"/>
      <c r="C568" s="245"/>
      <c r="D568" s="235" t="s">
        <v>155</v>
      </c>
      <c r="E568" s="246" t="s">
        <v>21</v>
      </c>
      <c r="F568" s="247" t="s">
        <v>268</v>
      </c>
      <c r="G568" s="245"/>
      <c r="H568" s="248">
        <v>0.54000000000000004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155</v>
      </c>
      <c r="AU568" s="254" t="s">
        <v>83</v>
      </c>
      <c r="AV568" s="14" t="s">
        <v>83</v>
      </c>
      <c r="AW568" s="14" t="s">
        <v>34</v>
      </c>
      <c r="AX568" s="14" t="s">
        <v>73</v>
      </c>
      <c r="AY568" s="254" t="s">
        <v>144</v>
      </c>
    </row>
    <row r="569" s="15" customFormat="1">
      <c r="A569" s="15"/>
      <c r="B569" s="255"/>
      <c r="C569" s="256"/>
      <c r="D569" s="235" t="s">
        <v>155</v>
      </c>
      <c r="E569" s="257" t="s">
        <v>21</v>
      </c>
      <c r="F569" s="258" t="s">
        <v>159</v>
      </c>
      <c r="G569" s="256"/>
      <c r="H569" s="259">
        <v>0.54000000000000004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5" t="s">
        <v>155</v>
      </c>
      <c r="AU569" s="265" t="s">
        <v>83</v>
      </c>
      <c r="AV569" s="15" t="s">
        <v>151</v>
      </c>
      <c r="AW569" s="15" t="s">
        <v>34</v>
      </c>
      <c r="AX569" s="15" t="s">
        <v>81</v>
      </c>
      <c r="AY569" s="265" t="s">
        <v>144</v>
      </c>
    </row>
    <row r="570" s="2" customFormat="1" ht="16.5" customHeight="1">
      <c r="A570" s="40"/>
      <c r="B570" s="41"/>
      <c r="C570" s="266" t="s">
        <v>530</v>
      </c>
      <c r="D570" s="266" t="s">
        <v>160</v>
      </c>
      <c r="E570" s="267" t="s">
        <v>531</v>
      </c>
      <c r="F570" s="268" t="s">
        <v>532</v>
      </c>
      <c r="G570" s="269" t="s">
        <v>177</v>
      </c>
      <c r="H570" s="270">
        <v>0.629</v>
      </c>
      <c r="I570" s="271"/>
      <c r="J570" s="272">
        <f>ROUND(I570*H570,2)</f>
        <v>0</v>
      </c>
      <c r="K570" s="268" t="s">
        <v>150</v>
      </c>
      <c r="L570" s="273"/>
      <c r="M570" s="274" t="s">
        <v>21</v>
      </c>
      <c r="N570" s="275" t="s">
        <v>44</v>
      </c>
      <c r="O570" s="86"/>
      <c r="P570" s="224">
        <f>O570*H570</f>
        <v>0</v>
      </c>
      <c r="Q570" s="224">
        <v>0.00029999999999999997</v>
      </c>
      <c r="R570" s="224">
        <f>Q570*H570</f>
        <v>0.00018869999999999998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470</v>
      </c>
      <c r="AT570" s="226" t="s">
        <v>160</v>
      </c>
      <c r="AU570" s="226" t="s">
        <v>83</v>
      </c>
      <c r="AY570" s="19" t="s">
        <v>144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81</v>
      </c>
      <c r="BK570" s="227">
        <f>ROUND(I570*H570,2)</f>
        <v>0</v>
      </c>
      <c r="BL570" s="19" t="s">
        <v>279</v>
      </c>
      <c r="BM570" s="226" t="s">
        <v>533</v>
      </c>
    </row>
    <row r="571" s="13" customFormat="1">
      <c r="A571" s="13"/>
      <c r="B571" s="233"/>
      <c r="C571" s="234"/>
      <c r="D571" s="235" t="s">
        <v>155</v>
      </c>
      <c r="E571" s="236" t="s">
        <v>21</v>
      </c>
      <c r="F571" s="237" t="s">
        <v>156</v>
      </c>
      <c r="G571" s="234"/>
      <c r="H571" s="236" t="s">
        <v>21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155</v>
      </c>
      <c r="AU571" s="243" t="s">
        <v>83</v>
      </c>
      <c r="AV571" s="13" t="s">
        <v>81</v>
      </c>
      <c r="AW571" s="13" t="s">
        <v>34</v>
      </c>
      <c r="AX571" s="13" t="s">
        <v>73</v>
      </c>
      <c r="AY571" s="243" t="s">
        <v>144</v>
      </c>
    </row>
    <row r="572" s="13" customFormat="1">
      <c r="A572" s="13"/>
      <c r="B572" s="233"/>
      <c r="C572" s="234"/>
      <c r="D572" s="235" t="s">
        <v>155</v>
      </c>
      <c r="E572" s="236" t="s">
        <v>21</v>
      </c>
      <c r="F572" s="237" t="s">
        <v>157</v>
      </c>
      <c r="G572" s="234"/>
      <c r="H572" s="236" t="s">
        <v>21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155</v>
      </c>
      <c r="AU572" s="243" t="s">
        <v>83</v>
      </c>
      <c r="AV572" s="13" t="s">
        <v>81</v>
      </c>
      <c r="AW572" s="13" t="s">
        <v>34</v>
      </c>
      <c r="AX572" s="13" t="s">
        <v>73</v>
      </c>
      <c r="AY572" s="243" t="s">
        <v>144</v>
      </c>
    </row>
    <row r="573" s="14" customFormat="1">
      <c r="A573" s="14"/>
      <c r="B573" s="244"/>
      <c r="C573" s="245"/>
      <c r="D573" s="235" t="s">
        <v>155</v>
      </c>
      <c r="E573" s="246" t="s">
        <v>21</v>
      </c>
      <c r="F573" s="247" t="s">
        <v>534</v>
      </c>
      <c r="G573" s="245"/>
      <c r="H573" s="248">
        <v>0.629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155</v>
      </c>
      <c r="AU573" s="254" t="s">
        <v>83</v>
      </c>
      <c r="AV573" s="14" t="s">
        <v>83</v>
      </c>
      <c r="AW573" s="14" t="s">
        <v>34</v>
      </c>
      <c r="AX573" s="14" t="s">
        <v>73</v>
      </c>
      <c r="AY573" s="254" t="s">
        <v>144</v>
      </c>
    </row>
    <row r="574" s="15" customFormat="1">
      <c r="A574" s="15"/>
      <c r="B574" s="255"/>
      <c r="C574" s="256"/>
      <c r="D574" s="235" t="s">
        <v>155</v>
      </c>
      <c r="E574" s="257" t="s">
        <v>21</v>
      </c>
      <c r="F574" s="258" t="s">
        <v>159</v>
      </c>
      <c r="G574" s="256"/>
      <c r="H574" s="259">
        <v>0.629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5" t="s">
        <v>155</v>
      </c>
      <c r="AU574" s="265" t="s">
        <v>83</v>
      </c>
      <c r="AV574" s="15" t="s">
        <v>151</v>
      </c>
      <c r="AW574" s="15" t="s">
        <v>34</v>
      </c>
      <c r="AX574" s="15" t="s">
        <v>81</v>
      </c>
      <c r="AY574" s="265" t="s">
        <v>144</v>
      </c>
    </row>
    <row r="575" s="2" customFormat="1" ht="16.5" customHeight="1">
      <c r="A575" s="40"/>
      <c r="B575" s="41"/>
      <c r="C575" s="215" t="s">
        <v>535</v>
      </c>
      <c r="D575" s="215" t="s">
        <v>146</v>
      </c>
      <c r="E575" s="216" t="s">
        <v>536</v>
      </c>
      <c r="F575" s="217" t="s">
        <v>537</v>
      </c>
      <c r="G575" s="218" t="s">
        <v>177</v>
      </c>
      <c r="H575" s="219">
        <v>0.54000000000000004</v>
      </c>
      <c r="I575" s="220"/>
      <c r="J575" s="221">
        <f>ROUND(I575*H575,2)</f>
        <v>0</v>
      </c>
      <c r="K575" s="217" t="s">
        <v>21</v>
      </c>
      <c r="L575" s="46"/>
      <c r="M575" s="222" t="s">
        <v>21</v>
      </c>
      <c r="N575" s="223" t="s">
        <v>44</v>
      </c>
      <c r="O575" s="86"/>
      <c r="P575" s="224">
        <f>O575*H575</f>
        <v>0</v>
      </c>
      <c r="Q575" s="224">
        <v>0.00040000000000000002</v>
      </c>
      <c r="R575" s="224">
        <f>Q575*H575</f>
        <v>0.00021600000000000002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279</v>
      </c>
      <c r="AT575" s="226" t="s">
        <v>146</v>
      </c>
      <c r="AU575" s="226" t="s">
        <v>83</v>
      </c>
      <c r="AY575" s="19" t="s">
        <v>144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81</v>
      </c>
      <c r="BK575" s="227">
        <f>ROUND(I575*H575,2)</f>
        <v>0</v>
      </c>
      <c r="BL575" s="19" t="s">
        <v>279</v>
      </c>
      <c r="BM575" s="226" t="s">
        <v>538</v>
      </c>
    </row>
    <row r="576" s="13" customFormat="1">
      <c r="A576" s="13"/>
      <c r="B576" s="233"/>
      <c r="C576" s="234"/>
      <c r="D576" s="235" t="s">
        <v>155</v>
      </c>
      <c r="E576" s="236" t="s">
        <v>21</v>
      </c>
      <c r="F576" s="237" t="s">
        <v>156</v>
      </c>
      <c r="G576" s="234"/>
      <c r="H576" s="236" t="s">
        <v>21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155</v>
      </c>
      <c r="AU576" s="243" t="s">
        <v>83</v>
      </c>
      <c r="AV576" s="13" t="s">
        <v>81</v>
      </c>
      <c r="AW576" s="13" t="s">
        <v>34</v>
      </c>
      <c r="AX576" s="13" t="s">
        <v>73</v>
      </c>
      <c r="AY576" s="243" t="s">
        <v>144</v>
      </c>
    </row>
    <row r="577" s="13" customFormat="1">
      <c r="A577" s="13"/>
      <c r="B577" s="233"/>
      <c r="C577" s="234"/>
      <c r="D577" s="235" t="s">
        <v>155</v>
      </c>
      <c r="E577" s="236" t="s">
        <v>21</v>
      </c>
      <c r="F577" s="237" t="s">
        <v>157</v>
      </c>
      <c r="G577" s="234"/>
      <c r="H577" s="236" t="s">
        <v>21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155</v>
      </c>
      <c r="AU577" s="243" t="s">
        <v>83</v>
      </c>
      <c r="AV577" s="13" t="s">
        <v>81</v>
      </c>
      <c r="AW577" s="13" t="s">
        <v>34</v>
      </c>
      <c r="AX577" s="13" t="s">
        <v>73</v>
      </c>
      <c r="AY577" s="243" t="s">
        <v>144</v>
      </c>
    </row>
    <row r="578" s="14" customFormat="1">
      <c r="A578" s="14"/>
      <c r="B578" s="244"/>
      <c r="C578" s="245"/>
      <c r="D578" s="235" t="s">
        <v>155</v>
      </c>
      <c r="E578" s="246" t="s">
        <v>21</v>
      </c>
      <c r="F578" s="247" t="s">
        <v>268</v>
      </c>
      <c r="G578" s="245"/>
      <c r="H578" s="248">
        <v>0.54000000000000004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155</v>
      </c>
      <c r="AU578" s="254" t="s">
        <v>83</v>
      </c>
      <c r="AV578" s="14" t="s">
        <v>83</v>
      </c>
      <c r="AW578" s="14" t="s">
        <v>34</v>
      </c>
      <c r="AX578" s="14" t="s">
        <v>73</v>
      </c>
      <c r="AY578" s="254" t="s">
        <v>144</v>
      </c>
    </row>
    <row r="579" s="15" customFormat="1">
      <c r="A579" s="15"/>
      <c r="B579" s="255"/>
      <c r="C579" s="256"/>
      <c r="D579" s="235" t="s">
        <v>155</v>
      </c>
      <c r="E579" s="257" t="s">
        <v>21</v>
      </c>
      <c r="F579" s="258" t="s">
        <v>159</v>
      </c>
      <c r="G579" s="256"/>
      <c r="H579" s="259">
        <v>0.54000000000000004</v>
      </c>
      <c r="I579" s="260"/>
      <c r="J579" s="256"/>
      <c r="K579" s="256"/>
      <c r="L579" s="261"/>
      <c r="M579" s="262"/>
      <c r="N579" s="263"/>
      <c r="O579" s="263"/>
      <c r="P579" s="263"/>
      <c r="Q579" s="263"/>
      <c r="R579" s="263"/>
      <c r="S579" s="263"/>
      <c r="T579" s="264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5" t="s">
        <v>155</v>
      </c>
      <c r="AU579" s="265" t="s">
        <v>83</v>
      </c>
      <c r="AV579" s="15" t="s">
        <v>151</v>
      </c>
      <c r="AW579" s="15" t="s">
        <v>34</v>
      </c>
      <c r="AX579" s="15" t="s">
        <v>81</v>
      </c>
      <c r="AY579" s="265" t="s">
        <v>144</v>
      </c>
    </row>
    <row r="580" s="2" customFormat="1" ht="24.15" customHeight="1">
      <c r="A580" s="40"/>
      <c r="B580" s="41"/>
      <c r="C580" s="266" t="s">
        <v>539</v>
      </c>
      <c r="D580" s="266" t="s">
        <v>160</v>
      </c>
      <c r="E580" s="267" t="s">
        <v>540</v>
      </c>
      <c r="F580" s="268" t="s">
        <v>541</v>
      </c>
      <c r="G580" s="269" t="s">
        <v>177</v>
      </c>
      <c r="H580" s="270">
        <v>0.629</v>
      </c>
      <c r="I580" s="271"/>
      <c r="J580" s="272">
        <f>ROUND(I580*H580,2)</f>
        <v>0</v>
      </c>
      <c r="K580" s="268" t="s">
        <v>21</v>
      </c>
      <c r="L580" s="273"/>
      <c r="M580" s="274" t="s">
        <v>21</v>
      </c>
      <c r="N580" s="275" t="s">
        <v>44</v>
      </c>
      <c r="O580" s="86"/>
      <c r="P580" s="224">
        <f>O580*H580</f>
        <v>0</v>
      </c>
      <c r="Q580" s="224">
        <v>0.0054000000000000003</v>
      </c>
      <c r="R580" s="224">
        <f>Q580*H580</f>
        <v>0.0033966000000000001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470</v>
      </c>
      <c r="AT580" s="226" t="s">
        <v>160</v>
      </c>
      <c r="AU580" s="226" t="s">
        <v>83</v>
      </c>
      <c r="AY580" s="19" t="s">
        <v>144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81</v>
      </c>
      <c r="BK580" s="227">
        <f>ROUND(I580*H580,2)</f>
        <v>0</v>
      </c>
      <c r="BL580" s="19" t="s">
        <v>279</v>
      </c>
      <c r="BM580" s="226" t="s">
        <v>542</v>
      </c>
    </row>
    <row r="581" s="13" customFormat="1">
      <c r="A581" s="13"/>
      <c r="B581" s="233"/>
      <c r="C581" s="234"/>
      <c r="D581" s="235" t="s">
        <v>155</v>
      </c>
      <c r="E581" s="236" t="s">
        <v>21</v>
      </c>
      <c r="F581" s="237" t="s">
        <v>156</v>
      </c>
      <c r="G581" s="234"/>
      <c r="H581" s="236" t="s">
        <v>21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155</v>
      </c>
      <c r="AU581" s="243" t="s">
        <v>83</v>
      </c>
      <c r="AV581" s="13" t="s">
        <v>81</v>
      </c>
      <c r="AW581" s="13" t="s">
        <v>34</v>
      </c>
      <c r="AX581" s="13" t="s">
        <v>73</v>
      </c>
      <c r="AY581" s="243" t="s">
        <v>144</v>
      </c>
    </row>
    <row r="582" s="13" customFormat="1">
      <c r="A582" s="13"/>
      <c r="B582" s="233"/>
      <c r="C582" s="234"/>
      <c r="D582" s="235" t="s">
        <v>155</v>
      </c>
      <c r="E582" s="236" t="s">
        <v>21</v>
      </c>
      <c r="F582" s="237" t="s">
        <v>157</v>
      </c>
      <c r="G582" s="234"/>
      <c r="H582" s="236" t="s">
        <v>21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155</v>
      </c>
      <c r="AU582" s="243" t="s">
        <v>83</v>
      </c>
      <c r="AV582" s="13" t="s">
        <v>81</v>
      </c>
      <c r="AW582" s="13" t="s">
        <v>34</v>
      </c>
      <c r="AX582" s="13" t="s">
        <v>73</v>
      </c>
      <c r="AY582" s="243" t="s">
        <v>144</v>
      </c>
    </row>
    <row r="583" s="14" customFormat="1">
      <c r="A583" s="14"/>
      <c r="B583" s="244"/>
      <c r="C583" s="245"/>
      <c r="D583" s="235" t="s">
        <v>155</v>
      </c>
      <c r="E583" s="246" t="s">
        <v>21</v>
      </c>
      <c r="F583" s="247" t="s">
        <v>534</v>
      </c>
      <c r="G583" s="245"/>
      <c r="H583" s="248">
        <v>0.629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155</v>
      </c>
      <c r="AU583" s="254" t="s">
        <v>83</v>
      </c>
      <c r="AV583" s="14" t="s">
        <v>83</v>
      </c>
      <c r="AW583" s="14" t="s">
        <v>34</v>
      </c>
      <c r="AX583" s="14" t="s">
        <v>73</v>
      </c>
      <c r="AY583" s="254" t="s">
        <v>144</v>
      </c>
    </row>
    <row r="584" s="15" customFormat="1">
      <c r="A584" s="15"/>
      <c r="B584" s="255"/>
      <c r="C584" s="256"/>
      <c r="D584" s="235" t="s">
        <v>155</v>
      </c>
      <c r="E584" s="257" t="s">
        <v>21</v>
      </c>
      <c r="F584" s="258" t="s">
        <v>159</v>
      </c>
      <c r="G584" s="256"/>
      <c r="H584" s="259">
        <v>0.629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155</v>
      </c>
      <c r="AU584" s="265" t="s">
        <v>83</v>
      </c>
      <c r="AV584" s="15" t="s">
        <v>151</v>
      </c>
      <c r="AW584" s="15" t="s">
        <v>34</v>
      </c>
      <c r="AX584" s="15" t="s">
        <v>81</v>
      </c>
      <c r="AY584" s="265" t="s">
        <v>144</v>
      </c>
    </row>
    <row r="585" s="12" customFormat="1" ht="22.8" customHeight="1">
      <c r="A585" s="12"/>
      <c r="B585" s="199"/>
      <c r="C585" s="200"/>
      <c r="D585" s="201" t="s">
        <v>72</v>
      </c>
      <c r="E585" s="213" t="s">
        <v>543</v>
      </c>
      <c r="F585" s="213" t="s">
        <v>544</v>
      </c>
      <c r="G585" s="200"/>
      <c r="H585" s="200"/>
      <c r="I585" s="203"/>
      <c r="J585" s="214">
        <f>BK585</f>
        <v>0</v>
      </c>
      <c r="K585" s="200"/>
      <c r="L585" s="205"/>
      <c r="M585" s="206"/>
      <c r="N585" s="207"/>
      <c r="O585" s="207"/>
      <c r="P585" s="208">
        <f>SUM(P586:P596)</f>
        <v>0</v>
      </c>
      <c r="Q585" s="207"/>
      <c r="R585" s="208">
        <f>SUM(R586:R596)</f>
        <v>0.00085049999999999991</v>
      </c>
      <c r="S585" s="207"/>
      <c r="T585" s="209">
        <f>SUM(T586:T596)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10" t="s">
        <v>83</v>
      </c>
      <c r="AT585" s="211" t="s">
        <v>72</v>
      </c>
      <c r="AU585" s="211" t="s">
        <v>81</v>
      </c>
      <c r="AY585" s="210" t="s">
        <v>144</v>
      </c>
      <c r="BK585" s="212">
        <f>SUM(BK586:BK596)</f>
        <v>0</v>
      </c>
    </row>
    <row r="586" s="2" customFormat="1" ht="24.15" customHeight="1">
      <c r="A586" s="40"/>
      <c r="B586" s="41"/>
      <c r="C586" s="215" t="s">
        <v>545</v>
      </c>
      <c r="D586" s="215" t="s">
        <v>146</v>
      </c>
      <c r="E586" s="216" t="s">
        <v>546</v>
      </c>
      <c r="F586" s="217" t="s">
        <v>547</v>
      </c>
      <c r="G586" s="218" t="s">
        <v>177</v>
      </c>
      <c r="H586" s="219">
        <v>0.54000000000000004</v>
      </c>
      <c r="I586" s="220"/>
      <c r="J586" s="221">
        <f>ROUND(I586*H586,2)</f>
        <v>0</v>
      </c>
      <c r="K586" s="217" t="s">
        <v>150</v>
      </c>
      <c r="L586" s="46"/>
      <c r="M586" s="222" t="s">
        <v>21</v>
      </c>
      <c r="N586" s="223" t="s">
        <v>44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279</v>
      </c>
      <c r="AT586" s="226" t="s">
        <v>146</v>
      </c>
      <c r="AU586" s="226" t="s">
        <v>83</v>
      </c>
      <c r="AY586" s="19" t="s">
        <v>144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81</v>
      </c>
      <c r="BK586" s="227">
        <f>ROUND(I586*H586,2)</f>
        <v>0</v>
      </c>
      <c r="BL586" s="19" t="s">
        <v>279</v>
      </c>
      <c r="BM586" s="226" t="s">
        <v>548</v>
      </c>
    </row>
    <row r="587" s="2" customFormat="1">
      <c r="A587" s="40"/>
      <c r="B587" s="41"/>
      <c r="C587" s="42"/>
      <c r="D587" s="228" t="s">
        <v>153</v>
      </c>
      <c r="E587" s="42"/>
      <c r="F587" s="229" t="s">
        <v>549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153</v>
      </c>
      <c r="AU587" s="19" t="s">
        <v>83</v>
      </c>
    </row>
    <row r="588" s="13" customFormat="1">
      <c r="A588" s="13"/>
      <c r="B588" s="233"/>
      <c r="C588" s="234"/>
      <c r="D588" s="235" t="s">
        <v>155</v>
      </c>
      <c r="E588" s="236" t="s">
        <v>21</v>
      </c>
      <c r="F588" s="237" t="s">
        <v>156</v>
      </c>
      <c r="G588" s="234"/>
      <c r="H588" s="236" t="s">
        <v>21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155</v>
      </c>
      <c r="AU588" s="243" t="s">
        <v>83</v>
      </c>
      <c r="AV588" s="13" t="s">
        <v>81</v>
      </c>
      <c r="AW588" s="13" t="s">
        <v>34</v>
      </c>
      <c r="AX588" s="13" t="s">
        <v>73</v>
      </c>
      <c r="AY588" s="243" t="s">
        <v>144</v>
      </c>
    </row>
    <row r="589" s="13" customFormat="1">
      <c r="A589" s="13"/>
      <c r="B589" s="233"/>
      <c r="C589" s="234"/>
      <c r="D589" s="235" t="s">
        <v>155</v>
      </c>
      <c r="E589" s="236" t="s">
        <v>21</v>
      </c>
      <c r="F589" s="237" t="s">
        <v>157</v>
      </c>
      <c r="G589" s="234"/>
      <c r="H589" s="236" t="s">
        <v>21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155</v>
      </c>
      <c r="AU589" s="243" t="s">
        <v>83</v>
      </c>
      <c r="AV589" s="13" t="s">
        <v>81</v>
      </c>
      <c r="AW589" s="13" t="s">
        <v>34</v>
      </c>
      <c r="AX589" s="13" t="s">
        <v>73</v>
      </c>
      <c r="AY589" s="243" t="s">
        <v>144</v>
      </c>
    </row>
    <row r="590" s="14" customFormat="1">
      <c r="A590" s="14"/>
      <c r="B590" s="244"/>
      <c r="C590" s="245"/>
      <c r="D590" s="235" t="s">
        <v>155</v>
      </c>
      <c r="E590" s="246" t="s">
        <v>21</v>
      </c>
      <c r="F590" s="247" t="s">
        <v>268</v>
      </c>
      <c r="G590" s="245"/>
      <c r="H590" s="248">
        <v>0.54000000000000004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155</v>
      </c>
      <c r="AU590" s="254" t="s">
        <v>83</v>
      </c>
      <c r="AV590" s="14" t="s">
        <v>83</v>
      </c>
      <c r="AW590" s="14" t="s">
        <v>34</v>
      </c>
      <c r="AX590" s="14" t="s">
        <v>73</v>
      </c>
      <c r="AY590" s="254" t="s">
        <v>144</v>
      </c>
    </row>
    <row r="591" s="15" customFormat="1">
      <c r="A591" s="15"/>
      <c r="B591" s="255"/>
      <c r="C591" s="256"/>
      <c r="D591" s="235" t="s">
        <v>155</v>
      </c>
      <c r="E591" s="257" t="s">
        <v>21</v>
      </c>
      <c r="F591" s="258" t="s">
        <v>159</v>
      </c>
      <c r="G591" s="256"/>
      <c r="H591" s="259">
        <v>0.54000000000000004</v>
      </c>
      <c r="I591" s="260"/>
      <c r="J591" s="256"/>
      <c r="K591" s="256"/>
      <c r="L591" s="261"/>
      <c r="M591" s="262"/>
      <c r="N591" s="263"/>
      <c r="O591" s="263"/>
      <c r="P591" s="263"/>
      <c r="Q591" s="263"/>
      <c r="R591" s="263"/>
      <c r="S591" s="263"/>
      <c r="T591" s="264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5" t="s">
        <v>155</v>
      </c>
      <c r="AU591" s="265" t="s">
        <v>83</v>
      </c>
      <c r="AV591" s="15" t="s">
        <v>151</v>
      </c>
      <c r="AW591" s="15" t="s">
        <v>34</v>
      </c>
      <c r="AX591" s="15" t="s">
        <v>81</v>
      </c>
      <c r="AY591" s="265" t="s">
        <v>144</v>
      </c>
    </row>
    <row r="592" s="2" customFormat="1" ht="16.5" customHeight="1">
      <c r="A592" s="40"/>
      <c r="B592" s="41"/>
      <c r="C592" s="266" t="s">
        <v>550</v>
      </c>
      <c r="D592" s="266" t="s">
        <v>160</v>
      </c>
      <c r="E592" s="267" t="s">
        <v>551</v>
      </c>
      <c r="F592" s="268" t="s">
        <v>552</v>
      </c>
      <c r="G592" s="269" t="s">
        <v>177</v>
      </c>
      <c r="H592" s="270">
        <v>0.56699999999999995</v>
      </c>
      <c r="I592" s="271"/>
      <c r="J592" s="272">
        <f>ROUND(I592*H592,2)</f>
        <v>0</v>
      </c>
      <c r="K592" s="268" t="s">
        <v>150</v>
      </c>
      <c r="L592" s="273"/>
      <c r="M592" s="274" t="s">
        <v>21</v>
      </c>
      <c r="N592" s="275" t="s">
        <v>44</v>
      </c>
      <c r="O592" s="86"/>
      <c r="P592" s="224">
        <f>O592*H592</f>
        <v>0</v>
      </c>
      <c r="Q592" s="224">
        <v>0.0015</v>
      </c>
      <c r="R592" s="224">
        <f>Q592*H592</f>
        <v>0.00085049999999999991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470</v>
      </c>
      <c r="AT592" s="226" t="s">
        <v>160</v>
      </c>
      <c r="AU592" s="226" t="s">
        <v>83</v>
      </c>
      <c r="AY592" s="19" t="s">
        <v>144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81</v>
      </c>
      <c r="BK592" s="227">
        <f>ROUND(I592*H592,2)</f>
        <v>0</v>
      </c>
      <c r="BL592" s="19" t="s">
        <v>279</v>
      </c>
      <c r="BM592" s="226" t="s">
        <v>553</v>
      </c>
    </row>
    <row r="593" s="13" customFormat="1">
      <c r="A593" s="13"/>
      <c r="B593" s="233"/>
      <c r="C593" s="234"/>
      <c r="D593" s="235" t="s">
        <v>155</v>
      </c>
      <c r="E593" s="236" t="s">
        <v>21</v>
      </c>
      <c r="F593" s="237" t="s">
        <v>156</v>
      </c>
      <c r="G593" s="234"/>
      <c r="H593" s="236" t="s">
        <v>21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155</v>
      </c>
      <c r="AU593" s="243" t="s">
        <v>83</v>
      </c>
      <c r="AV593" s="13" t="s">
        <v>81</v>
      </c>
      <c r="AW593" s="13" t="s">
        <v>34</v>
      </c>
      <c r="AX593" s="13" t="s">
        <v>73</v>
      </c>
      <c r="AY593" s="243" t="s">
        <v>144</v>
      </c>
    </row>
    <row r="594" s="13" customFormat="1">
      <c r="A594" s="13"/>
      <c r="B594" s="233"/>
      <c r="C594" s="234"/>
      <c r="D594" s="235" t="s">
        <v>155</v>
      </c>
      <c r="E594" s="236" t="s">
        <v>21</v>
      </c>
      <c r="F594" s="237" t="s">
        <v>157</v>
      </c>
      <c r="G594" s="234"/>
      <c r="H594" s="236" t="s">
        <v>21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155</v>
      </c>
      <c r="AU594" s="243" t="s">
        <v>83</v>
      </c>
      <c r="AV594" s="13" t="s">
        <v>81</v>
      </c>
      <c r="AW594" s="13" t="s">
        <v>34</v>
      </c>
      <c r="AX594" s="13" t="s">
        <v>73</v>
      </c>
      <c r="AY594" s="243" t="s">
        <v>144</v>
      </c>
    </row>
    <row r="595" s="14" customFormat="1">
      <c r="A595" s="14"/>
      <c r="B595" s="244"/>
      <c r="C595" s="245"/>
      <c r="D595" s="235" t="s">
        <v>155</v>
      </c>
      <c r="E595" s="246" t="s">
        <v>21</v>
      </c>
      <c r="F595" s="247" t="s">
        <v>554</v>
      </c>
      <c r="G595" s="245"/>
      <c r="H595" s="248">
        <v>0.56699999999999995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155</v>
      </c>
      <c r="AU595" s="254" t="s">
        <v>83</v>
      </c>
      <c r="AV595" s="14" t="s">
        <v>83</v>
      </c>
      <c r="AW595" s="14" t="s">
        <v>34</v>
      </c>
      <c r="AX595" s="14" t="s">
        <v>73</v>
      </c>
      <c r="AY595" s="254" t="s">
        <v>144</v>
      </c>
    </row>
    <row r="596" s="15" customFormat="1">
      <c r="A596" s="15"/>
      <c r="B596" s="255"/>
      <c r="C596" s="256"/>
      <c r="D596" s="235" t="s">
        <v>155</v>
      </c>
      <c r="E596" s="257" t="s">
        <v>21</v>
      </c>
      <c r="F596" s="258" t="s">
        <v>159</v>
      </c>
      <c r="G596" s="256"/>
      <c r="H596" s="259">
        <v>0.56699999999999995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5" t="s">
        <v>155</v>
      </c>
      <c r="AU596" s="265" t="s">
        <v>83</v>
      </c>
      <c r="AV596" s="15" t="s">
        <v>151</v>
      </c>
      <c r="AW596" s="15" t="s">
        <v>34</v>
      </c>
      <c r="AX596" s="15" t="s">
        <v>81</v>
      </c>
      <c r="AY596" s="265" t="s">
        <v>144</v>
      </c>
    </row>
    <row r="597" s="12" customFormat="1" ht="22.8" customHeight="1">
      <c r="A597" s="12"/>
      <c r="B597" s="199"/>
      <c r="C597" s="200"/>
      <c r="D597" s="201" t="s">
        <v>72</v>
      </c>
      <c r="E597" s="213" t="s">
        <v>555</v>
      </c>
      <c r="F597" s="213" t="s">
        <v>556</v>
      </c>
      <c r="G597" s="200"/>
      <c r="H597" s="200"/>
      <c r="I597" s="203"/>
      <c r="J597" s="214">
        <f>BK597</f>
        <v>0</v>
      </c>
      <c r="K597" s="200"/>
      <c r="L597" s="205"/>
      <c r="M597" s="206"/>
      <c r="N597" s="207"/>
      <c r="O597" s="207"/>
      <c r="P597" s="208">
        <f>SUM(P598:P844)</f>
        <v>0</v>
      </c>
      <c r="Q597" s="207"/>
      <c r="R597" s="208">
        <f>SUM(R598:R844)</f>
        <v>4.0856501999999999</v>
      </c>
      <c r="S597" s="207"/>
      <c r="T597" s="209">
        <f>SUM(T598:T844)</f>
        <v>0.17766599999999999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10" t="s">
        <v>83</v>
      </c>
      <c r="AT597" s="211" t="s">
        <v>72</v>
      </c>
      <c r="AU597" s="211" t="s">
        <v>81</v>
      </c>
      <c r="AY597" s="210" t="s">
        <v>144</v>
      </c>
      <c r="BK597" s="212">
        <f>SUM(BK598:BK844)</f>
        <v>0</v>
      </c>
    </row>
    <row r="598" s="2" customFormat="1" ht="16.5" customHeight="1">
      <c r="A598" s="40"/>
      <c r="B598" s="41"/>
      <c r="C598" s="215" t="s">
        <v>557</v>
      </c>
      <c r="D598" s="215" t="s">
        <v>146</v>
      </c>
      <c r="E598" s="216" t="s">
        <v>558</v>
      </c>
      <c r="F598" s="217" t="s">
        <v>559</v>
      </c>
      <c r="G598" s="218" t="s">
        <v>177</v>
      </c>
      <c r="H598" s="219">
        <v>2.7000000000000002</v>
      </c>
      <c r="I598" s="220"/>
      <c r="J598" s="221">
        <f>ROUND(I598*H598,2)</f>
        <v>0</v>
      </c>
      <c r="K598" s="217" t="s">
        <v>21</v>
      </c>
      <c r="L598" s="46"/>
      <c r="M598" s="222" t="s">
        <v>21</v>
      </c>
      <c r="N598" s="223" t="s">
        <v>44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0.05638</v>
      </c>
      <c r="T598" s="225">
        <f>S598*H598</f>
        <v>0.152226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279</v>
      </c>
      <c r="AT598" s="226" t="s">
        <v>146</v>
      </c>
      <c r="AU598" s="226" t="s">
        <v>83</v>
      </c>
      <c r="AY598" s="19" t="s">
        <v>144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81</v>
      </c>
      <c r="BK598" s="227">
        <f>ROUND(I598*H598,2)</f>
        <v>0</v>
      </c>
      <c r="BL598" s="19" t="s">
        <v>279</v>
      </c>
      <c r="BM598" s="226" t="s">
        <v>560</v>
      </c>
    </row>
    <row r="599" s="13" customFormat="1">
      <c r="A599" s="13"/>
      <c r="B599" s="233"/>
      <c r="C599" s="234"/>
      <c r="D599" s="235" t="s">
        <v>155</v>
      </c>
      <c r="E599" s="236" t="s">
        <v>21</v>
      </c>
      <c r="F599" s="237" t="s">
        <v>157</v>
      </c>
      <c r="G599" s="234"/>
      <c r="H599" s="236" t="s">
        <v>21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155</v>
      </c>
      <c r="AU599" s="243" t="s">
        <v>83</v>
      </c>
      <c r="AV599" s="13" t="s">
        <v>81</v>
      </c>
      <c r="AW599" s="13" t="s">
        <v>34</v>
      </c>
      <c r="AX599" s="13" t="s">
        <v>73</v>
      </c>
      <c r="AY599" s="243" t="s">
        <v>144</v>
      </c>
    </row>
    <row r="600" s="13" customFormat="1">
      <c r="A600" s="13"/>
      <c r="B600" s="233"/>
      <c r="C600" s="234"/>
      <c r="D600" s="235" t="s">
        <v>155</v>
      </c>
      <c r="E600" s="236" t="s">
        <v>21</v>
      </c>
      <c r="F600" s="237" t="s">
        <v>233</v>
      </c>
      <c r="G600" s="234"/>
      <c r="H600" s="236" t="s">
        <v>21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155</v>
      </c>
      <c r="AU600" s="243" t="s">
        <v>83</v>
      </c>
      <c r="AV600" s="13" t="s">
        <v>81</v>
      </c>
      <c r="AW600" s="13" t="s">
        <v>34</v>
      </c>
      <c r="AX600" s="13" t="s">
        <v>73</v>
      </c>
      <c r="AY600" s="243" t="s">
        <v>144</v>
      </c>
    </row>
    <row r="601" s="14" customFormat="1">
      <c r="A601" s="14"/>
      <c r="B601" s="244"/>
      <c r="C601" s="245"/>
      <c r="D601" s="235" t="s">
        <v>155</v>
      </c>
      <c r="E601" s="246" t="s">
        <v>21</v>
      </c>
      <c r="F601" s="247" t="s">
        <v>561</v>
      </c>
      <c r="G601" s="245"/>
      <c r="H601" s="248">
        <v>2.7000000000000002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155</v>
      </c>
      <c r="AU601" s="254" t="s">
        <v>83</v>
      </c>
      <c r="AV601" s="14" t="s">
        <v>83</v>
      </c>
      <c r="AW601" s="14" t="s">
        <v>34</v>
      </c>
      <c r="AX601" s="14" t="s">
        <v>73</v>
      </c>
      <c r="AY601" s="254" t="s">
        <v>144</v>
      </c>
    </row>
    <row r="602" s="15" customFormat="1">
      <c r="A602" s="15"/>
      <c r="B602" s="255"/>
      <c r="C602" s="256"/>
      <c r="D602" s="235" t="s">
        <v>155</v>
      </c>
      <c r="E602" s="257" t="s">
        <v>21</v>
      </c>
      <c r="F602" s="258" t="s">
        <v>159</v>
      </c>
      <c r="G602" s="256"/>
      <c r="H602" s="259">
        <v>2.7000000000000002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5" t="s">
        <v>155</v>
      </c>
      <c r="AU602" s="265" t="s">
        <v>83</v>
      </c>
      <c r="AV602" s="15" t="s">
        <v>151</v>
      </c>
      <c r="AW602" s="15" t="s">
        <v>34</v>
      </c>
      <c r="AX602" s="15" t="s">
        <v>81</v>
      </c>
      <c r="AY602" s="265" t="s">
        <v>144</v>
      </c>
    </row>
    <row r="603" s="2" customFormat="1" ht="33" customHeight="1">
      <c r="A603" s="40"/>
      <c r="B603" s="41"/>
      <c r="C603" s="215" t="s">
        <v>562</v>
      </c>
      <c r="D603" s="215" t="s">
        <v>146</v>
      </c>
      <c r="E603" s="216" t="s">
        <v>563</v>
      </c>
      <c r="F603" s="217" t="s">
        <v>564</v>
      </c>
      <c r="G603" s="218" t="s">
        <v>177</v>
      </c>
      <c r="H603" s="219">
        <v>2.5649999999999999</v>
      </c>
      <c r="I603" s="220"/>
      <c r="J603" s="221">
        <f>ROUND(I603*H603,2)</f>
        <v>0</v>
      </c>
      <c r="K603" s="217" t="s">
        <v>150</v>
      </c>
      <c r="L603" s="46"/>
      <c r="M603" s="222" t="s">
        <v>21</v>
      </c>
      <c r="N603" s="223" t="s">
        <v>44</v>
      </c>
      <c r="O603" s="86"/>
      <c r="P603" s="224">
        <f>O603*H603</f>
        <v>0</v>
      </c>
      <c r="Q603" s="224">
        <v>0.045699999999999998</v>
      </c>
      <c r="R603" s="224">
        <f>Q603*H603</f>
        <v>0.11722049999999999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279</v>
      </c>
      <c r="AT603" s="226" t="s">
        <v>146</v>
      </c>
      <c r="AU603" s="226" t="s">
        <v>83</v>
      </c>
      <c r="AY603" s="19" t="s">
        <v>144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81</v>
      </c>
      <c r="BK603" s="227">
        <f>ROUND(I603*H603,2)</f>
        <v>0</v>
      </c>
      <c r="BL603" s="19" t="s">
        <v>279</v>
      </c>
      <c r="BM603" s="226" t="s">
        <v>565</v>
      </c>
    </row>
    <row r="604" s="2" customFormat="1">
      <c r="A604" s="40"/>
      <c r="B604" s="41"/>
      <c r="C604" s="42"/>
      <c r="D604" s="228" t="s">
        <v>153</v>
      </c>
      <c r="E604" s="42"/>
      <c r="F604" s="229" t="s">
        <v>566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153</v>
      </c>
      <c r="AU604" s="19" t="s">
        <v>83</v>
      </c>
    </row>
    <row r="605" s="13" customFormat="1">
      <c r="A605" s="13"/>
      <c r="B605" s="233"/>
      <c r="C605" s="234"/>
      <c r="D605" s="235" t="s">
        <v>155</v>
      </c>
      <c r="E605" s="236" t="s">
        <v>21</v>
      </c>
      <c r="F605" s="237" t="s">
        <v>361</v>
      </c>
      <c r="G605" s="234"/>
      <c r="H605" s="236" t="s">
        <v>21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155</v>
      </c>
      <c r="AU605" s="243" t="s">
        <v>83</v>
      </c>
      <c r="AV605" s="13" t="s">
        <v>81</v>
      </c>
      <c r="AW605" s="13" t="s">
        <v>34</v>
      </c>
      <c r="AX605" s="13" t="s">
        <v>73</v>
      </c>
      <c r="AY605" s="243" t="s">
        <v>144</v>
      </c>
    </row>
    <row r="606" s="13" customFormat="1">
      <c r="A606" s="13"/>
      <c r="B606" s="233"/>
      <c r="C606" s="234"/>
      <c r="D606" s="235" t="s">
        <v>155</v>
      </c>
      <c r="E606" s="236" t="s">
        <v>21</v>
      </c>
      <c r="F606" s="237" t="s">
        <v>362</v>
      </c>
      <c r="G606" s="234"/>
      <c r="H606" s="236" t="s">
        <v>21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155</v>
      </c>
      <c r="AU606" s="243" t="s">
        <v>83</v>
      </c>
      <c r="AV606" s="13" t="s">
        <v>81</v>
      </c>
      <c r="AW606" s="13" t="s">
        <v>34</v>
      </c>
      <c r="AX606" s="13" t="s">
        <v>73</v>
      </c>
      <c r="AY606" s="243" t="s">
        <v>144</v>
      </c>
    </row>
    <row r="607" s="14" customFormat="1">
      <c r="A607" s="14"/>
      <c r="B607" s="244"/>
      <c r="C607" s="245"/>
      <c r="D607" s="235" t="s">
        <v>155</v>
      </c>
      <c r="E607" s="246" t="s">
        <v>21</v>
      </c>
      <c r="F607" s="247" t="s">
        <v>567</v>
      </c>
      <c r="G607" s="245"/>
      <c r="H607" s="248">
        <v>2.5649999999999999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155</v>
      </c>
      <c r="AU607" s="254" t="s">
        <v>83</v>
      </c>
      <c r="AV607" s="14" t="s">
        <v>83</v>
      </c>
      <c r="AW607" s="14" t="s">
        <v>34</v>
      </c>
      <c r="AX607" s="14" t="s">
        <v>73</v>
      </c>
      <c r="AY607" s="254" t="s">
        <v>144</v>
      </c>
    </row>
    <row r="608" s="15" customFormat="1">
      <c r="A608" s="15"/>
      <c r="B608" s="255"/>
      <c r="C608" s="256"/>
      <c r="D608" s="235" t="s">
        <v>155</v>
      </c>
      <c r="E608" s="257" t="s">
        <v>21</v>
      </c>
      <c r="F608" s="258" t="s">
        <v>159</v>
      </c>
      <c r="G608" s="256"/>
      <c r="H608" s="259">
        <v>2.5649999999999999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5" t="s">
        <v>155</v>
      </c>
      <c r="AU608" s="265" t="s">
        <v>83</v>
      </c>
      <c r="AV608" s="15" t="s">
        <v>151</v>
      </c>
      <c r="AW608" s="15" t="s">
        <v>34</v>
      </c>
      <c r="AX608" s="15" t="s">
        <v>81</v>
      </c>
      <c r="AY608" s="265" t="s">
        <v>144</v>
      </c>
    </row>
    <row r="609" s="2" customFormat="1" ht="24.15" customHeight="1">
      <c r="A609" s="40"/>
      <c r="B609" s="41"/>
      <c r="C609" s="215" t="s">
        <v>568</v>
      </c>
      <c r="D609" s="215" t="s">
        <v>146</v>
      </c>
      <c r="E609" s="216" t="s">
        <v>569</v>
      </c>
      <c r="F609" s="217" t="s">
        <v>570</v>
      </c>
      <c r="G609" s="218" t="s">
        <v>177</v>
      </c>
      <c r="H609" s="219">
        <v>2.5649999999999999</v>
      </c>
      <c r="I609" s="220"/>
      <c r="J609" s="221">
        <f>ROUND(I609*H609,2)</f>
        <v>0</v>
      </c>
      <c r="K609" s="217" t="s">
        <v>21</v>
      </c>
      <c r="L609" s="46"/>
      <c r="M609" s="222" t="s">
        <v>21</v>
      </c>
      <c r="N609" s="223" t="s">
        <v>44</v>
      </c>
      <c r="O609" s="86"/>
      <c r="P609" s="224">
        <f>O609*H609</f>
        <v>0</v>
      </c>
      <c r="Q609" s="224">
        <v>0.00020000000000000001</v>
      </c>
      <c r="R609" s="224">
        <f>Q609*H609</f>
        <v>0.000513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279</v>
      </c>
      <c r="AT609" s="226" t="s">
        <v>146</v>
      </c>
      <c r="AU609" s="226" t="s">
        <v>83</v>
      </c>
      <c r="AY609" s="19" t="s">
        <v>144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81</v>
      </c>
      <c r="BK609" s="227">
        <f>ROUND(I609*H609,2)</f>
        <v>0</v>
      </c>
      <c r="BL609" s="19" t="s">
        <v>279</v>
      </c>
      <c r="BM609" s="226" t="s">
        <v>571</v>
      </c>
    </row>
    <row r="610" s="2" customFormat="1">
      <c r="A610" s="40"/>
      <c r="B610" s="41"/>
      <c r="C610" s="42"/>
      <c r="D610" s="235" t="s">
        <v>467</v>
      </c>
      <c r="E610" s="42"/>
      <c r="F610" s="276" t="s">
        <v>572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467</v>
      </c>
      <c r="AU610" s="19" t="s">
        <v>83</v>
      </c>
    </row>
    <row r="611" s="14" customFormat="1">
      <c r="A611" s="14"/>
      <c r="B611" s="244"/>
      <c r="C611" s="245"/>
      <c r="D611" s="235" t="s">
        <v>155</v>
      </c>
      <c r="E611" s="246" t="s">
        <v>21</v>
      </c>
      <c r="F611" s="247" t="s">
        <v>105</v>
      </c>
      <c r="G611" s="245"/>
      <c r="H611" s="248">
        <v>2.5649999999999999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155</v>
      </c>
      <c r="AU611" s="254" t="s">
        <v>83</v>
      </c>
      <c r="AV611" s="14" t="s">
        <v>83</v>
      </c>
      <c r="AW611" s="14" t="s">
        <v>34</v>
      </c>
      <c r="AX611" s="14" t="s">
        <v>73</v>
      </c>
      <c r="AY611" s="254" t="s">
        <v>144</v>
      </c>
    </row>
    <row r="612" s="15" customFormat="1">
      <c r="A612" s="15"/>
      <c r="B612" s="255"/>
      <c r="C612" s="256"/>
      <c r="D612" s="235" t="s">
        <v>155</v>
      </c>
      <c r="E612" s="257" t="s">
        <v>104</v>
      </c>
      <c r="F612" s="258" t="s">
        <v>159</v>
      </c>
      <c r="G612" s="256"/>
      <c r="H612" s="259">
        <v>2.5649999999999999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155</v>
      </c>
      <c r="AU612" s="265" t="s">
        <v>83</v>
      </c>
      <c r="AV612" s="15" t="s">
        <v>151</v>
      </c>
      <c r="AW612" s="15" t="s">
        <v>34</v>
      </c>
      <c r="AX612" s="15" t="s">
        <v>81</v>
      </c>
      <c r="AY612" s="265" t="s">
        <v>144</v>
      </c>
    </row>
    <row r="613" s="2" customFormat="1" ht="33" customHeight="1">
      <c r="A613" s="40"/>
      <c r="B613" s="41"/>
      <c r="C613" s="215" t="s">
        <v>573</v>
      </c>
      <c r="D613" s="215" t="s">
        <v>146</v>
      </c>
      <c r="E613" s="216" t="s">
        <v>574</v>
      </c>
      <c r="F613" s="217" t="s">
        <v>575</v>
      </c>
      <c r="G613" s="218" t="s">
        <v>171</v>
      </c>
      <c r="H613" s="219">
        <v>8</v>
      </c>
      <c r="I613" s="220"/>
      <c r="J613" s="221">
        <f>ROUND(I613*H613,2)</f>
        <v>0</v>
      </c>
      <c r="K613" s="217" t="s">
        <v>150</v>
      </c>
      <c r="L613" s="46"/>
      <c r="M613" s="222" t="s">
        <v>21</v>
      </c>
      <c r="N613" s="223" t="s">
        <v>44</v>
      </c>
      <c r="O613" s="86"/>
      <c r="P613" s="224">
        <f>O613*H613</f>
        <v>0</v>
      </c>
      <c r="Q613" s="224">
        <v>0.0020100000000000001</v>
      </c>
      <c r="R613" s="224">
        <f>Q613*H613</f>
        <v>0.016080000000000001</v>
      </c>
      <c r="S613" s="224">
        <v>0.0031800000000000001</v>
      </c>
      <c r="T613" s="225">
        <f>S613*H613</f>
        <v>0.025440000000000001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279</v>
      </c>
      <c r="AT613" s="226" t="s">
        <v>146</v>
      </c>
      <c r="AU613" s="226" t="s">
        <v>83</v>
      </c>
      <c r="AY613" s="19" t="s">
        <v>144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81</v>
      </c>
      <c r="BK613" s="227">
        <f>ROUND(I613*H613,2)</f>
        <v>0</v>
      </c>
      <c r="BL613" s="19" t="s">
        <v>279</v>
      </c>
      <c r="BM613" s="226" t="s">
        <v>576</v>
      </c>
    </row>
    <row r="614" s="2" customFormat="1">
      <c r="A614" s="40"/>
      <c r="B614" s="41"/>
      <c r="C614" s="42"/>
      <c r="D614" s="228" t="s">
        <v>153</v>
      </c>
      <c r="E614" s="42"/>
      <c r="F614" s="229" t="s">
        <v>577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153</v>
      </c>
      <c r="AU614" s="19" t="s">
        <v>83</v>
      </c>
    </row>
    <row r="615" s="13" customFormat="1">
      <c r="A615" s="13"/>
      <c r="B615" s="233"/>
      <c r="C615" s="234"/>
      <c r="D615" s="235" t="s">
        <v>155</v>
      </c>
      <c r="E615" s="236" t="s">
        <v>21</v>
      </c>
      <c r="F615" s="237" t="s">
        <v>157</v>
      </c>
      <c r="G615" s="234"/>
      <c r="H615" s="236" t="s">
        <v>21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155</v>
      </c>
      <c r="AU615" s="243" t="s">
        <v>83</v>
      </c>
      <c r="AV615" s="13" t="s">
        <v>81</v>
      </c>
      <c r="AW615" s="13" t="s">
        <v>34</v>
      </c>
      <c r="AX615" s="13" t="s">
        <v>73</v>
      </c>
      <c r="AY615" s="243" t="s">
        <v>144</v>
      </c>
    </row>
    <row r="616" s="13" customFormat="1">
      <c r="A616" s="13"/>
      <c r="B616" s="233"/>
      <c r="C616" s="234"/>
      <c r="D616" s="235" t="s">
        <v>155</v>
      </c>
      <c r="E616" s="236" t="s">
        <v>21</v>
      </c>
      <c r="F616" s="237" t="s">
        <v>231</v>
      </c>
      <c r="G616" s="234"/>
      <c r="H616" s="236" t="s">
        <v>21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155</v>
      </c>
      <c r="AU616" s="243" t="s">
        <v>83</v>
      </c>
      <c r="AV616" s="13" t="s">
        <v>81</v>
      </c>
      <c r="AW616" s="13" t="s">
        <v>34</v>
      </c>
      <c r="AX616" s="13" t="s">
        <v>73</v>
      </c>
      <c r="AY616" s="243" t="s">
        <v>144</v>
      </c>
    </row>
    <row r="617" s="14" customFormat="1">
      <c r="A617" s="14"/>
      <c r="B617" s="244"/>
      <c r="C617" s="245"/>
      <c r="D617" s="235" t="s">
        <v>155</v>
      </c>
      <c r="E617" s="246" t="s">
        <v>21</v>
      </c>
      <c r="F617" s="247" t="s">
        <v>81</v>
      </c>
      <c r="G617" s="245"/>
      <c r="H617" s="248">
        <v>1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155</v>
      </c>
      <c r="AU617" s="254" t="s">
        <v>83</v>
      </c>
      <c r="AV617" s="14" t="s">
        <v>83</v>
      </c>
      <c r="AW617" s="14" t="s">
        <v>34</v>
      </c>
      <c r="AX617" s="14" t="s">
        <v>73</v>
      </c>
      <c r="AY617" s="254" t="s">
        <v>144</v>
      </c>
    </row>
    <row r="618" s="13" customFormat="1">
      <c r="A618" s="13"/>
      <c r="B618" s="233"/>
      <c r="C618" s="234"/>
      <c r="D618" s="235" t="s">
        <v>155</v>
      </c>
      <c r="E618" s="236" t="s">
        <v>21</v>
      </c>
      <c r="F618" s="237" t="s">
        <v>237</v>
      </c>
      <c r="G618" s="234"/>
      <c r="H618" s="236" t="s">
        <v>21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155</v>
      </c>
      <c r="AU618" s="243" t="s">
        <v>83</v>
      </c>
      <c r="AV618" s="13" t="s">
        <v>81</v>
      </c>
      <c r="AW618" s="13" t="s">
        <v>34</v>
      </c>
      <c r="AX618" s="13" t="s">
        <v>73</v>
      </c>
      <c r="AY618" s="243" t="s">
        <v>144</v>
      </c>
    </row>
    <row r="619" s="13" customFormat="1">
      <c r="A619" s="13"/>
      <c r="B619" s="233"/>
      <c r="C619" s="234"/>
      <c r="D619" s="235" t="s">
        <v>155</v>
      </c>
      <c r="E619" s="236" t="s">
        <v>21</v>
      </c>
      <c r="F619" s="237" t="s">
        <v>231</v>
      </c>
      <c r="G619" s="234"/>
      <c r="H619" s="236" t="s">
        <v>21</v>
      </c>
      <c r="I619" s="238"/>
      <c r="J619" s="234"/>
      <c r="K619" s="234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155</v>
      </c>
      <c r="AU619" s="243" t="s">
        <v>83</v>
      </c>
      <c r="AV619" s="13" t="s">
        <v>81</v>
      </c>
      <c r="AW619" s="13" t="s">
        <v>34</v>
      </c>
      <c r="AX619" s="13" t="s">
        <v>73</v>
      </c>
      <c r="AY619" s="243" t="s">
        <v>144</v>
      </c>
    </row>
    <row r="620" s="14" customFormat="1">
      <c r="A620" s="14"/>
      <c r="B620" s="244"/>
      <c r="C620" s="245"/>
      <c r="D620" s="235" t="s">
        <v>155</v>
      </c>
      <c r="E620" s="246" t="s">
        <v>21</v>
      </c>
      <c r="F620" s="247" t="s">
        <v>83</v>
      </c>
      <c r="G620" s="245"/>
      <c r="H620" s="248">
        <v>2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155</v>
      </c>
      <c r="AU620" s="254" t="s">
        <v>83</v>
      </c>
      <c r="AV620" s="14" t="s">
        <v>83</v>
      </c>
      <c r="AW620" s="14" t="s">
        <v>34</v>
      </c>
      <c r="AX620" s="14" t="s">
        <v>73</v>
      </c>
      <c r="AY620" s="254" t="s">
        <v>144</v>
      </c>
    </row>
    <row r="621" s="13" customFormat="1">
      <c r="A621" s="13"/>
      <c r="B621" s="233"/>
      <c r="C621" s="234"/>
      <c r="D621" s="235" t="s">
        <v>155</v>
      </c>
      <c r="E621" s="236" t="s">
        <v>21</v>
      </c>
      <c r="F621" s="237" t="s">
        <v>241</v>
      </c>
      <c r="G621" s="234"/>
      <c r="H621" s="236" t="s">
        <v>21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155</v>
      </c>
      <c r="AU621" s="243" t="s">
        <v>83</v>
      </c>
      <c r="AV621" s="13" t="s">
        <v>81</v>
      </c>
      <c r="AW621" s="13" t="s">
        <v>34</v>
      </c>
      <c r="AX621" s="13" t="s">
        <v>73</v>
      </c>
      <c r="AY621" s="243" t="s">
        <v>144</v>
      </c>
    </row>
    <row r="622" s="14" customFormat="1">
      <c r="A622" s="14"/>
      <c r="B622" s="244"/>
      <c r="C622" s="245"/>
      <c r="D622" s="235" t="s">
        <v>155</v>
      </c>
      <c r="E622" s="246" t="s">
        <v>21</v>
      </c>
      <c r="F622" s="247" t="s">
        <v>81</v>
      </c>
      <c r="G622" s="245"/>
      <c r="H622" s="248">
        <v>1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155</v>
      </c>
      <c r="AU622" s="254" t="s">
        <v>83</v>
      </c>
      <c r="AV622" s="14" t="s">
        <v>83</v>
      </c>
      <c r="AW622" s="14" t="s">
        <v>34</v>
      </c>
      <c r="AX622" s="14" t="s">
        <v>73</v>
      </c>
      <c r="AY622" s="254" t="s">
        <v>144</v>
      </c>
    </row>
    <row r="623" s="13" customFormat="1">
      <c r="A623" s="13"/>
      <c r="B623" s="233"/>
      <c r="C623" s="234"/>
      <c r="D623" s="235" t="s">
        <v>155</v>
      </c>
      <c r="E623" s="236" t="s">
        <v>21</v>
      </c>
      <c r="F623" s="237" t="s">
        <v>243</v>
      </c>
      <c r="G623" s="234"/>
      <c r="H623" s="236" t="s">
        <v>21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155</v>
      </c>
      <c r="AU623" s="243" t="s">
        <v>83</v>
      </c>
      <c r="AV623" s="13" t="s">
        <v>81</v>
      </c>
      <c r="AW623" s="13" t="s">
        <v>34</v>
      </c>
      <c r="AX623" s="13" t="s">
        <v>73</v>
      </c>
      <c r="AY623" s="243" t="s">
        <v>144</v>
      </c>
    </row>
    <row r="624" s="14" customFormat="1">
      <c r="A624" s="14"/>
      <c r="B624" s="244"/>
      <c r="C624" s="245"/>
      <c r="D624" s="235" t="s">
        <v>155</v>
      </c>
      <c r="E624" s="246" t="s">
        <v>21</v>
      </c>
      <c r="F624" s="247" t="s">
        <v>83</v>
      </c>
      <c r="G624" s="245"/>
      <c r="H624" s="248">
        <v>2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155</v>
      </c>
      <c r="AU624" s="254" t="s">
        <v>83</v>
      </c>
      <c r="AV624" s="14" t="s">
        <v>83</v>
      </c>
      <c r="AW624" s="14" t="s">
        <v>34</v>
      </c>
      <c r="AX624" s="14" t="s">
        <v>73</v>
      </c>
      <c r="AY624" s="254" t="s">
        <v>144</v>
      </c>
    </row>
    <row r="625" s="13" customFormat="1">
      <c r="A625" s="13"/>
      <c r="B625" s="233"/>
      <c r="C625" s="234"/>
      <c r="D625" s="235" t="s">
        <v>155</v>
      </c>
      <c r="E625" s="236" t="s">
        <v>21</v>
      </c>
      <c r="F625" s="237" t="s">
        <v>578</v>
      </c>
      <c r="G625" s="234"/>
      <c r="H625" s="236" t="s">
        <v>21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155</v>
      </c>
      <c r="AU625" s="243" t="s">
        <v>83</v>
      </c>
      <c r="AV625" s="13" t="s">
        <v>81</v>
      </c>
      <c r="AW625" s="13" t="s">
        <v>34</v>
      </c>
      <c r="AX625" s="13" t="s">
        <v>73</v>
      </c>
      <c r="AY625" s="243" t="s">
        <v>144</v>
      </c>
    </row>
    <row r="626" s="14" customFormat="1">
      <c r="A626" s="14"/>
      <c r="B626" s="244"/>
      <c r="C626" s="245"/>
      <c r="D626" s="235" t="s">
        <v>155</v>
      </c>
      <c r="E626" s="246" t="s">
        <v>21</v>
      </c>
      <c r="F626" s="247" t="s">
        <v>81</v>
      </c>
      <c r="G626" s="245"/>
      <c r="H626" s="248">
        <v>1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155</v>
      </c>
      <c r="AU626" s="254" t="s">
        <v>83</v>
      </c>
      <c r="AV626" s="14" t="s">
        <v>83</v>
      </c>
      <c r="AW626" s="14" t="s">
        <v>34</v>
      </c>
      <c r="AX626" s="14" t="s">
        <v>73</v>
      </c>
      <c r="AY626" s="254" t="s">
        <v>144</v>
      </c>
    </row>
    <row r="627" s="13" customFormat="1">
      <c r="A627" s="13"/>
      <c r="B627" s="233"/>
      <c r="C627" s="234"/>
      <c r="D627" s="235" t="s">
        <v>155</v>
      </c>
      <c r="E627" s="236" t="s">
        <v>21</v>
      </c>
      <c r="F627" s="237" t="s">
        <v>246</v>
      </c>
      <c r="G627" s="234"/>
      <c r="H627" s="236" t="s">
        <v>21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155</v>
      </c>
      <c r="AU627" s="243" t="s">
        <v>83</v>
      </c>
      <c r="AV627" s="13" t="s">
        <v>81</v>
      </c>
      <c r="AW627" s="13" t="s">
        <v>34</v>
      </c>
      <c r="AX627" s="13" t="s">
        <v>73</v>
      </c>
      <c r="AY627" s="243" t="s">
        <v>144</v>
      </c>
    </row>
    <row r="628" s="13" customFormat="1">
      <c r="A628" s="13"/>
      <c r="B628" s="233"/>
      <c r="C628" s="234"/>
      <c r="D628" s="235" t="s">
        <v>155</v>
      </c>
      <c r="E628" s="236" t="s">
        <v>21</v>
      </c>
      <c r="F628" s="237" t="s">
        <v>250</v>
      </c>
      <c r="G628" s="234"/>
      <c r="H628" s="236" t="s">
        <v>21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155</v>
      </c>
      <c r="AU628" s="243" t="s">
        <v>83</v>
      </c>
      <c r="AV628" s="13" t="s">
        <v>81</v>
      </c>
      <c r="AW628" s="13" t="s">
        <v>34</v>
      </c>
      <c r="AX628" s="13" t="s">
        <v>73</v>
      </c>
      <c r="AY628" s="243" t="s">
        <v>144</v>
      </c>
    </row>
    <row r="629" s="14" customFormat="1">
      <c r="A629" s="14"/>
      <c r="B629" s="244"/>
      <c r="C629" s="245"/>
      <c r="D629" s="235" t="s">
        <v>155</v>
      </c>
      <c r="E629" s="246" t="s">
        <v>21</v>
      </c>
      <c r="F629" s="247" t="s">
        <v>81</v>
      </c>
      <c r="G629" s="245"/>
      <c r="H629" s="248">
        <v>1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155</v>
      </c>
      <c r="AU629" s="254" t="s">
        <v>83</v>
      </c>
      <c r="AV629" s="14" t="s">
        <v>83</v>
      </c>
      <c r="AW629" s="14" t="s">
        <v>34</v>
      </c>
      <c r="AX629" s="14" t="s">
        <v>73</v>
      </c>
      <c r="AY629" s="254" t="s">
        <v>144</v>
      </c>
    </row>
    <row r="630" s="15" customFormat="1">
      <c r="A630" s="15"/>
      <c r="B630" s="255"/>
      <c r="C630" s="256"/>
      <c r="D630" s="235" t="s">
        <v>155</v>
      </c>
      <c r="E630" s="257" t="s">
        <v>21</v>
      </c>
      <c r="F630" s="258" t="s">
        <v>159</v>
      </c>
      <c r="G630" s="256"/>
      <c r="H630" s="259">
        <v>8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5" t="s">
        <v>155</v>
      </c>
      <c r="AU630" s="265" t="s">
        <v>83</v>
      </c>
      <c r="AV630" s="15" t="s">
        <v>151</v>
      </c>
      <c r="AW630" s="15" t="s">
        <v>34</v>
      </c>
      <c r="AX630" s="15" t="s">
        <v>81</v>
      </c>
      <c r="AY630" s="265" t="s">
        <v>144</v>
      </c>
    </row>
    <row r="631" s="2" customFormat="1" ht="24.15" customHeight="1">
      <c r="A631" s="40"/>
      <c r="B631" s="41"/>
      <c r="C631" s="215" t="s">
        <v>579</v>
      </c>
      <c r="D631" s="215" t="s">
        <v>146</v>
      </c>
      <c r="E631" s="216" t="s">
        <v>580</v>
      </c>
      <c r="F631" s="217" t="s">
        <v>581</v>
      </c>
      <c r="G631" s="218" t="s">
        <v>177</v>
      </c>
      <c r="H631" s="219">
        <v>320.53800000000001</v>
      </c>
      <c r="I631" s="220"/>
      <c r="J631" s="221">
        <f>ROUND(I631*H631,2)</f>
        <v>0</v>
      </c>
      <c r="K631" s="217" t="s">
        <v>150</v>
      </c>
      <c r="L631" s="46"/>
      <c r="M631" s="222" t="s">
        <v>21</v>
      </c>
      <c r="N631" s="223" t="s">
        <v>44</v>
      </c>
      <c r="O631" s="86"/>
      <c r="P631" s="224">
        <f>O631*H631</f>
        <v>0</v>
      </c>
      <c r="Q631" s="224">
        <v>0.00010000000000000001</v>
      </c>
      <c r="R631" s="224">
        <f>Q631*H631</f>
        <v>0.0320538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279</v>
      </c>
      <c r="AT631" s="226" t="s">
        <v>146</v>
      </c>
      <c r="AU631" s="226" t="s">
        <v>83</v>
      </c>
      <c r="AY631" s="19" t="s">
        <v>144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81</v>
      </c>
      <c r="BK631" s="227">
        <f>ROUND(I631*H631,2)</f>
        <v>0</v>
      </c>
      <c r="BL631" s="19" t="s">
        <v>279</v>
      </c>
      <c r="BM631" s="226" t="s">
        <v>582</v>
      </c>
    </row>
    <row r="632" s="2" customFormat="1">
      <c r="A632" s="40"/>
      <c r="B632" s="41"/>
      <c r="C632" s="42"/>
      <c r="D632" s="228" t="s">
        <v>153</v>
      </c>
      <c r="E632" s="42"/>
      <c r="F632" s="229" t="s">
        <v>583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153</v>
      </c>
      <c r="AU632" s="19" t="s">
        <v>83</v>
      </c>
    </row>
    <row r="633" s="14" customFormat="1">
      <c r="A633" s="14"/>
      <c r="B633" s="244"/>
      <c r="C633" s="245"/>
      <c r="D633" s="235" t="s">
        <v>155</v>
      </c>
      <c r="E633" s="246" t="s">
        <v>21</v>
      </c>
      <c r="F633" s="247" t="s">
        <v>584</v>
      </c>
      <c r="G633" s="245"/>
      <c r="H633" s="248">
        <v>320.53800000000001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155</v>
      </c>
      <c r="AU633" s="254" t="s">
        <v>83</v>
      </c>
      <c r="AV633" s="14" t="s">
        <v>83</v>
      </c>
      <c r="AW633" s="14" t="s">
        <v>34</v>
      </c>
      <c r="AX633" s="14" t="s">
        <v>73</v>
      </c>
      <c r="AY633" s="254" t="s">
        <v>144</v>
      </c>
    </row>
    <row r="634" s="15" customFormat="1">
      <c r="A634" s="15"/>
      <c r="B634" s="255"/>
      <c r="C634" s="256"/>
      <c r="D634" s="235" t="s">
        <v>155</v>
      </c>
      <c r="E634" s="257" t="s">
        <v>102</v>
      </c>
      <c r="F634" s="258" t="s">
        <v>159</v>
      </c>
      <c r="G634" s="256"/>
      <c r="H634" s="259">
        <v>320.53800000000001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155</v>
      </c>
      <c r="AU634" s="265" t="s">
        <v>83</v>
      </c>
      <c r="AV634" s="15" t="s">
        <v>151</v>
      </c>
      <c r="AW634" s="15" t="s">
        <v>34</v>
      </c>
      <c r="AX634" s="15" t="s">
        <v>81</v>
      </c>
      <c r="AY634" s="265" t="s">
        <v>144</v>
      </c>
    </row>
    <row r="635" s="2" customFormat="1" ht="33" customHeight="1">
      <c r="A635" s="40"/>
      <c r="B635" s="41"/>
      <c r="C635" s="215" t="s">
        <v>585</v>
      </c>
      <c r="D635" s="215" t="s">
        <v>146</v>
      </c>
      <c r="E635" s="216" t="s">
        <v>586</v>
      </c>
      <c r="F635" s="217" t="s">
        <v>587</v>
      </c>
      <c r="G635" s="218" t="s">
        <v>177</v>
      </c>
      <c r="H635" s="219">
        <v>267.30099999999999</v>
      </c>
      <c r="I635" s="220"/>
      <c r="J635" s="221">
        <f>ROUND(I635*H635,2)</f>
        <v>0</v>
      </c>
      <c r="K635" s="217" t="s">
        <v>21</v>
      </c>
      <c r="L635" s="46"/>
      <c r="M635" s="222" t="s">
        <v>21</v>
      </c>
      <c r="N635" s="223" t="s">
        <v>44</v>
      </c>
      <c r="O635" s="86"/>
      <c r="P635" s="224">
        <f>O635*H635</f>
        <v>0</v>
      </c>
      <c r="Q635" s="224">
        <v>0.01221</v>
      </c>
      <c r="R635" s="224">
        <f>Q635*H635</f>
        <v>3.2637452099999997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279</v>
      </c>
      <c r="AT635" s="226" t="s">
        <v>146</v>
      </c>
      <c r="AU635" s="226" t="s">
        <v>83</v>
      </c>
      <c r="AY635" s="19" t="s">
        <v>144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81</v>
      </c>
      <c r="BK635" s="227">
        <f>ROUND(I635*H635,2)</f>
        <v>0</v>
      </c>
      <c r="BL635" s="19" t="s">
        <v>279</v>
      </c>
      <c r="BM635" s="226" t="s">
        <v>588</v>
      </c>
    </row>
    <row r="636" s="2" customFormat="1">
      <c r="A636" s="40"/>
      <c r="B636" s="41"/>
      <c r="C636" s="42"/>
      <c r="D636" s="235" t="s">
        <v>467</v>
      </c>
      <c r="E636" s="42"/>
      <c r="F636" s="276" t="s">
        <v>572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467</v>
      </c>
      <c r="AU636" s="19" t="s">
        <v>83</v>
      </c>
    </row>
    <row r="637" s="13" customFormat="1">
      <c r="A637" s="13"/>
      <c r="B637" s="233"/>
      <c r="C637" s="234"/>
      <c r="D637" s="235" t="s">
        <v>155</v>
      </c>
      <c r="E637" s="236" t="s">
        <v>21</v>
      </c>
      <c r="F637" s="237" t="s">
        <v>285</v>
      </c>
      <c r="G637" s="234"/>
      <c r="H637" s="236" t="s">
        <v>21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155</v>
      </c>
      <c r="AU637" s="243" t="s">
        <v>83</v>
      </c>
      <c r="AV637" s="13" t="s">
        <v>81</v>
      </c>
      <c r="AW637" s="13" t="s">
        <v>34</v>
      </c>
      <c r="AX637" s="13" t="s">
        <v>73</v>
      </c>
      <c r="AY637" s="243" t="s">
        <v>144</v>
      </c>
    </row>
    <row r="638" s="13" customFormat="1">
      <c r="A638" s="13"/>
      <c r="B638" s="233"/>
      <c r="C638" s="234"/>
      <c r="D638" s="235" t="s">
        <v>155</v>
      </c>
      <c r="E638" s="236" t="s">
        <v>21</v>
      </c>
      <c r="F638" s="237" t="s">
        <v>286</v>
      </c>
      <c r="G638" s="234"/>
      <c r="H638" s="236" t="s">
        <v>21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155</v>
      </c>
      <c r="AU638" s="243" t="s">
        <v>83</v>
      </c>
      <c r="AV638" s="13" t="s">
        <v>81</v>
      </c>
      <c r="AW638" s="13" t="s">
        <v>34</v>
      </c>
      <c r="AX638" s="13" t="s">
        <v>73</v>
      </c>
      <c r="AY638" s="243" t="s">
        <v>144</v>
      </c>
    </row>
    <row r="639" s="14" customFormat="1">
      <c r="A639" s="14"/>
      <c r="B639" s="244"/>
      <c r="C639" s="245"/>
      <c r="D639" s="235" t="s">
        <v>155</v>
      </c>
      <c r="E639" s="246" t="s">
        <v>21</v>
      </c>
      <c r="F639" s="247" t="s">
        <v>589</v>
      </c>
      <c r="G639" s="245"/>
      <c r="H639" s="248">
        <v>2.859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155</v>
      </c>
      <c r="AU639" s="254" t="s">
        <v>83</v>
      </c>
      <c r="AV639" s="14" t="s">
        <v>83</v>
      </c>
      <c r="AW639" s="14" t="s">
        <v>34</v>
      </c>
      <c r="AX639" s="14" t="s">
        <v>73</v>
      </c>
      <c r="AY639" s="254" t="s">
        <v>144</v>
      </c>
    </row>
    <row r="640" s="14" customFormat="1">
      <c r="A640" s="14"/>
      <c r="B640" s="244"/>
      <c r="C640" s="245"/>
      <c r="D640" s="235" t="s">
        <v>155</v>
      </c>
      <c r="E640" s="246" t="s">
        <v>21</v>
      </c>
      <c r="F640" s="247" t="s">
        <v>590</v>
      </c>
      <c r="G640" s="245"/>
      <c r="H640" s="248">
        <v>1.264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155</v>
      </c>
      <c r="AU640" s="254" t="s">
        <v>83</v>
      </c>
      <c r="AV640" s="14" t="s">
        <v>83</v>
      </c>
      <c r="AW640" s="14" t="s">
        <v>34</v>
      </c>
      <c r="AX640" s="14" t="s">
        <v>73</v>
      </c>
      <c r="AY640" s="254" t="s">
        <v>144</v>
      </c>
    </row>
    <row r="641" s="13" customFormat="1">
      <c r="A641" s="13"/>
      <c r="B641" s="233"/>
      <c r="C641" s="234"/>
      <c r="D641" s="235" t="s">
        <v>155</v>
      </c>
      <c r="E641" s="236" t="s">
        <v>21</v>
      </c>
      <c r="F641" s="237" t="s">
        <v>289</v>
      </c>
      <c r="G641" s="234"/>
      <c r="H641" s="236" t="s">
        <v>21</v>
      </c>
      <c r="I641" s="238"/>
      <c r="J641" s="234"/>
      <c r="K641" s="234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155</v>
      </c>
      <c r="AU641" s="243" t="s">
        <v>83</v>
      </c>
      <c r="AV641" s="13" t="s">
        <v>81</v>
      </c>
      <c r="AW641" s="13" t="s">
        <v>34</v>
      </c>
      <c r="AX641" s="13" t="s">
        <v>73</v>
      </c>
      <c r="AY641" s="243" t="s">
        <v>144</v>
      </c>
    </row>
    <row r="642" s="14" customFormat="1">
      <c r="A642" s="14"/>
      <c r="B642" s="244"/>
      <c r="C642" s="245"/>
      <c r="D642" s="235" t="s">
        <v>155</v>
      </c>
      <c r="E642" s="246" t="s">
        <v>21</v>
      </c>
      <c r="F642" s="247" t="s">
        <v>591</v>
      </c>
      <c r="G642" s="245"/>
      <c r="H642" s="248">
        <v>16.803999999999998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155</v>
      </c>
      <c r="AU642" s="254" t="s">
        <v>83</v>
      </c>
      <c r="AV642" s="14" t="s">
        <v>83</v>
      </c>
      <c r="AW642" s="14" t="s">
        <v>34</v>
      </c>
      <c r="AX642" s="14" t="s">
        <v>73</v>
      </c>
      <c r="AY642" s="254" t="s">
        <v>144</v>
      </c>
    </row>
    <row r="643" s="14" customFormat="1">
      <c r="A643" s="14"/>
      <c r="B643" s="244"/>
      <c r="C643" s="245"/>
      <c r="D643" s="235" t="s">
        <v>155</v>
      </c>
      <c r="E643" s="246" t="s">
        <v>21</v>
      </c>
      <c r="F643" s="247" t="s">
        <v>592</v>
      </c>
      <c r="G643" s="245"/>
      <c r="H643" s="248">
        <v>0.90400000000000003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155</v>
      </c>
      <c r="AU643" s="254" t="s">
        <v>83</v>
      </c>
      <c r="AV643" s="14" t="s">
        <v>83</v>
      </c>
      <c r="AW643" s="14" t="s">
        <v>34</v>
      </c>
      <c r="AX643" s="14" t="s">
        <v>73</v>
      </c>
      <c r="AY643" s="254" t="s">
        <v>144</v>
      </c>
    </row>
    <row r="644" s="13" customFormat="1">
      <c r="A644" s="13"/>
      <c r="B644" s="233"/>
      <c r="C644" s="234"/>
      <c r="D644" s="235" t="s">
        <v>155</v>
      </c>
      <c r="E644" s="236" t="s">
        <v>21</v>
      </c>
      <c r="F644" s="237" t="s">
        <v>291</v>
      </c>
      <c r="G644" s="234"/>
      <c r="H644" s="236" t="s">
        <v>21</v>
      </c>
      <c r="I644" s="238"/>
      <c r="J644" s="234"/>
      <c r="K644" s="234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155</v>
      </c>
      <c r="AU644" s="243" t="s">
        <v>83</v>
      </c>
      <c r="AV644" s="13" t="s">
        <v>81</v>
      </c>
      <c r="AW644" s="13" t="s">
        <v>34</v>
      </c>
      <c r="AX644" s="13" t="s">
        <v>73</v>
      </c>
      <c r="AY644" s="243" t="s">
        <v>144</v>
      </c>
    </row>
    <row r="645" s="14" customFormat="1">
      <c r="A645" s="14"/>
      <c r="B645" s="244"/>
      <c r="C645" s="245"/>
      <c r="D645" s="235" t="s">
        <v>155</v>
      </c>
      <c r="E645" s="246" t="s">
        <v>21</v>
      </c>
      <c r="F645" s="247" t="s">
        <v>593</v>
      </c>
      <c r="G645" s="245"/>
      <c r="H645" s="248">
        <v>0.745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155</v>
      </c>
      <c r="AU645" s="254" t="s">
        <v>83</v>
      </c>
      <c r="AV645" s="14" t="s">
        <v>83</v>
      </c>
      <c r="AW645" s="14" t="s">
        <v>34</v>
      </c>
      <c r="AX645" s="14" t="s">
        <v>73</v>
      </c>
      <c r="AY645" s="254" t="s">
        <v>144</v>
      </c>
    </row>
    <row r="646" s="14" customFormat="1">
      <c r="A646" s="14"/>
      <c r="B646" s="244"/>
      <c r="C646" s="245"/>
      <c r="D646" s="235" t="s">
        <v>155</v>
      </c>
      <c r="E646" s="246" t="s">
        <v>21</v>
      </c>
      <c r="F646" s="247" t="s">
        <v>594</v>
      </c>
      <c r="G646" s="245"/>
      <c r="H646" s="248">
        <v>0.65300000000000002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155</v>
      </c>
      <c r="AU646" s="254" t="s">
        <v>83</v>
      </c>
      <c r="AV646" s="14" t="s">
        <v>83</v>
      </c>
      <c r="AW646" s="14" t="s">
        <v>34</v>
      </c>
      <c r="AX646" s="14" t="s">
        <v>73</v>
      </c>
      <c r="AY646" s="254" t="s">
        <v>144</v>
      </c>
    </row>
    <row r="647" s="13" customFormat="1">
      <c r="A647" s="13"/>
      <c r="B647" s="233"/>
      <c r="C647" s="234"/>
      <c r="D647" s="235" t="s">
        <v>155</v>
      </c>
      <c r="E647" s="236" t="s">
        <v>21</v>
      </c>
      <c r="F647" s="237" t="s">
        <v>293</v>
      </c>
      <c r="G647" s="234"/>
      <c r="H647" s="236" t="s">
        <v>21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155</v>
      </c>
      <c r="AU647" s="243" t="s">
        <v>83</v>
      </c>
      <c r="AV647" s="13" t="s">
        <v>81</v>
      </c>
      <c r="AW647" s="13" t="s">
        <v>34</v>
      </c>
      <c r="AX647" s="13" t="s">
        <v>73</v>
      </c>
      <c r="AY647" s="243" t="s">
        <v>144</v>
      </c>
    </row>
    <row r="648" s="14" customFormat="1">
      <c r="A648" s="14"/>
      <c r="B648" s="244"/>
      <c r="C648" s="245"/>
      <c r="D648" s="235" t="s">
        <v>155</v>
      </c>
      <c r="E648" s="246" t="s">
        <v>21</v>
      </c>
      <c r="F648" s="247" t="s">
        <v>595</v>
      </c>
      <c r="G648" s="245"/>
      <c r="H648" s="248">
        <v>0.36499999999999999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155</v>
      </c>
      <c r="AU648" s="254" t="s">
        <v>83</v>
      </c>
      <c r="AV648" s="14" t="s">
        <v>83</v>
      </c>
      <c r="AW648" s="14" t="s">
        <v>34</v>
      </c>
      <c r="AX648" s="14" t="s">
        <v>73</v>
      </c>
      <c r="AY648" s="254" t="s">
        <v>144</v>
      </c>
    </row>
    <row r="649" s="14" customFormat="1">
      <c r="A649" s="14"/>
      <c r="B649" s="244"/>
      <c r="C649" s="245"/>
      <c r="D649" s="235" t="s">
        <v>155</v>
      </c>
      <c r="E649" s="246" t="s">
        <v>21</v>
      </c>
      <c r="F649" s="247" t="s">
        <v>596</v>
      </c>
      <c r="G649" s="245"/>
      <c r="H649" s="248">
        <v>0.57199999999999995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155</v>
      </c>
      <c r="AU649" s="254" t="s">
        <v>83</v>
      </c>
      <c r="AV649" s="14" t="s">
        <v>83</v>
      </c>
      <c r="AW649" s="14" t="s">
        <v>34</v>
      </c>
      <c r="AX649" s="14" t="s">
        <v>73</v>
      </c>
      <c r="AY649" s="254" t="s">
        <v>144</v>
      </c>
    </row>
    <row r="650" s="13" customFormat="1">
      <c r="A650" s="13"/>
      <c r="B650" s="233"/>
      <c r="C650" s="234"/>
      <c r="D650" s="235" t="s">
        <v>155</v>
      </c>
      <c r="E650" s="236" t="s">
        <v>21</v>
      </c>
      <c r="F650" s="237" t="s">
        <v>597</v>
      </c>
      <c r="G650" s="234"/>
      <c r="H650" s="236" t="s">
        <v>21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155</v>
      </c>
      <c r="AU650" s="243" t="s">
        <v>83</v>
      </c>
      <c r="AV650" s="13" t="s">
        <v>81</v>
      </c>
      <c r="AW650" s="13" t="s">
        <v>34</v>
      </c>
      <c r="AX650" s="13" t="s">
        <v>73</v>
      </c>
      <c r="AY650" s="243" t="s">
        <v>144</v>
      </c>
    </row>
    <row r="651" s="14" customFormat="1">
      <c r="A651" s="14"/>
      <c r="B651" s="244"/>
      <c r="C651" s="245"/>
      <c r="D651" s="235" t="s">
        <v>155</v>
      </c>
      <c r="E651" s="246" t="s">
        <v>21</v>
      </c>
      <c r="F651" s="247" t="s">
        <v>598</v>
      </c>
      <c r="G651" s="245"/>
      <c r="H651" s="248">
        <v>9.0079999999999991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155</v>
      </c>
      <c r="AU651" s="254" t="s">
        <v>83</v>
      </c>
      <c r="AV651" s="14" t="s">
        <v>83</v>
      </c>
      <c r="AW651" s="14" t="s">
        <v>34</v>
      </c>
      <c r="AX651" s="14" t="s">
        <v>73</v>
      </c>
      <c r="AY651" s="254" t="s">
        <v>144</v>
      </c>
    </row>
    <row r="652" s="14" customFormat="1">
      <c r="A652" s="14"/>
      <c r="B652" s="244"/>
      <c r="C652" s="245"/>
      <c r="D652" s="235" t="s">
        <v>155</v>
      </c>
      <c r="E652" s="246" t="s">
        <v>21</v>
      </c>
      <c r="F652" s="247" t="s">
        <v>599</v>
      </c>
      <c r="G652" s="245"/>
      <c r="H652" s="248">
        <v>4.1340000000000003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155</v>
      </c>
      <c r="AU652" s="254" t="s">
        <v>83</v>
      </c>
      <c r="AV652" s="14" t="s">
        <v>83</v>
      </c>
      <c r="AW652" s="14" t="s">
        <v>34</v>
      </c>
      <c r="AX652" s="14" t="s">
        <v>73</v>
      </c>
      <c r="AY652" s="254" t="s">
        <v>144</v>
      </c>
    </row>
    <row r="653" s="14" customFormat="1">
      <c r="A653" s="14"/>
      <c r="B653" s="244"/>
      <c r="C653" s="245"/>
      <c r="D653" s="235" t="s">
        <v>155</v>
      </c>
      <c r="E653" s="246" t="s">
        <v>21</v>
      </c>
      <c r="F653" s="247" t="s">
        <v>600</v>
      </c>
      <c r="G653" s="245"/>
      <c r="H653" s="248">
        <v>1.8740000000000001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155</v>
      </c>
      <c r="AU653" s="254" t="s">
        <v>83</v>
      </c>
      <c r="AV653" s="14" t="s">
        <v>83</v>
      </c>
      <c r="AW653" s="14" t="s">
        <v>34</v>
      </c>
      <c r="AX653" s="14" t="s">
        <v>73</v>
      </c>
      <c r="AY653" s="254" t="s">
        <v>144</v>
      </c>
    </row>
    <row r="654" s="14" customFormat="1">
      <c r="A654" s="14"/>
      <c r="B654" s="244"/>
      <c r="C654" s="245"/>
      <c r="D654" s="235" t="s">
        <v>155</v>
      </c>
      <c r="E654" s="246" t="s">
        <v>21</v>
      </c>
      <c r="F654" s="247" t="s">
        <v>601</v>
      </c>
      <c r="G654" s="245"/>
      <c r="H654" s="248">
        <v>1.8300000000000001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155</v>
      </c>
      <c r="AU654" s="254" t="s">
        <v>83</v>
      </c>
      <c r="AV654" s="14" t="s">
        <v>83</v>
      </c>
      <c r="AW654" s="14" t="s">
        <v>34</v>
      </c>
      <c r="AX654" s="14" t="s">
        <v>73</v>
      </c>
      <c r="AY654" s="254" t="s">
        <v>144</v>
      </c>
    </row>
    <row r="655" s="13" customFormat="1">
      <c r="A655" s="13"/>
      <c r="B655" s="233"/>
      <c r="C655" s="234"/>
      <c r="D655" s="235" t="s">
        <v>155</v>
      </c>
      <c r="E655" s="236" t="s">
        <v>21</v>
      </c>
      <c r="F655" s="237" t="s">
        <v>297</v>
      </c>
      <c r="G655" s="234"/>
      <c r="H655" s="236" t="s">
        <v>21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155</v>
      </c>
      <c r="AU655" s="243" t="s">
        <v>83</v>
      </c>
      <c r="AV655" s="13" t="s">
        <v>81</v>
      </c>
      <c r="AW655" s="13" t="s">
        <v>34</v>
      </c>
      <c r="AX655" s="13" t="s">
        <v>73</v>
      </c>
      <c r="AY655" s="243" t="s">
        <v>144</v>
      </c>
    </row>
    <row r="656" s="13" customFormat="1">
      <c r="A656" s="13"/>
      <c r="B656" s="233"/>
      <c r="C656" s="234"/>
      <c r="D656" s="235" t="s">
        <v>155</v>
      </c>
      <c r="E656" s="236" t="s">
        <v>21</v>
      </c>
      <c r="F656" s="237" t="s">
        <v>298</v>
      </c>
      <c r="G656" s="234"/>
      <c r="H656" s="236" t="s">
        <v>21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155</v>
      </c>
      <c r="AU656" s="243" t="s">
        <v>83</v>
      </c>
      <c r="AV656" s="13" t="s">
        <v>81</v>
      </c>
      <c r="AW656" s="13" t="s">
        <v>34</v>
      </c>
      <c r="AX656" s="13" t="s">
        <v>73</v>
      </c>
      <c r="AY656" s="243" t="s">
        <v>144</v>
      </c>
    </row>
    <row r="657" s="14" customFormat="1">
      <c r="A657" s="14"/>
      <c r="B657" s="244"/>
      <c r="C657" s="245"/>
      <c r="D657" s="235" t="s">
        <v>155</v>
      </c>
      <c r="E657" s="246" t="s">
        <v>21</v>
      </c>
      <c r="F657" s="247" t="s">
        <v>602</v>
      </c>
      <c r="G657" s="245"/>
      <c r="H657" s="248">
        <v>9.1869999999999994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155</v>
      </c>
      <c r="AU657" s="254" t="s">
        <v>83</v>
      </c>
      <c r="AV657" s="14" t="s">
        <v>83</v>
      </c>
      <c r="AW657" s="14" t="s">
        <v>34</v>
      </c>
      <c r="AX657" s="14" t="s">
        <v>73</v>
      </c>
      <c r="AY657" s="254" t="s">
        <v>144</v>
      </c>
    </row>
    <row r="658" s="14" customFormat="1">
      <c r="A658" s="14"/>
      <c r="B658" s="244"/>
      <c r="C658" s="245"/>
      <c r="D658" s="235" t="s">
        <v>155</v>
      </c>
      <c r="E658" s="246" t="s">
        <v>21</v>
      </c>
      <c r="F658" s="247" t="s">
        <v>603</v>
      </c>
      <c r="G658" s="245"/>
      <c r="H658" s="248">
        <v>0.497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155</v>
      </c>
      <c r="AU658" s="254" t="s">
        <v>83</v>
      </c>
      <c r="AV658" s="14" t="s">
        <v>83</v>
      </c>
      <c r="AW658" s="14" t="s">
        <v>34</v>
      </c>
      <c r="AX658" s="14" t="s">
        <v>73</v>
      </c>
      <c r="AY658" s="254" t="s">
        <v>144</v>
      </c>
    </row>
    <row r="659" s="13" customFormat="1">
      <c r="A659" s="13"/>
      <c r="B659" s="233"/>
      <c r="C659" s="234"/>
      <c r="D659" s="235" t="s">
        <v>155</v>
      </c>
      <c r="E659" s="236" t="s">
        <v>21</v>
      </c>
      <c r="F659" s="237" t="s">
        <v>301</v>
      </c>
      <c r="G659" s="234"/>
      <c r="H659" s="236" t="s">
        <v>21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155</v>
      </c>
      <c r="AU659" s="243" t="s">
        <v>83</v>
      </c>
      <c r="AV659" s="13" t="s">
        <v>81</v>
      </c>
      <c r="AW659" s="13" t="s">
        <v>34</v>
      </c>
      <c r="AX659" s="13" t="s">
        <v>73</v>
      </c>
      <c r="AY659" s="243" t="s">
        <v>144</v>
      </c>
    </row>
    <row r="660" s="14" customFormat="1">
      <c r="A660" s="14"/>
      <c r="B660" s="244"/>
      <c r="C660" s="245"/>
      <c r="D660" s="235" t="s">
        <v>155</v>
      </c>
      <c r="E660" s="246" t="s">
        <v>21</v>
      </c>
      <c r="F660" s="247" t="s">
        <v>604</v>
      </c>
      <c r="G660" s="245"/>
      <c r="H660" s="248">
        <v>10.579000000000001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155</v>
      </c>
      <c r="AU660" s="254" t="s">
        <v>83</v>
      </c>
      <c r="AV660" s="14" t="s">
        <v>83</v>
      </c>
      <c r="AW660" s="14" t="s">
        <v>34</v>
      </c>
      <c r="AX660" s="14" t="s">
        <v>73</v>
      </c>
      <c r="AY660" s="254" t="s">
        <v>144</v>
      </c>
    </row>
    <row r="661" s="14" customFormat="1">
      <c r="A661" s="14"/>
      <c r="B661" s="244"/>
      <c r="C661" s="245"/>
      <c r="D661" s="235" t="s">
        <v>155</v>
      </c>
      <c r="E661" s="246" t="s">
        <v>21</v>
      </c>
      <c r="F661" s="247" t="s">
        <v>605</v>
      </c>
      <c r="G661" s="245"/>
      <c r="H661" s="248">
        <v>0.51300000000000001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155</v>
      </c>
      <c r="AU661" s="254" t="s">
        <v>83</v>
      </c>
      <c r="AV661" s="14" t="s">
        <v>83</v>
      </c>
      <c r="AW661" s="14" t="s">
        <v>34</v>
      </c>
      <c r="AX661" s="14" t="s">
        <v>73</v>
      </c>
      <c r="AY661" s="254" t="s">
        <v>144</v>
      </c>
    </row>
    <row r="662" s="13" customFormat="1">
      <c r="A662" s="13"/>
      <c r="B662" s="233"/>
      <c r="C662" s="234"/>
      <c r="D662" s="235" t="s">
        <v>155</v>
      </c>
      <c r="E662" s="236" t="s">
        <v>21</v>
      </c>
      <c r="F662" s="237" t="s">
        <v>303</v>
      </c>
      <c r="G662" s="234"/>
      <c r="H662" s="236" t="s">
        <v>21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155</v>
      </c>
      <c r="AU662" s="243" t="s">
        <v>83</v>
      </c>
      <c r="AV662" s="13" t="s">
        <v>81</v>
      </c>
      <c r="AW662" s="13" t="s">
        <v>34</v>
      </c>
      <c r="AX662" s="13" t="s">
        <v>73</v>
      </c>
      <c r="AY662" s="243" t="s">
        <v>144</v>
      </c>
    </row>
    <row r="663" s="14" customFormat="1">
      <c r="A663" s="14"/>
      <c r="B663" s="244"/>
      <c r="C663" s="245"/>
      <c r="D663" s="235" t="s">
        <v>155</v>
      </c>
      <c r="E663" s="246" t="s">
        <v>21</v>
      </c>
      <c r="F663" s="247" t="s">
        <v>606</v>
      </c>
      <c r="G663" s="245"/>
      <c r="H663" s="248">
        <v>0.441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155</v>
      </c>
      <c r="AU663" s="254" t="s">
        <v>83</v>
      </c>
      <c r="AV663" s="14" t="s">
        <v>83</v>
      </c>
      <c r="AW663" s="14" t="s">
        <v>34</v>
      </c>
      <c r="AX663" s="14" t="s">
        <v>73</v>
      </c>
      <c r="AY663" s="254" t="s">
        <v>144</v>
      </c>
    </row>
    <row r="664" s="14" customFormat="1">
      <c r="A664" s="14"/>
      <c r="B664" s="244"/>
      <c r="C664" s="245"/>
      <c r="D664" s="235" t="s">
        <v>155</v>
      </c>
      <c r="E664" s="246" t="s">
        <v>21</v>
      </c>
      <c r="F664" s="247" t="s">
        <v>607</v>
      </c>
      <c r="G664" s="245"/>
      <c r="H664" s="248">
        <v>0.68300000000000005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155</v>
      </c>
      <c r="AU664" s="254" t="s">
        <v>83</v>
      </c>
      <c r="AV664" s="14" t="s">
        <v>83</v>
      </c>
      <c r="AW664" s="14" t="s">
        <v>34</v>
      </c>
      <c r="AX664" s="14" t="s">
        <v>73</v>
      </c>
      <c r="AY664" s="254" t="s">
        <v>144</v>
      </c>
    </row>
    <row r="665" s="13" customFormat="1">
      <c r="A665" s="13"/>
      <c r="B665" s="233"/>
      <c r="C665" s="234"/>
      <c r="D665" s="235" t="s">
        <v>155</v>
      </c>
      <c r="E665" s="236" t="s">
        <v>21</v>
      </c>
      <c r="F665" s="237" t="s">
        <v>304</v>
      </c>
      <c r="G665" s="234"/>
      <c r="H665" s="236" t="s">
        <v>21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155</v>
      </c>
      <c r="AU665" s="243" t="s">
        <v>83</v>
      </c>
      <c r="AV665" s="13" t="s">
        <v>81</v>
      </c>
      <c r="AW665" s="13" t="s">
        <v>34</v>
      </c>
      <c r="AX665" s="13" t="s">
        <v>73</v>
      </c>
      <c r="AY665" s="243" t="s">
        <v>144</v>
      </c>
    </row>
    <row r="666" s="14" customFormat="1">
      <c r="A666" s="14"/>
      <c r="B666" s="244"/>
      <c r="C666" s="245"/>
      <c r="D666" s="235" t="s">
        <v>155</v>
      </c>
      <c r="E666" s="246" t="s">
        <v>21</v>
      </c>
      <c r="F666" s="247" t="s">
        <v>608</v>
      </c>
      <c r="G666" s="245"/>
      <c r="H666" s="248">
        <v>0.39800000000000002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155</v>
      </c>
      <c r="AU666" s="254" t="s">
        <v>83</v>
      </c>
      <c r="AV666" s="14" t="s">
        <v>83</v>
      </c>
      <c r="AW666" s="14" t="s">
        <v>34</v>
      </c>
      <c r="AX666" s="14" t="s">
        <v>73</v>
      </c>
      <c r="AY666" s="254" t="s">
        <v>144</v>
      </c>
    </row>
    <row r="667" s="14" customFormat="1">
      <c r="A667" s="14"/>
      <c r="B667" s="244"/>
      <c r="C667" s="245"/>
      <c r="D667" s="235" t="s">
        <v>155</v>
      </c>
      <c r="E667" s="246" t="s">
        <v>21</v>
      </c>
      <c r="F667" s="247" t="s">
        <v>609</v>
      </c>
      <c r="G667" s="245"/>
      <c r="H667" s="248">
        <v>0.69599999999999995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155</v>
      </c>
      <c r="AU667" s="254" t="s">
        <v>83</v>
      </c>
      <c r="AV667" s="14" t="s">
        <v>83</v>
      </c>
      <c r="AW667" s="14" t="s">
        <v>34</v>
      </c>
      <c r="AX667" s="14" t="s">
        <v>73</v>
      </c>
      <c r="AY667" s="254" t="s">
        <v>144</v>
      </c>
    </row>
    <row r="668" s="13" customFormat="1">
      <c r="A668" s="13"/>
      <c r="B668" s="233"/>
      <c r="C668" s="234"/>
      <c r="D668" s="235" t="s">
        <v>155</v>
      </c>
      <c r="E668" s="236" t="s">
        <v>21</v>
      </c>
      <c r="F668" s="237" t="s">
        <v>306</v>
      </c>
      <c r="G668" s="234"/>
      <c r="H668" s="236" t="s">
        <v>21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155</v>
      </c>
      <c r="AU668" s="243" t="s">
        <v>83</v>
      </c>
      <c r="AV668" s="13" t="s">
        <v>81</v>
      </c>
      <c r="AW668" s="13" t="s">
        <v>34</v>
      </c>
      <c r="AX668" s="13" t="s">
        <v>73</v>
      </c>
      <c r="AY668" s="243" t="s">
        <v>144</v>
      </c>
    </row>
    <row r="669" s="14" customFormat="1">
      <c r="A669" s="14"/>
      <c r="B669" s="244"/>
      <c r="C669" s="245"/>
      <c r="D669" s="235" t="s">
        <v>155</v>
      </c>
      <c r="E669" s="246" t="s">
        <v>21</v>
      </c>
      <c r="F669" s="247" t="s">
        <v>610</v>
      </c>
      <c r="G669" s="245"/>
      <c r="H669" s="248">
        <v>5.5190000000000001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155</v>
      </c>
      <c r="AU669" s="254" t="s">
        <v>83</v>
      </c>
      <c r="AV669" s="14" t="s">
        <v>83</v>
      </c>
      <c r="AW669" s="14" t="s">
        <v>34</v>
      </c>
      <c r="AX669" s="14" t="s">
        <v>73</v>
      </c>
      <c r="AY669" s="254" t="s">
        <v>144</v>
      </c>
    </row>
    <row r="670" s="13" customFormat="1">
      <c r="A670" s="13"/>
      <c r="B670" s="233"/>
      <c r="C670" s="234"/>
      <c r="D670" s="235" t="s">
        <v>155</v>
      </c>
      <c r="E670" s="236" t="s">
        <v>21</v>
      </c>
      <c r="F670" s="237" t="s">
        <v>308</v>
      </c>
      <c r="G670" s="234"/>
      <c r="H670" s="236" t="s">
        <v>21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155</v>
      </c>
      <c r="AU670" s="243" t="s">
        <v>83</v>
      </c>
      <c r="AV670" s="13" t="s">
        <v>81</v>
      </c>
      <c r="AW670" s="13" t="s">
        <v>34</v>
      </c>
      <c r="AX670" s="13" t="s">
        <v>73</v>
      </c>
      <c r="AY670" s="243" t="s">
        <v>144</v>
      </c>
    </row>
    <row r="671" s="14" customFormat="1">
      <c r="A671" s="14"/>
      <c r="B671" s="244"/>
      <c r="C671" s="245"/>
      <c r="D671" s="235" t="s">
        <v>155</v>
      </c>
      <c r="E671" s="246" t="s">
        <v>21</v>
      </c>
      <c r="F671" s="247" t="s">
        <v>611</v>
      </c>
      <c r="G671" s="245"/>
      <c r="H671" s="248">
        <v>0.48099999999999998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155</v>
      </c>
      <c r="AU671" s="254" t="s">
        <v>83</v>
      </c>
      <c r="AV671" s="14" t="s">
        <v>83</v>
      </c>
      <c r="AW671" s="14" t="s">
        <v>34</v>
      </c>
      <c r="AX671" s="14" t="s">
        <v>73</v>
      </c>
      <c r="AY671" s="254" t="s">
        <v>144</v>
      </c>
    </row>
    <row r="672" s="14" customFormat="1">
      <c r="A672" s="14"/>
      <c r="B672" s="244"/>
      <c r="C672" s="245"/>
      <c r="D672" s="235" t="s">
        <v>155</v>
      </c>
      <c r="E672" s="246" t="s">
        <v>21</v>
      </c>
      <c r="F672" s="247" t="s">
        <v>612</v>
      </c>
      <c r="G672" s="245"/>
      <c r="H672" s="248">
        <v>0.72199999999999998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155</v>
      </c>
      <c r="AU672" s="254" t="s">
        <v>83</v>
      </c>
      <c r="AV672" s="14" t="s">
        <v>83</v>
      </c>
      <c r="AW672" s="14" t="s">
        <v>34</v>
      </c>
      <c r="AX672" s="14" t="s">
        <v>73</v>
      </c>
      <c r="AY672" s="254" t="s">
        <v>144</v>
      </c>
    </row>
    <row r="673" s="13" customFormat="1">
      <c r="A673" s="13"/>
      <c r="B673" s="233"/>
      <c r="C673" s="234"/>
      <c r="D673" s="235" t="s">
        <v>155</v>
      </c>
      <c r="E673" s="236" t="s">
        <v>21</v>
      </c>
      <c r="F673" s="237" t="s">
        <v>309</v>
      </c>
      <c r="G673" s="234"/>
      <c r="H673" s="236" t="s">
        <v>21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155</v>
      </c>
      <c r="AU673" s="243" t="s">
        <v>83</v>
      </c>
      <c r="AV673" s="13" t="s">
        <v>81</v>
      </c>
      <c r="AW673" s="13" t="s">
        <v>34</v>
      </c>
      <c r="AX673" s="13" t="s">
        <v>73</v>
      </c>
      <c r="AY673" s="243" t="s">
        <v>144</v>
      </c>
    </row>
    <row r="674" s="14" customFormat="1">
      <c r="A674" s="14"/>
      <c r="B674" s="244"/>
      <c r="C674" s="245"/>
      <c r="D674" s="235" t="s">
        <v>155</v>
      </c>
      <c r="E674" s="246" t="s">
        <v>21</v>
      </c>
      <c r="F674" s="247" t="s">
        <v>610</v>
      </c>
      <c r="G674" s="245"/>
      <c r="H674" s="248">
        <v>5.5190000000000001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155</v>
      </c>
      <c r="AU674" s="254" t="s">
        <v>83</v>
      </c>
      <c r="AV674" s="14" t="s">
        <v>83</v>
      </c>
      <c r="AW674" s="14" t="s">
        <v>34</v>
      </c>
      <c r="AX674" s="14" t="s">
        <v>73</v>
      </c>
      <c r="AY674" s="254" t="s">
        <v>144</v>
      </c>
    </row>
    <row r="675" s="13" customFormat="1">
      <c r="A675" s="13"/>
      <c r="B675" s="233"/>
      <c r="C675" s="234"/>
      <c r="D675" s="235" t="s">
        <v>155</v>
      </c>
      <c r="E675" s="236" t="s">
        <v>21</v>
      </c>
      <c r="F675" s="237" t="s">
        <v>310</v>
      </c>
      <c r="G675" s="234"/>
      <c r="H675" s="236" t="s">
        <v>21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155</v>
      </c>
      <c r="AU675" s="243" t="s">
        <v>83</v>
      </c>
      <c r="AV675" s="13" t="s">
        <v>81</v>
      </c>
      <c r="AW675" s="13" t="s">
        <v>34</v>
      </c>
      <c r="AX675" s="13" t="s">
        <v>73</v>
      </c>
      <c r="AY675" s="243" t="s">
        <v>144</v>
      </c>
    </row>
    <row r="676" s="14" customFormat="1">
      <c r="A676" s="14"/>
      <c r="B676" s="244"/>
      <c r="C676" s="245"/>
      <c r="D676" s="235" t="s">
        <v>155</v>
      </c>
      <c r="E676" s="246" t="s">
        <v>21</v>
      </c>
      <c r="F676" s="247" t="s">
        <v>613</v>
      </c>
      <c r="G676" s="245"/>
      <c r="H676" s="248">
        <v>10.596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155</v>
      </c>
      <c r="AU676" s="254" t="s">
        <v>83</v>
      </c>
      <c r="AV676" s="14" t="s">
        <v>83</v>
      </c>
      <c r="AW676" s="14" t="s">
        <v>34</v>
      </c>
      <c r="AX676" s="14" t="s">
        <v>73</v>
      </c>
      <c r="AY676" s="254" t="s">
        <v>144</v>
      </c>
    </row>
    <row r="677" s="14" customFormat="1">
      <c r="A677" s="14"/>
      <c r="B677" s="244"/>
      <c r="C677" s="245"/>
      <c r="D677" s="235" t="s">
        <v>155</v>
      </c>
      <c r="E677" s="246" t="s">
        <v>21</v>
      </c>
      <c r="F677" s="247" t="s">
        <v>614</v>
      </c>
      <c r="G677" s="245"/>
      <c r="H677" s="248">
        <v>0.47899999999999998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155</v>
      </c>
      <c r="AU677" s="254" t="s">
        <v>83</v>
      </c>
      <c r="AV677" s="14" t="s">
        <v>83</v>
      </c>
      <c r="AW677" s="14" t="s">
        <v>34</v>
      </c>
      <c r="AX677" s="14" t="s">
        <v>73</v>
      </c>
      <c r="AY677" s="254" t="s">
        <v>144</v>
      </c>
    </row>
    <row r="678" s="13" customFormat="1">
      <c r="A678" s="13"/>
      <c r="B678" s="233"/>
      <c r="C678" s="234"/>
      <c r="D678" s="235" t="s">
        <v>155</v>
      </c>
      <c r="E678" s="236" t="s">
        <v>21</v>
      </c>
      <c r="F678" s="237" t="s">
        <v>313</v>
      </c>
      <c r="G678" s="234"/>
      <c r="H678" s="236" t="s">
        <v>21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155</v>
      </c>
      <c r="AU678" s="243" t="s">
        <v>83</v>
      </c>
      <c r="AV678" s="13" t="s">
        <v>81</v>
      </c>
      <c r="AW678" s="13" t="s">
        <v>34</v>
      </c>
      <c r="AX678" s="13" t="s">
        <v>73</v>
      </c>
      <c r="AY678" s="243" t="s">
        <v>144</v>
      </c>
    </row>
    <row r="679" s="14" customFormat="1">
      <c r="A679" s="14"/>
      <c r="B679" s="244"/>
      <c r="C679" s="245"/>
      <c r="D679" s="235" t="s">
        <v>155</v>
      </c>
      <c r="E679" s="246" t="s">
        <v>21</v>
      </c>
      <c r="F679" s="247" t="s">
        <v>615</v>
      </c>
      <c r="G679" s="245"/>
      <c r="H679" s="248">
        <v>10.574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155</v>
      </c>
      <c r="AU679" s="254" t="s">
        <v>83</v>
      </c>
      <c r="AV679" s="14" t="s">
        <v>83</v>
      </c>
      <c r="AW679" s="14" t="s">
        <v>34</v>
      </c>
      <c r="AX679" s="14" t="s">
        <v>73</v>
      </c>
      <c r="AY679" s="254" t="s">
        <v>144</v>
      </c>
    </row>
    <row r="680" s="14" customFormat="1">
      <c r="A680" s="14"/>
      <c r="B680" s="244"/>
      <c r="C680" s="245"/>
      <c r="D680" s="235" t="s">
        <v>155</v>
      </c>
      <c r="E680" s="246" t="s">
        <v>21</v>
      </c>
      <c r="F680" s="247" t="s">
        <v>614</v>
      </c>
      <c r="G680" s="245"/>
      <c r="H680" s="248">
        <v>0.47899999999999998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155</v>
      </c>
      <c r="AU680" s="254" t="s">
        <v>83</v>
      </c>
      <c r="AV680" s="14" t="s">
        <v>83</v>
      </c>
      <c r="AW680" s="14" t="s">
        <v>34</v>
      </c>
      <c r="AX680" s="14" t="s">
        <v>73</v>
      </c>
      <c r="AY680" s="254" t="s">
        <v>144</v>
      </c>
    </row>
    <row r="681" s="13" customFormat="1">
      <c r="A681" s="13"/>
      <c r="B681" s="233"/>
      <c r="C681" s="234"/>
      <c r="D681" s="235" t="s">
        <v>155</v>
      </c>
      <c r="E681" s="236" t="s">
        <v>21</v>
      </c>
      <c r="F681" s="237" t="s">
        <v>315</v>
      </c>
      <c r="G681" s="234"/>
      <c r="H681" s="236" t="s">
        <v>21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155</v>
      </c>
      <c r="AU681" s="243" t="s">
        <v>83</v>
      </c>
      <c r="AV681" s="13" t="s">
        <v>81</v>
      </c>
      <c r="AW681" s="13" t="s">
        <v>34</v>
      </c>
      <c r="AX681" s="13" t="s">
        <v>73</v>
      </c>
      <c r="AY681" s="243" t="s">
        <v>144</v>
      </c>
    </row>
    <row r="682" s="14" customFormat="1">
      <c r="A682" s="14"/>
      <c r="B682" s="244"/>
      <c r="C682" s="245"/>
      <c r="D682" s="235" t="s">
        <v>155</v>
      </c>
      <c r="E682" s="246" t="s">
        <v>21</v>
      </c>
      <c r="F682" s="247" t="s">
        <v>616</v>
      </c>
      <c r="G682" s="245"/>
      <c r="H682" s="248">
        <v>0.68200000000000005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155</v>
      </c>
      <c r="AU682" s="254" t="s">
        <v>83</v>
      </c>
      <c r="AV682" s="14" t="s">
        <v>83</v>
      </c>
      <c r="AW682" s="14" t="s">
        <v>34</v>
      </c>
      <c r="AX682" s="14" t="s">
        <v>73</v>
      </c>
      <c r="AY682" s="254" t="s">
        <v>144</v>
      </c>
    </row>
    <row r="683" s="14" customFormat="1">
      <c r="A683" s="14"/>
      <c r="B683" s="244"/>
      <c r="C683" s="245"/>
      <c r="D683" s="235" t="s">
        <v>155</v>
      </c>
      <c r="E683" s="246" t="s">
        <v>21</v>
      </c>
      <c r="F683" s="247" t="s">
        <v>617</v>
      </c>
      <c r="G683" s="245"/>
      <c r="H683" s="248">
        <v>0.85799999999999998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155</v>
      </c>
      <c r="AU683" s="254" t="s">
        <v>83</v>
      </c>
      <c r="AV683" s="14" t="s">
        <v>83</v>
      </c>
      <c r="AW683" s="14" t="s">
        <v>34</v>
      </c>
      <c r="AX683" s="14" t="s">
        <v>73</v>
      </c>
      <c r="AY683" s="254" t="s">
        <v>144</v>
      </c>
    </row>
    <row r="684" s="13" customFormat="1">
      <c r="A684" s="13"/>
      <c r="B684" s="233"/>
      <c r="C684" s="234"/>
      <c r="D684" s="235" t="s">
        <v>155</v>
      </c>
      <c r="E684" s="236" t="s">
        <v>21</v>
      </c>
      <c r="F684" s="237" t="s">
        <v>317</v>
      </c>
      <c r="G684" s="234"/>
      <c r="H684" s="236" t="s">
        <v>21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155</v>
      </c>
      <c r="AU684" s="243" t="s">
        <v>83</v>
      </c>
      <c r="AV684" s="13" t="s">
        <v>81</v>
      </c>
      <c r="AW684" s="13" t="s">
        <v>34</v>
      </c>
      <c r="AX684" s="13" t="s">
        <v>73</v>
      </c>
      <c r="AY684" s="243" t="s">
        <v>144</v>
      </c>
    </row>
    <row r="685" s="14" customFormat="1">
      <c r="A685" s="14"/>
      <c r="B685" s="244"/>
      <c r="C685" s="245"/>
      <c r="D685" s="235" t="s">
        <v>155</v>
      </c>
      <c r="E685" s="246" t="s">
        <v>21</v>
      </c>
      <c r="F685" s="247" t="s">
        <v>618</v>
      </c>
      <c r="G685" s="245"/>
      <c r="H685" s="248">
        <v>3.6269999999999998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155</v>
      </c>
      <c r="AU685" s="254" t="s">
        <v>83</v>
      </c>
      <c r="AV685" s="14" t="s">
        <v>83</v>
      </c>
      <c r="AW685" s="14" t="s">
        <v>34</v>
      </c>
      <c r="AX685" s="14" t="s">
        <v>73</v>
      </c>
      <c r="AY685" s="254" t="s">
        <v>144</v>
      </c>
    </row>
    <row r="686" s="14" customFormat="1">
      <c r="A686" s="14"/>
      <c r="B686" s="244"/>
      <c r="C686" s="245"/>
      <c r="D686" s="235" t="s">
        <v>155</v>
      </c>
      <c r="E686" s="246" t="s">
        <v>21</v>
      </c>
      <c r="F686" s="247" t="s">
        <v>619</v>
      </c>
      <c r="G686" s="245"/>
      <c r="H686" s="248">
        <v>9.5939999999999994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155</v>
      </c>
      <c r="AU686" s="254" t="s">
        <v>83</v>
      </c>
      <c r="AV686" s="14" t="s">
        <v>83</v>
      </c>
      <c r="AW686" s="14" t="s">
        <v>34</v>
      </c>
      <c r="AX686" s="14" t="s">
        <v>73</v>
      </c>
      <c r="AY686" s="254" t="s">
        <v>144</v>
      </c>
    </row>
    <row r="687" s="14" customFormat="1">
      <c r="A687" s="14"/>
      <c r="B687" s="244"/>
      <c r="C687" s="245"/>
      <c r="D687" s="235" t="s">
        <v>155</v>
      </c>
      <c r="E687" s="246" t="s">
        <v>21</v>
      </c>
      <c r="F687" s="247" t="s">
        <v>620</v>
      </c>
      <c r="G687" s="245"/>
      <c r="H687" s="248">
        <v>0.45400000000000001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155</v>
      </c>
      <c r="AU687" s="254" t="s">
        <v>83</v>
      </c>
      <c r="AV687" s="14" t="s">
        <v>83</v>
      </c>
      <c r="AW687" s="14" t="s">
        <v>34</v>
      </c>
      <c r="AX687" s="14" t="s">
        <v>73</v>
      </c>
      <c r="AY687" s="254" t="s">
        <v>144</v>
      </c>
    </row>
    <row r="688" s="13" customFormat="1">
      <c r="A688" s="13"/>
      <c r="B688" s="233"/>
      <c r="C688" s="234"/>
      <c r="D688" s="235" t="s">
        <v>155</v>
      </c>
      <c r="E688" s="236" t="s">
        <v>21</v>
      </c>
      <c r="F688" s="237" t="s">
        <v>320</v>
      </c>
      <c r="G688" s="234"/>
      <c r="H688" s="236" t="s">
        <v>21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155</v>
      </c>
      <c r="AU688" s="243" t="s">
        <v>83</v>
      </c>
      <c r="AV688" s="13" t="s">
        <v>81</v>
      </c>
      <c r="AW688" s="13" t="s">
        <v>34</v>
      </c>
      <c r="AX688" s="13" t="s">
        <v>73</v>
      </c>
      <c r="AY688" s="243" t="s">
        <v>144</v>
      </c>
    </row>
    <row r="689" s="14" customFormat="1">
      <c r="A689" s="14"/>
      <c r="B689" s="244"/>
      <c r="C689" s="245"/>
      <c r="D689" s="235" t="s">
        <v>155</v>
      </c>
      <c r="E689" s="246" t="s">
        <v>21</v>
      </c>
      <c r="F689" s="247" t="s">
        <v>621</v>
      </c>
      <c r="G689" s="245"/>
      <c r="H689" s="248">
        <v>2.3140000000000001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155</v>
      </c>
      <c r="AU689" s="254" t="s">
        <v>83</v>
      </c>
      <c r="AV689" s="14" t="s">
        <v>83</v>
      </c>
      <c r="AW689" s="14" t="s">
        <v>34</v>
      </c>
      <c r="AX689" s="14" t="s">
        <v>73</v>
      </c>
      <c r="AY689" s="254" t="s">
        <v>144</v>
      </c>
    </row>
    <row r="690" s="14" customFormat="1">
      <c r="A690" s="14"/>
      <c r="B690" s="244"/>
      <c r="C690" s="245"/>
      <c r="D690" s="235" t="s">
        <v>155</v>
      </c>
      <c r="E690" s="246" t="s">
        <v>21</v>
      </c>
      <c r="F690" s="247" t="s">
        <v>622</v>
      </c>
      <c r="G690" s="245"/>
      <c r="H690" s="248">
        <v>1.833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155</v>
      </c>
      <c r="AU690" s="254" t="s">
        <v>83</v>
      </c>
      <c r="AV690" s="14" t="s">
        <v>83</v>
      </c>
      <c r="AW690" s="14" t="s">
        <v>34</v>
      </c>
      <c r="AX690" s="14" t="s">
        <v>73</v>
      </c>
      <c r="AY690" s="254" t="s">
        <v>144</v>
      </c>
    </row>
    <row r="691" s="14" customFormat="1">
      <c r="A691" s="14"/>
      <c r="B691" s="244"/>
      <c r="C691" s="245"/>
      <c r="D691" s="235" t="s">
        <v>155</v>
      </c>
      <c r="E691" s="246" t="s">
        <v>21</v>
      </c>
      <c r="F691" s="247" t="s">
        <v>623</v>
      </c>
      <c r="G691" s="245"/>
      <c r="H691" s="248">
        <v>3.7440000000000002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155</v>
      </c>
      <c r="AU691" s="254" t="s">
        <v>83</v>
      </c>
      <c r="AV691" s="14" t="s">
        <v>83</v>
      </c>
      <c r="AW691" s="14" t="s">
        <v>34</v>
      </c>
      <c r="AX691" s="14" t="s">
        <v>73</v>
      </c>
      <c r="AY691" s="254" t="s">
        <v>144</v>
      </c>
    </row>
    <row r="692" s="14" customFormat="1">
      <c r="A692" s="14"/>
      <c r="B692" s="244"/>
      <c r="C692" s="245"/>
      <c r="D692" s="235" t="s">
        <v>155</v>
      </c>
      <c r="E692" s="246" t="s">
        <v>21</v>
      </c>
      <c r="F692" s="247" t="s">
        <v>624</v>
      </c>
      <c r="G692" s="245"/>
      <c r="H692" s="248">
        <v>3.6139999999999999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155</v>
      </c>
      <c r="AU692" s="254" t="s">
        <v>83</v>
      </c>
      <c r="AV692" s="14" t="s">
        <v>83</v>
      </c>
      <c r="AW692" s="14" t="s">
        <v>34</v>
      </c>
      <c r="AX692" s="14" t="s">
        <v>73</v>
      </c>
      <c r="AY692" s="254" t="s">
        <v>144</v>
      </c>
    </row>
    <row r="693" s="13" customFormat="1">
      <c r="A693" s="13"/>
      <c r="B693" s="233"/>
      <c r="C693" s="234"/>
      <c r="D693" s="235" t="s">
        <v>155</v>
      </c>
      <c r="E693" s="236" t="s">
        <v>21</v>
      </c>
      <c r="F693" s="237" t="s">
        <v>323</v>
      </c>
      <c r="G693" s="234"/>
      <c r="H693" s="236" t="s">
        <v>21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155</v>
      </c>
      <c r="AU693" s="243" t="s">
        <v>83</v>
      </c>
      <c r="AV693" s="13" t="s">
        <v>81</v>
      </c>
      <c r="AW693" s="13" t="s">
        <v>34</v>
      </c>
      <c r="AX693" s="13" t="s">
        <v>73</v>
      </c>
      <c r="AY693" s="243" t="s">
        <v>144</v>
      </c>
    </row>
    <row r="694" s="14" customFormat="1">
      <c r="A694" s="14"/>
      <c r="B694" s="244"/>
      <c r="C694" s="245"/>
      <c r="D694" s="235" t="s">
        <v>155</v>
      </c>
      <c r="E694" s="246" t="s">
        <v>21</v>
      </c>
      <c r="F694" s="247" t="s">
        <v>625</v>
      </c>
      <c r="G694" s="245"/>
      <c r="H694" s="248">
        <v>14.135999999999999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155</v>
      </c>
      <c r="AU694" s="254" t="s">
        <v>83</v>
      </c>
      <c r="AV694" s="14" t="s">
        <v>83</v>
      </c>
      <c r="AW694" s="14" t="s">
        <v>34</v>
      </c>
      <c r="AX694" s="14" t="s">
        <v>73</v>
      </c>
      <c r="AY694" s="254" t="s">
        <v>144</v>
      </c>
    </row>
    <row r="695" s="14" customFormat="1">
      <c r="A695" s="14"/>
      <c r="B695" s="244"/>
      <c r="C695" s="245"/>
      <c r="D695" s="235" t="s">
        <v>155</v>
      </c>
      <c r="E695" s="246" t="s">
        <v>21</v>
      </c>
      <c r="F695" s="247" t="s">
        <v>626</v>
      </c>
      <c r="G695" s="245"/>
      <c r="H695" s="248">
        <v>1.3899999999999999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155</v>
      </c>
      <c r="AU695" s="254" t="s">
        <v>83</v>
      </c>
      <c r="AV695" s="14" t="s">
        <v>83</v>
      </c>
      <c r="AW695" s="14" t="s">
        <v>34</v>
      </c>
      <c r="AX695" s="14" t="s">
        <v>73</v>
      </c>
      <c r="AY695" s="254" t="s">
        <v>144</v>
      </c>
    </row>
    <row r="696" s="13" customFormat="1">
      <c r="A696" s="13"/>
      <c r="B696" s="233"/>
      <c r="C696" s="234"/>
      <c r="D696" s="235" t="s">
        <v>155</v>
      </c>
      <c r="E696" s="236" t="s">
        <v>21</v>
      </c>
      <c r="F696" s="237" t="s">
        <v>326</v>
      </c>
      <c r="G696" s="234"/>
      <c r="H696" s="236" t="s">
        <v>21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155</v>
      </c>
      <c r="AU696" s="243" t="s">
        <v>83</v>
      </c>
      <c r="AV696" s="13" t="s">
        <v>81</v>
      </c>
      <c r="AW696" s="13" t="s">
        <v>34</v>
      </c>
      <c r="AX696" s="13" t="s">
        <v>73</v>
      </c>
      <c r="AY696" s="243" t="s">
        <v>144</v>
      </c>
    </row>
    <row r="697" s="14" customFormat="1">
      <c r="A697" s="14"/>
      <c r="B697" s="244"/>
      <c r="C697" s="245"/>
      <c r="D697" s="235" t="s">
        <v>155</v>
      </c>
      <c r="E697" s="246" t="s">
        <v>21</v>
      </c>
      <c r="F697" s="247" t="s">
        <v>625</v>
      </c>
      <c r="G697" s="245"/>
      <c r="H697" s="248">
        <v>14.135999999999999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155</v>
      </c>
      <c r="AU697" s="254" t="s">
        <v>83</v>
      </c>
      <c r="AV697" s="14" t="s">
        <v>83</v>
      </c>
      <c r="AW697" s="14" t="s">
        <v>34</v>
      </c>
      <c r="AX697" s="14" t="s">
        <v>73</v>
      </c>
      <c r="AY697" s="254" t="s">
        <v>144</v>
      </c>
    </row>
    <row r="698" s="14" customFormat="1">
      <c r="A698" s="14"/>
      <c r="B698" s="244"/>
      <c r="C698" s="245"/>
      <c r="D698" s="235" t="s">
        <v>155</v>
      </c>
      <c r="E698" s="246" t="s">
        <v>21</v>
      </c>
      <c r="F698" s="247" t="s">
        <v>626</v>
      </c>
      <c r="G698" s="245"/>
      <c r="H698" s="248">
        <v>1.3899999999999999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155</v>
      </c>
      <c r="AU698" s="254" t="s">
        <v>83</v>
      </c>
      <c r="AV698" s="14" t="s">
        <v>83</v>
      </c>
      <c r="AW698" s="14" t="s">
        <v>34</v>
      </c>
      <c r="AX698" s="14" t="s">
        <v>73</v>
      </c>
      <c r="AY698" s="254" t="s">
        <v>144</v>
      </c>
    </row>
    <row r="699" s="13" customFormat="1">
      <c r="A699" s="13"/>
      <c r="B699" s="233"/>
      <c r="C699" s="234"/>
      <c r="D699" s="235" t="s">
        <v>155</v>
      </c>
      <c r="E699" s="236" t="s">
        <v>21</v>
      </c>
      <c r="F699" s="237" t="s">
        <v>327</v>
      </c>
      <c r="G699" s="234"/>
      <c r="H699" s="236" t="s">
        <v>21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155</v>
      </c>
      <c r="AU699" s="243" t="s">
        <v>83</v>
      </c>
      <c r="AV699" s="13" t="s">
        <v>81</v>
      </c>
      <c r="AW699" s="13" t="s">
        <v>34</v>
      </c>
      <c r="AX699" s="13" t="s">
        <v>73</v>
      </c>
      <c r="AY699" s="243" t="s">
        <v>144</v>
      </c>
    </row>
    <row r="700" s="14" customFormat="1">
      <c r="A700" s="14"/>
      <c r="B700" s="244"/>
      <c r="C700" s="245"/>
      <c r="D700" s="235" t="s">
        <v>155</v>
      </c>
      <c r="E700" s="246" t="s">
        <v>21</v>
      </c>
      <c r="F700" s="247" t="s">
        <v>616</v>
      </c>
      <c r="G700" s="245"/>
      <c r="H700" s="248">
        <v>0.68200000000000005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155</v>
      </c>
      <c r="AU700" s="254" t="s">
        <v>83</v>
      </c>
      <c r="AV700" s="14" t="s">
        <v>83</v>
      </c>
      <c r="AW700" s="14" t="s">
        <v>34</v>
      </c>
      <c r="AX700" s="14" t="s">
        <v>73</v>
      </c>
      <c r="AY700" s="254" t="s">
        <v>144</v>
      </c>
    </row>
    <row r="701" s="14" customFormat="1">
      <c r="A701" s="14"/>
      <c r="B701" s="244"/>
      <c r="C701" s="245"/>
      <c r="D701" s="235" t="s">
        <v>155</v>
      </c>
      <c r="E701" s="246" t="s">
        <v>21</v>
      </c>
      <c r="F701" s="247" t="s">
        <v>617</v>
      </c>
      <c r="G701" s="245"/>
      <c r="H701" s="248">
        <v>0.85799999999999998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155</v>
      </c>
      <c r="AU701" s="254" t="s">
        <v>83</v>
      </c>
      <c r="AV701" s="14" t="s">
        <v>83</v>
      </c>
      <c r="AW701" s="14" t="s">
        <v>34</v>
      </c>
      <c r="AX701" s="14" t="s">
        <v>73</v>
      </c>
      <c r="AY701" s="254" t="s">
        <v>144</v>
      </c>
    </row>
    <row r="702" s="13" customFormat="1">
      <c r="A702" s="13"/>
      <c r="B702" s="233"/>
      <c r="C702" s="234"/>
      <c r="D702" s="235" t="s">
        <v>155</v>
      </c>
      <c r="E702" s="236" t="s">
        <v>21</v>
      </c>
      <c r="F702" s="237" t="s">
        <v>328</v>
      </c>
      <c r="G702" s="234"/>
      <c r="H702" s="236" t="s">
        <v>21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155</v>
      </c>
      <c r="AU702" s="243" t="s">
        <v>83</v>
      </c>
      <c r="AV702" s="13" t="s">
        <v>81</v>
      </c>
      <c r="AW702" s="13" t="s">
        <v>34</v>
      </c>
      <c r="AX702" s="13" t="s">
        <v>73</v>
      </c>
      <c r="AY702" s="243" t="s">
        <v>144</v>
      </c>
    </row>
    <row r="703" s="13" customFormat="1">
      <c r="A703" s="13"/>
      <c r="B703" s="233"/>
      <c r="C703" s="234"/>
      <c r="D703" s="235" t="s">
        <v>155</v>
      </c>
      <c r="E703" s="236" t="s">
        <v>21</v>
      </c>
      <c r="F703" s="237" t="s">
        <v>329</v>
      </c>
      <c r="G703" s="234"/>
      <c r="H703" s="236" t="s">
        <v>21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155</v>
      </c>
      <c r="AU703" s="243" t="s">
        <v>83</v>
      </c>
      <c r="AV703" s="13" t="s">
        <v>81</v>
      </c>
      <c r="AW703" s="13" t="s">
        <v>34</v>
      </c>
      <c r="AX703" s="13" t="s">
        <v>73</v>
      </c>
      <c r="AY703" s="243" t="s">
        <v>144</v>
      </c>
    </row>
    <row r="704" s="14" customFormat="1">
      <c r="A704" s="14"/>
      <c r="B704" s="244"/>
      <c r="C704" s="245"/>
      <c r="D704" s="235" t="s">
        <v>155</v>
      </c>
      <c r="E704" s="246" t="s">
        <v>21</v>
      </c>
      <c r="F704" s="247" t="s">
        <v>627</v>
      </c>
      <c r="G704" s="245"/>
      <c r="H704" s="248">
        <v>4.7229999999999999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155</v>
      </c>
      <c r="AU704" s="254" t="s">
        <v>83</v>
      </c>
      <c r="AV704" s="14" t="s">
        <v>83</v>
      </c>
      <c r="AW704" s="14" t="s">
        <v>34</v>
      </c>
      <c r="AX704" s="14" t="s">
        <v>73</v>
      </c>
      <c r="AY704" s="254" t="s">
        <v>144</v>
      </c>
    </row>
    <row r="705" s="14" customFormat="1">
      <c r="A705" s="14"/>
      <c r="B705" s="244"/>
      <c r="C705" s="245"/>
      <c r="D705" s="235" t="s">
        <v>155</v>
      </c>
      <c r="E705" s="246" t="s">
        <v>21</v>
      </c>
      <c r="F705" s="247" t="s">
        <v>628</v>
      </c>
      <c r="G705" s="245"/>
      <c r="H705" s="248">
        <v>0.48899999999999999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155</v>
      </c>
      <c r="AU705" s="254" t="s">
        <v>83</v>
      </c>
      <c r="AV705" s="14" t="s">
        <v>83</v>
      </c>
      <c r="AW705" s="14" t="s">
        <v>34</v>
      </c>
      <c r="AX705" s="14" t="s">
        <v>73</v>
      </c>
      <c r="AY705" s="254" t="s">
        <v>144</v>
      </c>
    </row>
    <row r="706" s="14" customFormat="1">
      <c r="A706" s="14"/>
      <c r="B706" s="244"/>
      <c r="C706" s="245"/>
      <c r="D706" s="235" t="s">
        <v>155</v>
      </c>
      <c r="E706" s="246" t="s">
        <v>21</v>
      </c>
      <c r="F706" s="247" t="s">
        <v>629</v>
      </c>
      <c r="G706" s="245"/>
      <c r="H706" s="248">
        <v>2.6200000000000001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155</v>
      </c>
      <c r="AU706" s="254" t="s">
        <v>83</v>
      </c>
      <c r="AV706" s="14" t="s">
        <v>83</v>
      </c>
      <c r="AW706" s="14" t="s">
        <v>34</v>
      </c>
      <c r="AX706" s="14" t="s">
        <v>73</v>
      </c>
      <c r="AY706" s="254" t="s">
        <v>144</v>
      </c>
    </row>
    <row r="707" s="14" customFormat="1">
      <c r="A707" s="14"/>
      <c r="B707" s="244"/>
      <c r="C707" s="245"/>
      <c r="D707" s="235" t="s">
        <v>155</v>
      </c>
      <c r="E707" s="246" t="s">
        <v>21</v>
      </c>
      <c r="F707" s="247" t="s">
        <v>630</v>
      </c>
      <c r="G707" s="245"/>
      <c r="H707" s="248">
        <v>6.1980000000000004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155</v>
      </c>
      <c r="AU707" s="254" t="s">
        <v>83</v>
      </c>
      <c r="AV707" s="14" t="s">
        <v>83</v>
      </c>
      <c r="AW707" s="14" t="s">
        <v>34</v>
      </c>
      <c r="AX707" s="14" t="s">
        <v>73</v>
      </c>
      <c r="AY707" s="254" t="s">
        <v>144</v>
      </c>
    </row>
    <row r="708" s="13" customFormat="1">
      <c r="A708" s="13"/>
      <c r="B708" s="233"/>
      <c r="C708" s="234"/>
      <c r="D708" s="235" t="s">
        <v>155</v>
      </c>
      <c r="E708" s="236" t="s">
        <v>21</v>
      </c>
      <c r="F708" s="237" t="s">
        <v>333</v>
      </c>
      <c r="G708" s="234"/>
      <c r="H708" s="236" t="s">
        <v>21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155</v>
      </c>
      <c r="AU708" s="243" t="s">
        <v>83</v>
      </c>
      <c r="AV708" s="13" t="s">
        <v>81</v>
      </c>
      <c r="AW708" s="13" t="s">
        <v>34</v>
      </c>
      <c r="AX708" s="13" t="s">
        <v>73</v>
      </c>
      <c r="AY708" s="243" t="s">
        <v>144</v>
      </c>
    </row>
    <row r="709" s="14" customFormat="1">
      <c r="A709" s="14"/>
      <c r="B709" s="244"/>
      <c r="C709" s="245"/>
      <c r="D709" s="235" t="s">
        <v>155</v>
      </c>
      <c r="E709" s="246" t="s">
        <v>21</v>
      </c>
      <c r="F709" s="247" t="s">
        <v>627</v>
      </c>
      <c r="G709" s="245"/>
      <c r="H709" s="248">
        <v>4.7229999999999999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155</v>
      </c>
      <c r="AU709" s="254" t="s">
        <v>83</v>
      </c>
      <c r="AV709" s="14" t="s">
        <v>83</v>
      </c>
      <c r="AW709" s="14" t="s">
        <v>34</v>
      </c>
      <c r="AX709" s="14" t="s">
        <v>73</v>
      </c>
      <c r="AY709" s="254" t="s">
        <v>144</v>
      </c>
    </row>
    <row r="710" s="14" customFormat="1">
      <c r="A710" s="14"/>
      <c r="B710" s="244"/>
      <c r="C710" s="245"/>
      <c r="D710" s="235" t="s">
        <v>155</v>
      </c>
      <c r="E710" s="246" t="s">
        <v>21</v>
      </c>
      <c r="F710" s="247" t="s">
        <v>628</v>
      </c>
      <c r="G710" s="245"/>
      <c r="H710" s="248">
        <v>0.48899999999999999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155</v>
      </c>
      <c r="AU710" s="254" t="s">
        <v>83</v>
      </c>
      <c r="AV710" s="14" t="s">
        <v>83</v>
      </c>
      <c r="AW710" s="14" t="s">
        <v>34</v>
      </c>
      <c r="AX710" s="14" t="s">
        <v>73</v>
      </c>
      <c r="AY710" s="254" t="s">
        <v>144</v>
      </c>
    </row>
    <row r="711" s="14" customFormat="1">
      <c r="A711" s="14"/>
      <c r="B711" s="244"/>
      <c r="C711" s="245"/>
      <c r="D711" s="235" t="s">
        <v>155</v>
      </c>
      <c r="E711" s="246" t="s">
        <v>21</v>
      </c>
      <c r="F711" s="247" t="s">
        <v>629</v>
      </c>
      <c r="G711" s="245"/>
      <c r="H711" s="248">
        <v>2.6200000000000001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155</v>
      </c>
      <c r="AU711" s="254" t="s">
        <v>83</v>
      </c>
      <c r="AV711" s="14" t="s">
        <v>83</v>
      </c>
      <c r="AW711" s="14" t="s">
        <v>34</v>
      </c>
      <c r="AX711" s="14" t="s">
        <v>73</v>
      </c>
      <c r="AY711" s="254" t="s">
        <v>144</v>
      </c>
    </row>
    <row r="712" s="14" customFormat="1">
      <c r="A712" s="14"/>
      <c r="B712" s="244"/>
      <c r="C712" s="245"/>
      <c r="D712" s="235" t="s">
        <v>155</v>
      </c>
      <c r="E712" s="246" t="s">
        <v>21</v>
      </c>
      <c r="F712" s="247" t="s">
        <v>630</v>
      </c>
      <c r="G712" s="245"/>
      <c r="H712" s="248">
        <v>6.1980000000000004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155</v>
      </c>
      <c r="AU712" s="254" t="s">
        <v>83</v>
      </c>
      <c r="AV712" s="14" t="s">
        <v>83</v>
      </c>
      <c r="AW712" s="14" t="s">
        <v>34</v>
      </c>
      <c r="AX712" s="14" t="s">
        <v>73</v>
      </c>
      <c r="AY712" s="254" t="s">
        <v>144</v>
      </c>
    </row>
    <row r="713" s="13" customFormat="1">
      <c r="A713" s="13"/>
      <c r="B713" s="233"/>
      <c r="C713" s="234"/>
      <c r="D713" s="235" t="s">
        <v>155</v>
      </c>
      <c r="E713" s="236" t="s">
        <v>21</v>
      </c>
      <c r="F713" s="237" t="s">
        <v>334</v>
      </c>
      <c r="G713" s="234"/>
      <c r="H713" s="236" t="s">
        <v>21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155</v>
      </c>
      <c r="AU713" s="243" t="s">
        <v>83</v>
      </c>
      <c r="AV713" s="13" t="s">
        <v>81</v>
      </c>
      <c r="AW713" s="13" t="s">
        <v>34</v>
      </c>
      <c r="AX713" s="13" t="s">
        <v>73</v>
      </c>
      <c r="AY713" s="243" t="s">
        <v>144</v>
      </c>
    </row>
    <row r="714" s="14" customFormat="1">
      <c r="A714" s="14"/>
      <c r="B714" s="244"/>
      <c r="C714" s="245"/>
      <c r="D714" s="235" t="s">
        <v>155</v>
      </c>
      <c r="E714" s="246" t="s">
        <v>21</v>
      </c>
      <c r="F714" s="247" t="s">
        <v>631</v>
      </c>
      <c r="G714" s="245"/>
      <c r="H714" s="248">
        <v>2.4660000000000002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155</v>
      </c>
      <c r="AU714" s="254" t="s">
        <v>83</v>
      </c>
      <c r="AV714" s="14" t="s">
        <v>83</v>
      </c>
      <c r="AW714" s="14" t="s">
        <v>34</v>
      </c>
      <c r="AX714" s="14" t="s">
        <v>73</v>
      </c>
      <c r="AY714" s="254" t="s">
        <v>144</v>
      </c>
    </row>
    <row r="715" s="14" customFormat="1">
      <c r="A715" s="14"/>
      <c r="B715" s="244"/>
      <c r="C715" s="245"/>
      <c r="D715" s="235" t="s">
        <v>155</v>
      </c>
      <c r="E715" s="246" t="s">
        <v>21</v>
      </c>
      <c r="F715" s="247" t="s">
        <v>632</v>
      </c>
      <c r="G715" s="245"/>
      <c r="H715" s="248">
        <v>2.8380000000000001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155</v>
      </c>
      <c r="AU715" s="254" t="s">
        <v>83</v>
      </c>
      <c r="AV715" s="14" t="s">
        <v>83</v>
      </c>
      <c r="AW715" s="14" t="s">
        <v>34</v>
      </c>
      <c r="AX715" s="14" t="s">
        <v>73</v>
      </c>
      <c r="AY715" s="254" t="s">
        <v>144</v>
      </c>
    </row>
    <row r="716" s="14" customFormat="1">
      <c r="A716" s="14"/>
      <c r="B716" s="244"/>
      <c r="C716" s="245"/>
      <c r="D716" s="235" t="s">
        <v>155</v>
      </c>
      <c r="E716" s="246" t="s">
        <v>21</v>
      </c>
      <c r="F716" s="247" t="s">
        <v>633</v>
      </c>
      <c r="G716" s="245"/>
      <c r="H716" s="248">
        <v>0.38800000000000001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155</v>
      </c>
      <c r="AU716" s="254" t="s">
        <v>83</v>
      </c>
      <c r="AV716" s="14" t="s">
        <v>83</v>
      </c>
      <c r="AW716" s="14" t="s">
        <v>34</v>
      </c>
      <c r="AX716" s="14" t="s">
        <v>73</v>
      </c>
      <c r="AY716" s="254" t="s">
        <v>144</v>
      </c>
    </row>
    <row r="717" s="14" customFormat="1">
      <c r="A717" s="14"/>
      <c r="B717" s="244"/>
      <c r="C717" s="245"/>
      <c r="D717" s="235" t="s">
        <v>155</v>
      </c>
      <c r="E717" s="246" t="s">
        <v>21</v>
      </c>
      <c r="F717" s="247" t="s">
        <v>634</v>
      </c>
      <c r="G717" s="245"/>
      <c r="H717" s="248">
        <v>0.34399999999999997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155</v>
      </c>
      <c r="AU717" s="254" t="s">
        <v>83</v>
      </c>
      <c r="AV717" s="14" t="s">
        <v>83</v>
      </c>
      <c r="AW717" s="14" t="s">
        <v>34</v>
      </c>
      <c r="AX717" s="14" t="s">
        <v>73</v>
      </c>
      <c r="AY717" s="254" t="s">
        <v>144</v>
      </c>
    </row>
    <row r="718" s="13" customFormat="1">
      <c r="A718" s="13"/>
      <c r="B718" s="233"/>
      <c r="C718" s="234"/>
      <c r="D718" s="235" t="s">
        <v>155</v>
      </c>
      <c r="E718" s="236" t="s">
        <v>21</v>
      </c>
      <c r="F718" s="237" t="s">
        <v>334</v>
      </c>
      <c r="G718" s="234"/>
      <c r="H718" s="236" t="s">
        <v>21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155</v>
      </c>
      <c r="AU718" s="243" t="s">
        <v>83</v>
      </c>
      <c r="AV718" s="13" t="s">
        <v>81</v>
      </c>
      <c r="AW718" s="13" t="s">
        <v>34</v>
      </c>
      <c r="AX718" s="13" t="s">
        <v>73</v>
      </c>
      <c r="AY718" s="243" t="s">
        <v>144</v>
      </c>
    </row>
    <row r="719" s="14" customFormat="1">
      <c r="A719" s="14"/>
      <c r="B719" s="244"/>
      <c r="C719" s="245"/>
      <c r="D719" s="235" t="s">
        <v>155</v>
      </c>
      <c r="E719" s="246" t="s">
        <v>21</v>
      </c>
      <c r="F719" s="247" t="s">
        <v>635</v>
      </c>
      <c r="G719" s="245"/>
      <c r="H719" s="248">
        <v>2.4849999999999999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155</v>
      </c>
      <c r="AU719" s="254" t="s">
        <v>83</v>
      </c>
      <c r="AV719" s="14" t="s">
        <v>83</v>
      </c>
      <c r="AW719" s="14" t="s">
        <v>34</v>
      </c>
      <c r="AX719" s="14" t="s">
        <v>73</v>
      </c>
      <c r="AY719" s="254" t="s">
        <v>144</v>
      </c>
    </row>
    <row r="720" s="14" customFormat="1">
      <c r="A720" s="14"/>
      <c r="B720" s="244"/>
      <c r="C720" s="245"/>
      <c r="D720" s="235" t="s">
        <v>155</v>
      </c>
      <c r="E720" s="246" t="s">
        <v>21</v>
      </c>
      <c r="F720" s="247" t="s">
        <v>632</v>
      </c>
      <c r="G720" s="245"/>
      <c r="H720" s="248">
        <v>2.8380000000000001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155</v>
      </c>
      <c r="AU720" s="254" t="s">
        <v>83</v>
      </c>
      <c r="AV720" s="14" t="s">
        <v>83</v>
      </c>
      <c r="AW720" s="14" t="s">
        <v>34</v>
      </c>
      <c r="AX720" s="14" t="s">
        <v>73</v>
      </c>
      <c r="AY720" s="254" t="s">
        <v>144</v>
      </c>
    </row>
    <row r="721" s="14" customFormat="1">
      <c r="A721" s="14"/>
      <c r="B721" s="244"/>
      <c r="C721" s="245"/>
      <c r="D721" s="235" t="s">
        <v>155</v>
      </c>
      <c r="E721" s="246" t="s">
        <v>21</v>
      </c>
      <c r="F721" s="247" t="s">
        <v>633</v>
      </c>
      <c r="G721" s="245"/>
      <c r="H721" s="248">
        <v>0.38800000000000001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155</v>
      </c>
      <c r="AU721" s="254" t="s">
        <v>83</v>
      </c>
      <c r="AV721" s="14" t="s">
        <v>83</v>
      </c>
      <c r="AW721" s="14" t="s">
        <v>34</v>
      </c>
      <c r="AX721" s="14" t="s">
        <v>73</v>
      </c>
      <c r="AY721" s="254" t="s">
        <v>144</v>
      </c>
    </row>
    <row r="722" s="14" customFormat="1">
      <c r="A722" s="14"/>
      <c r="B722" s="244"/>
      <c r="C722" s="245"/>
      <c r="D722" s="235" t="s">
        <v>155</v>
      </c>
      <c r="E722" s="246" t="s">
        <v>21</v>
      </c>
      <c r="F722" s="247" t="s">
        <v>634</v>
      </c>
      <c r="G722" s="245"/>
      <c r="H722" s="248">
        <v>0.34399999999999997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155</v>
      </c>
      <c r="AU722" s="254" t="s">
        <v>83</v>
      </c>
      <c r="AV722" s="14" t="s">
        <v>83</v>
      </c>
      <c r="AW722" s="14" t="s">
        <v>34</v>
      </c>
      <c r="AX722" s="14" t="s">
        <v>73</v>
      </c>
      <c r="AY722" s="254" t="s">
        <v>144</v>
      </c>
    </row>
    <row r="723" s="13" customFormat="1">
      <c r="A723" s="13"/>
      <c r="B723" s="233"/>
      <c r="C723" s="234"/>
      <c r="D723" s="235" t="s">
        <v>155</v>
      </c>
      <c r="E723" s="236" t="s">
        <v>21</v>
      </c>
      <c r="F723" s="237" t="s">
        <v>338</v>
      </c>
      <c r="G723" s="234"/>
      <c r="H723" s="236" t="s">
        <v>21</v>
      </c>
      <c r="I723" s="238"/>
      <c r="J723" s="234"/>
      <c r="K723" s="234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155</v>
      </c>
      <c r="AU723" s="243" t="s">
        <v>83</v>
      </c>
      <c r="AV723" s="13" t="s">
        <v>81</v>
      </c>
      <c r="AW723" s="13" t="s">
        <v>34</v>
      </c>
      <c r="AX723" s="13" t="s">
        <v>73</v>
      </c>
      <c r="AY723" s="243" t="s">
        <v>144</v>
      </c>
    </row>
    <row r="724" s="14" customFormat="1">
      <c r="A724" s="14"/>
      <c r="B724" s="244"/>
      <c r="C724" s="245"/>
      <c r="D724" s="235" t="s">
        <v>155</v>
      </c>
      <c r="E724" s="246" t="s">
        <v>21</v>
      </c>
      <c r="F724" s="247" t="s">
        <v>636</v>
      </c>
      <c r="G724" s="245"/>
      <c r="H724" s="248">
        <v>0.33600000000000002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155</v>
      </c>
      <c r="AU724" s="254" t="s">
        <v>83</v>
      </c>
      <c r="AV724" s="14" t="s">
        <v>83</v>
      </c>
      <c r="AW724" s="14" t="s">
        <v>34</v>
      </c>
      <c r="AX724" s="14" t="s">
        <v>73</v>
      </c>
      <c r="AY724" s="254" t="s">
        <v>144</v>
      </c>
    </row>
    <row r="725" s="14" customFormat="1">
      <c r="A725" s="14"/>
      <c r="B725" s="244"/>
      <c r="C725" s="245"/>
      <c r="D725" s="235" t="s">
        <v>155</v>
      </c>
      <c r="E725" s="246" t="s">
        <v>21</v>
      </c>
      <c r="F725" s="247" t="s">
        <v>637</v>
      </c>
      <c r="G725" s="245"/>
      <c r="H725" s="248">
        <v>0.71199999999999997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155</v>
      </c>
      <c r="AU725" s="254" t="s">
        <v>83</v>
      </c>
      <c r="AV725" s="14" t="s">
        <v>83</v>
      </c>
      <c r="AW725" s="14" t="s">
        <v>34</v>
      </c>
      <c r="AX725" s="14" t="s">
        <v>73</v>
      </c>
      <c r="AY725" s="254" t="s">
        <v>144</v>
      </c>
    </row>
    <row r="726" s="13" customFormat="1">
      <c r="A726" s="13"/>
      <c r="B726" s="233"/>
      <c r="C726" s="234"/>
      <c r="D726" s="235" t="s">
        <v>155</v>
      </c>
      <c r="E726" s="236" t="s">
        <v>21</v>
      </c>
      <c r="F726" s="237" t="s">
        <v>340</v>
      </c>
      <c r="G726" s="234"/>
      <c r="H726" s="236" t="s">
        <v>21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155</v>
      </c>
      <c r="AU726" s="243" t="s">
        <v>83</v>
      </c>
      <c r="AV726" s="13" t="s">
        <v>81</v>
      </c>
      <c r="AW726" s="13" t="s">
        <v>34</v>
      </c>
      <c r="AX726" s="13" t="s">
        <v>73</v>
      </c>
      <c r="AY726" s="243" t="s">
        <v>144</v>
      </c>
    </row>
    <row r="727" s="14" customFormat="1">
      <c r="A727" s="14"/>
      <c r="B727" s="244"/>
      <c r="C727" s="245"/>
      <c r="D727" s="235" t="s">
        <v>155</v>
      </c>
      <c r="E727" s="246" t="s">
        <v>21</v>
      </c>
      <c r="F727" s="247" t="s">
        <v>638</v>
      </c>
      <c r="G727" s="245"/>
      <c r="H727" s="248">
        <v>5.0700000000000003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155</v>
      </c>
      <c r="AU727" s="254" t="s">
        <v>83</v>
      </c>
      <c r="AV727" s="14" t="s">
        <v>83</v>
      </c>
      <c r="AW727" s="14" t="s">
        <v>34</v>
      </c>
      <c r="AX727" s="14" t="s">
        <v>73</v>
      </c>
      <c r="AY727" s="254" t="s">
        <v>144</v>
      </c>
    </row>
    <row r="728" s="13" customFormat="1">
      <c r="A728" s="13"/>
      <c r="B728" s="233"/>
      <c r="C728" s="234"/>
      <c r="D728" s="235" t="s">
        <v>155</v>
      </c>
      <c r="E728" s="236" t="s">
        <v>21</v>
      </c>
      <c r="F728" s="237" t="s">
        <v>342</v>
      </c>
      <c r="G728" s="234"/>
      <c r="H728" s="236" t="s">
        <v>21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155</v>
      </c>
      <c r="AU728" s="243" t="s">
        <v>83</v>
      </c>
      <c r="AV728" s="13" t="s">
        <v>81</v>
      </c>
      <c r="AW728" s="13" t="s">
        <v>34</v>
      </c>
      <c r="AX728" s="13" t="s">
        <v>73</v>
      </c>
      <c r="AY728" s="243" t="s">
        <v>144</v>
      </c>
    </row>
    <row r="729" s="13" customFormat="1">
      <c r="A729" s="13"/>
      <c r="B729" s="233"/>
      <c r="C729" s="234"/>
      <c r="D729" s="235" t="s">
        <v>155</v>
      </c>
      <c r="E729" s="236" t="s">
        <v>21</v>
      </c>
      <c r="F729" s="237" t="s">
        <v>343</v>
      </c>
      <c r="G729" s="234"/>
      <c r="H729" s="236" t="s">
        <v>21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155</v>
      </c>
      <c r="AU729" s="243" t="s">
        <v>83</v>
      </c>
      <c r="AV729" s="13" t="s">
        <v>81</v>
      </c>
      <c r="AW729" s="13" t="s">
        <v>34</v>
      </c>
      <c r="AX729" s="13" t="s">
        <v>73</v>
      </c>
      <c r="AY729" s="243" t="s">
        <v>144</v>
      </c>
    </row>
    <row r="730" s="14" customFormat="1">
      <c r="A730" s="14"/>
      <c r="B730" s="244"/>
      <c r="C730" s="245"/>
      <c r="D730" s="235" t="s">
        <v>155</v>
      </c>
      <c r="E730" s="246" t="s">
        <v>21</v>
      </c>
      <c r="F730" s="247" t="s">
        <v>639</v>
      </c>
      <c r="G730" s="245"/>
      <c r="H730" s="248">
        <v>3.4159999999999999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155</v>
      </c>
      <c r="AU730" s="254" t="s">
        <v>83</v>
      </c>
      <c r="AV730" s="14" t="s">
        <v>83</v>
      </c>
      <c r="AW730" s="14" t="s">
        <v>34</v>
      </c>
      <c r="AX730" s="14" t="s">
        <v>73</v>
      </c>
      <c r="AY730" s="254" t="s">
        <v>144</v>
      </c>
    </row>
    <row r="731" s="14" customFormat="1">
      <c r="A731" s="14"/>
      <c r="B731" s="244"/>
      <c r="C731" s="245"/>
      <c r="D731" s="235" t="s">
        <v>155</v>
      </c>
      <c r="E731" s="246" t="s">
        <v>21</v>
      </c>
      <c r="F731" s="247" t="s">
        <v>640</v>
      </c>
      <c r="G731" s="245"/>
      <c r="H731" s="248">
        <v>5.6749999999999998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155</v>
      </c>
      <c r="AU731" s="254" t="s">
        <v>83</v>
      </c>
      <c r="AV731" s="14" t="s">
        <v>83</v>
      </c>
      <c r="AW731" s="14" t="s">
        <v>34</v>
      </c>
      <c r="AX731" s="14" t="s">
        <v>73</v>
      </c>
      <c r="AY731" s="254" t="s">
        <v>144</v>
      </c>
    </row>
    <row r="732" s="14" customFormat="1">
      <c r="A732" s="14"/>
      <c r="B732" s="244"/>
      <c r="C732" s="245"/>
      <c r="D732" s="235" t="s">
        <v>155</v>
      </c>
      <c r="E732" s="246" t="s">
        <v>21</v>
      </c>
      <c r="F732" s="247" t="s">
        <v>641</v>
      </c>
      <c r="G732" s="245"/>
      <c r="H732" s="248">
        <v>5.625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155</v>
      </c>
      <c r="AU732" s="254" t="s">
        <v>83</v>
      </c>
      <c r="AV732" s="14" t="s">
        <v>83</v>
      </c>
      <c r="AW732" s="14" t="s">
        <v>34</v>
      </c>
      <c r="AX732" s="14" t="s">
        <v>73</v>
      </c>
      <c r="AY732" s="254" t="s">
        <v>144</v>
      </c>
    </row>
    <row r="733" s="13" customFormat="1">
      <c r="A733" s="13"/>
      <c r="B733" s="233"/>
      <c r="C733" s="234"/>
      <c r="D733" s="235" t="s">
        <v>155</v>
      </c>
      <c r="E733" s="236" t="s">
        <v>21</v>
      </c>
      <c r="F733" s="237" t="s">
        <v>347</v>
      </c>
      <c r="G733" s="234"/>
      <c r="H733" s="236" t="s">
        <v>21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155</v>
      </c>
      <c r="AU733" s="243" t="s">
        <v>83</v>
      </c>
      <c r="AV733" s="13" t="s">
        <v>81</v>
      </c>
      <c r="AW733" s="13" t="s">
        <v>34</v>
      </c>
      <c r="AX733" s="13" t="s">
        <v>73</v>
      </c>
      <c r="AY733" s="243" t="s">
        <v>144</v>
      </c>
    </row>
    <row r="734" s="14" customFormat="1">
      <c r="A734" s="14"/>
      <c r="B734" s="244"/>
      <c r="C734" s="245"/>
      <c r="D734" s="235" t="s">
        <v>155</v>
      </c>
      <c r="E734" s="246" t="s">
        <v>21</v>
      </c>
      <c r="F734" s="247" t="s">
        <v>642</v>
      </c>
      <c r="G734" s="245"/>
      <c r="H734" s="248">
        <v>2.7879999999999998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155</v>
      </c>
      <c r="AU734" s="254" t="s">
        <v>83</v>
      </c>
      <c r="AV734" s="14" t="s">
        <v>83</v>
      </c>
      <c r="AW734" s="14" t="s">
        <v>34</v>
      </c>
      <c r="AX734" s="14" t="s">
        <v>73</v>
      </c>
      <c r="AY734" s="254" t="s">
        <v>144</v>
      </c>
    </row>
    <row r="735" s="14" customFormat="1">
      <c r="A735" s="14"/>
      <c r="B735" s="244"/>
      <c r="C735" s="245"/>
      <c r="D735" s="235" t="s">
        <v>155</v>
      </c>
      <c r="E735" s="246" t="s">
        <v>21</v>
      </c>
      <c r="F735" s="247" t="s">
        <v>643</v>
      </c>
      <c r="G735" s="245"/>
      <c r="H735" s="248">
        <v>0.755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155</v>
      </c>
      <c r="AU735" s="254" t="s">
        <v>83</v>
      </c>
      <c r="AV735" s="14" t="s">
        <v>83</v>
      </c>
      <c r="AW735" s="14" t="s">
        <v>34</v>
      </c>
      <c r="AX735" s="14" t="s">
        <v>73</v>
      </c>
      <c r="AY735" s="254" t="s">
        <v>144</v>
      </c>
    </row>
    <row r="736" s="13" customFormat="1">
      <c r="A736" s="13"/>
      <c r="B736" s="233"/>
      <c r="C736" s="234"/>
      <c r="D736" s="235" t="s">
        <v>155</v>
      </c>
      <c r="E736" s="236" t="s">
        <v>21</v>
      </c>
      <c r="F736" s="237" t="s">
        <v>350</v>
      </c>
      <c r="G736" s="234"/>
      <c r="H736" s="236" t="s">
        <v>21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155</v>
      </c>
      <c r="AU736" s="243" t="s">
        <v>83</v>
      </c>
      <c r="AV736" s="13" t="s">
        <v>81</v>
      </c>
      <c r="AW736" s="13" t="s">
        <v>34</v>
      </c>
      <c r="AX736" s="13" t="s">
        <v>73</v>
      </c>
      <c r="AY736" s="243" t="s">
        <v>144</v>
      </c>
    </row>
    <row r="737" s="14" customFormat="1">
      <c r="A737" s="14"/>
      <c r="B737" s="244"/>
      <c r="C737" s="245"/>
      <c r="D737" s="235" t="s">
        <v>155</v>
      </c>
      <c r="E737" s="246" t="s">
        <v>21</v>
      </c>
      <c r="F737" s="247" t="s">
        <v>644</v>
      </c>
      <c r="G737" s="245"/>
      <c r="H737" s="248">
        <v>10.574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155</v>
      </c>
      <c r="AU737" s="254" t="s">
        <v>83</v>
      </c>
      <c r="AV737" s="14" t="s">
        <v>83</v>
      </c>
      <c r="AW737" s="14" t="s">
        <v>34</v>
      </c>
      <c r="AX737" s="14" t="s">
        <v>73</v>
      </c>
      <c r="AY737" s="254" t="s">
        <v>144</v>
      </c>
    </row>
    <row r="738" s="14" customFormat="1">
      <c r="A738" s="14"/>
      <c r="B738" s="244"/>
      <c r="C738" s="245"/>
      <c r="D738" s="235" t="s">
        <v>155</v>
      </c>
      <c r="E738" s="246" t="s">
        <v>21</v>
      </c>
      <c r="F738" s="247" t="s">
        <v>645</v>
      </c>
      <c r="G738" s="245"/>
      <c r="H738" s="248">
        <v>0.47899999999999998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155</v>
      </c>
      <c r="AU738" s="254" t="s">
        <v>83</v>
      </c>
      <c r="AV738" s="14" t="s">
        <v>83</v>
      </c>
      <c r="AW738" s="14" t="s">
        <v>34</v>
      </c>
      <c r="AX738" s="14" t="s">
        <v>73</v>
      </c>
      <c r="AY738" s="254" t="s">
        <v>144</v>
      </c>
    </row>
    <row r="739" s="13" customFormat="1">
      <c r="A739" s="13"/>
      <c r="B739" s="233"/>
      <c r="C739" s="234"/>
      <c r="D739" s="235" t="s">
        <v>155</v>
      </c>
      <c r="E739" s="236" t="s">
        <v>21</v>
      </c>
      <c r="F739" s="237" t="s">
        <v>351</v>
      </c>
      <c r="G739" s="234"/>
      <c r="H739" s="236" t="s">
        <v>21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155</v>
      </c>
      <c r="AU739" s="243" t="s">
        <v>83</v>
      </c>
      <c r="AV739" s="13" t="s">
        <v>81</v>
      </c>
      <c r="AW739" s="13" t="s">
        <v>34</v>
      </c>
      <c r="AX739" s="13" t="s">
        <v>73</v>
      </c>
      <c r="AY739" s="243" t="s">
        <v>144</v>
      </c>
    </row>
    <row r="740" s="14" customFormat="1">
      <c r="A740" s="14"/>
      <c r="B740" s="244"/>
      <c r="C740" s="245"/>
      <c r="D740" s="235" t="s">
        <v>155</v>
      </c>
      <c r="E740" s="246" t="s">
        <v>21</v>
      </c>
      <c r="F740" s="247" t="s">
        <v>606</v>
      </c>
      <c r="G740" s="245"/>
      <c r="H740" s="248">
        <v>0.441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155</v>
      </c>
      <c r="AU740" s="254" t="s">
        <v>83</v>
      </c>
      <c r="AV740" s="14" t="s">
        <v>83</v>
      </c>
      <c r="AW740" s="14" t="s">
        <v>34</v>
      </c>
      <c r="AX740" s="14" t="s">
        <v>73</v>
      </c>
      <c r="AY740" s="254" t="s">
        <v>144</v>
      </c>
    </row>
    <row r="741" s="14" customFormat="1">
      <c r="A741" s="14"/>
      <c r="B741" s="244"/>
      <c r="C741" s="245"/>
      <c r="D741" s="235" t="s">
        <v>155</v>
      </c>
      <c r="E741" s="246" t="s">
        <v>21</v>
      </c>
      <c r="F741" s="247" t="s">
        <v>607</v>
      </c>
      <c r="G741" s="245"/>
      <c r="H741" s="248">
        <v>0.68300000000000005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155</v>
      </c>
      <c r="AU741" s="254" t="s">
        <v>83</v>
      </c>
      <c r="AV741" s="14" t="s">
        <v>83</v>
      </c>
      <c r="AW741" s="14" t="s">
        <v>34</v>
      </c>
      <c r="AX741" s="14" t="s">
        <v>73</v>
      </c>
      <c r="AY741" s="254" t="s">
        <v>144</v>
      </c>
    </row>
    <row r="742" s="13" customFormat="1">
      <c r="A742" s="13"/>
      <c r="B742" s="233"/>
      <c r="C742" s="234"/>
      <c r="D742" s="235" t="s">
        <v>155</v>
      </c>
      <c r="E742" s="236" t="s">
        <v>21</v>
      </c>
      <c r="F742" s="237" t="s">
        <v>352</v>
      </c>
      <c r="G742" s="234"/>
      <c r="H742" s="236" t="s">
        <v>21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155</v>
      </c>
      <c r="AU742" s="243" t="s">
        <v>83</v>
      </c>
      <c r="AV742" s="13" t="s">
        <v>81</v>
      </c>
      <c r="AW742" s="13" t="s">
        <v>34</v>
      </c>
      <c r="AX742" s="13" t="s">
        <v>73</v>
      </c>
      <c r="AY742" s="243" t="s">
        <v>144</v>
      </c>
    </row>
    <row r="743" s="14" customFormat="1">
      <c r="A743" s="14"/>
      <c r="B743" s="244"/>
      <c r="C743" s="245"/>
      <c r="D743" s="235" t="s">
        <v>155</v>
      </c>
      <c r="E743" s="246" t="s">
        <v>21</v>
      </c>
      <c r="F743" s="247" t="s">
        <v>611</v>
      </c>
      <c r="G743" s="245"/>
      <c r="H743" s="248">
        <v>0.48099999999999998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155</v>
      </c>
      <c r="AU743" s="254" t="s">
        <v>83</v>
      </c>
      <c r="AV743" s="14" t="s">
        <v>83</v>
      </c>
      <c r="AW743" s="14" t="s">
        <v>34</v>
      </c>
      <c r="AX743" s="14" t="s">
        <v>73</v>
      </c>
      <c r="AY743" s="254" t="s">
        <v>144</v>
      </c>
    </row>
    <row r="744" s="14" customFormat="1">
      <c r="A744" s="14"/>
      <c r="B744" s="244"/>
      <c r="C744" s="245"/>
      <c r="D744" s="235" t="s">
        <v>155</v>
      </c>
      <c r="E744" s="246" t="s">
        <v>21</v>
      </c>
      <c r="F744" s="247" t="s">
        <v>646</v>
      </c>
      <c r="G744" s="245"/>
      <c r="H744" s="248">
        <v>0.72799999999999998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155</v>
      </c>
      <c r="AU744" s="254" t="s">
        <v>83</v>
      </c>
      <c r="AV744" s="14" t="s">
        <v>83</v>
      </c>
      <c r="AW744" s="14" t="s">
        <v>34</v>
      </c>
      <c r="AX744" s="14" t="s">
        <v>73</v>
      </c>
      <c r="AY744" s="254" t="s">
        <v>144</v>
      </c>
    </row>
    <row r="745" s="14" customFormat="1">
      <c r="A745" s="14"/>
      <c r="B745" s="244"/>
      <c r="C745" s="245"/>
      <c r="D745" s="235" t="s">
        <v>155</v>
      </c>
      <c r="E745" s="246" t="s">
        <v>21</v>
      </c>
      <c r="F745" s="247" t="s">
        <v>610</v>
      </c>
      <c r="G745" s="245"/>
      <c r="H745" s="248">
        <v>5.5190000000000001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155</v>
      </c>
      <c r="AU745" s="254" t="s">
        <v>83</v>
      </c>
      <c r="AV745" s="14" t="s">
        <v>83</v>
      </c>
      <c r="AW745" s="14" t="s">
        <v>34</v>
      </c>
      <c r="AX745" s="14" t="s">
        <v>73</v>
      </c>
      <c r="AY745" s="254" t="s">
        <v>144</v>
      </c>
    </row>
    <row r="746" s="13" customFormat="1">
      <c r="A746" s="13"/>
      <c r="B746" s="233"/>
      <c r="C746" s="234"/>
      <c r="D746" s="235" t="s">
        <v>155</v>
      </c>
      <c r="E746" s="236" t="s">
        <v>21</v>
      </c>
      <c r="F746" s="237" t="s">
        <v>353</v>
      </c>
      <c r="G746" s="234"/>
      <c r="H746" s="236" t="s">
        <v>21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155</v>
      </c>
      <c r="AU746" s="243" t="s">
        <v>83</v>
      </c>
      <c r="AV746" s="13" t="s">
        <v>81</v>
      </c>
      <c r="AW746" s="13" t="s">
        <v>34</v>
      </c>
      <c r="AX746" s="13" t="s">
        <v>73</v>
      </c>
      <c r="AY746" s="243" t="s">
        <v>144</v>
      </c>
    </row>
    <row r="747" s="14" customFormat="1">
      <c r="A747" s="14"/>
      <c r="B747" s="244"/>
      <c r="C747" s="245"/>
      <c r="D747" s="235" t="s">
        <v>155</v>
      </c>
      <c r="E747" s="246" t="s">
        <v>21</v>
      </c>
      <c r="F747" s="247" t="s">
        <v>604</v>
      </c>
      <c r="G747" s="245"/>
      <c r="H747" s="248">
        <v>10.579000000000001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155</v>
      </c>
      <c r="AU747" s="254" t="s">
        <v>83</v>
      </c>
      <c r="AV747" s="14" t="s">
        <v>83</v>
      </c>
      <c r="AW747" s="14" t="s">
        <v>34</v>
      </c>
      <c r="AX747" s="14" t="s">
        <v>73</v>
      </c>
      <c r="AY747" s="254" t="s">
        <v>144</v>
      </c>
    </row>
    <row r="748" s="14" customFormat="1">
      <c r="A748" s="14"/>
      <c r="B748" s="244"/>
      <c r="C748" s="245"/>
      <c r="D748" s="235" t="s">
        <v>155</v>
      </c>
      <c r="E748" s="246" t="s">
        <v>21</v>
      </c>
      <c r="F748" s="247" t="s">
        <v>645</v>
      </c>
      <c r="G748" s="245"/>
      <c r="H748" s="248">
        <v>0.47899999999999998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155</v>
      </c>
      <c r="AU748" s="254" t="s">
        <v>83</v>
      </c>
      <c r="AV748" s="14" t="s">
        <v>83</v>
      </c>
      <c r="AW748" s="14" t="s">
        <v>34</v>
      </c>
      <c r="AX748" s="14" t="s">
        <v>73</v>
      </c>
      <c r="AY748" s="254" t="s">
        <v>144</v>
      </c>
    </row>
    <row r="749" s="13" customFormat="1">
      <c r="A749" s="13"/>
      <c r="B749" s="233"/>
      <c r="C749" s="234"/>
      <c r="D749" s="235" t="s">
        <v>155</v>
      </c>
      <c r="E749" s="236" t="s">
        <v>21</v>
      </c>
      <c r="F749" s="237" t="s">
        <v>354</v>
      </c>
      <c r="G749" s="234"/>
      <c r="H749" s="236" t="s">
        <v>21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155</v>
      </c>
      <c r="AU749" s="243" t="s">
        <v>83</v>
      </c>
      <c r="AV749" s="13" t="s">
        <v>81</v>
      </c>
      <c r="AW749" s="13" t="s">
        <v>34</v>
      </c>
      <c r="AX749" s="13" t="s">
        <v>73</v>
      </c>
      <c r="AY749" s="243" t="s">
        <v>144</v>
      </c>
    </row>
    <row r="750" s="14" customFormat="1">
      <c r="A750" s="14"/>
      <c r="B750" s="244"/>
      <c r="C750" s="245"/>
      <c r="D750" s="235" t="s">
        <v>155</v>
      </c>
      <c r="E750" s="246" t="s">
        <v>21</v>
      </c>
      <c r="F750" s="247" t="s">
        <v>604</v>
      </c>
      <c r="G750" s="245"/>
      <c r="H750" s="248">
        <v>10.579000000000001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155</v>
      </c>
      <c r="AU750" s="254" t="s">
        <v>83</v>
      </c>
      <c r="AV750" s="14" t="s">
        <v>83</v>
      </c>
      <c r="AW750" s="14" t="s">
        <v>34</v>
      </c>
      <c r="AX750" s="14" t="s">
        <v>73</v>
      </c>
      <c r="AY750" s="254" t="s">
        <v>144</v>
      </c>
    </row>
    <row r="751" s="14" customFormat="1">
      <c r="A751" s="14"/>
      <c r="B751" s="244"/>
      <c r="C751" s="245"/>
      <c r="D751" s="235" t="s">
        <v>155</v>
      </c>
      <c r="E751" s="246" t="s">
        <v>21</v>
      </c>
      <c r="F751" s="247" t="s">
        <v>645</v>
      </c>
      <c r="G751" s="245"/>
      <c r="H751" s="248">
        <v>0.47899999999999998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155</v>
      </c>
      <c r="AU751" s="254" t="s">
        <v>83</v>
      </c>
      <c r="AV751" s="14" t="s">
        <v>83</v>
      </c>
      <c r="AW751" s="14" t="s">
        <v>34</v>
      </c>
      <c r="AX751" s="14" t="s">
        <v>73</v>
      </c>
      <c r="AY751" s="254" t="s">
        <v>144</v>
      </c>
    </row>
    <row r="752" s="13" customFormat="1">
      <c r="A752" s="13"/>
      <c r="B752" s="233"/>
      <c r="C752" s="234"/>
      <c r="D752" s="235" t="s">
        <v>155</v>
      </c>
      <c r="E752" s="236" t="s">
        <v>21</v>
      </c>
      <c r="F752" s="237" t="s">
        <v>355</v>
      </c>
      <c r="G752" s="234"/>
      <c r="H752" s="236" t="s">
        <v>21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155</v>
      </c>
      <c r="AU752" s="243" t="s">
        <v>83</v>
      </c>
      <c r="AV752" s="13" t="s">
        <v>81</v>
      </c>
      <c r="AW752" s="13" t="s">
        <v>34</v>
      </c>
      <c r="AX752" s="13" t="s">
        <v>73</v>
      </c>
      <c r="AY752" s="243" t="s">
        <v>144</v>
      </c>
    </row>
    <row r="753" s="14" customFormat="1">
      <c r="A753" s="14"/>
      <c r="B753" s="244"/>
      <c r="C753" s="245"/>
      <c r="D753" s="235" t="s">
        <v>155</v>
      </c>
      <c r="E753" s="246" t="s">
        <v>21</v>
      </c>
      <c r="F753" s="247" t="s">
        <v>647</v>
      </c>
      <c r="G753" s="245"/>
      <c r="H753" s="248">
        <v>0.84499999999999997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155</v>
      </c>
      <c r="AU753" s="254" t="s">
        <v>83</v>
      </c>
      <c r="AV753" s="14" t="s">
        <v>83</v>
      </c>
      <c r="AW753" s="14" t="s">
        <v>34</v>
      </c>
      <c r="AX753" s="14" t="s">
        <v>73</v>
      </c>
      <c r="AY753" s="254" t="s">
        <v>144</v>
      </c>
    </row>
    <row r="754" s="14" customFormat="1">
      <c r="A754" s="14"/>
      <c r="B754" s="244"/>
      <c r="C754" s="245"/>
      <c r="D754" s="235" t="s">
        <v>155</v>
      </c>
      <c r="E754" s="246" t="s">
        <v>21</v>
      </c>
      <c r="F754" s="247" t="s">
        <v>648</v>
      </c>
      <c r="G754" s="245"/>
      <c r="H754" s="248">
        <v>1.123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155</v>
      </c>
      <c r="AU754" s="254" t="s">
        <v>83</v>
      </c>
      <c r="AV754" s="14" t="s">
        <v>83</v>
      </c>
      <c r="AW754" s="14" t="s">
        <v>34</v>
      </c>
      <c r="AX754" s="14" t="s">
        <v>73</v>
      </c>
      <c r="AY754" s="254" t="s">
        <v>144</v>
      </c>
    </row>
    <row r="755" s="13" customFormat="1">
      <c r="A755" s="13"/>
      <c r="B755" s="233"/>
      <c r="C755" s="234"/>
      <c r="D755" s="235" t="s">
        <v>155</v>
      </c>
      <c r="E755" s="236" t="s">
        <v>21</v>
      </c>
      <c r="F755" s="237" t="s">
        <v>357</v>
      </c>
      <c r="G755" s="234"/>
      <c r="H755" s="236" t="s">
        <v>21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155</v>
      </c>
      <c r="AU755" s="243" t="s">
        <v>83</v>
      </c>
      <c r="AV755" s="13" t="s">
        <v>81</v>
      </c>
      <c r="AW755" s="13" t="s">
        <v>34</v>
      </c>
      <c r="AX755" s="13" t="s">
        <v>73</v>
      </c>
      <c r="AY755" s="243" t="s">
        <v>144</v>
      </c>
    </row>
    <row r="756" s="14" customFormat="1">
      <c r="A756" s="14"/>
      <c r="B756" s="244"/>
      <c r="C756" s="245"/>
      <c r="D756" s="235" t="s">
        <v>155</v>
      </c>
      <c r="E756" s="246" t="s">
        <v>21</v>
      </c>
      <c r="F756" s="247" t="s">
        <v>649</v>
      </c>
      <c r="G756" s="245"/>
      <c r="H756" s="248">
        <v>0.41299999999999998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155</v>
      </c>
      <c r="AU756" s="254" t="s">
        <v>83</v>
      </c>
      <c r="AV756" s="14" t="s">
        <v>83</v>
      </c>
      <c r="AW756" s="14" t="s">
        <v>34</v>
      </c>
      <c r="AX756" s="14" t="s">
        <v>73</v>
      </c>
      <c r="AY756" s="254" t="s">
        <v>144</v>
      </c>
    </row>
    <row r="757" s="14" customFormat="1">
      <c r="A757" s="14"/>
      <c r="B757" s="244"/>
      <c r="C757" s="245"/>
      <c r="D757" s="235" t="s">
        <v>155</v>
      </c>
      <c r="E757" s="246" t="s">
        <v>21</v>
      </c>
      <c r="F757" s="247" t="s">
        <v>650</v>
      </c>
      <c r="G757" s="245"/>
      <c r="H757" s="248">
        <v>0.59499999999999997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155</v>
      </c>
      <c r="AU757" s="254" t="s">
        <v>83</v>
      </c>
      <c r="AV757" s="14" t="s">
        <v>83</v>
      </c>
      <c r="AW757" s="14" t="s">
        <v>34</v>
      </c>
      <c r="AX757" s="14" t="s">
        <v>73</v>
      </c>
      <c r="AY757" s="254" t="s">
        <v>144</v>
      </c>
    </row>
    <row r="758" s="13" customFormat="1">
      <c r="A758" s="13"/>
      <c r="B758" s="233"/>
      <c r="C758" s="234"/>
      <c r="D758" s="235" t="s">
        <v>155</v>
      </c>
      <c r="E758" s="236" t="s">
        <v>21</v>
      </c>
      <c r="F758" s="237" t="s">
        <v>360</v>
      </c>
      <c r="G758" s="234"/>
      <c r="H758" s="236" t="s">
        <v>21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155</v>
      </c>
      <c r="AU758" s="243" t="s">
        <v>83</v>
      </c>
      <c r="AV758" s="13" t="s">
        <v>81</v>
      </c>
      <c r="AW758" s="13" t="s">
        <v>34</v>
      </c>
      <c r="AX758" s="13" t="s">
        <v>73</v>
      </c>
      <c r="AY758" s="243" t="s">
        <v>144</v>
      </c>
    </row>
    <row r="759" s="14" customFormat="1">
      <c r="A759" s="14"/>
      <c r="B759" s="244"/>
      <c r="C759" s="245"/>
      <c r="D759" s="235" t="s">
        <v>155</v>
      </c>
      <c r="E759" s="246" t="s">
        <v>21</v>
      </c>
      <c r="F759" s="247" t="s">
        <v>651</v>
      </c>
      <c r="G759" s="245"/>
      <c r="H759" s="248">
        <v>0.22800000000000001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155</v>
      </c>
      <c r="AU759" s="254" t="s">
        <v>83</v>
      </c>
      <c r="AV759" s="14" t="s">
        <v>83</v>
      </c>
      <c r="AW759" s="14" t="s">
        <v>34</v>
      </c>
      <c r="AX759" s="14" t="s">
        <v>73</v>
      </c>
      <c r="AY759" s="254" t="s">
        <v>144</v>
      </c>
    </row>
    <row r="760" s="14" customFormat="1">
      <c r="A760" s="14"/>
      <c r="B760" s="244"/>
      <c r="C760" s="245"/>
      <c r="D760" s="235" t="s">
        <v>155</v>
      </c>
      <c r="E760" s="246" t="s">
        <v>21</v>
      </c>
      <c r="F760" s="247" t="s">
        <v>652</v>
      </c>
      <c r="G760" s="245"/>
      <c r="H760" s="248">
        <v>0.86099999999999999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155</v>
      </c>
      <c r="AU760" s="254" t="s">
        <v>83</v>
      </c>
      <c r="AV760" s="14" t="s">
        <v>83</v>
      </c>
      <c r="AW760" s="14" t="s">
        <v>34</v>
      </c>
      <c r="AX760" s="14" t="s">
        <v>73</v>
      </c>
      <c r="AY760" s="254" t="s">
        <v>144</v>
      </c>
    </row>
    <row r="761" s="15" customFormat="1">
      <c r="A761" s="15"/>
      <c r="B761" s="255"/>
      <c r="C761" s="256"/>
      <c r="D761" s="235" t="s">
        <v>155</v>
      </c>
      <c r="E761" s="257" t="s">
        <v>21</v>
      </c>
      <c r="F761" s="258" t="s">
        <v>159</v>
      </c>
      <c r="G761" s="256"/>
      <c r="H761" s="259">
        <v>267.3010000000001</v>
      </c>
      <c r="I761" s="260"/>
      <c r="J761" s="256"/>
      <c r="K761" s="256"/>
      <c r="L761" s="261"/>
      <c r="M761" s="262"/>
      <c r="N761" s="263"/>
      <c r="O761" s="263"/>
      <c r="P761" s="263"/>
      <c r="Q761" s="263"/>
      <c r="R761" s="263"/>
      <c r="S761" s="263"/>
      <c r="T761" s="264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5" t="s">
        <v>155</v>
      </c>
      <c r="AU761" s="265" t="s">
        <v>83</v>
      </c>
      <c r="AV761" s="15" t="s">
        <v>151</v>
      </c>
      <c r="AW761" s="15" t="s">
        <v>34</v>
      </c>
      <c r="AX761" s="15" t="s">
        <v>81</v>
      </c>
      <c r="AY761" s="265" t="s">
        <v>144</v>
      </c>
    </row>
    <row r="762" s="2" customFormat="1" ht="24.15" customHeight="1">
      <c r="A762" s="40"/>
      <c r="B762" s="41"/>
      <c r="C762" s="215" t="s">
        <v>653</v>
      </c>
      <c r="D762" s="215" t="s">
        <v>146</v>
      </c>
      <c r="E762" s="216" t="s">
        <v>654</v>
      </c>
      <c r="F762" s="217" t="s">
        <v>655</v>
      </c>
      <c r="G762" s="218" t="s">
        <v>177</v>
      </c>
      <c r="H762" s="219">
        <v>35.548999999999999</v>
      </c>
      <c r="I762" s="220"/>
      <c r="J762" s="221">
        <f>ROUND(I762*H762,2)</f>
        <v>0</v>
      </c>
      <c r="K762" s="217" t="s">
        <v>21</v>
      </c>
      <c r="L762" s="46"/>
      <c r="M762" s="222" t="s">
        <v>21</v>
      </c>
      <c r="N762" s="223" t="s">
        <v>44</v>
      </c>
      <c r="O762" s="86"/>
      <c r="P762" s="224">
        <f>O762*H762</f>
        <v>0</v>
      </c>
      <c r="Q762" s="224">
        <v>0.01221</v>
      </c>
      <c r="R762" s="224">
        <f>Q762*H762</f>
        <v>0.43405328999999998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279</v>
      </c>
      <c r="AT762" s="226" t="s">
        <v>146</v>
      </c>
      <c r="AU762" s="226" t="s">
        <v>83</v>
      </c>
      <c r="AY762" s="19" t="s">
        <v>144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81</v>
      </c>
      <c r="BK762" s="227">
        <f>ROUND(I762*H762,2)</f>
        <v>0</v>
      </c>
      <c r="BL762" s="19" t="s">
        <v>279</v>
      </c>
      <c r="BM762" s="226" t="s">
        <v>656</v>
      </c>
    </row>
    <row r="763" s="2" customFormat="1">
      <c r="A763" s="40"/>
      <c r="B763" s="41"/>
      <c r="C763" s="42"/>
      <c r="D763" s="235" t="s">
        <v>467</v>
      </c>
      <c r="E763" s="42"/>
      <c r="F763" s="276" t="s">
        <v>572</v>
      </c>
      <c r="G763" s="42"/>
      <c r="H763" s="42"/>
      <c r="I763" s="230"/>
      <c r="J763" s="42"/>
      <c r="K763" s="42"/>
      <c r="L763" s="46"/>
      <c r="M763" s="231"/>
      <c r="N763" s="232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467</v>
      </c>
      <c r="AU763" s="19" t="s">
        <v>83</v>
      </c>
    </row>
    <row r="764" s="13" customFormat="1">
      <c r="A764" s="13"/>
      <c r="B764" s="233"/>
      <c r="C764" s="234"/>
      <c r="D764" s="235" t="s">
        <v>155</v>
      </c>
      <c r="E764" s="236" t="s">
        <v>21</v>
      </c>
      <c r="F764" s="237" t="s">
        <v>285</v>
      </c>
      <c r="G764" s="234"/>
      <c r="H764" s="236" t="s">
        <v>21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155</v>
      </c>
      <c r="AU764" s="243" t="s">
        <v>83</v>
      </c>
      <c r="AV764" s="13" t="s">
        <v>81</v>
      </c>
      <c r="AW764" s="13" t="s">
        <v>34</v>
      </c>
      <c r="AX764" s="13" t="s">
        <v>73</v>
      </c>
      <c r="AY764" s="243" t="s">
        <v>144</v>
      </c>
    </row>
    <row r="765" s="13" customFormat="1">
      <c r="A765" s="13"/>
      <c r="B765" s="233"/>
      <c r="C765" s="234"/>
      <c r="D765" s="235" t="s">
        <v>155</v>
      </c>
      <c r="E765" s="236" t="s">
        <v>21</v>
      </c>
      <c r="F765" s="237" t="s">
        <v>289</v>
      </c>
      <c r="G765" s="234"/>
      <c r="H765" s="236" t="s">
        <v>21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155</v>
      </c>
      <c r="AU765" s="243" t="s">
        <v>83</v>
      </c>
      <c r="AV765" s="13" t="s">
        <v>81</v>
      </c>
      <c r="AW765" s="13" t="s">
        <v>34</v>
      </c>
      <c r="AX765" s="13" t="s">
        <v>73</v>
      </c>
      <c r="AY765" s="243" t="s">
        <v>144</v>
      </c>
    </row>
    <row r="766" s="14" customFormat="1">
      <c r="A766" s="14"/>
      <c r="B766" s="244"/>
      <c r="C766" s="245"/>
      <c r="D766" s="235" t="s">
        <v>155</v>
      </c>
      <c r="E766" s="246" t="s">
        <v>21</v>
      </c>
      <c r="F766" s="247" t="s">
        <v>657</v>
      </c>
      <c r="G766" s="245"/>
      <c r="H766" s="248">
        <v>0.54200000000000004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155</v>
      </c>
      <c r="AU766" s="254" t="s">
        <v>83</v>
      </c>
      <c r="AV766" s="14" t="s">
        <v>83</v>
      </c>
      <c r="AW766" s="14" t="s">
        <v>34</v>
      </c>
      <c r="AX766" s="14" t="s">
        <v>73</v>
      </c>
      <c r="AY766" s="254" t="s">
        <v>144</v>
      </c>
    </row>
    <row r="767" s="14" customFormat="1">
      <c r="A767" s="14"/>
      <c r="B767" s="244"/>
      <c r="C767" s="245"/>
      <c r="D767" s="235" t="s">
        <v>155</v>
      </c>
      <c r="E767" s="246" t="s">
        <v>21</v>
      </c>
      <c r="F767" s="247" t="s">
        <v>658</v>
      </c>
      <c r="G767" s="245"/>
      <c r="H767" s="248">
        <v>1.25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155</v>
      </c>
      <c r="AU767" s="254" t="s">
        <v>83</v>
      </c>
      <c r="AV767" s="14" t="s">
        <v>83</v>
      </c>
      <c r="AW767" s="14" t="s">
        <v>34</v>
      </c>
      <c r="AX767" s="14" t="s">
        <v>73</v>
      </c>
      <c r="AY767" s="254" t="s">
        <v>144</v>
      </c>
    </row>
    <row r="768" s="13" customFormat="1">
      <c r="A768" s="13"/>
      <c r="B768" s="233"/>
      <c r="C768" s="234"/>
      <c r="D768" s="235" t="s">
        <v>155</v>
      </c>
      <c r="E768" s="236" t="s">
        <v>21</v>
      </c>
      <c r="F768" s="237" t="s">
        <v>294</v>
      </c>
      <c r="G768" s="234"/>
      <c r="H768" s="236" t="s">
        <v>21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155</v>
      </c>
      <c r="AU768" s="243" t="s">
        <v>83</v>
      </c>
      <c r="AV768" s="13" t="s">
        <v>81</v>
      </c>
      <c r="AW768" s="13" t="s">
        <v>34</v>
      </c>
      <c r="AX768" s="13" t="s">
        <v>73</v>
      </c>
      <c r="AY768" s="243" t="s">
        <v>144</v>
      </c>
    </row>
    <row r="769" s="14" customFormat="1">
      <c r="A769" s="14"/>
      <c r="B769" s="244"/>
      <c r="C769" s="245"/>
      <c r="D769" s="235" t="s">
        <v>155</v>
      </c>
      <c r="E769" s="246" t="s">
        <v>21</v>
      </c>
      <c r="F769" s="247" t="s">
        <v>659</v>
      </c>
      <c r="G769" s="245"/>
      <c r="H769" s="248">
        <v>0.45600000000000002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155</v>
      </c>
      <c r="AU769" s="254" t="s">
        <v>83</v>
      </c>
      <c r="AV769" s="14" t="s">
        <v>83</v>
      </c>
      <c r="AW769" s="14" t="s">
        <v>34</v>
      </c>
      <c r="AX769" s="14" t="s">
        <v>73</v>
      </c>
      <c r="AY769" s="254" t="s">
        <v>144</v>
      </c>
    </row>
    <row r="770" s="14" customFormat="1">
      <c r="A770" s="14"/>
      <c r="B770" s="244"/>
      <c r="C770" s="245"/>
      <c r="D770" s="235" t="s">
        <v>155</v>
      </c>
      <c r="E770" s="246" t="s">
        <v>21</v>
      </c>
      <c r="F770" s="247" t="s">
        <v>660</v>
      </c>
      <c r="G770" s="245"/>
      <c r="H770" s="248">
        <v>1.375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155</v>
      </c>
      <c r="AU770" s="254" t="s">
        <v>83</v>
      </c>
      <c r="AV770" s="14" t="s">
        <v>83</v>
      </c>
      <c r="AW770" s="14" t="s">
        <v>34</v>
      </c>
      <c r="AX770" s="14" t="s">
        <v>73</v>
      </c>
      <c r="AY770" s="254" t="s">
        <v>144</v>
      </c>
    </row>
    <row r="771" s="13" customFormat="1">
      <c r="A771" s="13"/>
      <c r="B771" s="233"/>
      <c r="C771" s="234"/>
      <c r="D771" s="235" t="s">
        <v>155</v>
      </c>
      <c r="E771" s="236" t="s">
        <v>21</v>
      </c>
      <c r="F771" s="237" t="s">
        <v>297</v>
      </c>
      <c r="G771" s="234"/>
      <c r="H771" s="236" t="s">
        <v>21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155</v>
      </c>
      <c r="AU771" s="243" t="s">
        <v>83</v>
      </c>
      <c r="AV771" s="13" t="s">
        <v>81</v>
      </c>
      <c r="AW771" s="13" t="s">
        <v>34</v>
      </c>
      <c r="AX771" s="13" t="s">
        <v>73</v>
      </c>
      <c r="AY771" s="243" t="s">
        <v>144</v>
      </c>
    </row>
    <row r="772" s="13" customFormat="1">
      <c r="A772" s="13"/>
      <c r="B772" s="233"/>
      <c r="C772" s="234"/>
      <c r="D772" s="235" t="s">
        <v>155</v>
      </c>
      <c r="E772" s="236" t="s">
        <v>21</v>
      </c>
      <c r="F772" s="237" t="s">
        <v>298</v>
      </c>
      <c r="G772" s="234"/>
      <c r="H772" s="236" t="s">
        <v>21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155</v>
      </c>
      <c r="AU772" s="243" t="s">
        <v>83</v>
      </c>
      <c r="AV772" s="13" t="s">
        <v>81</v>
      </c>
      <c r="AW772" s="13" t="s">
        <v>34</v>
      </c>
      <c r="AX772" s="13" t="s">
        <v>73</v>
      </c>
      <c r="AY772" s="243" t="s">
        <v>144</v>
      </c>
    </row>
    <row r="773" s="14" customFormat="1">
      <c r="A773" s="14"/>
      <c r="B773" s="244"/>
      <c r="C773" s="245"/>
      <c r="D773" s="235" t="s">
        <v>155</v>
      </c>
      <c r="E773" s="246" t="s">
        <v>21</v>
      </c>
      <c r="F773" s="247" t="s">
        <v>661</v>
      </c>
      <c r="G773" s="245"/>
      <c r="H773" s="248">
        <v>0.52500000000000002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155</v>
      </c>
      <c r="AU773" s="254" t="s">
        <v>83</v>
      </c>
      <c r="AV773" s="14" t="s">
        <v>83</v>
      </c>
      <c r="AW773" s="14" t="s">
        <v>34</v>
      </c>
      <c r="AX773" s="14" t="s">
        <v>73</v>
      </c>
      <c r="AY773" s="254" t="s">
        <v>144</v>
      </c>
    </row>
    <row r="774" s="14" customFormat="1">
      <c r="A774" s="14"/>
      <c r="B774" s="244"/>
      <c r="C774" s="245"/>
      <c r="D774" s="235" t="s">
        <v>155</v>
      </c>
      <c r="E774" s="246" t="s">
        <v>21</v>
      </c>
      <c r="F774" s="247" t="s">
        <v>662</v>
      </c>
      <c r="G774" s="245"/>
      <c r="H774" s="248">
        <v>1.2310000000000001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155</v>
      </c>
      <c r="AU774" s="254" t="s">
        <v>83</v>
      </c>
      <c r="AV774" s="14" t="s">
        <v>83</v>
      </c>
      <c r="AW774" s="14" t="s">
        <v>34</v>
      </c>
      <c r="AX774" s="14" t="s">
        <v>73</v>
      </c>
      <c r="AY774" s="254" t="s">
        <v>144</v>
      </c>
    </row>
    <row r="775" s="13" customFormat="1">
      <c r="A775" s="13"/>
      <c r="B775" s="233"/>
      <c r="C775" s="234"/>
      <c r="D775" s="235" t="s">
        <v>155</v>
      </c>
      <c r="E775" s="236" t="s">
        <v>21</v>
      </c>
      <c r="F775" s="237" t="s">
        <v>301</v>
      </c>
      <c r="G775" s="234"/>
      <c r="H775" s="236" t="s">
        <v>21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155</v>
      </c>
      <c r="AU775" s="243" t="s">
        <v>83</v>
      </c>
      <c r="AV775" s="13" t="s">
        <v>81</v>
      </c>
      <c r="AW775" s="13" t="s">
        <v>34</v>
      </c>
      <c r="AX775" s="13" t="s">
        <v>73</v>
      </c>
      <c r="AY775" s="243" t="s">
        <v>144</v>
      </c>
    </row>
    <row r="776" s="14" customFormat="1">
      <c r="A776" s="14"/>
      <c r="B776" s="244"/>
      <c r="C776" s="245"/>
      <c r="D776" s="235" t="s">
        <v>155</v>
      </c>
      <c r="E776" s="246" t="s">
        <v>21</v>
      </c>
      <c r="F776" s="247" t="s">
        <v>661</v>
      </c>
      <c r="G776" s="245"/>
      <c r="H776" s="248">
        <v>0.52500000000000002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155</v>
      </c>
      <c r="AU776" s="254" t="s">
        <v>83</v>
      </c>
      <c r="AV776" s="14" t="s">
        <v>83</v>
      </c>
      <c r="AW776" s="14" t="s">
        <v>34</v>
      </c>
      <c r="AX776" s="14" t="s">
        <v>73</v>
      </c>
      <c r="AY776" s="254" t="s">
        <v>144</v>
      </c>
    </row>
    <row r="777" s="14" customFormat="1">
      <c r="A777" s="14"/>
      <c r="B777" s="244"/>
      <c r="C777" s="245"/>
      <c r="D777" s="235" t="s">
        <v>155</v>
      </c>
      <c r="E777" s="246" t="s">
        <v>21</v>
      </c>
      <c r="F777" s="247" t="s">
        <v>662</v>
      </c>
      <c r="G777" s="245"/>
      <c r="H777" s="248">
        <v>1.2310000000000001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155</v>
      </c>
      <c r="AU777" s="254" t="s">
        <v>83</v>
      </c>
      <c r="AV777" s="14" t="s">
        <v>83</v>
      </c>
      <c r="AW777" s="14" t="s">
        <v>34</v>
      </c>
      <c r="AX777" s="14" t="s">
        <v>73</v>
      </c>
      <c r="AY777" s="254" t="s">
        <v>144</v>
      </c>
    </row>
    <row r="778" s="13" customFormat="1">
      <c r="A778" s="13"/>
      <c r="B778" s="233"/>
      <c r="C778" s="234"/>
      <c r="D778" s="235" t="s">
        <v>155</v>
      </c>
      <c r="E778" s="236" t="s">
        <v>21</v>
      </c>
      <c r="F778" s="237" t="s">
        <v>306</v>
      </c>
      <c r="G778" s="234"/>
      <c r="H778" s="236" t="s">
        <v>21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155</v>
      </c>
      <c r="AU778" s="243" t="s">
        <v>83</v>
      </c>
      <c r="AV778" s="13" t="s">
        <v>81</v>
      </c>
      <c r="AW778" s="13" t="s">
        <v>34</v>
      </c>
      <c r="AX778" s="13" t="s">
        <v>73</v>
      </c>
      <c r="AY778" s="243" t="s">
        <v>144</v>
      </c>
    </row>
    <row r="779" s="14" customFormat="1">
      <c r="A779" s="14"/>
      <c r="B779" s="244"/>
      <c r="C779" s="245"/>
      <c r="D779" s="235" t="s">
        <v>155</v>
      </c>
      <c r="E779" s="246" t="s">
        <v>21</v>
      </c>
      <c r="F779" s="247" t="s">
        <v>663</v>
      </c>
      <c r="G779" s="245"/>
      <c r="H779" s="248">
        <v>0.35299999999999998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155</v>
      </c>
      <c r="AU779" s="254" t="s">
        <v>83</v>
      </c>
      <c r="AV779" s="14" t="s">
        <v>83</v>
      </c>
      <c r="AW779" s="14" t="s">
        <v>34</v>
      </c>
      <c r="AX779" s="14" t="s">
        <v>73</v>
      </c>
      <c r="AY779" s="254" t="s">
        <v>144</v>
      </c>
    </row>
    <row r="780" s="14" customFormat="1">
      <c r="A780" s="14"/>
      <c r="B780" s="244"/>
      <c r="C780" s="245"/>
      <c r="D780" s="235" t="s">
        <v>155</v>
      </c>
      <c r="E780" s="246" t="s">
        <v>21</v>
      </c>
      <c r="F780" s="247" t="s">
        <v>664</v>
      </c>
      <c r="G780" s="245"/>
      <c r="H780" s="248">
        <v>2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155</v>
      </c>
      <c r="AU780" s="254" t="s">
        <v>83</v>
      </c>
      <c r="AV780" s="14" t="s">
        <v>83</v>
      </c>
      <c r="AW780" s="14" t="s">
        <v>34</v>
      </c>
      <c r="AX780" s="14" t="s">
        <v>73</v>
      </c>
      <c r="AY780" s="254" t="s">
        <v>144</v>
      </c>
    </row>
    <row r="781" s="13" customFormat="1">
      <c r="A781" s="13"/>
      <c r="B781" s="233"/>
      <c r="C781" s="234"/>
      <c r="D781" s="235" t="s">
        <v>155</v>
      </c>
      <c r="E781" s="236" t="s">
        <v>21</v>
      </c>
      <c r="F781" s="237" t="s">
        <v>309</v>
      </c>
      <c r="G781" s="234"/>
      <c r="H781" s="236" t="s">
        <v>21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155</v>
      </c>
      <c r="AU781" s="243" t="s">
        <v>83</v>
      </c>
      <c r="AV781" s="13" t="s">
        <v>81</v>
      </c>
      <c r="AW781" s="13" t="s">
        <v>34</v>
      </c>
      <c r="AX781" s="13" t="s">
        <v>73</v>
      </c>
      <c r="AY781" s="243" t="s">
        <v>144</v>
      </c>
    </row>
    <row r="782" s="14" customFormat="1">
      <c r="A782" s="14"/>
      <c r="B782" s="244"/>
      <c r="C782" s="245"/>
      <c r="D782" s="235" t="s">
        <v>155</v>
      </c>
      <c r="E782" s="246" t="s">
        <v>21</v>
      </c>
      <c r="F782" s="247" t="s">
        <v>663</v>
      </c>
      <c r="G782" s="245"/>
      <c r="H782" s="248">
        <v>0.35299999999999998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155</v>
      </c>
      <c r="AU782" s="254" t="s">
        <v>83</v>
      </c>
      <c r="AV782" s="14" t="s">
        <v>83</v>
      </c>
      <c r="AW782" s="14" t="s">
        <v>34</v>
      </c>
      <c r="AX782" s="14" t="s">
        <v>73</v>
      </c>
      <c r="AY782" s="254" t="s">
        <v>144</v>
      </c>
    </row>
    <row r="783" s="14" customFormat="1">
      <c r="A783" s="14"/>
      <c r="B783" s="244"/>
      <c r="C783" s="245"/>
      <c r="D783" s="235" t="s">
        <v>155</v>
      </c>
      <c r="E783" s="246" t="s">
        <v>21</v>
      </c>
      <c r="F783" s="247" t="s">
        <v>664</v>
      </c>
      <c r="G783" s="245"/>
      <c r="H783" s="248">
        <v>2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155</v>
      </c>
      <c r="AU783" s="254" t="s">
        <v>83</v>
      </c>
      <c r="AV783" s="14" t="s">
        <v>83</v>
      </c>
      <c r="AW783" s="14" t="s">
        <v>34</v>
      </c>
      <c r="AX783" s="14" t="s">
        <v>73</v>
      </c>
      <c r="AY783" s="254" t="s">
        <v>144</v>
      </c>
    </row>
    <row r="784" s="13" customFormat="1">
      <c r="A784" s="13"/>
      <c r="B784" s="233"/>
      <c r="C784" s="234"/>
      <c r="D784" s="235" t="s">
        <v>155</v>
      </c>
      <c r="E784" s="236" t="s">
        <v>21</v>
      </c>
      <c r="F784" s="237" t="s">
        <v>310</v>
      </c>
      <c r="G784" s="234"/>
      <c r="H784" s="236" t="s">
        <v>21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155</v>
      </c>
      <c r="AU784" s="243" t="s">
        <v>83</v>
      </c>
      <c r="AV784" s="13" t="s">
        <v>81</v>
      </c>
      <c r="AW784" s="13" t="s">
        <v>34</v>
      </c>
      <c r="AX784" s="13" t="s">
        <v>73</v>
      </c>
      <c r="AY784" s="243" t="s">
        <v>144</v>
      </c>
    </row>
    <row r="785" s="14" customFormat="1">
      <c r="A785" s="14"/>
      <c r="B785" s="244"/>
      <c r="C785" s="245"/>
      <c r="D785" s="235" t="s">
        <v>155</v>
      </c>
      <c r="E785" s="246" t="s">
        <v>21</v>
      </c>
      <c r="F785" s="247" t="s">
        <v>661</v>
      </c>
      <c r="G785" s="245"/>
      <c r="H785" s="248">
        <v>0.52500000000000002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155</v>
      </c>
      <c r="AU785" s="254" t="s">
        <v>83</v>
      </c>
      <c r="AV785" s="14" t="s">
        <v>83</v>
      </c>
      <c r="AW785" s="14" t="s">
        <v>34</v>
      </c>
      <c r="AX785" s="14" t="s">
        <v>73</v>
      </c>
      <c r="AY785" s="254" t="s">
        <v>144</v>
      </c>
    </row>
    <row r="786" s="14" customFormat="1">
      <c r="A786" s="14"/>
      <c r="B786" s="244"/>
      <c r="C786" s="245"/>
      <c r="D786" s="235" t="s">
        <v>155</v>
      </c>
      <c r="E786" s="246" t="s">
        <v>21</v>
      </c>
      <c r="F786" s="247" t="s">
        <v>665</v>
      </c>
      <c r="G786" s="245"/>
      <c r="H786" s="248">
        <v>1.1879999999999999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155</v>
      </c>
      <c r="AU786" s="254" t="s">
        <v>83</v>
      </c>
      <c r="AV786" s="14" t="s">
        <v>83</v>
      </c>
      <c r="AW786" s="14" t="s">
        <v>34</v>
      </c>
      <c r="AX786" s="14" t="s">
        <v>73</v>
      </c>
      <c r="AY786" s="254" t="s">
        <v>144</v>
      </c>
    </row>
    <row r="787" s="13" customFormat="1">
      <c r="A787" s="13"/>
      <c r="B787" s="233"/>
      <c r="C787" s="234"/>
      <c r="D787" s="235" t="s">
        <v>155</v>
      </c>
      <c r="E787" s="236" t="s">
        <v>21</v>
      </c>
      <c r="F787" s="237" t="s">
        <v>313</v>
      </c>
      <c r="G787" s="234"/>
      <c r="H787" s="236" t="s">
        <v>21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155</v>
      </c>
      <c r="AU787" s="243" t="s">
        <v>83</v>
      </c>
      <c r="AV787" s="13" t="s">
        <v>81</v>
      </c>
      <c r="AW787" s="13" t="s">
        <v>34</v>
      </c>
      <c r="AX787" s="13" t="s">
        <v>73</v>
      </c>
      <c r="AY787" s="243" t="s">
        <v>144</v>
      </c>
    </row>
    <row r="788" s="14" customFormat="1">
      <c r="A788" s="14"/>
      <c r="B788" s="244"/>
      <c r="C788" s="245"/>
      <c r="D788" s="235" t="s">
        <v>155</v>
      </c>
      <c r="E788" s="246" t="s">
        <v>21</v>
      </c>
      <c r="F788" s="247" t="s">
        <v>661</v>
      </c>
      <c r="G788" s="245"/>
      <c r="H788" s="248">
        <v>0.52500000000000002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155</v>
      </c>
      <c r="AU788" s="254" t="s">
        <v>83</v>
      </c>
      <c r="AV788" s="14" t="s">
        <v>83</v>
      </c>
      <c r="AW788" s="14" t="s">
        <v>34</v>
      </c>
      <c r="AX788" s="14" t="s">
        <v>73</v>
      </c>
      <c r="AY788" s="254" t="s">
        <v>144</v>
      </c>
    </row>
    <row r="789" s="14" customFormat="1">
      <c r="A789" s="14"/>
      <c r="B789" s="244"/>
      <c r="C789" s="245"/>
      <c r="D789" s="235" t="s">
        <v>155</v>
      </c>
      <c r="E789" s="246" t="s">
        <v>21</v>
      </c>
      <c r="F789" s="247" t="s">
        <v>665</v>
      </c>
      <c r="G789" s="245"/>
      <c r="H789" s="248">
        <v>1.1879999999999999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155</v>
      </c>
      <c r="AU789" s="254" t="s">
        <v>83</v>
      </c>
      <c r="AV789" s="14" t="s">
        <v>83</v>
      </c>
      <c r="AW789" s="14" t="s">
        <v>34</v>
      </c>
      <c r="AX789" s="14" t="s">
        <v>73</v>
      </c>
      <c r="AY789" s="254" t="s">
        <v>144</v>
      </c>
    </row>
    <row r="790" s="13" customFormat="1">
      <c r="A790" s="13"/>
      <c r="B790" s="233"/>
      <c r="C790" s="234"/>
      <c r="D790" s="235" t="s">
        <v>155</v>
      </c>
      <c r="E790" s="236" t="s">
        <v>21</v>
      </c>
      <c r="F790" s="237" t="s">
        <v>317</v>
      </c>
      <c r="G790" s="234"/>
      <c r="H790" s="236" t="s">
        <v>21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155</v>
      </c>
      <c r="AU790" s="243" t="s">
        <v>83</v>
      </c>
      <c r="AV790" s="13" t="s">
        <v>81</v>
      </c>
      <c r="AW790" s="13" t="s">
        <v>34</v>
      </c>
      <c r="AX790" s="13" t="s">
        <v>73</v>
      </c>
      <c r="AY790" s="243" t="s">
        <v>144</v>
      </c>
    </row>
    <row r="791" s="14" customFormat="1">
      <c r="A791" s="14"/>
      <c r="B791" s="244"/>
      <c r="C791" s="245"/>
      <c r="D791" s="235" t="s">
        <v>155</v>
      </c>
      <c r="E791" s="246" t="s">
        <v>21</v>
      </c>
      <c r="F791" s="247" t="s">
        <v>666</v>
      </c>
      <c r="G791" s="245"/>
      <c r="H791" s="248">
        <v>0.56799999999999995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155</v>
      </c>
      <c r="AU791" s="254" t="s">
        <v>83</v>
      </c>
      <c r="AV791" s="14" t="s">
        <v>83</v>
      </c>
      <c r="AW791" s="14" t="s">
        <v>34</v>
      </c>
      <c r="AX791" s="14" t="s">
        <v>73</v>
      </c>
      <c r="AY791" s="254" t="s">
        <v>144</v>
      </c>
    </row>
    <row r="792" s="14" customFormat="1">
      <c r="A792" s="14"/>
      <c r="B792" s="244"/>
      <c r="C792" s="245"/>
      <c r="D792" s="235" t="s">
        <v>155</v>
      </c>
      <c r="E792" s="246" t="s">
        <v>21</v>
      </c>
      <c r="F792" s="247" t="s">
        <v>667</v>
      </c>
      <c r="G792" s="245"/>
      <c r="H792" s="248">
        <v>1.8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155</v>
      </c>
      <c r="AU792" s="254" t="s">
        <v>83</v>
      </c>
      <c r="AV792" s="14" t="s">
        <v>83</v>
      </c>
      <c r="AW792" s="14" t="s">
        <v>34</v>
      </c>
      <c r="AX792" s="14" t="s">
        <v>73</v>
      </c>
      <c r="AY792" s="254" t="s">
        <v>144</v>
      </c>
    </row>
    <row r="793" s="13" customFormat="1">
      <c r="A793" s="13"/>
      <c r="B793" s="233"/>
      <c r="C793" s="234"/>
      <c r="D793" s="235" t="s">
        <v>155</v>
      </c>
      <c r="E793" s="236" t="s">
        <v>21</v>
      </c>
      <c r="F793" s="237" t="s">
        <v>323</v>
      </c>
      <c r="G793" s="234"/>
      <c r="H793" s="236" t="s">
        <v>21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155</v>
      </c>
      <c r="AU793" s="243" t="s">
        <v>83</v>
      </c>
      <c r="AV793" s="13" t="s">
        <v>81</v>
      </c>
      <c r="AW793" s="13" t="s">
        <v>34</v>
      </c>
      <c r="AX793" s="13" t="s">
        <v>73</v>
      </c>
      <c r="AY793" s="243" t="s">
        <v>144</v>
      </c>
    </row>
    <row r="794" s="14" customFormat="1">
      <c r="A794" s="14"/>
      <c r="B794" s="244"/>
      <c r="C794" s="245"/>
      <c r="D794" s="235" t="s">
        <v>155</v>
      </c>
      <c r="E794" s="246" t="s">
        <v>21</v>
      </c>
      <c r="F794" s="247" t="s">
        <v>661</v>
      </c>
      <c r="G794" s="245"/>
      <c r="H794" s="248">
        <v>0.52500000000000002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155</v>
      </c>
      <c r="AU794" s="254" t="s">
        <v>83</v>
      </c>
      <c r="AV794" s="14" t="s">
        <v>83</v>
      </c>
      <c r="AW794" s="14" t="s">
        <v>34</v>
      </c>
      <c r="AX794" s="14" t="s">
        <v>73</v>
      </c>
      <c r="AY794" s="254" t="s">
        <v>144</v>
      </c>
    </row>
    <row r="795" s="14" customFormat="1">
      <c r="A795" s="14"/>
      <c r="B795" s="244"/>
      <c r="C795" s="245"/>
      <c r="D795" s="235" t="s">
        <v>155</v>
      </c>
      <c r="E795" s="246" t="s">
        <v>21</v>
      </c>
      <c r="F795" s="247" t="s">
        <v>665</v>
      </c>
      <c r="G795" s="245"/>
      <c r="H795" s="248">
        <v>1.1879999999999999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155</v>
      </c>
      <c r="AU795" s="254" t="s">
        <v>83</v>
      </c>
      <c r="AV795" s="14" t="s">
        <v>83</v>
      </c>
      <c r="AW795" s="14" t="s">
        <v>34</v>
      </c>
      <c r="AX795" s="14" t="s">
        <v>73</v>
      </c>
      <c r="AY795" s="254" t="s">
        <v>144</v>
      </c>
    </row>
    <row r="796" s="13" customFormat="1">
      <c r="A796" s="13"/>
      <c r="B796" s="233"/>
      <c r="C796" s="234"/>
      <c r="D796" s="235" t="s">
        <v>155</v>
      </c>
      <c r="E796" s="236" t="s">
        <v>21</v>
      </c>
      <c r="F796" s="237" t="s">
        <v>326</v>
      </c>
      <c r="G796" s="234"/>
      <c r="H796" s="236" t="s">
        <v>21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155</v>
      </c>
      <c r="AU796" s="243" t="s">
        <v>83</v>
      </c>
      <c r="AV796" s="13" t="s">
        <v>81</v>
      </c>
      <c r="AW796" s="13" t="s">
        <v>34</v>
      </c>
      <c r="AX796" s="13" t="s">
        <v>73</v>
      </c>
      <c r="AY796" s="243" t="s">
        <v>144</v>
      </c>
    </row>
    <row r="797" s="14" customFormat="1">
      <c r="A797" s="14"/>
      <c r="B797" s="244"/>
      <c r="C797" s="245"/>
      <c r="D797" s="235" t="s">
        <v>155</v>
      </c>
      <c r="E797" s="246" t="s">
        <v>21</v>
      </c>
      <c r="F797" s="247" t="s">
        <v>661</v>
      </c>
      <c r="G797" s="245"/>
      <c r="H797" s="248">
        <v>0.52500000000000002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155</v>
      </c>
      <c r="AU797" s="254" t="s">
        <v>83</v>
      </c>
      <c r="AV797" s="14" t="s">
        <v>83</v>
      </c>
      <c r="AW797" s="14" t="s">
        <v>34</v>
      </c>
      <c r="AX797" s="14" t="s">
        <v>73</v>
      </c>
      <c r="AY797" s="254" t="s">
        <v>144</v>
      </c>
    </row>
    <row r="798" s="14" customFormat="1">
      <c r="A798" s="14"/>
      <c r="B798" s="244"/>
      <c r="C798" s="245"/>
      <c r="D798" s="235" t="s">
        <v>155</v>
      </c>
      <c r="E798" s="246" t="s">
        <v>21</v>
      </c>
      <c r="F798" s="247" t="s">
        <v>665</v>
      </c>
      <c r="G798" s="245"/>
      <c r="H798" s="248">
        <v>1.1879999999999999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155</v>
      </c>
      <c r="AU798" s="254" t="s">
        <v>83</v>
      </c>
      <c r="AV798" s="14" t="s">
        <v>83</v>
      </c>
      <c r="AW798" s="14" t="s">
        <v>34</v>
      </c>
      <c r="AX798" s="14" t="s">
        <v>73</v>
      </c>
      <c r="AY798" s="254" t="s">
        <v>144</v>
      </c>
    </row>
    <row r="799" s="13" customFormat="1">
      <c r="A799" s="13"/>
      <c r="B799" s="233"/>
      <c r="C799" s="234"/>
      <c r="D799" s="235" t="s">
        <v>155</v>
      </c>
      <c r="E799" s="236" t="s">
        <v>21</v>
      </c>
      <c r="F799" s="237" t="s">
        <v>328</v>
      </c>
      <c r="G799" s="234"/>
      <c r="H799" s="236" t="s">
        <v>21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155</v>
      </c>
      <c r="AU799" s="243" t="s">
        <v>83</v>
      </c>
      <c r="AV799" s="13" t="s">
        <v>81</v>
      </c>
      <c r="AW799" s="13" t="s">
        <v>34</v>
      </c>
      <c r="AX799" s="13" t="s">
        <v>73</v>
      </c>
      <c r="AY799" s="243" t="s">
        <v>144</v>
      </c>
    </row>
    <row r="800" s="13" customFormat="1">
      <c r="A800" s="13"/>
      <c r="B800" s="233"/>
      <c r="C800" s="234"/>
      <c r="D800" s="235" t="s">
        <v>155</v>
      </c>
      <c r="E800" s="236" t="s">
        <v>21</v>
      </c>
      <c r="F800" s="237" t="s">
        <v>329</v>
      </c>
      <c r="G800" s="234"/>
      <c r="H800" s="236" t="s">
        <v>21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155</v>
      </c>
      <c r="AU800" s="243" t="s">
        <v>83</v>
      </c>
      <c r="AV800" s="13" t="s">
        <v>81</v>
      </c>
      <c r="AW800" s="13" t="s">
        <v>34</v>
      </c>
      <c r="AX800" s="13" t="s">
        <v>73</v>
      </c>
      <c r="AY800" s="243" t="s">
        <v>144</v>
      </c>
    </row>
    <row r="801" s="14" customFormat="1">
      <c r="A801" s="14"/>
      <c r="B801" s="244"/>
      <c r="C801" s="245"/>
      <c r="D801" s="235" t="s">
        <v>155</v>
      </c>
      <c r="E801" s="246" t="s">
        <v>21</v>
      </c>
      <c r="F801" s="247" t="s">
        <v>661</v>
      </c>
      <c r="G801" s="245"/>
      <c r="H801" s="248">
        <v>0.52500000000000002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155</v>
      </c>
      <c r="AU801" s="254" t="s">
        <v>83</v>
      </c>
      <c r="AV801" s="14" t="s">
        <v>83</v>
      </c>
      <c r="AW801" s="14" t="s">
        <v>34</v>
      </c>
      <c r="AX801" s="14" t="s">
        <v>73</v>
      </c>
      <c r="AY801" s="254" t="s">
        <v>144</v>
      </c>
    </row>
    <row r="802" s="14" customFormat="1">
      <c r="A802" s="14"/>
      <c r="B802" s="244"/>
      <c r="C802" s="245"/>
      <c r="D802" s="235" t="s">
        <v>155</v>
      </c>
      <c r="E802" s="246" t="s">
        <v>21</v>
      </c>
      <c r="F802" s="247" t="s">
        <v>668</v>
      </c>
      <c r="G802" s="245"/>
      <c r="H802" s="248">
        <v>1.2250000000000001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155</v>
      </c>
      <c r="AU802" s="254" t="s">
        <v>83</v>
      </c>
      <c r="AV802" s="14" t="s">
        <v>83</v>
      </c>
      <c r="AW802" s="14" t="s">
        <v>34</v>
      </c>
      <c r="AX802" s="14" t="s">
        <v>73</v>
      </c>
      <c r="AY802" s="254" t="s">
        <v>144</v>
      </c>
    </row>
    <row r="803" s="13" customFormat="1">
      <c r="A803" s="13"/>
      <c r="B803" s="233"/>
      <c r="C803" s="234"/>
      <c r="D803" s="235" t="s">
        <v>155</v>
      </c>
      <c r="E803" s="236" t="s">
        <v>21</v>
      </c>
      <c r="F803" s="237" t="s">
        <v>333</v>
      </c>
      <c r="G803" s="234"/>
      <c r="H803" s="236" t="s">
        <v>21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155</v>
      </c>
      <c r="AU803" s="243" t="s">
        <v>83</v>
      </c>
      <c r="AV803" s="13" t="s">
        <v>81</v>
      </c>
      <c r="AW803" s="13" t="s">
        <v>34</v>
      </c>
      <c r="AX803" s="13" t="s">
        <v>73</v>
      </c>
      <c r="AY803" s="243" t="s">
        <v>144</v>
      </c>
    </row>
    <row r="804" s="14" customFormat="1">
      <c r="A804" s="14"/>
      <c r="B804" s="244"/>
      <c r="C804" s="245"/>
      <c r="D804" s="235" t="s">
        <v>155</v>
      </c>
      <c r="E804" s="246" t="s">
        <v>21</v>
      </c>
      <c r="F804" s="247" t="s">
        <v>661</v>
      </c>
      <c r="G804" s="245"/>
      <c r="H804" s="248">
        <v>0.52500000000000002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155</v>
      </c>
      <c r="AU804" s="254" t="s">
        <v>83</v>
      </c>
      <c r="AV804" s="14" t="s">
        <v>83</v>
      </c>
      <c r="AW804" s="14" t="s">
        <v>34</v>
      </c>
      <c r="AX804" s="14" t="s">
        <v>73</v>
      </c>
      <c r="AY804" s="254" t="s">
        <v>144</v>
      </c>
    </row>
    <row r="805" s="14" customFormat="1">
      <c r="A805" s="14"/>
      <c r="B805" s="244"/>
      <c r="C805" s="245"/>
      <c r="D805" s="235" t="s">
        <v>155</v>
      </c>
      <c r="E805" s="246" t="s">
        <v>21</v>
      </c>
      <c r="F805" s="247" t="s">
        <v>668</v>
      </c>
      <c r="G805" s="245"/>
      <c r="H805" s="248">
        <v>1.2250000000000001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155</v>
      </c>
      <c r="AU805" s="254" t="s">
        <v>83</v>
      </c>
      <c r="AV805" s="14" t="s">
        <v>83</v>
      </c>
      <c r="AW805" s="14" t="s">
        <v>34</v>
      </c>
      <c r="AX805" s="14" t="s">
        <v>73</v>
      </c>
      <c r="AY805" s="254" t="s">
        <v>144</v>
      </c>
    </row>
    <row r="806" s="13" customFormat="1">
      <c r="A806" s="13"/>
      <c r="B806" s="233"/>
      <c r="C806" s="234"/>
      <c r="D806" s="235" t="s">
        <v>155</v>
      </c>
      <c r="E806" s="236" t="s">
        <v>21</v>
      </c>
      <c r="F806" s="237" t="s">
        <v>342</v>
      </c>
      <c r="G806" s="234"/>
      <c r="H806" s="236" t="s">
        <v>21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155</v>
      </c>
      <c r="AU806" s="243" t="s">
        <v>83</v>
      </c>
      <c r="AV806" s="13" t="s">
        <v>81</v>
      </c>
      <c r="AW806" s="13" t="s">
        <v>34</v>
      </c>
      <c r="AX806" s="13" t="s">
        <v>73</v>
      </c>
      <c r="AY806" s="243" t="s">
        <v>144</v>
      </c>
    </row>
    <row r="807" s="13" customFormat="1">
      <c r="A807" s="13"/>
      <c r="B807" s="233"/>
      <c r="C807" s="234"/>
      <c r="D807" s="235" t="s">
        <v>155</v>
      </c>
      <c r="E807" s="236" t="s">
        <v>21</v>
      </c>
      <c r="F807" s="237" t="s">
        <v>343</v>
      </c>
      <c r="G807" s="234"/>
      <c r="H807" s="236" t="s">
        <v>21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155</v>
      </c>
      <c r="AU807" s="243" t="s">
        <v>83</v>
      </c>
      <c r="AV807" s="13" t="s">
        <v>81</v>
      </c>
      <c r="AW807" s="13" t="s">
        <v>34</v>
      </c>
      <c r="AX807" s="13" t="s">
        <v>73</v>
      </c>
      <c r="AY807" s="243" t="s">
        <v>144</v>
      </c>
    </row>
    <row r="808" s="14" customFormat="1">
      <c r="A808" s="14"/>
      <c r="B808" s="244"/>
      <c r="C808" s="245"/>
      <c r="D808" s="235" t="s">
        <v>155</v>
      </c>
      <c r="E808" s="246" t="s">
        <v>21</v>
      </c>
      <c r="F808" s="247" t="s">
        <v>669</v>
      </c>
      <c r="G808" s="245"/>
      <c r="H808" s="248">
        <v>0.44700000000000001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155</v>
      </c>
      <c r="AU808" s="254" t="s">
        <v>83</v>
      </c>
      <c r="AV808" s="14" t="s">
        <v>83</v>
      </c>
      <c r="AW808" s="14" t="s">
        <v>34</v>
      </c>
      <c r="AX808" s="14" t="s">
        <v>73</v>
      </c>
      <c r="AY808" s="254" t="s">
        <v>144</v>
      </c>
    </row>
    <row r="809" s="14" customFormat="1">
      <c r="A809" s="14"/>
      <c r="B809" s="244"/>
      <c r="C809" s="245"/>
      <c r="D809" s="235" t="s">
        <v>155</v>
      </c>
      <c r="E809" s="246" t="s">
        <v>21</v>
      </c>
      <c r="F809" s="247" t="s">
        <v>670</v>
      </c>
      <c r="G809" s="245"/>
      <c r="H809" s="248">
        <v>1.238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155</v>
      </c>
      <c r="AU809" s="254" t="s">
        <v>83</v>
      </c>
      <c r="AV809" s="14" t="s">
        <v>83</v>
      </c>
      <c r="AW809" s="14" t="s">
        <v>34</v>
      </c>
      <c r="AX809" s="14" t="s">
        <v>73</v>
      </c>
      <c r="AY809" s="254" t="s">
        <v>144</v>
      </c>
    </row>
    <row r="810" s="13" customFormat="1">
      <c r="A810" s="13"/>
      <c r="B810" s="233"/>
      <c r="C810" s="234"/>
      <c r="D810" s="235" t="s">
        <v>155</v>
      </c>
      <c r="E810" s="236" t="s">
        <v>21</v>
      </c>
      <c r="F810" s="237" t="s">
        <v>347</v>
      </c>
      <c r="G810" s="234"/>
      <c r="H810" s="236" t="s">
        <v>21</v>
      </c>
      <c r="I810" s="238"/>
      <c r="J810" s="234"/>
      <c r="K810" s="234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155</v>
      </c>
      <c r="AU810" s="243" t="s">
        <v>83</v>
      </c>
      <c r="AV810" s="13" t="s">
        <v>81</v>
      </c>
      <c r="AW810" s="13" t="s">
        <v>34</v>
      </c>
      <c r="AX810" s="13" t="s">
        <v>73</v>
      </c>
      <c r="AY810" s="243" t="s">
        <v>144</v>
      </c>
    </row>
    <row r="811" s="14" customFormat="1">
      <c r="A811" s="14"/>
      <c r="B811" s="244"/>
      <c r="C811" s="245"/>
      <c r="D811" s="235" t="s">
        <v>155</v>
      </c>
      <c r="E811" s="246" t="s">
        <v>21</v>
      </c>
      <c r="F811" s="247" t="s">
        <v>661</v>
      </c>
      <c r="G811" s="245"/>
      <c r="H811" s="248">
        <v>0.52500000000000002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155</v>
      </c>
      <c r="AU811" s="254" t="s">
        <v>83</v>
      </c>
      <c r="AV811" s="14" t="s">
        <v>83</v>
      </c>
      <c r="AW811" s="14" t="s">
        <v>34</v>
      </c>
      <c r="AX811" s="14" t="s">
        <v>73</v>
      </c>
      <c r="AY811" s="254" t="s">
        <v>144</v>
      </c>
    </row>
    <row r="812" s="14" customFormat="1">
      <c r="A812" s="14"/>
      <c r="B812" s="244"/>
      <c r="C812" s="245"/>
      <c r="D812" s="235" t="s">
        <v>155</v>
      </c>
      <c r="E812" s="246" t="s">
        <v>21</v>
      </c>
      <c r="F812" s="247" t="s">
        <v>668</v>
      </c>
      <c r="G812" s="245"/>
      <c r="H812" s="248">
        <v>1.2250000000000001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155</v>
      </c>
      <c r="AU812" s="254" t="s">
        <v>83</v>
      </c>
      <c r="AV812" s="14" t="s">
        <v>83</v>
      </c>
      <c r="AW812" s="14" t="s">
        <v>34</v>
      </c>
      <c r="AX812" s="14" t="s">
        <v>73</v>
      </c>
      <c r="AY812" s="254" t="s">
        <v>144</v>
      </c>
    </row>
    <row r="813" s="13" customFormat="1">
      <c r="A813" s="13"/>
      <c r="B813" s="233"/>
      <c r="C813" s="234"/>
      <c r="D813" s="235" t="s">
        <v>155</v>
      </c>
      <c r="E813" s="236" t="s">
        <v>21</v>
      </c>
      <c r="F813" s="237" t="s">
        <v>350</v>
      </c>
      <c r="G813" s="234"/>
      <c r="H813" s="236" t="s">
        <v>21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155</v>
      </c>
      <c r="AU813" s="243" t="s">
        <v>83</v>
      </c>
      <c r="AV813" s="13" t="s">
        <v>81</v>
      </c>
      <c r="AW813" s="13" t="s">
        <v>34</v>
      </c>
      <c r="AX813" s="13" t="s">
        <v>73</v>
      </c>
      <c r="AY813" s="243" t="s">
        <v>144</v>
      </c>
    </row>
    <row r="814" s="14" customFormat="1">
      <c r="A814" s="14"/>
      <c r="B814" s="244"/>
      <c r="C814" s="245"/>
      <c r="D814" s="235" t="s">
        <v>155</v>
      </c>
      <c r="E814" s="246" t="s">
        <v>21</v>
      </c>
      <c r="F814" s="247" t="s">
        <v>661</v>
      </c>
      <c r="G814" s="245"/>
      <c r="H814" s="248">
        <v>0.52500000000000002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155</v>
      </c>
      <c r="AU814" s="254" t="s">
        <v>83</v>
      </c>
      <c r="AV814" s="14" t="s">
        <v>83</v>
      </c>
      <c r="AW814" s="14" t="s">
        <v>34</v>
      </c>
      <c r="AX814" s="14" t="s">
        <v>73</v>
      </c>
      <c r="AY814" s="254" t="s">
        <v>144</v>
      </c>
    </row>
    <row r="815" s="14" customFormat="1">
      <c r="A815" s="14"/>
      <c r="B815" s="244"/>
      <c r="C815" s="245"/>
      <c r="D815" s="235" t="s">
        <v>155</v>
      </c>
      <c r="E815" s="246" t="s">
        <v>21</v>
      </c>
      <c r="F815" s="247" t="s">
        <v>668</v>
      </c>
      <c r="G815" s="245"/>
      <c r="H815" s="248">
        <v>1.2250000000000001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155</v>
      </c>
      <c r="AU815" s="254" t="s">
        <v>83</v>
      </c>
      <c r="AV815" s="14" t="s">
        <v>83</v>
      </c>
      <c r="AW815" s="14" t="s">
        <v>34</v>
      </c>
      <c r="AX815" s="14" t="s">
        <v>73</v>
      </c>
      <c r="AY815" s="254" t="s">
        <v>144</v>
      </c>
    </row>
    <row r="816" s="13" customFormat="1">
      <c r="A816" s="13"/>
      <c r="B816" s="233"/>
      <c r="C816" s="234"/>
      <c r="D816" s="235" t="s">
        <v>155</v>
      </c>
      <c r="E816" s="236" t="s">
        <v>21</v>
      </c>
      <c r="F816" s="237" t="s">
        <v>352</v>
      </c>
      <c r="G816" s="234"/>
      <c r="H816" s="236" t="s">
        <v>21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155</v>
      </c>
      <c r="AU816" s="243" t="s">
        <v>83</v>
      </c>
      <c r="AV816" s="13" t="s">
        <v>81</v>
      </c>
      <c r="AW816" s="13" t="s">
        <v>34</v>
      </c>
      <c r="AX816" s="13" t="s">
        <v>73</v>
      </c>
      <c r="AY816" s="243" t="s">
        <v>144</v>
      </c>
    </row>
    <row r="817" s="14" customFormat="1">
      <c r="A817" s="14"/>
      <c r="B817" s="244"/>
      <c r="C817" s="245"/>
      <c r="D817" s="235" t="s">
        <v>155</v>
      </c>
      <c r="E817" s="246" t="s">
        <v>21</v>
      </c>
      <c r="F817" s="247" t="s">
        <v>663</v>
      </c>
      <c r="G817" s="245"/>
      <c r="H817" s="248">
        <v>0.35299999999999998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155</v>
      </c>
      <c r="AU817" s="254" t="s">
        <v>83</v>
      </c>
      <c r="AV817" s="14" t="s">
        <v>83</v>
      </c>
      <c r="AW817" s="14" t="s">
        <v>34</v>
      </c>
      <c r="AX817" s="14" t="s">
        <v>73</v>
      </c>
      <c r="AY817" s="254" t="s">
        <v>144</v>
      </c>
    </row>
    <row r="818" s="14" customFormat="1">
      <c r="A818" s="14"/>
      <c r="B818" s="244"/>
      <c r="C818" s="245"/>
      <c r="D818" s="235" t="s">
        <v>155</v>
      </c>
      <c r="E818" s="246" t="s">
        <v>21</v>
      </c>
      <c r="F818" s="247" t="s">
        <v>671</v>
      </c>
      <c r="G818" s="245"/>
      <c r="H818" s="248">
        <v>1.95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155</v>
      </c>
      <c r="AU818" s="254" t="s">
        <v>83</v>
      </c>
      <c r="AV818" s="14" t="s">
        <v>83</v>
      </c>
      <c r="AW818" s="14" t="s">
        <v>34</v>
      </c>
      <c r="AX818" s="14" t="s">
        <v>73</v>
      </c>
      <c r="AY818" s="254" t="s">
        <v>144</v>
      </c>
    </row>
    <row r="819" s="13" customFormat="1">
      <c r="A819" s="13"/>
      <c r="B819" s="233"/>
      <c r="C819" s="234"/>
      <c r="D819" s="235" t="s">
        <v>155</v>
      </c>
      <c r="E819" s="236" t="s">
        <v>21</v>
      </c>
      <c r="F819" s="237" t="s">
        <v>353</v>
      </c>
      <c r="G819" s="234"/>
      <c r="H819" s="236" t="s">
        <v>21</v>
      </c>
      <c r="I819" s="238"/>
      <c r="J819" s="234"/>
      <c r="K819" s="234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155</v>
      </c>
      <c r="AU819" s="243" t="s">
        <v>83</v>
      </c>
      <c r="AV819" s="13" t="s">
        <v>81</v>
      </c>
      <c r="AW819" s="13" t="s">
        <v>34</v>
      </c>
      <c r="AX819" s="13" t="s">
        <v>73</v>
      </c>
      <c r="AY819" s="243" t="s">
        <v>144</v>
      </c>
    </row>
    <row r="820" s="14" customFormat="1">
      <c r="A820" s="14"/>
      <c r="B820" s="244"/>
      <c r="C820" s="245"/>
      <c r="D820" s="235" t="s">
        <v>155</v>
      </c>
      <c r="E820" s="246" t="s">
        <v>21</v>
      </c>
      <c r="F820" s="247" t="s">
        <v>661</v>
      </c>
      <c r="G820" s="245"/>
      <c r="H820" s="248">
        <v>0.52500000000000002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155</v>
      </c>
      <c r="AU820" s="254" t="s">
        <v>83</v>
      </c>
      <c r="AV820" s="14" t="s">
        <v>83</v>
      </c>
      <c r="AW820" s="14" t="s">
        <v>34</v>
      </c>
      <c r="AX820" s="14" t="s">
        <v>73</v>
      </c>
      <c r="AY820" s="254" t="s">
        <v>144</v>
      </c>
    </row>
    <row r="821" s="14" customFormat="1">
      <c r="A821" s="14"/>
      <c r="B821" s="244"/>
      <c r="C821" s="245"/>
      <c r="D821" s="235" t="s">
        <v>155</v>
      </c>
      <c r="E821" s="246" t="s">
        <v>21</v>
      </c>
      <c r="F821" s="247" t="s">
        <v>668</v>
      </c>
      <c r="G821" s="245"/>
      <c r="H821" s="248">
        <v>1.2250000000000001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155</v>
      </c>
      <c r="AU821" s="254" t="s">
        <v>83</v>
      </c>
      <c r="AV821" s="14" t="s">
        <v>83</v>
      </c>
      <c r="AW821" s="14" t="s">
        <v>34</v>
      </c>
      <c r="AX821" s="14" t="s">
        <v>73</v>
      </c>
      <c r="AY821" s="254" t="s">
        <v>144</v>
      </c>
    </row>
    <row r="822" s="13" customFormat="1">
      <c r="A822" s="13"/>
      <c r="B822" s="233"/>
      <c r="C822" s="234"/>
      <c r="D822" s="235" t="s">
        <v>155</v>
      </c>
      <c r="E822" s="236" t="s">
        <v>21</v>
      </c>
      <c r="F822" s="237" t="s">
        <v>354</v>
      </c>
      <c r="G822" s="234"/>
      <c r="H822" s="236" t="s">
        <v>21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155</v>
      </c>
      <c r="AU822" s="243" t="s">
        <v>83</v>
      </c>
      <c r="AV822" s="13" t="s">
        <v>81</v>
      </c>
      <c r="AW822" s="13" t="s">
        <v>34</v>
      </c>
      <c r="AX822" s="13" t="s">
        <v>73</v>
      </c>
      <c r="AY822" s="243" t="s">
        <v>144</v>
      </c>
    </row>
    <row r="823" s="14" customFormat="1">
      <c r="A823" s="14"/>
      <c r="B823" s="244"/>
      <c r="C823" s="245"/>
      <c r="D823" s="235" t="s">
        <v>155</v>
      </c>
      <c r="E823" s="246" t="s">
        <v>21</v>
      </c>
      <c r="F823" s="247" t="s">
        <v>661</v>
      </c>
      <c r="G823" s="245"/>
      <c r="H823" s="248">
        <v>0.52500000000000002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155</v>
      </c>
      <c r="AU823" s="254" t="s">
        <v>83</v>
      </c>
      <c r="AV823" s="14" t="s">
        <v>83</v>
      </c>
      <c r="AW823" s="14" t="s">
        <v>34</v>
      </c>
      <c r="AX823" s="14" t="s">
        <v>73</v>
      </c>
      <c r="AY823" s="254" t="s">
        <v>144</v>
      </c>
    </row>
    <row r="824" s="14" customFormat="1">
      <c r="A824" s="14"/>
      <c r="B824" s="244"/>
      <c r="C824" s="245"/>
      <c r="D824" s="235" t="s">
        <v>155</v>
      </c>
      <c r="E824" s="246" t="s">
        <v>21</v>
      </c>
      <c r="F824" s="247" t="s">
        <v>668</v>
      </c>
      <c r="G824" s="245"/>
      <c r="H824" s="248">
        <v>1.2250000000000001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155</v>
      </c>
      <c r="AU824" s="254" t="s">
        <v>83</v>
      </c>
      <c r="AV824" s="14" t="s">
        <v>83</v>
      </c>
      <c r="AW824" s="14" t="s">
        <v>34</v>
      </c>
      <c r="AX824" s="14" t="s">
        <v>73</v>
      </c>
      <c r="AY824" s="254" t="s">
        <v>144</v>
      </c>
    </row>
    <row r="825" s="15" customFormat="1">
      <c r="A825" s="15"/>
      <c r="B825" s="255"/>
      <c r="C825" s="256"/>
      <c r="D825" s="235" t="s">
        <v>155</v>
      </c>
      <c r="E825" s="257" t="s">
        <v>21</v>
      </c>
      <c r="F825" s="258" t="s">
        <v>159</v>
      </c>
      <c r="G825" s="256"/>
      <c r="H825" s="259">
        <v>35.548999999999999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5" t="s">
        <v>155</v>
      </c>
      <c r="AU825" s="265" t="s">
        <v>83</v>
      </c>
      <c r="AV825" s="15" t="s">
        <v>151</v>
      </c>
      <c r="AW825" s="15" t="s">
        <v>34</v>
      </c>
      <c r="AX825" s="15" t="s">
        <v>81</v>
      </c>
      <c r="AY825" s="265" t="s">
        <v>144</v>
      </c>
    </row>
    <row r="826" s="2" customFormat="1" ht="24.15" customHeight="1">
      <c r="A826" s="40"/>
      <c r="B826" s="41"/>
      <c r="C826" s="215" t="s">
        <v>672</v>
      </c>
      <c r="D826" s="215" t="s">
        <v>146</v>
      </c>
      <c r="E826" s="216" t="s">
        <v>673</v>
      </c>
      <c r="F826" s="217" t="s">
        <v>674</v>
      </c>
      <c r="G826" s="218" t="s">
        <v>177</v>
      </c>
      <c r="H826" s="219">
        <v>17.687999999999999</v>
      </c>
      <c r="I826" s="220"/>
      <c r="J826" s="221">
        <f>ROUND(I826*H826,2)</f>
        <v>0</v>
      </c>
      <c r="K826" s="217" t="s">
        <v>21</v>
      </c>
      <c r="L826" s="46"/>
      <c r="M826" s="222" t="s">
        <v>21</v>
      </c>
      <c r="N826" s="223" t="s">
        <v>44</v>
      </c>
      <c r="O826" s="86"/>
      <c r="P826" s="224">
        <f>O826*H826</f>
        <v>0</v>
      </c>
      <c r="Q826" s="224">
        <v>0.01255</v>
      </c>
      <c r="R826" s="224">
        <f>Q826*H826</f>
        <v>0.2219844</v>
      </c>
      <c r="S826" s="224">
        <v>0</v>
      </c>
      <c r="T826" s="225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6" t="s">
        <v>279</v>
      </c>
      <c r="AT826" s="226" t="s">
        <v>146</v>
      </c>
      <c r="AU826" s="226" t="s">
        <v>83</v>
      </c>
      <c r="AY826" s="19" t="s">
        <v>144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19" t="s">
        <v>81</v>
      </c>
      <c r="BK826" s="227">
        <f>ROUND(I826*H826,2)</f>
        <v>0</v>
      </c>
      <c r="BL826" s="19" t="s">
        <v>279</v>
      </c>
      <c r="BM826" s="226" t="s">
        <v>675</v>
      </c>
    </row>
    <row r="827" s="2" customFormat="1">
      <c r="A827" s="40"/>
      <c r="B827" s="41"/>
      <c r="C827" s="42"/>
      <c r="D827" s="235" t="s">
        <v>467</v>
      </c>
      <c r="E827" s="42"/>
      <c r="F827" s="276" t="s">
        <v>572</v>
      </c>
      <c r="G827" s="42"/>
      <c r="H827" s="42"/>
      <c r="I827" s="230"/>
      <c r="J827" s="42"/>
      <c r="K827" s="42"/>
      <c r="L827" s="46"/>
      <c r="M827" s="231"/>
      <c r="N827" s="232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467</v>
      </c>
      <c r="AU827" s="19" t="s">
        <v>83</v>
      </c>
    </row>
    <row r="828" s="13" customFormat="1">
      <c r="A828" s="13"/>
      <c r="B828" s="233"/>
      <c r="C828" s="234"/>
      <c r="D828" s="235" t="s">
        <v>155</v>
      </c>
      <c r="E828" s="236" t="s">
        <v>21</v>
      </c>
      <c r="F828" s="237" t="s">
        <v>157</v>
      </c>
      <c r="G828" s="234"/>
      <c r="H828" s="236" t="s">
        <v>21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155</v>
      </c>
      <c r="AU828" s="243" t="s">
        <v>83</v>
      </c>
      <c r="AV828" s="13" t="s">
        <v>81</v>
      </c>
      <c r="AW828" s="13" t="s">
        <v>34</v>
      </c>
      <c r="AX828" s="13" t="s">
        <v>73</v>
      </c>
      <c r="AY828" s="243" t="s">
        <v>144</v>
      </c>
    </row>
    <row r="829" s="13" customFormat="1">
      <c r="A829" s="13"/>
      <c r="B829" s="233"/>
      <c r="C829" s="234"/>
      <c r="D829" s="235" t="s">
        <v>155</v>
      </c>
      <c r="E829" s="236" t="s">
        <v>21</v>
      </c>
      <c r="F829" s="237" t="s">
        <v>364</v>
      </c>
      <c r="G829" s="234"/>
      <c r="H829" s="236" t="s">
        <v>21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155</v>
      </c>
      <c r="AU829" s="243" t="s">
        <v>83</v>
      </c>
      <c r="AV829" s="13" t="s">
        <v>81</v>
      </c>
      <c r="AW829" s="13" t="s">
        <v>34</v>
      </c>
      <c r="AX829" s="13" t="s">
        <v>73</v>
      </c>
      <c r="AY829" s="243" t="s">
        <v>144</v>
      </c>
    </row>
    <row r="830" s="14" customFormat="1">
      <c r="A830" s="14"/>
      <c r="B830" s="244"/>
      <c r="C830" s="245"/>
      <c r="D830" s="235" t="s">
        <v>155</v>
      </c>
      <c r="E830" s="246" t="s">
        <v>21</v>
      </c>
      <c r="F830" s="247" t="s">
        <v>676</v>
      </c>
      <c r="G830" s="245"/>
      <c r="H830" s="248">
        <v>3.8399999999999999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155</v>
      </c>
      <c r="AU830" s="254" t="s">
        <v>83</v>
      </c>
      <c r="AV830" s="14" t="s">
        <v>83</v>
      </c>
      <c r="AW830" s="14" t="s">
        <v>34</v>
      </c>
      <c r="AX830" s="14" t="s">
        <v>73</v>
      </c>
      <c r="AY830" s="254" t="s">
        <v>144</v>
      </c>
    </row>
    <row r="831" s="13" customFormat="1">
      <c r="A831" s="13"/>
      <c r="B831" s="233"/>
      <c r="C831" s="234"/>
      <c r="D831" s="235" t="s">
        <v>155</v>
      </c>
      <c r="E831" s="236" t="s">
        <v>21</v>
      </c>
      <c r="F831" s="237" t="s">
        <v>366</v>
      </c>
      <c r="G831" s="234"/>
      <c r="H831" s="236" t="s">
        <v>21</v>
      </c>
      <c r="I831" s="238"/>
      <c r="J831" s="234"/>
      <c r="K831" s="234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155</v>
      </c>
      <c r="AU831" s="243" t="s">
        <v>83</v>
      </c>
      <c r="AV831" s="13" t="s">
        <v>81</v>
      </c>
      <c r="AW831" s="13" t="s">
        <v>34</v>
      </c>
      <c r="AX831" s="13" t="s">
        <v>73</v>
      </c>
      <c r="AY831" s="243" t="s">
        <v>144</v>
      </c>
    </row>
    <row r="832" s="14" customFormat="1">
      <c r="A832" s="14"/>
      <c r="B832" s="244"/>
      <c r="C832" s="245"/>
      <c r="D832" s="235" t="s">
        <v>155</v>
      </c>
      <c r="E832" s="246" t="s">
        <v>21</v>
      </c>
      <c r="F832" s="247" t="s">
        <v>677</v>
      </c>
      <c r="G832" s="245"/>
      <c r="H832" s="248">
        <v>2.5019999999999998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155</v>
      </c>
      <c r="AU832" s="254" t="s">
        <v>83</v>
      </c>
      <c r="AV832" s="14" t="s">
        <v>83</v>
      </c>
      <c r="AW832" s="14" t="s">
        <v>34</v>
      </c>
      <c r="AX832" s="14" t="s">
        <v>73</v>
      </c>
      <c r="AY832" s="254" t="s">
        <v>144</v>
      </c>
    </row>
    <row r="833" s="13" customFormat="1">
      <c r="A833" s="13"/>
      <c r="B833" s="233"/>
      <c r="C833" s="234"/>
      <c r="D833" s="235" t="s">
        <v>155</v>
      </c>
      <c r="E833" s="236" t="s">
        <v>21</v>
      </c>
      <c r="F833" s="237" t="s">
        <v>368</v>
      </c>
      <c r="G833" s="234"/>
      <c r="H833" s="236" t="s">
        <v>21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155</v>
      </c>
      <c r="AU833" s="243" t="s">
        <v>83</v>
      </c>
      <c r="AV833" s="13" t="s">
        <v>81</v>
      </c>
      <c r="AW833" s="13" t="s">
        <v>34</v>
      </c>
      <c r="AX833" s="13" t="s">
        <v>73</v>
      </c>
      <c r="AY833" s="243" t="s">
        <v>144</v>
      </c>
    </row>
    <row r="834" s="14" customFormat="1">
      <c r="A834" s="14"/>
      <c r="B834" s="244"/>
      <c r="C834" s="245"/>
      <c r="D834" s="235" t="s">
        <v>155</v>
      </c>
      <c r="E834" s="246" t="s">
        <v>21</v>
      </c>
      <c r="F834" s="247" t="s">
        <v>677</v>
      </c>
      <c r="G834" s="245"/>
      <c r="H834" s="248">
        <v>2.5019999999999998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155</v>
      </c>
      <c r="AU834" s="254" t="s">
        <v>83</v>
      </c>
      <c r="AV834" s="14" t="s">
        <v>83</v>
      </c>
      <c r="AW834" s="14" t="s">
        <v>34</v>
      </c>
      <c r="AX834" s="14" t="s">
        <v>73</v>
      </c>
      <c r="AY834" s="254" t="s">
        <v>144</v>
      </c>
    </row>
    <row r="835" s="13" customFormat="1">
      <c r="A835" s="13"/>
      <c r="B835" s="233"/>
      <c r="C835" s="234"/>
      <c r="D835" s="235" t="s">
        <v>155</v>
      </c>
      <c r="E835" s="236" t="s">
        <v>21</v>
      </c>
      <c r="F835" s="237" t="s">
        <v>246</v>
      </c>
      <c r="G835" s="234"/>
      <c r="H835" s="236" t="s">
        <v>21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155</v>
      </c>
      <c r="AU835" s="243" t="s">
        <v>83</v>
      </c>
      <c r="AV835" s="13" t="s">
        <v>81</v>
      </c>
      <c r="AW835" s="13" t="s">
        <v>34</v>
      </c>
      <c r="AX835" s="13" t="s">
        <v>73</v>
      </c>
      <c r="AY835" s="243" t="s">
        <v>144</v>
      </c>
    </row>
    <row r="836" s="13" customFormat="1">
      <c r="A836" s="13"/>
      <c r="B836" s="233"/>
      <c r="C836" s="234"/>
      <c r="D836" s="235" t="s">
        <v>155</v>
      </c>
      <c r="E836" s="236" t="s">
        <v>21</v>
      </c>
      <c r="F836" s="237" t="s">
        <v>369</v>
      </c>
      <c r="G836" s="234"/>
      <c r="H836" s="236" t="s">
        <v>21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155</v>
      </c>
      <c r="AU836" s="243" t="s">
        <v>83</v>
      </c>
      <c r="AV836" s="13" t="s">
        <v>81</v>
      </c>
      <c r="AW836" s="13" t="s">
        <v>34</v>
      </c>
      <c r="AX836" s="13" t="s">
        <v>73</v>
      </c>
      <c r="AY836" s="243" t="s">
        <v>144</v>
      </c>
    </row>
    <row r="837" s="14" customFormat="1">
      <c r="A837" s="14"/>
      <c r="B837" s="244"/>
      <c r="C837" s="245"/>
      <c r="D837" s="235" t="s">
        <v>155</v>
      </c>
      <c r="E837" s="246" t="s">
        <v>21</v>
      </c>
      <c r="F837" s="247" t="s">
        <v>676</v>
      </c>
      <c r="G837" s="245"/>
      <c r="H837" s="248">
        <v>3.8399999999999999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155</v>
      </c>
      <c r="AU837" s="254" t="s">
        <v>83</v>
      </c>
      <c r="AV837" s="14" t="s">
        <v>83</v>
      </c>
      <c r="AW837" s="14" t="s">
        <v>34</v>
      </c>
      <c r="AX837" s="14" t="s">
        <v>73</v>
      </c>
      <c r="AY837" s="254" t="s">
        <v>144</v>
      </c>
    </row>
    <row r="838" s="13" customFormat="1">
      <c r="A838" s="13"/>
      <c r="B838" s="233"/>
      <c r="C838" s="234"/>
      <c r="D838" s="235" t="s">
        <v>155</v>
      </c>
      <c r="E838" s="236" t="s">
        <v>21</v>
      </c>
      <c r="F838" s="237" t="s">
        <v>370</v>
      </c>
      <c r="G838" s="234"/>
      <c r="H838" s="236" t="s">
        <v>21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155</v>
      </c>
      <c r="AU838" s="243" t="s">
        <v>83</v>
      </c>
      <c r="AV838" s="13" t="s">
        <v>81</v>
      </c>
      <c r="AW838" s="13" t="s">
        <v>34</v>
      </c>
      <c r="AX838" s="13" t="s">
        <v>73</v>
      </c>
      <c r="AY838" s="243" t="s">
        <v>144</v>
      </c>
    </row>
    <row r="839" s="14" customFormat="1">
      <c r="A839" s="14"/>
      <c r="B839" s="244"/>
      <c r="C839" s="245"/>
      <c r="D839" s="235" t="s">
        <v>155</v>
      </c>
      <c r="E839" s="246" t="s">
        <v>21</v>
      </c>
      <c r="F839" s="247" t="s">
        <v>677</v>
      </c>
      <c r="G839" s="245"/>
      <c r="H839" s="248">
        <v>2.5019999999999998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155</v>
      </c>
      <c r="AU839" s="254" t="s">
        <v>83</v>
      </c>
      <c r="AV839" s="14" t="s">
        <v>83</v>
      </c>
      <c r="AW839" s="14" t="s">
        <v>34</v>
      </c>
      <c r="AX839" s="14" t="s">
        <v>73</v>
      </c>
      <c r="AY839" s="254" t="s">
        <v>144</v>
      </c>
    </row>
    <row r="840" s="13" customFormat="1">
      <c r="A840" s="13"/>
      <c r="B840" s="233"/>
      <c r="C840" s="234"/>
      <c r="D840" s="235" t="s">
        <v>155</v>
      </c>
      <c r="E840" s="236" t="s">
        <v>21</v>
      </c>
      <c r="F840" s="237" t="s">
        <v>371</v>
      </c>
      <c r="G840" s="234"/>
      <c r="H840" s="236" t="s">
        <v>21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155</v>
      </c>
      <c r="AU840" s="243" t="s">
        <v>83</v>
      </c>
      <c r="AV840" s="13" t="s">
        <v>81</v>
      </c>
      <c r="AW840" s="13" t="s">
        <v>34</v>
      </c>
      <c r="AX840" s="13" t="s">
        <v>73</v>
      </c>
      <c r="AY840" s="243" t="s">
        <v>144</v>
      </c>
    </row>
    <row r="841" s="14" customFormat="1">
      <c r="A841" s="14"/>
      <c r="B841" s="244"/>
      <c r="C841" s="245"/>
      <c r="D841" s="235" t="s">
        <v>155</v>
      </c>
      <c r="E841" s="246" t="s">
        <v>21</v>
      </c>
      <c r="F841" s="247" t="s">
        <v>677</v>
      </c>
      <c r="G841" s="245"/>
      <c r="H841" s="248">
        <v>2.5019999999999998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155</v>
      </c>
      <c r="AU841" s="254" t="s">
        <v>83</v>
      </c>
      <c r="AV841" s="14" t="s">
        <v>83</v>
      </c>
      <c r="AW841" s="14" t="s">
        <v>34</v>
      </c>
      <c r="AX841" s="14" t="s">
        <v>73</v>
      </c>
      <c r="AY841" s="254" t="s">
        <v>144</v>
      </c>
    </row>
    <row r="842" s="15" customFormat="1">
      <c r="A842" s="15"/>
      <c r="B842" s="255"/>
      <c r="C842" s="256"/>
      <c r="D842" s="235" t="s">
        <v>155</v>
      </c>
      <c r="E842" s="257" t="s">
        <v>21</v>
      </c>
      <c r="F842" s="258" t="s">
        <v>159</v>
      </c>
      <c r="G842" s="256"/>
      <c r="H842" s="259">
        <v>17.687999999999999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5" t="s">
        <v>155</v>
      </c>
      <c r="AU842" s="265" t="s">
        <v>83</v>
      </c>
      <c r="AV842" s="15" t="s">
        <v>151</v>
      </c>
      <c r="AW842" s="15" t="s">
        <v>34</v>
      </c>
      <c r="AX842" s="15" t="s">
        <v>81</v>
      </c>
      <c r="AY842" s="265" t="s">
        <v>144</v>
      </c>
    </row>
    <row r="843" s="2" customFormat="1" ht="37.8" customHeight="1">
      <c r="A843" s="40"/>
      <c r="B843" s="41"/>
      <c r="C843" s="215" t="s">
        <v>678</v>
      </c>
      <c r="D843" s="215" t="s">
        <v>146</v>
      </c>
      <c r="E843" s="216" t="s">
        <v>679</v>
      </c>
      <c r="F843" s="217" t="s">
        <v>680</v>
      </c>
      <c r="G843" s="218" t="s">
        <v>163</v>
      </c>
      <c r="H843" s="219">
        <v>4.0860000000000003</v>
      </c>
      <c r="I843" s="220"/>
      <c r="J843" s="221">
        <f>ROUND(I843*H843,2)</f>
        <v>0</v>
      </c>
      <c r="K843" s="217" t="s">
        <v>150</v>
      </c>
      <c r="L843" s="46"/>
      <c r="M843" s="222" t="s">
        <v>21</v>
      </c>
      <c r="N843" s="223" t="s">
        <v>44</v>
      </c>
      <c r="O843" s="86"/>
      <c r="P843" s="224">
        <f>O843*H843</f>
        <v>0</v>
      </c>
      <c r="Q843" s="224">
        <v>0</v>
      </c>
      <c r="R843" s="224">
        <f>Q843*H843</f>
        <v>0</v>
      </c>
      <c r="S843" s="224">
        <v>0</v>
      </c>
      <c r="T843" s="225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6" t="s">
        <v>279</v>
      </c>
      <c r="AT843" s="226" t="s">
        <v>146</v>
      </c>
      <c r="AU843" s="226" t="s">
        <v>83</v>
      </c>
      <c r="AY843" s="19" t="s">
        <v>144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19" t="s">
        <v>81</v>
      </c>
      <c r="BK843" s="227">
        <f>ROUND(I843*H843,2)</f>
        <v>0</v>
      </c>
      <c r="BL843" s="19" t="s">
        <v>279</v>
      </c>
      <c r="BM843" s="226" t="s">
        <v>681</v>
      </c>
    </row>
    <row r="844" s="2" customFormat="1">
      <c r="A844" s="40"/>
      <c r="B844" s="41"/>
      <c r="C844" s="42"/>
      <c r="D844" s="228" t="s">
        <v>153</v>
      </c>
      <c r="E844" s="42"/>
      <c r="F844" s="229" t="s">
        <v>682</v>
      </c>
      <c r="G844" s="42"/>
      <c r="H844" s="42"/>
      <c r="I844" s="230"/>
      <c r="J844" s="42"/>
      <c r="K844" s="42"/>
      <c r="L844" s="46"/>
      <c r="M844" s="231"/>
      <c r="N844" s="232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153</v>
      </c>
      <c r="AU844" s="19" t="s">
        <v>83</v>
      </c>
    </row>
    <row r="845" s="12" customFormat="1" ht="22.8" customHeight="1">
      <c r="A845" s="12"/>
      <c r="B845" s="199"/>
      <c r="C845" s="200"/>
      <c r="D845" s="201" t="s">
        <v>72</v>
      </c>
      <c r="E845" s="213" t="s">
        <v>683</v>
      </c>
      <c r="F845" s="213" t="s">
        <v>684</v>
      </c>
      <c r="G845" s="200"/>
      <c r="H845" s="200"/>
      <c r="I845" s="203"/>
      <c r="J845" s="214">
        <f>BK845</f>
        <v>0</v>
      </c>
      <c r="K845" s="200"/>
      <c r="L845" s="205"/>
      <c r="M845" s="206"/>
      <c r="N845" s="207"/>
      <c r="O845" s="207"/>
      <c r="P845" s="208">
        <f>SUM(P846:P849)</f>
        <v>0</v>
      </c>
      <c r="Q845" s="207"/>
      <c r="R845" s="208">
        <f>SUM(R846:R849)</f>
        <v>0</v>
      </c>
      <c r="S845" s="207"/>
      <c r="T845" s="209">
        <f>SUM(T846:T849)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10" t="s">
        <v>83</v>
      </c>
      <c r="AT845" s="211" t="s">
        <v>72</v>
      </c>
      <c r="AU845" s="211" t="s">
        <v>81</v>
      </c>
      <c r="AY845" s="210" t="s">
        <v>144</v>
      </c>
      <c r="BK845" s="212">
        <f>SUM(BK846:BK849)</f>
        <v>0</v>
      </c>
    </row>
    <row r="846" s="2" customFormat="1" ht="33" customHeight="1">
      <c r="A846" s="40"/>
      <c r="B846" s="41"/>
      <c r="C846" s="215" t="s">
        <v>685</v>
      </c>
      <c r="D846" s="215" t="s">
        <v>146</v>
      </c>
      <c r="E846" s="216" t="s">
        <v>686</v>
      </c>
      <c r="F846" s="217" t="s">
        <v>687</v>
      </c>
      <c r="G846" s="218" t="s">
        <v>375</v>
      </c>
      <c r="H846" s="219">
        <v>1</v>
      </c>
      <c r="I846" s="220"/>
      <c r="J846" s="221">
        <f>ROUND(I846*H846,2)</f>
        <v>0</v>
      </c>
      <c r="K846" s="217" t="s">
        <v>21</v>
      </c>
      <c r="L846" s="46"/>
      <c r="M846" s="222" t="s">
        <v>21</v>
      </c>
      <c r="N846" s="223" t="s">
        <v>44</v>
      </c>
      <c r="O846" s="86"/>
      <c r="P846" s="224">
        <f>O846*H846</f>
        <v>0</v>
      </c>
      <c r="Q846" s="224">
        <v>0</v>
      </c>
      <c r="R846" s="224">
        <f>Q846*H846</f>
        <v>0</v>
      </c>
      <c r="S846" s="224">
        <v>0</v>
      </c>
      <c r="T846" s="225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6" t="s">
        <v>279</v>
      </c>
      <c r="AT846" s="226" t="s">
        <v>146</v>
      </c>
      <c r="AU846" s="226" t="s">
        <v>83</v>
      </c>
      <c r="AY846" s="19" t="s">
        <v>144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19" t="s">
        <v>81</v>
      </c>
      <c r="BK846" s="227">
        <f>ROUND(I846*H846,2)</f>
        <v>0</v>
      </c>
      <c r="BL846" s="19" t="s">
        <v>279</v>
      </c>
      <c r="BM846" s="226" t="s">
        <v>688</v>
      </c>
    </row>
    <row r="847" s="14" customFormat="1">
      <c r="A847" s="14"/>
      <c r="B847" s="244"/>
      <c r="C847" s="245"/>
      <c r="D847" s="235" t="s">
        <v>155</v>
      </c>
      <c r="E847" s="246" t="s">
        <v>21</v>
      </c>
      <c r="F847" s="247" t="s">
        <v>81</v>
      </c>
      <c r="G847" s="245"/>
      <c r="H847" s="248">
        <v>1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155</v>
      </c>
      <c r="AU847" s="254" t="s">
        <v>83</v>
      </c>
      <c r="AV847" s="14" t="s">
        <v>83</v>
      </c>
      <c r="AW847" s="14" t="s">
        <v>34</v>
      </c>
      <c r="AX847" s="14" t="s">
        <v>81</v>
      </c>
      <c r="AY847" s="254" t="s">
        <v>144</v>
      </c>
    </row>
    <row r="848" s="2" customFormat="1" ht="24.15" customHeight="1">
      <c r="A848" s="40"/>
      <c r="B848" s="41"/>
      <c r="C848" s="215" t="s">
        <v>689</v>
      </c>
      <c r="D848" s="215" t="s">
        <v>146</v>
      </c>
      <c r="E848" s="216" t="s">
        <v>690</v>
      </c>
      <c r="F848" s="217" t="s">
        <v>691</v>
      </c>
      <c r="G848" s="218" t="s">
        <v>375</v>
      </c>
      <c r="H848" s="219">
        <v>4</v>
      </c>
      <c r="I848" s="220"/>
      <c r="J848" s="221">
        <f>ROUND(I848*H848,2)</f>
        <v>0</v>
      </c>
      <c r="K848" s="217" t="s">
        <v>21</v>
      </c>
      <c r="L848" s="46"/>
      <c r="M848" s="222" t="s">
        <v>21</v>
      </c>
      <c r="N848" s="223" t="s">
        <v>44</v>
      </c>
      <c r="O848" s="86"/>
      <c r="P848" s="224">
        <f>O848*H848</f>
        <v>0</v>
      </c>
      <c r="Q848" s="224">
        <v>0</v>
      </c>
      <c r="R848" s="224">
        <f>Q848*H848</f>
        <v>0</v>
      </c>
      <c r="S848" s="224">
        <v>0</v>
      </c>
      <c r="T848" s="225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26" t="s">
        <v>279</v>
      </c>
      <c r="AT848" s="226" t="s">
        <v>146</v>
      </c>
      <c r="AU848" s="226" t="s">
        <v>83</v>
      </c>
      <c r="AY848" s="19" t="s">
        <v>144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19" t="s">
        <v>81</v>
      </c>
      <c r="BK848" s="227">
        <f>ROUND(I848*H848,2)</f>
        <v>0</v>
      </c>
      <c r="BL848" s="19" t="s">
        <v>279</v>
      </c>
      <c r="BM848" s="226" t="s">
        <v>692</v>
      </c>
    </row>
    <row r="849" s="14" customFormat="1">
      <c r="A849" s="14"/>
      <c r="B849" s="244"/>
      <c r="C849" s="245"/>
      <c r="D849" s="235" t="s">
        <v>155</v>
      </c>
      <c r="E849" s="246" t="s">
        <v>21</v>
      </c>
      <c r="F849" s="247" t="s">
        <v>151</v>
      </c>
      <c r="G849" s="245"/>
      <c r="H849" s="248">
        <v>4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155</v>
      </c>
      <c r="AU849" s="254" t="s">
        <v>83</v>
      </c>
      <c r="AV849" s="14" t="s">
        <v>83</v>
      </c>
      <c r="AW849" s="14" t="s">
        <v>34</v>
      </c>
      <c r="AX849" s="14" t="s">
        <v>81</v>
      </c>
      <c r="AY849" s="254" t="s">
        <v>144</v>
      </c>
    </row>
    <row r="850" s="12" customFormat="1" ht="22.8" customHeight="1">
      <c r="A850" s="12"/>
      <c r="B850" s="199"/>
      <c r="C850" s="200"/>
      <c r="D850" s="201" t="s">
        <v>72</v>
      </c>
      <c r="E850" s="213" t="s">
        <v>693</v>
      </c>
      <c r="F850" s="213" t="s">
        <v>694</v>
      </c>
      <c r="G850" s="200"/>
      <c r="H850" s="200"/>
      <c r="I850" s="203"/>
      <c r="J850" s="214">
        <f>BK850</f>
        <v>0</v>
      </c>
      <c r="K850" s="200"/>
      <c r="L850" s="205"/>
      <c r="M850" s="206"/>
      <c r="N850" s="207"/>
      <c r="O850" s="207"/>
      <c r="P850" s="208">
        <f>SUM(P851:P858)</f>
        <v>0</v>
      </c>
      <c r="Q850" s="207"/>
      <c r="R850" s="208">
        <f>SUM(R851:R858)</f>
        <v>0</v>
      </c>
      <c r="S850" s="207"/>
      <c r="T850" s="209">
        <f>SUM(T851:T858)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10" t="s">
        <v>83</v>
      </c>
      <c r="AT850" s="211" t="s">
        <v>72</v>
      </c>
      <c r="AU850" s="211" t="s">
        <v>81</v>
      </c>
      <c r="AY850" s="210" t="s">
        <v>144</v>
      </c>
      <c r="BK850" s="212">
        <f>SUM(BK851:BK858)</f>
        <v>0</v>
      </c>
    </row>
    <row r="851" s="2" customFormat="1" ht="24.15" customHeight="1">
      <c r="A851" s="40"/>
      <c r="B851" s="41"/>
      <c r="C851" s="215" t="s">
        <v>695</v>
      </c>
      <c r="D851" s="215" t="s">
        <v>146</v>
      </c>
      <c r="E851" s="216" t="s">
        <v>696</v>
      </c>
      <c r="F851" s="217" t="s">
        <v>697</v>
      </c>
      <c r="G851" s="218" t="s">
        <v>163</v>
      </c>
      <c r="H851" s="219">
        <v>1.3160000000000001</v>
      </c>
      <c r="I851" s="220"/>
      <c r="J851" s="221">
        <f>ROUND(I851*H851,2)</f>
        <v>0</v>
      </c>
      <c r="K851" s="217" t="s">
        <v>21</v>
      </c>
      <c r="L851" s="46"/>
      <c r="M851" s="222" t="s">
        <v>21</v>
      </c>
      <c r="N851" s="223" t="s">
        <v>44</v>
      </c>
      <c r="O851" s="86"/>
      <c r="P851" s="224">
        <f>O851*H851</f>
        <v>0</v>
      </c>
      <c r="Q851" s="224">
        <v>0</v>
      </c>
      <c r="R851" s="224">
        <f>Q851*H851</f>
        <v>0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279</v>
      </c>
      <c r="AT851" s="226" t="s">
        <v>146</v>
      </c>
      <c r="AU851" s="226" t="s">
        <v>83</v>
      </c>
      <c r="AY851" s="19" t="s">
        <v>144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81</v>
      </c>
      <c r="BK851" s="227">
        <f>ROUND(I851*H851,2)</f>
        <v>0</v>
      </c>
      <c r="BL851" s="19" t="s">
        <v>279</v>
      </c>
      <c r="BM851" s="226" t="s">
        <v>698</v>
      </c>
    </row>
    <row r="852" s="13" customFormat="1">
      <c r="A852" s="13"/>
      <c r="B852" s="233"/>
      <c r="C852" s="234"/>
      <c r="D852" s="235" t="s">
        <v>155</v>
      </c>
      <c r="E852" s="236" t="s">
        <v>21</v>
      </c>
      <c r="F852" s="237" t="s">
        <v>699</v>
      </c>
      <c r="G852" s="234"/>
      <c r="H852" s="236" t="s">
        <v>21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155</v>
      </c>
      <c r="AU852" s="243" t="s">
        <v>83</v>
      </c>
      <c r="AV852" s="13" t="s">
        <v>81</v>
      </c>
      <c r="AW852" s="13" t="s">
        <v>34</v>
      </c>
      <c r="AX852" s="13" t="s">
        <v>73</v>
      </c>
      <c r="AY852" s="243" t="s">
        <v>144</v>
      </c>
    </row>
    <row r="853" s="13" customFormat="1">
      <c r="A853" s="13"/>
      <c r="B853" s="233"/>
      <c r="C853" s="234"/>
      <c r="D853" s="235" t="s">
        <v>155</v>
      </c>
      <c r="E853" s="236" t="s">
        <v>21</v>
      </c>
      <c r="F853" s="237" t="s">
        <v>700</v>
      </c>
      <c r="G853" s="234"/>
      <c r="H853" s="236" t="s">
        <v>21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155</v>
      </c>
      <c r="AU853" s="243" t="s">
        <v>83</v>
      </c>
      <c r="AV853" s="13" t="s">
        <v>81</v>
      </c>
      <c r="AW853" s="13" t="s">
        <v>34</v>
      </c>
      <c r="AX853" s="13" t="s">
        <v>73</v>
      </c>
      <c r="AY853" s="243" t="s">
        <v>144</v>
      </c>
    </row>
    <row r="854" s="14" customFormat="1">
      <c r="A854" s="14"/>
      <c r="B854" s="244"/>
      <c r="C854" s="245"/>
      <c r="D854" s="235" t="s">
        <v>155</v>
      </c>
      <c r="E854" s="246" t="s">
        <v>21</v>
      </c>
      <c r="F854" s="247" t="s">
        <v>701</v>
      </c>
      <c r="G854" s="245"/>
      <c r="H854" s="248">
        <v>1.3160000000000001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155</v>
      </c>
      <c r="AU854" s="254" t="s">
        <v>83</v>
      </c>
      <c r="AV854" s="14" t="s">
        <v>83</v>
      </c>
      <c r="AW854" s="14" t="s">
        <v>34</v>
      </c>
      <c r="AX854" s="14" t="s">
        <v>73</v>
      </c>
      <c r="AY854" s="254" t="s">
        <v>144</v>
      </c>
    </row>
    <row r="855" s="15" customFormat="1">
      <c r="A855" s="15"/>
      <c r="B855" s="255"/>
      <c r="C855" s="256"/>
      <c r="D855" s="235" t="s">
        <v>155</v>
      </c>
      <c r="E855" s="257" t="s">
        <v>21</v>
      </c>
      <c r="F855" s="258" t="s">
        <v>159</v>
      </c>
      <c r="G855" s="256"/>
      <c r="H855" s="259">
        <v>1.3160000000000001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155</v>
      </c>
      <c r="AU855" s="265" t="s">
        <v>83</v>
      </c>
      <c r="AV855" s="15" t="s">
        <v>151</v>
      </c>
      <c r="AW855" s="15" t="s">
        <v>34</v>
      </c>
      <c r="AX855" s="15" t="s">
        <v>81</v>
      </c>
      <c r="AY855" s="265" t="s">
        <v>144</v>
      </c>
    </row>
    <row r="856" s="2" customFormat="1" ht="24.15" customHeight="1">
      <c r="A856" s="40"/>
      <c r="B856" s="41"/>
      <c r="C856" s="215" t="s">
        <v>702</v>
      </c>
      <c r="D856" s="215" t="s">
        <v>146</v>
      </c>
      <c r="E856" s="216" t="s">
        <v>703</v>
      </c>
      <c r="F856" s="217" t="s">
        <v>704</v>
      </c>
      <c r="G856" s="218" t="s">
        <v>705</v>
      </c>
      <c r="H856" s="219">
        <v>19</v>
      </c>
      <c r="I856" s="220"/>
      <c r="J856" s="221">
        <f>ROUND(I856*H856,2)</f>
        <v>0</v>
      </c>
      <c r="K856" s="217" t="s">
        <v>21</v>
      </c>
      <c r="L856" s="46"/>
      <c r="M856" s="222" t="s">
        <v>21</v>
      </c>
      <c r="N856" s="223" t="s">
        <v>44</v>
      </c>
      <c r="O856" s="86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279</v>
      </c>
      <c r="AT856" s="226" t="s">
        <v>146</v>
      </c>
      <c r="AU856" s="226" t="s">
        <v>83</v>
      </c>
      <c r="AY856" s="19" t="s">
        <v>144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81</v>
      </c>
      <c r="BK856" s="227">
        <f>ROUND(I856*H856,2)</f>
        <v>0</v>
      </c>
      <c r="BL856" s="19" t="s">
        <v>279</v>
      </c>
      <c r="BM856" s="226" t="s">
        <v>706</v>
      </c>
    </row>
    <row r="857" s="14" customFormat="1">
      <c r="A857" s="14"/>
      <c r="B857" s="244"/>
      <c r="C857" s="245"/>
      <c r="D857" s="235" t="s">
        <v>155</v>
      </c>
      <c r="E857" s="246" t="s">
        <v>21</v>
      </c>
      <c r="F857" s="247" t="s">
        <v>381</v>
      </c>
      <c r="G857" s="245"/>
      <c r="H857" s="248">
        <v>19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155</v>
      </c>
      <c r="AU857" s="254" t="s">
        <v>83</v>
      </c>
      <c r="AV857" s="14" t="s">
        <v>83</v>
      </c>
      <c r="AW857" s="14" t="s">
        <v>34</v>
      </c>
      <c r="AX857" s="14" t="s">
        <v>73</v>
      </c>
      <c r="AY857" s="254" t="s">
        <v>144</v>
      </c>
    </row>
    <row r="858" s="15" customFormat="1">
      <c r="A858" s="15"/>
      <c r="B858" s="255"/>
      <c r="C858" s="256"/>
      <c r="D858" s="235" t="s">
        <v>155</v>
      </c>
      <c r="E858" s="257" t="s">
        <v>21</v>
      </c>
      <c r="F858" s="258" t="s">
        <v>159</v>
      </c>
      <c r="G858" s="256"/>
      <c r="H858" s="259">
        <v>19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5" t="s">
        <v>155</v>
      </c>
      <c r="AU858" s="265" t="s">
        <v>83</v>
      </c>
      <c r="AV858" s="15" t="s">
        <v>151</v>
      </c>
      <c r="AW858" s="15" t="s">
        <v>34</v>
      </c>
      <c r="AX858" s="15" t="s">
        <v>81</v>
      </c>
      <c r="AY858" s="265" t="s">
        <v>144</v>
      </c>
    </row>
    <row r="859" s="12" customFormat="1" ht="22.8" customHeight="1">
      <c r="A859" s="12"/>
      <c r="B859" s="199"/>
      <c r="C859" s="200"/>
      <c r="D859" s="201" t="s">
        <v>72</v>
      </c>
      <c r="E859" s="213" t="s">
        <v>707</v>
      </c>
      <c r="F859" s="213" t="s">
        <v>708</v>
      </c>
      <c r="G859" s="200"/>
      <c r="H859" s="200"/>
      <c r="I859" s="203"/>
      <c r="J859" s="214">
        <f>BK859</f>
        <v>0</v>
      </c>
      <c r="K859" s="200"/>
      <c r="L859" s="205"/>
      <c r="M859" s="206"/>
      <c r="N859" s="207"/>
      <c r="O859" s="207"/>
      <c r="P859" s="208">
        <f>SUM(P860:P875)</f>
        <v>0</v>
      </c>
      <c r="Q859" s="207"/>
      <c r="R859" s="208">
        <f>SUM(R860:R875)</f>
        <v>0.015287399999999998</v>
      </c>
      <c r="S859" s="207"/>
      <c r="T859" s="209">
        <f>SUM(T860:T875)</f>
        <v>0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210" t="s">
        <v>83</v>
      </c>
      <c r="AT859" s="211" t="s">
        <v>72</v>
      </c>
      <c r="AU859" s="211" t="s">
        <v>81</v>
      </c>
      <c r="AY859" s="210" t="s">
        <v>144</v>
      </c>
      <c r="BK859" s="212">
        <f>SUM(BK860:BK875)</f>
        <v>0</v>
      </c>
    </row>
    <row r="860" s="2" customFormat="1" ht="16.5" customHeight="1">
      <c r="A860" s="40"/>
      <c r="B860" s="41"/>
      <c r="C860" s="215" t="s">
        <v>709</v>
      </c>
      <c r="D860" s="215" t="s">
        <v>146</v>
      </c>
      <c r="E860" s="216" t="s">
        <v>710</v>
      </c>
      <c r="F860" s="217" t="s">
        <v>711</v>
      </c>
      <c r="G860" s="218" t="s">
        <v>177</v>
      </c>
      <c r="H860" s="219">
        <v>0.54000000000000004</v>
      </c>
      <c r="I860" s="220"/>
      <c r="J860" s="221">
        <f>ROUND(I860*H860,2)</f>
        <v>0</v>
      </c>
      <c r="K860" s="217" t="s">
        <v>150</v>
      </c>
      <c r="L860" s="46"/>
      <c r="M860" s="222" t="s">
        <v>21</v>
      </c>
      <c r="N860" s="223" t="s">
        <v>44</v>
      </c>
      <c r="O860" s="86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279</v>
      </c>
      <c r="AT860" s="226" t="s">
        <v>146</v>
      </c>
      <c r="AU860" s="226" t="s">
        <v>83</v>
      </c>
      <c r="AY860" s="19" t="s">
        <v>144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81</v>
      </c>
      <c r="BK860" s="227">
        <f>ROUND(I860*H860,2)</f>
        <v>0</v>
      </c>
      <c r="BL860" s="19" t="s">
        <v>279</v>
      </c>
      <c r="BM860" s="226" t="s">
        <v>712</v>
      </c>
    </row>
    <row r="861" s="2" customFormat="1">
      <c r="A861" s="40"/>
      <c r="B861" s="41"/>
      <c r="C861" s="42"/>
      <c r="D861" s="228" t="s">
        <v>153</v>
      </c>
      <c r="E861" s="42"/>
      <c r="F861" s="229" t="s">
        <v>713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153</v>
      </c>
      <c r="AU861" s="19" t="s">
        <v>83</v>
      </c>
    </row>
    <row r="862" s="14" customFormat="1">
      <c r="A862" s="14"/>
      <c r="B862" s="244"/>
      <c r="C862" s="245"/>
      <c r="D862" s="235" t="s">
        <v>155</v>
      </c>
      <c r="E862" s="246" t="s">
        <v>21</v>
      </c>
      <c r="F862" s="247" t="s">
        <v>97</v>
      </c>
      <c r="G862" s="245"/>
      <c r="H862" s="248">
        <v>0.54000000000000004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155</v>
      </c>
      <c r="AU862" s="254" t="s">
        <v>83</v>
      </c>
      <c r="AV862" s="14" t="s">
        <v>83</v>
      </c>
      <c r="AW862" s="14" t="s">
        <v>34</v>
      </c>
      <c r="AX862" s="14" t="s">
        <v>81</v>
      </c>
      <c r="AY862" s="254" t="s">
        <v>144</v>
      </c>
    </row>
    <row r="863" s="2" customFormat="1" ht="16.5" customHeight="1">
      <c r="A863" s="40"/>
      <c r="B863" s="41"/>
      <c r="C863" s="215" t="s">
        <v>714</v>
      </c>
      <c r="D863" s="215" t="s">
        <v>146</v>
      </c>
      <c r="E863" s="216" t="s">
        <v>715</v>
      </c>
      <c r="F863" s="217" t="s">
        <v>716</v>
      </c>
      <c r="G863" s="218" t="s">
        <v>177</v>
      </c>
      <c r="H863" s="219">
        <v>0.54000000000000004</v>
      </c>
      <c r="I863" s="220"/>
      <c r="J863" s="221">
        <f>ROUND(I863*H863,2)</f>
        <v>0</v>
      </c>
      <c r="K863" s="217" t="s">
        <v>150</v>
      </c>
      <c r="L863" s="46"/>
      <c r="M863" s="222" t="s">
        <v>21</v>
      </c>
      <c r="N863" s="223" t="s">
        <v>44</v>
      </c>
      <c r="O863" s="86"/>
      <c r="P863" s="224">
        <f>O863*H863</f>
        <v>0</v>
      </c>
      <c r="Q863" s="224">
        <v>0.00029999999999999997</v>
      </c>
      <c r="R863" s="224">
        <f>Q863*H863</f>
        <v>0.00016200000000000001</v>
      </c>
      <c r="S863" s="224">
        <v>0</v>
      </c>
      <c r="T863" s="225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6" t="s">
        <v>279</v>
      </c>
      <c r="AT863" s="226" t="s">
        <v>146</v>
      </c>
      <c r="AU863" s="226" t="s">
        <v>83</v>
      </c>
      <c r="AY863" s="19" t="s">
        <v>144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9" t="s">
        <v>81</v>
      </c>
      <c r="BK863" s="227">
        <f>ROUND(I863*H863,2)</f>
        <v>0</v>
      </c>
      <c r="BL863" s="19" t="s">
        <v>279</v>
      </c>
      <c r="BM863" s="226" t="s">
        <v>717</v>
      </c>
    </row>
    <row r="864" s="2" customFormat="1">
      <c r="A864" s="40"/>
      <c r="B864" s="41"/>
      <c r="C864" s="42"/>
      <c r="D864" s="228" t="s">
        <v>153</v>
      </c>
      <c r="E864" s="42"/>
      <c r="F864" s="229" t="s">
        <v>718</v>
      </c>
      <c r="G864" s="42"/>
      <c r="H864" s="42"/>
      <c r="I864" s="230"/>
      <c r="J864" s="42"/>
      <c r="K864" s="42"/>
      <c r="L864" s="46"/>
      <c r="M864" s="231"/>
      <c r="N864" s="232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153</v>
      </c>
      <c r="AU864" s="19" t="s">
        <v>83</v>
      </c>
    </row>
    <row r="865" s="14" customFormat="1">
      <c r="A865" s="14"/>
      <c r="B865" s="244"/>
      <c r="C865" s="245"/>
      <c r="D865" s="235" t="s">
        <v>155</v>
      </c>
      <c r="E865" s="246" t="s">
        <v>21</v>
      </c>
      <c r="F865" s="247" t="s">
        <v>97</v>
      </c>
      <c r="G865" s="245"/>
      <c r="H865" s="248">
        <v>0.54000000000000004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155</v>
      </c>
      <c r="AU865" s="254" t="s">
        <v>83</v>
      </c>
      <c r="AV865" s="14" t="s">
        <v>83</v>
      </c>
      <c r="AW865" s="14" t="s">
        <v>34</v>
      </c>
      <c r="AX865" s="14" t="s">
        <v>81</v>
      </c>
      <c r="AY865" s="254" t="s">
        <v>144</v>
      </c>
    </row>
    <row r="866" s="2" customFormat="1" ht="37.8" customHeight="1">
      <c r="A866" s="40"/>
      <c r="B866" s="41"/>
      <c r="C866" s="215" t="s">
        <v>719</v>
      </c>
      <c r="D866" s="215" t="s">
        <v>146</v>
      </c>
      <c r="E866" s="216" t="s">
        <v>720</v>
      </c>
      <c r="F866" s="217" t="s">
        <v>721</v>
      </c>
      <c r="G866" s="218" t="s">
        <v>177</v>
      </c>
      <c r="H866" s="219">
        <v>0.54000000000000004</v>
      </c>
      <c r="I866" s="220"/>
      <c r="J866" s="221">
        <f>ROUND(I866*H866,2)</f>
        <v>0</v>
      </c>
      <c r="K866" s="217" t="s">
        <v>21</v>
      </c>
      <c r="L866" s="46"/>
      <c r="M866" s="222" t="s">
        <v>21</v>
      </c>
      <c r="N866" s="223" t="s">
        <v>44</v>
      </c>
      <c r="O866" s="86"/>
      <c r="P866" s="224">
        <f>O866*H866</f>
        <v>0</v>
      </c>
      <c r="Q866" s="224">
        <v>0.0068900000000000003</v>
      </c>
      <c r="R866" s="224">
        <f>Q866*H866</f>
        <v>0.0037206000000000006</v>
      </c>
      <c r="S866" s="224">
        <v>0</v>
      </c>
      <c r="T866" s="225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6" t="s">
        <v>279</v>
      </c>
      <c r="AT866" s="226" t="s">
        <v>146</v>
      </c>
      <c r="AU866" s="226" t="s">
        <v>83</v>
      </c>
      <c r="AY866" s="19" t="s">
        <v>144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19" t="s">
        <v>81</v>
      </c>
      <c r="BK866" s="227">
        <f>ROUND(I866*H866,2)</f>
        <v>0</v>
      </c>
      <c r="BL866" s="19" t="s">
        <v>279</v>
      </c>
      <c r="BM866" s="226" t="s">
        <v>722</v>
      </c>
    </row>
    <row r="867" s="13" customFormat="1">
      <c r="A867" s="13"/>
      <c r="B867" s="233"/>
      <c r="C867" s="234"/>
      <c r="D867" s="235" t="s">
        <v>155</v>
      </c>
      <c r="E867" s="236" t="s">
        <v>21</v>
      </c>
      <c r="F867" s="237" t="s">
        <v>723</v>
      </c>
      <c r="G867" s="234"/>
      <c r="H867" s="236" t="s">
        <v>21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155</v>
      </c>
      <c r="AU867" s="243" t="s">
        <v>83</v>
      </c>
      <c r="AV867" s="13" t="s">
        <v>81</v>
      </c>
      <c r="AW867" s="13" t="s">
        <v>34</v>
      </c>
      <c r="AX867" s="13" t="s">
        <v>73</v>
      </c>
      <c r="AY867" s="243" t="s">
        <v>144</v>
      </c>
    </row>
    <row r="868" s="13" customFormat="1">
      <c r="A868" s="13"/>
      <c r="B868" s="233"/>
      <c r="C868" s="234"/>
      <c r="D868" s="235" t="s">
        <v>155</v>
      </c>
      <c r="E868" s="236" t="s">
        <v>21</v>
      </c>
      <c r="F868" s="237" t="s">
        <v>156</v>
      </c>
      <c r="G868" s="234"/>
      <c r="H868" s="236" t="s">
        <v>21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155</v>
      </c>
      <c r="AU868" s="243" t="s">
        <v>83</v>
      </c>
      <c r="AV868" s="13" t="s">
        <v>81</v>
      </c>
      <c r="AW868" s="13" t="s">
        <v>34</v>
      </c>
      <c r="AX868" s="13" t="s">
        <v>73</v>
      </c>
      <c r="AY868" s="243" t="s">
        <v>144</v>
      </c>
    </row>
    <row r="869" s="13" customFormat="1">
      <c r="A869" s="13"/>
      <c r="B869" s="233"/>
      <c r="C869" s="234"/>
      <c r="D869" s="235" t="s">
        <v>155</v>
      </c>
      <c r="E869" s="236" t="s">
        <v>21</v>
      </c>
      <c r="F869" s="237" t="s">
        <v>157</v>
      </c>
      <c r="G869" s="234"/>
      <c r="H869" s="236" t="s">
        <v>21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155</v>
      </c>
      <c r="AU869" s="243" t="s">
        <v>83</v>
      </c>
      <c r="AV869" s="13" t="s">
        <v>81</v>
      </c>
      <c r="AW869" s="13" t="s">
        <v>34</v>
      </c>
      <c r="AX869" s="13" t="s">
        <v>73</v>
      </c>
      <c r="AY869" s="243" t="s">
        <v>144</v>
      </c>
    </row>
    <row r="870" s="14" customFormat="1">
      <c r="A870" s="14"/>
      <c r="B870" s="244"/>
      <c r="C870" s="245"/>
      <c r="D870" s="235" t="s">
        <v>155</v>
      </c>
      <c r="E870" s="246" t="s">
        <v>21</v>
      </c>
      <c r="F870" s="247" t="s">
        <v>724</v>
      </c>
      <c r="G870" s="245"/>
      <c r="H870" s="248">
        <v>0.54000000000000004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155</v>
      </c>
      <c r="AU870" s="254" t="s">
        <v>83</v>
      </c>
      <c r="AV870" s="14" t="s">
        <v>83</v>
      </c>
      <c r="AW870" s="14" t="s">
        <v>34</v>
      </c>
      <c r="AX870" s="14" t="s">
        <v>73</v>
      </c>
      <c r="AY870" s="254" t="s">
        <v>144</v>
      </c>
    </row>
    <row r="871" s="16" customFormat="1">
      <c r="A871" s="16"/>
      <c r="B871" s="277"/>
      <c r="C871" s="278"/>
      <c r="D871" s="235" t="s">
        <v>155</v>
      </c>
      <c r="E871" s="279" t="s">
        <v>97</v>
      </c>
      <c r="F871" s="280" t="s">
        <v>725</v>
      </c>
      <c r="G871" s="278"/>
      <c r="H871" s="281">
        <v>0.54000000000000004</v>
      </c>
      <c r="I871" s="282"/>
      <c r="J871" s="278"/>
      <c r="K871" s="278"/>
      <c r="L871" s="283"/>
      <c r="M871" s="284"/>
      <c r="N871" s="285"/>
      <c r="O871" s="285"/>
      <c r="P871" s="285"/>
      <c r="Q871" s="285"/>
      <c r="R871" s="285"/>
      <c r="S871" s="285"/>
      <c r="T871" s="28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87" t="s">
        <v>155</v>
      </c>
      <c r="AU871" s="287" t="s">
        <v>83</v>
      </c>
      <c r="AV871" s="16" t="s">
        <v>167</v>
      </c>
      <c r="AW871" s="16" t="s">
        <v>34</v>
      </c>
      <c r="AX871" s="16" t="s">
        <v>73</v>
      </c>
      <c r="AY871" s="287" t="s">
        <v>144</v>
      </c>
    </row>
    <row r="872" s="15" customFormat="1">
      <c r="A872" s="15"/>
      <c r="B872" s="255"/>
      <c r="C872" s="256"/>
      <c r="D872" s="235" t="s">
        <v>155</v>
      </c>
      <c r="E872" s="257" t="s">
        <v>21</v>
      </c>
      <c r="F872" s="258" t="s">
        <v>159</v>
      </c>
      <c r="G872" s="256"/>
      <c r="H872" s="259">
        <v>0.54000000000000004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155</v>
      </c>
      <c r="AU872" s="265" t="s">
        <v>83</v>
      </c>
      <c r="AV872" s="15" t="s">
        <v>151</v>
      </c>
      <c r="AW872" s="15" t="s">
        <v>34</v>
      </c>
      <c r="AX872" s="15" t="s">
        <v>81</v>
      </c>
      <c r="AY872" s="265" t="s">
        <v>144</v>
      </c>
    </row>
    <row r="873" s="2" customFormat="1" ht="16.5" customHeight="1">
      <c r="A873" s="40"/>
      <c r="B873" s="41"/>
      <c r="C873" s="266" t="s">
        <v>726</v>
      </c>
      <c r="D873" s="266" t="s">
        <v>160</v>
      </c>
      <c r="E873" s="267" t="s">
        <v>727</v>
      </c>
      <c r="F873" s="268" t="s">
        <v>728</v>
      </c>
      <c r="G873" s="269" t="s">
        <v>177</v>
      </c>
      <c r="H873" s="270">
        <v>0.59399999999999997</v>
      </c>
      <c r="I873" s="271"/>
      <c r="J873" s="272">
        <f>ROUND(I873*H873,2)</f>
        <v>0</v>
      </c>
      <c r="K873" s="268" t="s">
        <v>21</v>
      </c>
      <c r="L873" s="273"/>
      <c r="M873" s="274" t="s">
        <v>21</v>
      </c>
      <c r="N873" s="275" t="s">
        <v>44</v>
      </c>
      <c r="O873" s="86"/>
      <c r="P873" s="224">
        <f>O873*H873</f>
        <v>0</v>
      </c>
      <c r="Q873" s="224">
        <v>0.019199999999999998</v>
      </c>
      <c r="R873" s="224">
        <f>Q873*H873</f>
        <v>0.011404799999999998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470</v>
      </c>
      <c r="AT873" s="226" t="s">
        <v>160</v>
      </c>
      <c r="AU873" s="226" t="s">
        <v>83</v>
      </c>
      <c r="AY873" s="19" t="s">
        <v>144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81</v>
      </c>
      <c r="BK873" s="227">
        <f>ROUND(I873*H873,2)</f>
        <v>0</v>
      </c>
      <c r="BL873" s="19" t="s">
        <v>279</v>
      </c>
      <c r="BM873" s="226" t="s">
        <v>729</v>
      </c>
    </row>
    <row r="874" s="14" customFormat="1">
      <c r="A874" s="14"/>
      <c r="B874" s="244"/>
      <c r="C874" s="245"/>
      <c r="D874" s="235" t="s">
        <v>155</v>
      </c>
      <c r="E874" s="246" t="s">
        <v>21</v>
      </c>
      <c r="F874" s="247" t="s">
        <v>730</v>
      </c>
      <c r="G874" s="245"/>
      <c r="H874" s="248">
        <v>0.59399999999999997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155</v>
      </c>
      <c r="AU874" s="254" t="s">
        <v>83</v>
      </c>
      <c r="AV874" s="14" t="s">
        <v>83</v>
      </c>
      <c r="AW874" s="14" t="s">
        <v>34</v>
      </c>
      <c r="AX874" s="14" t="s">
        <v>73</v>
      </c>
      <c r="AY874" s="254" t="s">
        <v>144</v>
      </c>
    </row>
    <row r="875" s="15" customFormat="1">
      <c r="A875" s="15"/>
      <c r="B875" s="255"/>
      <c r="C875" s="256"/>
      <c r="D875" s="235" t="s">
        <v>155</v>
      </c>
      <c r="E875" s="257" t="s">
        <v>21</v>
      </c>
      <c r="F875" s="258" t="s">
        <v>159</v>
      </c>
      <c r="G875" s="256"/>
      <c r="H875" s="259">
        <v>0.59399999999999997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5" t="s">
        <v>155</v>
      </c>
      <c r="AU875" s="265" t="s">
        <v>83</v>
      </c>
      <c r="AV875" s="15" t="s">
        <v>151</v>
      </c>
      <c r="AW875" s="15" t="s">
        <v>34</v>
      </c>
      <c r="AX875" s="15" t="s">
        <v>81</v>
      </c>
      <c r="AY875" s="265" t="s">
        <v>144</v>
      </c>
    </row>
    <row r="876" s="12" customFormat="1" ht="22.8" customHeight="1">
      <c r="A876" s="12"/>
      <c r="B876" s="199"/>
      <c r="C876" s="200"/>
      <c r="D876" s="201" t="s">
        <v>72</v>
      </c>
      <c r="E876" s="213" t="s">
        <v>731</v>
      </c>
      <c r="F876" s="213" t="s">
        <v>732</v>
      </c>
      <c r="G876" s="200"/>
      <c r="H876" s="200"/>
      <c r="I876" s="203"/>
      <c r="J876" s="214">
        <f>BK876</f>
        <v>0</v>
      </c>
      <c r="K876" s="200"/>
      <c r="L876" s="205"/>
      <c r="M876" s="206"/>
      <c r="N876" s="207"/>
      <c r="O876" s="207"/>
      <c r="P876" s="208">
        <f>SUM(P877:P900)</f>
        <v>0</v>
      </c>
      <c r="Q876" s="207"/>
      <c r="R876" s="208">
        <f>SUM(R877:R900)</f>
        <v>0.33018399999999998</v>
      </c>
      <c r="S876" s="207"/>
      <c r="T876" s="209">
        <f>SUM(T877:T900)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10" t="s">
        <v>83</v>
      </c>
      <c r="AT876" s="211" t="s">
        <v>72</v>
      </c>
      <c r="AU876" s="211" t="s">
        <v>81</v>
      </c>
      <c r="AY876" s="210" t="s">
        <v>144</v>
      </c>
      <c r="BK876" s="212">
        <f>SUM(BK877:BK900)</f>
        <v>0</v>
      </c>
    </row>
    <row r="877" s="2" customFormat="1" ht="16.5" customHeight="1">
      <c r="A877" s="40"/>
      <c r="B877" s="41"/>
      <c r="C877" s="215" t="s">
        <v>733</v>
      </c>
      <c r="D877" s="215" t="s">
        <v>146</v>
      </c>
      <c r="E877" s="216" t="s">
        <v>734</v>
      </c>
      <c r="F877" s="217" t="s">
        <v>735</v>
      </c>
      <c r="G877" s="218" t="s">
        <v>177</v>
      </c>
      <c r="H877" s="219">
        <v>11.08</v>
      </c>
      <c r="I877" s="220"/>
      <c r="J877" s="221">
        <f>ROUND(I877*H877,2)</f>
        <v>0</v>
      </c>
      <c r="K877" s="217" t="s">
        <v>150</v>
      </c>
      <c r="L877" s="46"/>
      <c r="M877" s="222" t="s">
        <v>21</v>
      </c>
      <c r="N877" s="223" t="s">
        <v>44</v>
      </c>
      <c r="O877" s="86"/>
      <c r="P877" s="224">
        <f>O877*H877</f>
        <v>0</v>
      </c>
      <c r="Q877" s="224">
        <v>0.00029999999999999997</v>
      </c>
      <c r="R877" s="224">
        <f>Q877*H877</f>
        <v>0.0033239999999999997</v>
      </c>
      <c r="S877" s="224">
        <v>0</v>
      </c>
      <c r="T877" s="225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6" t="s">
        <v>279</v>
      </c>
      <c r="AT877" s="226" t="s">
        <v>146</v>
      </c>
      <c r="AU877" s="226" t="s">
        <v>83</v>
      </c>
      <c r="AY877" s="19" t="s">
        <v>144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9" t="s">
        <v>81</v>
      </c>
      <c r="BK877" s="227">
        <f>ROUND(I877*H877,2)</f>
        <v>0</v>
      </c>
      <c r="BL877" s="19" t="s">
        <v>279</v>
      </c>
      <c r="BM877" s="226" t="s">
        <v>736</v>
      </c>
    </row>
    <row r="878" s="2" customFormat="1">
      <c r="A878" s="40"/>
      <c r="B878" s="41"/>
      <c r="C878" s="42"/>
      <c r="D878" s="228" t="s">
        <v>153</v>
      </c>
      <c r="E878" s="42"/>
      <c r="F878" s="229" t="s">
        <v>737</v>
      </c>
      <c r="G878" s="42"/>
      <c r="H878" s="42"/>
      <c r="I878" s="230"/>
      <c r="J878" s="42"/>
      <c r="K878" s="42"/>
      <c r="L878" s="46"/>
      <c r="M878" s="231"/>
      <c r="N878" s="232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153</v>
      </c>
      <c r="AU878" s="19" t="s">
        <v>83</v>
      </c>
    </row>
    <row r="879" s="14" customFormat="1">
      <c r="A879" s="14"/>
      <c r="B879" s="244"/>
      <c r="C879" s="245"/>
      <c r="D879" s="235" t="s">
        <v>155</v>
      </c>
      <c r="E879" s="246" t="s">
        <v>21</v>
      </c>
      <c r="F879" s="247" t="s">
        <v>99</v>
      </c>
      <c r="G879" s="245"/>
      <c r="H879" s="248">
        <v>11.08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155</v>
      </c>
      <c r="AU879" s="254" t="s">
        <v>83</v>
      </c>
      <c r="AV879" s="14" t="s">
        <v>83</v>
      </c>
      <c r="AW879" s="14" t="s">
        <v>34</v>
      </c>
      <c r="AX879" s="14" t="s">
        <v>73</v>
      </c>
      <c r="AY879" s="254" t="s">
        <v>144</v>
      </c>
    </row>
    <row r="880" s="15" customFormat="1">
      <c r="A880" s="15"/>
      <c r="B880" s="255"/>
      <c r="C880" s="256"/>
      <c r="D880" s="235" t="s">
        <v>155</v>
      </c>
      <c r="E880" s="257" t="s">
        <v>21</v>
      </c>
      <c r="F880" s="258" t="s">
        <v>159</v>
      </c>
      <c r="G880" s="256"/>
      <c r="H880" s="259">
        <v>11.08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155</v>
      </c>
      <c r="AU880" s="265" t="s">
        <v>83</v>
      </c>
      <c r="AV880" s="15" t="s">
        <v>151</v>
      </c>
      <c r="AW880" s="15" t="s">
        <v>34</v>
      </c>
      <c r="AX880" s="15" t="s">
        <v>81</v>
      </c>
      <c r="AY880" s="265" t="s">
        <v>144</v>
      </c>
    </row>
    <row r="881" s="2" customFormat="1" ht="16.5" customHeight="1">
      <c r="A881" s="40"/>
      <c r="B881" s="41"/>
      <c r="C881" s="215" t="s">
        <v>738</v>
      </c>
      <c r="D881" s="215" t="s">
        <v>146</v>
      </c>
      <c r="E881" s="216" t="s">
        <v>739</v>
      </c>
      <c r="F881" s="217" t="s">
        <v>740</v>
      </c>
      <c r="G881" s="218" t="s">
        <v>177</v>
      </c>
      <c r="H881" s="219">
        <v>11.08</v>
      </c>
      <c r="I881" s="220"/>
      <c r="J881" s="221">
        <f>ROUND(I881*H881,2)</f>
        <v>0</v>
      </c>
      <c r="K881" s="217" t="s">
        <v>21</v>
      </c>
      <c r="L881" s="46"/>
      <c r="M881" s="222" t="s">
        <v>21</v>
      </c>
      <c r="N881" s="223" t="s">
        <v>44</v>
      </c>
      <c r="O881" s="86"/>
      <c r="P881" s="224">
        <f>O881*H881</f>
        <v>0</v>
      </c>
      <c r="Q881" s="224">
        <v>0.0015</v>
      </c>
      <c r="R881" s="224">
        <f>Q881*H881</f>
        <v>0.016619999999999999</v>
      </c>
      <c r="S881" s="224">
        <v>0</v>
      </c>
      <c r="T881" s="225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6" t="s">
        <v>279</v>
      </c>
      <c r="AT881" s="226" t="s">
        <v>146</v>
      </c>
      <c r="AU881" s="226" t="s">
        <v>83</v>
      </c>
      <c r="AY881" s="19" t="s">
        <v>144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19" t="s">
        <v>81</v>
      </c>
      <c r="BK881" s="227">
        <f>ROUND(I881*H881,2)</f>
        <v>0</v>
      </c>
      <c r="BL881" s="19" t="s">
        <v>279</v>
      </c>
      <c r="BM881" s="226" t="s">
        <v>741</v>
      </c>
    </row>
    <row r="882" s="14" customFormat="1">
      <c r="A882" s="14"/>
      <c r="B882" s="244"/>
      <c r="C882" s="245"/>
      <c r="D882" s="235" t="s">
        <v>155</v>
      </c>
      <c r="E882" s="246" t="s">
        <v>21</v>
      </c>
      <c r="F882" s="247" t="s">
        <v>99</v>
      </c>
      <c r="G882" s="245"/>
      <c r="H882" s="248">
        <v>11.08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155</v>
      </c>
      <c r="AU882" s="254" t="s">
        <v>83</v>
      </c>
      <c r="AV882" s="14" t="s">
        <v>83</v>
      </c>
      <c r="AW882" s="14" t="s">
        <v>34</v>
      </c>
      <c r="AX882" s="14" t="s">
        <v>81</v>
      </c>
      <c r="AY882" s="254" t="s">
        <v>144</v>
      </c>
    </row>
    <row r="883" s="2" customFormat="1" ht="33" customHeight="1">
      <c r="A883" s="40"/>
      <c r="B883" s="41"/>
      <c r="C883" s="215" t="s">
        <v>742</v>
      </c>
      <c r="D883" s="215" t="s">
        <v>146</v>
      </c>
      <c r="E883" s="216" t="s">
        <v>743</v>
      </c>
      <c r="F883" s="217" t="s">
        <v>744</v>
      </c>
      <c r="G883" s="218" t="s">
        <v>177</v>
      </c>
      <c r="H883" s="219">
        <v>11.08</v>
      </c>
      <c r="I883" s="220"/>
      <c r="J883" s="221">
        <f>ROUND(I883*H883,2)</f>
        <v>0</v>
      </c>
      <c r="K883" s="217" t="s">
        <v>21</v>
      </c>
      <c r="L883" s="46"/>
      <c r="M883" s="222" t="s">
        <v>21</v>
      </c>
      <c r="N883" s="223" t="s">
        <v>44</v>
      </c>
      <c r="O883" s="86"/>
      <c r="P883" s="224">
        <f>O883*H883</f>
        <v>0</v>
      </c>
      <c r="Q883" s="224">
        <v>0.0060000000000000001</v>
      </c>
      <c r="R883" s="224">
        <f>Q883*H883</f>
        <v>0.066479999999999997</v>
      </c>
      <c r="S883" s="224">
        <v>0</v>
      </c>
      <c r="T883" s="225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6" t="s">
        <v>279</v>
      </c>
      <c r="AT883" s="226" t="s">
        <v>146</v>
      </c>
      <c r="AU883" s="226" t="s">
        <v>83</v>
      </c>
      <c r="AY883" s="19" t="s">
        <v>144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19" t="s">
        <v>81</v>
      </c>
      <c r="BK883" s="227">
        <f>ROUND(I883*H883,2)</f>
        <v>0</v>
      </c>
      <c r="BL883" s="19" t="s">
        <v>279</v>
      </c>
      <c r="BM883" s="226" t="s">
        <v>745</v>
      </c>
    </row>
    <row r="884" s="13" customFormat="1">
      <c r="A884" s="13"/>
      <c r="B884" s="233"/>
      <c r="C884" s="234"/>
      <c r="D884" s="235" t="s">
        <v>155</v>
      </c>
      <c r="E884" s="236" t="s">
        <v>21</v>
      </c>
      <c r="F884" s="237" t="s">
        <v>746</v>
      </c>
      <c r="G884" s="234"/>
      <c r="H884" s="236" t="s">
        <v>21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155</v>
      </c>
      <c r="AU884" s="243" t="s">
        <v>83</v>
      </c>
      <c r="AV884" s="13" t="s">
        <v>81</v>
      </c>
      <c r="AW884" s="13" t="s">
        <v>34</v>
      </c>
      <c r="AX884" s="13" t="s">
        <v>73</v>
      </c>
      <c r="AY884" s="243" t="s">
        <v>144</v>
      </c>
    </row>
    <row r="885" s="13" customFormat="1">
      <c r="A885" s="13"/>
      <c r="B885" s="233"/>
      <c r="C885" s="234"/>
      <c r="D885" s="235" t="s">
        <v>155</v>
      </c>
      <c r="E885" s="236" t="s">
        <v>21</v>
      </c>
      <c r="F885" s="237" t="s">
        <v>364</v>
      </c>
      <c r="G885" s="234"/>
      <c r="H885" s="236" t="s">
        <v>21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155</v>
      </c>
      <c r="AU885" s="243" t="s">
        <v>83</v>
      </c>
      <c r="AV885" s="13" t="s">
        <v>81</v>
      </c>
      <c r="AW885" s="13" t="s">
        <v>34</v>
      </c>
      <c r="AX885" s="13" t="s">
        <v>73</v>
      </c>
      <c r="AY885" s="243" t="s">
        <v>144</v>
      </c>
    </row>
    <row r="886" s="14" customFormat="1">
      <c r="A886" s="14"/>
      <c r="B886" s="244"/>
      <c r="C886" s="245"/>
      <c r="D886" s="235" t="s">
        <v>155</v>
      </c>
      <c r="E886" s="246" t="s">
        <v>21</v>
      </c>
      <c r="F886" s="247" t="s">
        <v>747</v>
      </c>
      <c r="G886" s="245"/>
      <c r="H886" s="248">
        <v>2.3999999999999999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155</v>
      </c>
      <c r="AU886" s="254" t="s">
        <v>83</v>
      </c>
      <c r="AV886" s="14" t="s">
        <v>83</v>
      </c>
      <c r="AW886" s="14" t="s">
        <v>34</v>
      </c>
      <c r="AX886" s="14" t="s">
        <v>73</v>
      </c>
      <c r="AY886" s="254" t="s">
        <v>144</v>
      </c>
    </row>
    <row r="887" s="13" customFormat="1">
      <c r="A887" s="13"/>
      <c r="B887" s="233"/>
      <c r="C887" s="234"/>
      <c r="D887" s="235" t="s">
        <v>155</v>
      </c>
      <c r="E887" s="236" t="s">
        <v>21</v>
      </c>
      <c r="F887" s="237" t="s">
        <v>748</v>
      </c>
      <c r="G887" s="234"/>
      <c r="H887" s="236" t="s">
        <v>21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155</v>
      </c>
      <c r="AU887" s="243" t="s">
        <v>83</v>
      </c>
      <c r="AV887" s="13" t="s">
        <v>81</v>
      </c>
      <c r="AW887" s="13" t="s">
        <v>34</v>
      </c>
      <c r="AX887" s="13" t="s">
        <v>73</v>
      </c>
      <c r="AY887" s="243" t="s">
        <v>144</v>
      </c>
    </row>
    <row r="888" s="14" customFormat="1">
      <c r="A888" s="14"/>
      <c r="B888" s="244"/>
      <c r="C888" s="245"/>
      <c r="D888" s="235" t="s">
        <v>155</v>
      </c>
      <c r="E888" s="246" t="s">
        <v>21</v>
      </c>
      <c r="F888" s="247" t="s">
        <v>749</v>
      </c>
      <c r="G888" s="245"/>
      <c r="H888" s="248">
        <v>1.5700000000000001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155</v>
      </c>
      <c r="AU888" s="254" t="s">
        <v>83</v>
      </c>
      <c r="AV888" s="14" t="s">
        <v>83</v>
      </c>
      <c r="AW888" s="14" t="s">
        <v>34</v>
      </c>
      <c r="AX888" s="14" t="s">
        <v>73</v>
      </c>
      <c r="AY888" s="254" t="s">
        <v>144</v>
      </c>
    </row>
    <row r="889" s="13" customFormat="1">
      <c r="A889" s="13"/>
      <c r="B889" s="233"/>
      <c r="C889" s="234"/>
      <c r="D889" s="235" t="s">
        <v>155</v>
      </c>
      <c r="E889" s="236" t="s">
        <v>21</v>
      </c>
      <c r="F889" s="237" t="s">
        <v>750</v>
      </c>
      <c r="G889" s="234"/>
      <c r="H889" s="236" t="s">
        <v>21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155</v>
      </c>
      <c r="AU889" s="243" t="s">
        <v>83</v>
      </c>
      <c r="AV889" s="13" t="s">
        <v>81</v>
      </c>
      <c r="AW889" s="13" t="s">
        <v>34</v>
      </c>
      <c r="AX889" s="13" t="s">
        <v>73</v>
      </c>
      <c r="AY889" s="243" t="s">
        <v>144</v>
      </c>
    </row>
    <row r="890" s="14" customFormat="1">
      <c r="A890" s="14"/>
      <c r="B890" s="244"/>
      <c r="C890" s="245"/>
      <c r="D890" s="235" t="s">
        <v>155</v>
      </c>
      <c r="E890" s="246" t="s">
        <v>21</v>
      </c>
      <c r="F890" s="247" t="s">
        <v>749</v>
      </c>
      <c r="G890" s="245"/>
      <c r="H890" s="248">
        <v>1.5700000000000001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155</v>
      </c>
      <c r="AU890" s="254" t="s">
        <v>83</v>
      </c>
      <c r="AV890" s="14" t="s">
        <v>83</v>
      </c>
      <c r="AW890" s="14" t="s">
        <v>34</v>
      </c>
      <c r="AX890" s="14" t="s">
        <v>73</v>
      </c>
      <c r="AY890" s="254" t="s">
        <v>144</v>
      </c>
    </row>
    <row r="891" s="13" customFormat="1">
      <c r="A891" s="13"/>
      <c r="B891" s="233"/>
      <c r="C891" s="234"/>
      <c r="D891" s="235" t="s">
        <v>155</v>
      </c>
      <c r="E891" s="236" t="s">
        <v>21</v>
      </c>
      <c r="F891" s="237" t="s">
        <v>369</v>
      </c>
      <c r="G891" s="234"/>
      <c r="H891" s="236" t="s">
        <v>21</v>
      </c>
      <c r="I891" s="238"/>
      <c r="J891" s="234"/>
      <c r="K891" s="234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155</v>
      </c>
      <c r="AU891" s="243" t="s">
        <v>83</v>
      </c>
      <c r="AV891" s="13" t="s">
        <v>81</v>
      </c>
      <c r="AW891" s="13" t="s">
        <v>34</v>
      </c>
      <c r="AX891" s="13" t="s">
        <v>73</v>
      </c>
      <c r="AY891" s="243" t="s">
        <v>144</v>
      </c>
    </row>
    <row r="892" s="14" customFormat="1">
      <c r="A892" s="14"/>
      <c r="B892" s="244"/>
      <c r="C892" s="245"/>
      <c r="D892" s="235" t="s">
        <v>155</v>
      </c>
      <c r="E892" s="246" t="s">
        <v>21</v>
      </c>
      <c r="F892" s="247" t="s">
        <v>747</v>
      </c>
      <c r="G892" s="245"/>
      <c r="H892" s="248">
        <v>2.3999999999999999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155</v>
      </c>
      <c r="AU892" s="254" t="s">
        <v>83</v>
      </c>
      <c r="AV892" s="14" t="s">
        <v>83</v>
      </c>
      <c r="AW892" s="14" t="s">
        <v>34</v>
      </c>
      <c r="AX892" s="14" t="s">
        <v>73</v>
      </c>
      <c r="AY892" s="254" t="s">
        <v>144</v>
      </c>
    </row>
    <row r="893" s="13" customFormat="1">
      <c r="A893" s="13"/>
      <c r="B893" s="233"/>
      <c r="C893" s="234"/>
      <c r="D893" s="235" t="s">
        <v>155</v>
      </c>
      <c r="E893" s="236" t="s">
        <v>21</v>
      </c>
      <c r="F893" s="237" t="s">
        <v>751</v>
      </c>
      <c r="G893" s="234"/>
      <c r="H893" s="236" t="s">
        <v>21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155</v>
      </c>
      <c r="AU893" s="243" t="s">
        <v>83</v>
      </c>
      <c r="AV893" s="13" t="s">
        <v>81</v>
      </c>
      <c r="AW893" s="13" t="s">
        <v>34</v>
      </c>
      <c r="AX893" s="13" t="s">
        <v>73</v>
      </c>
      <c r="AY893" s="243" t="s">
        <v>144</v>
      </c>
    </row>
    <row r="894" s="14" customFormat="1">
      <c r="A894" s="14"/>
      <c r="B894" s="244"/>
      <c r="C894" s="245"/>
      <c r="D894" s="235" t="s">
        <v>155</v>
      </c>
      <c r="E894" s="246" t="s">
        <v>21</v>
      </c>
      <c r="F894" s="247" t="s">
        <v>749</v>
      </c>
      <c r="G894" s="245"/>
      <c r="H894" s="248">
        <v>1.5700000000000001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155</v>
      </c>
      <c r="AU894" s="254" t="s">
        <v>83</v>
      </c>
      <c r="AV894" s="14" t="s">
        <v>83</v>
      </c>
      <c r="AW894" s="14" t="s">
        <v>34</v>
      </c>
      <c r="AX894" s="14" t="s">
        <v>73</v>
      </c>
      <c r="AY894" s="254" t="s">
        <v>144</v>
      </c>
    </row>
    <row r="895" s="13" customFormat="1">
      <c r="A895" s="13"/>
      <c r="B895" s="233"/>
      <c r="C895" s="234"/>
      <c r="D895" s="235" t="s">
        <v>155</v>
      </c>
      <c r="E895" s="236" t="s">
        <v>21</v>
      </c>
      <c r="F895" s="237" t="s">
        <v>752</v>
      </c>
      <c r="G895" s="234"/>
      <c r="H895" s="236" t="s">
        <v>21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155</v>
      </c>
      <c r="AU895" s="243" t="s">
        <v>83</v>
      </c>
      <c r="AV895" s="13" t="s">
        <v>81</v>
      </c>
      <c r="AW895" s="13" t="s">
        <v>34</v>
      </c>
      <c r="AX895" s="13" t="s">
        <v>73</v>
      </c>
      <c r="AY895" s="243" t="s">
        <v>144</v>
      </c>
    </row>
    <row r="896" s="14" customFormat="1">
      <c r="A896" s="14"/>
      <c r="B896" s="244"/>
      <c r="C896" s="245"/>
      <c r="D896" s="235" t="s">
        <v>155</v>
      </c>
      <c r="E896" s="246" t="s">
        <v>21</v>
      </c>
      <c r="F896" s="247" t="s">
        <v>749</v>
      </c>
      <c r="G896" s="245"/>
      <c r="H896" s="248">
        <v>1.5700000000000001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155</v>
      </c>
      <c r="AU896" s="254" t="s">
        <v>83</v>
      </c>
      <c r="AV896" s="14" t="s">
        <v>83</v>
      </c>
      <c r="AW896" s="14" t="s">
        <v>34</v>
      </c>
      <c r="AX896" s="14" t="s">
        <v>73</v>
      </c>
      <c r="AY896" s="254" t="s">
        <v>144</v>
      </c>
    </row>
    <row r="897" s="16" customFormat="1">
      <c r="A897" s="16"/>
      <c r="B897" s="277"/>
      <c r="C897" s="278"/>
      <c r="D897" s="235" t="s">
        <v>155</v>
      </c>
      <c r="E897" s="279" t="s">
        <v>99</v>
      </c>
      <c r="F897" s="280" t="s">
        <v>725</v>
      </c>
      <c r="G897" s="278"/>
      <c r="H897" s="281">
        <v>11.08</v>
      </c>
      <c r="I897" s="282"/>
      <c r="J897" s="278"/>
      <c r="K897" s="278"/>
      <c r="L897" s="283"/>
      <c r="M897" s="284"/>
      <c r="N897" s="285"/>
      <c r="O897" s="285"/>
      <c r="P897" s="285"/>
      <c r="Q897" s="285"/>
      <c r="R897" s="285"/>
      <c r="S897" s="285"/>
      <c r="T897" s="28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87" t="s">
        <v>155</v>
      </c>
      <c r="AU897" s="287" t="s">
        <v>83</v>
      </c>
      <c r="AV897" s="16" t="s">
        <v>167</v>
      </c>
      <c r="AW897" s="16" t="s">
        <v>34</v>
      </c>
      <c r="AX897" s="16" t="s">
        <v>73</v>
      </c>
      <c r="AY897" s="287" t="s">
        <v>144</v>
      </c>
    </row>
    <row r="898" s="15" customFormat="1">
      <c r="A898" s="15"/>
      <c r="B898" s="255"/>
      <c r="C898" s="256"/>
      <c r="D898" s="235" t="s">
        <v>155</v>
      </c>
      <c r="E898" s="257" t="s">
        <v>21</v>
      </c>
      <c r="F898" s="258" t="s">
        <v>159</v>
      </c>
      <c r="G898" s="256"/>
      <c r="H898" s="259">
        <v>11.08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5" t="s">
        <v>155</v>
      </c>
      <c r="AU898" s="265" t="s">
        <v>83</v>
      </c>
      <c r="AV898" s="15" t="s">
        <v>151</v>
      </c>
      <c r="AW898" s="15" t="s">
        <v>34</v>
      </c>
      <c r="AX898" s="15" t="s">
        <v>81</v>
      </c>
      <c r="AY898" s="265" t="s">
        <v>144</v>
      </c>
    </row>
    <row r="899" s="2" customFormat="1" ht="16.5" customHeight="1">
      <c r="A899" s="40"/>
      <c r="B899" s="41"/>
      <c r="C899" s="266" t="s">
        <v>753</v>
      </c>
      <c r="D899" s="266" t="s">
        <v>160</v>
      </c>
      <c r="E899" s="267" t="s">
        <v>754</v>
      </c>
      <c r="F899" s="268" t="s">
        <v>755</v>
      </c>
      <c r="G899" s="269" t="s">
        <v>177</v>
      </c>
      <c r="H899" s="270">
        <v>12.188000000000001</v>
      </c>
      <c r="I899" s="271"/>
      <c r="J899" s="272">
        <f>ROUND(I899*H899,2)</f>
        <v>0</v>
      </c>
      <c r="K899" s="268" t="s">
        <v>21</v>
      </c>
      <c r="L899" s="273"/>
      <c r="M899" s="274" t="s">
        <v>21</v>
      </c>
      <c r="N899" s="275" t="s">
        <v>44</v>
      </c>
      <c r="O899" s="86"/>
      <c r="P899" s="224">
        <f>O899*H899</f>
        <v>0</v>
      </c>
      <c r="Q899" s="224">
        <v>0.02</v>
      </c>
      <c r="R899" s="224">
        <f>Q899*H899</f>
        <v>0.24376</v>
      </c>
      <c r="S899" s="224">
        <v>0</v>
      </c>
      <c r="T899" s="225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6" t="s">
        <v>470</v>
      </c>
      <c r="AT899" s="226" t="s">
        <v>160</v>
      </c>
      <c r="AU899" s="226" t="s">
        <v>83</v>
      </c>
      <c r="AY899" s="19" t="s">
        <v>144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19" t="s">
        <v>81</v>
      </c>
      <c r="BK899" s="227">
        <f>ROUND(I899*H899,2)</f>
        <v>0</v>
      </c>
      <c r="BL899" s="19" t="s">
        <v>279</v>
      </c>
      <c r="BM899" s="226" t="s">
        <v>756</v>
      </c>
    </row>
    <row r="900" s="14" customFormat="1">
      <c r="A900" s="14"/>
      <c r="B900" s="244"/>
      <c r="C900" s="245"/>
      <c r="D900" s="235" t="s">
        <v>155</v>
      </c>
      <c r="E900" s="246" t="s">
        <v>21</v>
      </c>
      <c r="F900" s="247" t="s">
        <v>757</v>
      </c>
      <c r="G900" s="245"/>
      <c r="H900" s="248">
        <v>12.188000000000001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155</v>
      </c>
      <c r="AU900" s="254" t="s">
        <v>83</v>
      </c>
      <c r="AV900" s="14" t="s">
        <v>83</v>
      </c>
      <c r="AW900" s="14" t="s">
        <v>34</v>
      </c>
      <c r="AX900" s="14" t="s">
        <v>81</v>
      </c>
      <c r="AY900" s="254" t="s">
        <v>144</v>
      </c>
    </row>
    <row r="901" s="12" customFormat="1" ht="22.8" customHeight="1">
      <c r="A901" s="12"/>
      <c r="B901" s="199"/>
      <c r="C901" s="200"/>
      <c r="D901" s="201" t="s">
        <v>72</v>
      </c>
      <c r="E901" s="213" t="s">
        <v>758</v>
      </c>
      <c r="F901" s="213" t="s">
        <v>759</v>
      </c>
      <c r="G901" s="200"/>
      <c r="H901" s="200"/>
      <c r="I901" s="203"/>
      <c r="J901" s="214">
        <f>BK901</f>
        <v>0</v>
      </c>
      <c r="K901" s="200"/>
      <c r="L901" s="205"/>
      <c r="M901" s="206"/>
      <c r="N901" s="207"/>
      <c r="O901" s="207"/>
      <c r="P901" s="208">
        <f>SUM(P902:P919)</f>
        <v>0</v>
      </c>
      <c r="Q901" s="207"/>
      <c r="R901" s="208">
        <f>SUM(R902:R919)</f>
        <v>0.09149903999999999</v>
      </c>
      <c r="S901" s="207"/>
      <c r="T901" s="209">
        <f>SUM(T902:T919)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10" t="s">
        <v>83</v>
      </c>
      <c r="AT901" s="211" t="s">
        <v>72</v>
      </c>
      <c r="AU901" s="211" t="s">
        <v>81</v>
      </c>
      <c r="AY901" s="210" t="s">
        <v>144</v>
      </c>
      <c r="BK901" s="212">
        <f>SUM(BK902:BK919)</f>
        <v>0</v>
      </c>
    </row>
    <row r="902" s="2" customFormat="1" ht="16.5" customHeight="1">
      <c r="A902" s="40"/>
      <c r="B902" s="41"/>
      <c r="C902" s="215" t="s">
        <v>760</v>
      </c>
      <c r="D902" s="215" t="s">
        <v>146</v>
      </c>
      <c r="E902" s="216" t="s">
        <v>761</v>
      </c>
      <c r="F902" s="217" t="s">
        <v>762</v>
      </c>
      <c r="G902" s="218" t="s">
        <v>177</v>
      </c>
      <c r="H902" s="219">
        <v>9.7959999999999994</v>
      </c>
      <c r="I902" s="220"/>
      <c r="J902" s="221">
        <f>ROUND(I902*H902,2)</f>
        <v>0</v>
      </c>
      <c r="K902" s="217" t="s">
        <v>150</v>
      </c>
      <c r="L902" s="46"/>
      <c r="M902" s="222" t="s">
        <v>21</v>
      </c>
      <c r="N902" s="223" t="s">
        <v>44</v>
      </c>
      <c r="O902" s="86"/>
      <c r="P902" s="224">
        <f>O902*H902</f>
        <v>0</v>
      </c>
      <c r="Q902" s="224">
        <v>0.00020000000000000001</v>
      </c>
      <c r="R902" s="224">
        <f>Q902*H902</f>
        <v>0.0019591999999999999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279</v>
      </c>
      <c r="AT902" s="226" t="s">
        <v>146</v>
      </c>
      <c r="AU902" s="226" t="s">
        <v>83</v>
      </c>
      <c r="AY902" s="19" t="s">
        <v>144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81</v>
      </c>
      <c r="BK902" s="227">
        <f>ROUND(I902*H902,2)</f>
        <v>0</v>
      </c>
      <c r="BL902" s="19" t="s">
        <v>279</v>
      </c>
      <c r="BM902" s="226" t="s">
        <v>763</v>
      </c>
    </row>
    <row r="903" s="2" customFormat="1">
      <c r="A903" s="40"/>
      <c r="B903" s="41"/>
      <c r="C903" s="42"/>
      <c r="D903" s="228" t="s">
        <v>153</v>
      </c>
      <c r="E903" s="42"/>
      <c r="F903" s="229" t="s">
        <v>764</v>
      </c>
      <c r="G903" s="42"/>
      <c r="H903" s="42"/>
      <c r="I903" s="230"/>
      <c r="J903" s="42"/>
      <c r="K903" s="42"/>
      <c r="L903" s="46"/>
      <c r="M903" s="231"/>
      <c r="N903" s="232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153</v>
      </c>
      <c r="AU903" s="19" t="s">
        <v>83</v>
      </c>
    </row>
    <row r="904" s="13" customFormat="1">
      <c r="A904" s="13"/>
      <c r="B904" s="233"/>
      <c r="C904" s="234"/>
      <c r="D904" s="235" t="s">
        <v>155</v>
      </c>
      <c r="E904" s="236" t="s">
        <v>21</v>
      </c>
      <c r="F904" s="237" t="s">
        <v>174</v>
      </c>
      <c r="G904" s="234"/>
      <c r="H904" s="236" t="s">
        <v>21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155</v>
      </c>
      <c r="AU904" s="243" t="s">
        <v>83</v>
      </c>
      <c r="AV904" s="13" t="s">
        <v>81</v>
      </c>
      <c r="AW904" s="13" t="s">
        <v>34</v>
      </c>
      <c r="AX904" s="13" t="s">
        <v>73</v>
      </c>
      <c r="AY904" s="243" t="s">
        <v>144</v>
      </c>
    </row>
    <row r="905" s="14" customFormat="1">
      <c r="A905" s="14"/>
      <c r="B905" s="244"/>
      <c r="C905" s="245"/>
      <c r="D905" s="235" t="s">
        <v>155</v>
      </c>
      <c r="E905" s="246" t="s">
        <v>21</v>
      </c>
      <c r="F905" s="247" t="s">
        <v>195</v>
      </c>
      <c r="G905" s="245"/>
      <c r="H905" s="248">
        <v>9.7959999999999994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155</v>
      </c>
      <c r="AU905" s="254" t="s">
        <v>83</v>
      </c>
      <c r="AV905" s="14" t="s">
        <v>83</v>
      </c>
      <c r="AW905" s="14" t="s">
        <v>34</v>
      </c>
      <c r="AX905" s="14" t="s">
        <v>73</v>
      </c>
      <c r="AY905" s="254" t="s">
        <v>144</v>
      </c>
    </row>
    <row r="906" s="15" customFormat="1">
      <c r="A906" s="15"/>
      <c r="B906" s="255"/>
      <c r="C906" s="256"/>
      <c r="D906" s="235" t="s">
        <v>155</v>
      </c>
      <c r="E906" s="257" t="s">
        <v>21</v>
      </c>
      <c r="F906" s="258" t="s">
        <v>159</v>
      </c>
      <c r="G906" s="256"/>
      <c r="H906" s="259">
        <v>9.7959999999999994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5" t="s">
        <v>155</v>
      </c>
      <c r="AU906" s="265" t="s">
        <v>83</v>
      </c>
      <c r="AV906" s="15" t="s">
        <v>151</v>
      </c>
      <c r="AW906" s="15" t="s">
        <v>34</v>
      </c>
      <c r="AX906" s="15" t="s">
        <v>81</v>
      </c>
      <c r="AY906" s="265" t="s">
        <v>144</v>
      </c>
    </row>
    <row r="907" s="2" customFormat="1" ht="24.15" customHeight="1">
      <c r="A907" s="40"/>
      <c r="B907" s="41"/>
      <c r="C907" s="215" t="s">
        <v>765</v>
      </c>
      <c r="D907" s="215" t="s">
        <v>146</v>
      </c>
      <c r="E907" s="216" t="s">
        <v>766</v>
      </c>
      <c r="F907" s="217" t="s">
        <v>767</v>
      </c>
      <c r="G907" s="218" t="s">
        <v>177</v>
      </c>
      <c r="H907" s="219">
        <v>344.38400000000001</v>
      </c>
      <c r="I907" s="220"/>
      <c r="J907" s="221">
        <f>ROUND(I907*H907,2)</f>
        <v>0</v>
      </c>
      <c r="K907" s="217" t="s">
        <v>150</v>
      </c>
      <c r="L907" s="46"/>
      <c r="M907" s="222" t="s">
        <v>21</v>
      </c>
      <c r="N907" s="223" t="s">
        <v>44</v>
      </c>
      <c r="O907" s="86"/>
      <c r="P907" s="224">
        <f>O907*H907</f>
        <v>0</v>
      </c>
      <c r="Q907" s="224">
        <v>0.00025999999999999998</v>
      </c>
      <c r="R907" s="224">
        <f>Q907*H907</f>
        <v>0.089539839999999996</v>
      </c>
      <c r="S907" s="224">
        <v>0</v>
      </c>
      <c r="T907" s="225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6" t="s">
        <v>279</v>
      </c>
      <c r="AT907" s="226" t="s">
        <v>146</v>
      </c>
      <c r="AU907" s="226" t="s">
        <v>83</v>
      </c>
      <c r="AY907" s="19" t="s">
        <v>144</v>
      </c>
      <c r="BE907" s="227">
        <f>IF(N907="základní",J907,0)</f>
        <v>0</v>
      </c>
      <c r="BF907" s="227">
        <f>IF(N907="snížená",J907,0)</f>
        <v>0</v>
      </c>
      <c r="BG907" s="227">
        <f>IF(N907="zákl. přenesená",J907,0)</f>
        <v>0</v>
      </c>
      <c r="BH907" s="227">
        <f>IF(N907="sníž. přenesená",J907,0)</f>
        <v>0</v>
      </c>
      <c r="BI907" s="227">
        <f>IF(N907="nulová",J907,0)</f>
        <v>0</v>
      </c>
      <c r="BJ907" s="19" t="s">
        <v>81</v>
      </c>
      <c r="BK907" s="227">
        <f>ROUND(I907*H907,2)</f>
        <v>0</v>
      </c>
      <c r="BL907" s="19" t="s">
        <v>279</v>
      </c>
      <c r="BM907" s="226" t="s">
        <v>768</v>
      </c>
    </row>
    <row r="908" s="2" customFormat="1">
      <c r="A908" s="40"/>
      <c r="B908" s="41"/>
      <c r="C908" s="42"/>
      <c r="D908" s="228" t="s">
        <v>153</v>
      </c>
      <c r="E908" s="42"/>
      <c r="F908" s="229" t="s">
        <v>769</v>
      </c>
      <c r="G908" s="42"/>
      <c r="H908" s="42"/>
      <c r="I908" s="230"/>
      <c r="J908" s="42"/>
      <c r="K908" s="42"/>
      <c r="L908" s="46"/>
      <c r="M908" s="231"/>
      <c r="N908" s="232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153</v>
      </c>
      <c r="AU908" s="19" t="s">
        <v>83</v>
      </c>
    </row>
    <row r="909" s="13" customFormat="1">
      <c r="A909" s="13"/>
      <c r="B909" s="233"/>
      <c r="C909" s="234"/>
      <c r="D909" s="235" t="s">
        <v>155</v>
      </c>
      <c r="E909" s="236" t="s">
        <v>21</v>
      </c>
      <c r="F909" s="237" t="s">
        <v>770</v>
      </c>
      <c r="G909" s="234"/>
      <c r="H909" s="236" t="s">
        <v>21</v>
      </c>
      <c r="I909" s="238"/>
      <c r="J909" s="234"/>
      <c r="K909" s="234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155</v>
      </c>
      <c r="AU909" s="243" t="s">
        <v>83</v>
      </c>
      <c r="AV909" s="13" t="s">
        <v>81</v>
      </c>
      <c r="AW909" s="13" t="s">
        <v>34</v>
      </c>
      <c r="AX909" s="13" t="s">
        <v>73</v>
      </c>
      <c r="AY909" s="243" t="s">
        <v>144</v>
      </c>
    </row>
    <row r="910" s="14" customFormat="1">
      <c r="A910" s="14"/>
      <c r="B910" s="244"/>
      <c r="C910" s="245"/>
      <c r="D910" s="235" t="s">
        <v>155</v>
      </c>
      <c r="E910" s="246" t="s">
        <v>21</v>
      </c>
      <c r="F910" s="247" t="s">
        <v>102</v>
      </c>
      <c r="G910" s="245"/>
      <c r="H910" s="248">
        <v>320.53800000000001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155</v>
      </c>
      <c r="AU910" s="254" t="s">
        <v>83</v>
      </c>
      <c r="AV910" s="14" t="s">
        <v>83</v>
      </c>
      <c r="AW910" s="14" t="s">
        <v>34</v>
      </c>
      <c r="AX910" s="14" t="s">
        <v>73</v>
      </c>
      <c r="AY910" s="254" t="s">
        <v>144</v>
      </c>
    </row>
    <row r="911" s="14" customFormat="1">
      <c r="A911" s="14"/>
      <c r="B911" s="244"/>
      <c r="C911" s="245"/>
      <c r="D911" s="235" t="s">
        <v>155</v>
      </c>
      <c r="E911" s="246" t="s">
        <v>21</v>
      </c>
      <c r="F911" s="247" t="s">
        <v>771</v>
      </c>
      <c r="G911" s="245"/>
      <c r="H911" s="248">
        <v>5.1299999999999999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155</v>
      </c>
      <c r="AU911" s="254" t="s">
        <v>83</v>
      </c>
      <c r="AV911" s="14" t="s">
        <v>83</v>
      </c>
      <c r="AW911" s="14" t="s">
        <v>34</v>
      </c>
      <c r="AX911" s="14" t="s">
        <v>73</v>
      </c>
      <c r="AY911" s="254" t="s">
        <v>144</v>
      </c>
    </row>
    <row r="912" s="13" customFormat="1">
      <c r="A912" s="13"/>
      <c r="B912" s="233"/>
      <c r="C912" s="234"/>
      <c r="D912" s="235" t="s">
        <v>155</v>
      </c>
      <c r="E912" s="236" t="s">
        <v>21</v>
      </c>
      <c r="F912" s="237" t="s">
        <v>772</v>
      </c>
      <c r="G912" s="234"/>
      <c r="H912" s="236" t="s">
        <v>21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155</v>
      </c>
      <c r="AU912" s="243" t="s">
        <v>83</v>
      </c>
      <c r="AV912" s="13" t="s">
        <v>81</v>
      </c>
      <c r="AW912" s="13" t="s">
        <v>34</v>
      </c>
      <c r="AX912" s="13" t="s">
        <v>73</v>
      </c>
      <c r="AY912" s="243" t="s">
        <v>144</v>
      </c>
    </row>
    <row r="913" s="14" customFormat="1">
      <c r="A913" s="14"/>
      <c r="B913" s="244"/>
      <c r="C913" s="245"/>
      <c r="D913" s="235" t="s">
        <v>155</v>
      </c>
      <c r="E913" s="246" t="s">
        <v>21</v>
      </c>
      <c r="F913" s="247" t="s">
        <v>773</v>
      </c>
      <c r="G913" s="245"/>
      <c r="H913" s="248">
        <v>-11.08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155</v>
      </c>
      <c r="AU913" s="254" t="s">
        <v>83</v>
      </c>
      <c r="AV913" s="14" t="s">
        <v>83</v>
      </c>
      <c r="AW913" s="14" t="s">
        <v>34</v>
      </c>
      <c r="AX913" s="14" t="s">
        <v>73</v>
      </c>
      <c r="AY913" s="254" t="s">
        <v>144</v>
      </c>
    </row>
    <row r="914" s="13" customFormat="1">
      <c r="A914" s="13"/>
      <c r="B914" s="233"/>
      <c r="C914" s="234"/>
      <c r="D914" s="235" t="s">
        <v>155</v>
      </c>
      <c r="E914" s="236" t="s">
        <v>21</v>
      </c>
      <c r="F914" s="237" t="s">
        <v>774</v>
      </c>
      <c r="G914" s="234"/>
      <c r="H914" s="236" t="s">
        <v>21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155</v>
      </c>
      <c r="AU914" s="243" t="s">
        <v>83</v>
      </c>
      <c r="AV914" s="13" t="s">
        <v>81</v>
      </c>
      <c r="AW914" s="13" t="s">
        <v>34</v>
      </c>
      <c r="AX914" s="13" t="s">
        <v>73</v>
      </c>
      <c r="AY914" s="243" t="s">
        <v>144</v>
      </c>
    </row>
    <row r="915" s="13" customFormat="1">
      <c r="A915" s="13"/>
      <c r="B915" s="233"/>
      <c r="C915" s="234"/>
      <c r="D915" s="235" t="s">
        <v>155</v>
      </c>
      <c r="E915" s="236" t="s">
        <v>21</v>
      </c>
      <c r="F915" s="237" t="s">
        <v>174</v>
      </c>
      <c r="G915" s="234"/>
      <c r="H915" s="236" t="s">
        <v>21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155</v>
      </c>
      <c r="AU915" s="243" t="s">
        <v>83</v>
      </c>
      <c r="AV915" s="13" t="s">
        <v>81</v>
      </c>
      <c r="AW915" s="13" t="s">
        <v>34</v>
      </c>
      <c r="AX915" s="13" t="s">
        <v>73</v>
      </c>
      <c r="AY915" s="243" t="s">
        <v>144</v>
      </c>
    </row>
    <row r="916" s="14" customFormat="1">
      <c r="A916" s="14"/>
      <c r="B916" s="244"/>
      <c r="C916" s="245"/>
      <c r="D916" s="235" t="s">
        <v>155</v>
      </c>
      <c r="E916" s="246" t="s">
        <v>21</v>
      </c>
      <c r="F916" s="247" t="s">
        <v>195</v>
      </c>
      <c r="G916" s="245"/>
      <c r="H916" s="248">
        <v>9.7959999999999994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155</v>
      </c>
      <c r="AU916" s="254" t="s">
        <v>83</v>
      </c>
      <c r="AV916" s="14" t="s">
        <v>83</v>
      </c>
      <c r="AW916" s="14" t="s">
        <v>34</v>
      </c>
      <c r="AX916" s="14" t="s">
        <v>73</v>
      </c>
      <c r="AY916" s="254" t="s">
        <v>144</v>
      </c>
    </row>
    <row r="917" s="13" customFormat="1">
      <c r="A917" s="13"/>
      <c r="B917" s="233"/>
      <c r="C917" s="234"/>
      <c r="D917" s="235" t="s">
        <v>155</v>
      </c>
      <c r="E917" s="236" t="s">
        <v>21</v>
      </c>
      <c r="F917" s="237" t="s">
        <v>251</v>
      </c>
      <c r="G917" s="234"/>
      <c r="H917" s="236" t="s">
        <v>21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155</v>
      </c>
      <c r="AU917" s="243" t="s">
        <v>83</v>
      </c>
      <c r="AV917" s="13" t="s">
        <v>81</v>
      </c>
      <c r="AW917" s="13" t="s">
        <v>34</v>
      </c>
      <c r="AX917" s="13" t="s">
        <v>73</v>
      </c>
      <c r="AY917" s="243" t="s">
        <v>144</v>
      </c>
    </row>
    <row r="918" s="14" customFormat="1">
      <c r="A918" s="14"/>
      <c r="B918" s="244"/>
      <c r="C918" s="245"/>
      <c r="D918" s="235" t="s">
        <v>155</v>
      </c>
      <c r="E918" s="246" t="s">
        <v>21</v>
      </c>
      <c r="F918" s="247" t="s">
        <v>775</v>
      </c>
      <c r="G918" s="245"/>
      <c r="H918" s="248">
        <v>20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155</v>
      </c>
      <c r="AU918" s="254" t="s">
        <v>83</v>
      </c>
      <c r="AV918" s="14" t="s">
        <v>83</v>
      </c>
      <c r="AW918" s="14" t="s">
        <v>34</v>
      </c>
      <c r="AX918" s="14" t="s">
        <v>73</v>
      </c>
      <c r="AY918" s="254" t="s">
        <v>144</v>
      </c>
    </row>
    <row r="919" s="15" customFormat="1">
      <c r="A919" s="15"/>
      <c r="B919" s="255"/>
      <c r="C919" s="256"/>
      <c r="D919" s="235" t="s">
        <v>155</v>
      </c>
      <c r="E919" s="257" t="s">
        <v>21</v>
      </c>
      <c r="F919" s="258" t="s">
        <v>159</v>
      </c>
      <c r="G919" s="256"/>
      <c r="H919" s="259">
        <v>344.38400000000001</v>
      </c>
      <c r="I919" s="260"/>
      <c r="J919" s="256"/>
      <c r="K919" s="256"/>
      <c r="L919" s="261"/>
      <c r="M919" s="288"/>
      <c r="N919" s="289"/>
      <c r="O919" s="289"/>
      <c r="P919" s="289"/>
      <c r="Q919" s="289"/>
      <c r="R919" s="289"/>
      <c r="S919" s="289"/>
      <c r="T919" s="290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5" t="s">
        <v>155</v>
      </c>
      <c r="AU919" s="265" t="s">
        <v>83</v>
      </c>
      <c r="AV919" s="15" t="s">
        <v>151</v>
      </c>
      <c r="AW919" s="15" t="s">
        <v>34</v>
      </c>
      <c r="AX919" s="15" t="s">
        <v>81</v>
      </c>
      <c r="AY919" s="265" t="s">
        <v>144</v>
      </c>
    </row>
    <row r="920" s="2" customFormat="1" ht="6.96" customHeight="1">
      <c r="A920" s="40"/>
      <c r="B920" s="61"/>
      <c r="C920" s="62"/>
      <c r="D920" s="62"/>
      <c r="E920" s="62"/>
      <c r="F920" s="62"/>
      <c r="G920" s="62"/>
      <c r="H920" s="62"/>
      <c r="I920" s="62"/>
      <c r="J920" s="62"/>
      <c r="K920" s="62"/>
      <c r="L920" s="46"/>
      <c r="M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</sheetData>
  <sheetProtection sheet="1" autoFilter="0" formatColumns="0" formatRows="0" objects="1" scenarios="1" spinCount="100000" saltValue="PcjXiVdI6rIEW8Lc+KInfq/Jg6rt1ICfzfFncheTPjcluCa5XkRuPTTv0dOdsPxndHYtiu9JZpKS4QIEsCtelQ==" hashValue="S5H5/S0MbaBVuZr36Ybn23zwu0Tc98lYtK+SRLcIDzUrrye9I/G6OW6DuIDgRv2D4OBMtX+zBjl9+Cydy+GbOw==" algorithmName="SHA-512" password="CC35"/>
  <autoFilter ref="C94:K919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2_01/174111102"/>
    <hyperlink ref="F111" r:id="rId2" display="https://podminky.urs.cz/item/CS_URS_2022_01/317142442"/>
    <hyperlink ref="F116" r:id="rId3" display="https://podminky.urs.cz/item/CS_URS_2022_01/342272245"/>
    <hyperlink ref="F122" r:id="rId4" display="https://podminky.urs.cz/item/CS_URS_2022_01/342291121"/>
    <hyperlink ref="F128" r:id="rId5" display="https://podminky.urs.cz/item/CS_URS_2022_01/612131101"/>
    <hyperlink ref="F134" r:id="rId6" display="https://podminky.urs.cz/item/CS_URS_2022_01/612135101"/>
    <hyperlink ref="F139" r:id="rId7" display="https://podminky.urs.cz/item/CS_URS_2022_01/612142012"/>
    <hyperlink ref="F149" r:id="rId8" display="https://podminky.urs.cz/item/CS_URS_2022_01/619995001"/>
    <hyperlink ref="F258" r:id="rId9" display="https://podminky.urs.cz/item/CS_URS_2022_01/632450121"/>
    <hyperlink ref="F263" r:id="rId10" display="https://podminky.urs.cz/item/CS_URS_2022_01/632450133"/>
    <hyperlink ref="F269" r:id="rId11" display="https://podminky.urs.cz/item/CS_URS_2022_01/632451212"/>
    <hyperlink ref="F275" r:id="rId12" display="https://podminky.urs.cz/item/CS_URS_2022_01/632481213"/>
    <hyperlink ref="F282" r:id="rId13" display="https://podminky.urs.cz/item/CS_URS_2022_01/949101111"/>
    <hyperlink ref="F418" r:id="rId14" display="https://podminky.urs.cz/item/CS_URS_2022_01/971033331"/>
    <hyperlink ref="F424" r:id="rId15" display="https://podminky.urs.cz/item/CS_URS_2022_01/971033431"/>
    <hyperlink ref="F430" r:id="rId16" display="https://podminky.urs.cz/item/CS_URS_2022_01/971033441"/>
    <hyperlink ref="F438" r:id="rId17" display="https://podminky.urs.cz/item/CS_URS_2022_01/974031145"/>
    <hyperlink ref="F443" r:id="rId18" display="https://podminky.urs.cz/item/CS_URS_2022_01/977151125"/>
    <hyperlink ref="F461" r:id="rId19" display="https://podminky.urs.cz/item/CS_URS_2022_01/977151127"/>
    <hyperlink ref="F467" r:id="rId20" display="https://podminky.urs.cz/item/CS_URS_2022_01/977151128"/>
    <hyperlink ref="F484" r:id="rId21" display="https://podminky.urs.cz/item/CS_URS_2022_01/977151222"/>
    <hyperlink ref="F493" r:id="rId22" display="https://podminky.urs.cz/item/CS_URS_2022_01/977151223"/>
    <hyperlink ref="F499" r:id="rId23" display="https://podminky.urs.cz/item/CS_URS_2022_01/977151225"/>
    <hyperlink ref="F508" r:id="rId24" display="https://podminky.urs.cz/item/CS_URS_2022_01/977151227"/>
    <hyperlink ref="F514" r:id="rId25" display="https://podminky.urs.cz/item/CS_URS_2022_01/977151232"/>
    <hyperlink ref="F548" r:id="rId26" display="https://podminky.urs.cz/item/CS_URS_2022_01/997013111"/>
    <hyperlink ref="F550" r:id="rId27" display="https://podminky.urs.cz/item/CS_URS_2022_01/997013501"/>
    <hyperlink ref="F553" r:id="rId28" display="https://podminky.urs.cz/item/CS_URS_2022_01/997013609"/>
    <hyperlink ref="F557" r:id="rId29" display="https://podminky.urs.cz/item/CS_URS_2022_01/997013631"/>
    <hyperlink ref="F561" r:id="rId30" display="https://podminky.urs.cz/item/CS_URS_2022_01/998011001"/>
    <hyperlink ref="F565" r:id="rId31" display="https://podminky.urs.cz/item/CS_URS_2022_01/711131101"/>
    <hyperlink ref="F587" r:id="rId32" display="https://podminky.urs.cz/item/CS_URS_2022_01/713121111"/>
    <hyperlink ref="F604" r:id="rId33" display="https://podminky.urs.cz/item/CS_URS_2022_01/763111417"/>
    <hyperlink ref="F614" r:id="rId34" display="https://podminky.urs.cz/item/CS_URS_2022_01/763111911"/>
    <hyperlink ref="F632" r:id="rId35" display="https://podminky.urs.cz/item/CS_URS_2022_01/763121714"/>
    <hyperlink ref="F844" r:id="rId36" display="https://podminky.urs.cz/item/CS_URS_2022_01/998763301"/>
    <hyperlink ref="F861" r:id="rId37" display="https://podminky.urs.cz/item/CS_URS_2022_01/771111011"/>
    <hyperlink ref="F864" r:id="rId38" display="https://podminky.urs.cz/item/CS_URS_2022_01/771121011"/>
    <hyperlink ref="F878" r:id="rId39" display="https://podminky.urs.cz/item/CS_URS_2022_01/781121011"/>
    <hyperlink ref="F903" r:id="rId40" display="https://podminky.urs.cz/item/CS_URS_2022_01/784181101"/>
    <hyperlink ref="F908" r:id="rId41" display="https://podminky.urs.cz/item/CS_URS_2022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ŽŠ Liberec, Jabloňová - Protiradonová opatření</v>
      </c>
      <c r="F7" s="145"/>
      <c r="G7" s="145"/>
      <c r="H7" s="145"/>
      <c r="L7" s="22"/>
    </row>
    <row r="8" s="1" customFormat="1" ht="12" customHeight="1">
      <c r="B8" s="22"/>
      <c r="D8" s="145" t="s">
        <v>106</v>
      </c>
      <c r="L8" s="22"/>
    </row>
    <row r="9" s="2" customFormat="1" ht="16.5" customHeight="1">
      <c r="A9" s="40"/>
      <c r="B9" s="46"/>
      <c r="C9" s="40"/>
      <c r="D9" s="40"/>
      <c r="E9" s="146" t="s">
        <v>776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777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778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21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3. 6. 2022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Propos Liberec s.r.o.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9.25" customHeight="1">
      <c r="A29" s="150"/>
      <c r="B29" s="151"/>
      <c r="C29" s="150"/>
      <c r="D29" s="150"/>
      <c r="E29" s="152" t="s">
        <v>779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ROUND((SUM(BE96:BE460)),  2)</f>
        <v>0</v>
      </c>
      <c r="G35" s="40"/>
      <c r="H35" s="40"/>
      <c r="I35" s="160">
        <v>0.20999999999999999</v>
      </c>
      <c r="J35" s="159">
        <f>ROUND(((SUM(BE96:BE460))*I35),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ROUND((SUM(BF96:BF460)),  2)</f>
        <v>0</v>
      </c>
      <c r="G36" s="40"/>
      <c r="H36" s="40"/>
      <c r="I36" s="160">
        <v>0.14999999999999999</v>
      </c>
      <c r="J36" s="159">
        <f>ROUND(((SUM(BF96:BF460))*I36),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ROUND((SUM(BG96:BG460)),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ROUND((SUM(BH96:BH460)),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ROUND((SUM(BI96:BI460)),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109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ŽŠ Liberec, Jabloňová - Protiradonová opatření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776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777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D.1.4.1 - Vzduchotechnika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Liberec</v>
      </c>
      <c r="G56" s="42"/>
      <c r="H56" s="42"/>
      <c r="I56" s="34" t="s">
        <v>24</v>
      </c>
      <c r="J56" s="74" t="str">
        <f>IF(J14="","",J14)</f>
        <v>3. 6. 2022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Liberec</v>
      </c>
      <c r="G58" s="42"/>
      <c r="H58" s="42"/>
      <c r="I58" s="34" t="s">
        <v>32</v>
      </c>
      <c r="J58" s="38" t="str">
        <f>E23</f>
        <v>Ing. Radovan Novotný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Propos Liberec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110</v>
      </c>
      <c r="D61" s="174"/>
      <c r="E61" s="174"/>
      <c r="F61" s="174"/>
      <c r="G61" s="174"/>
      <c r="H61" s="174"/>
      <c r="I61" s="174"/>
      <c r="J61" s="175" t="s">
        <v>111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112</v>
      </c>
    </row>
    <row r="64" s="9" customFormat="1" ht="24.96" customHeight="1">
      <c r="A64" s="9"/>
      <c r="B64" s="177"/>
      <c r="C64" s="178"/>
      <c r="D64" s="179" t="s">
        <v>780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781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782</v>
      </c>
      <c r="E66" s="180"/>
      <c r="F66" s="180"/>
      <c r="G66" s="180"/>
      <c r="H66" s="180"/>
      <c r="I66" s="180"/>
      <c r="J66" s="181">
        <f>J167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783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784</v>
      </c>
      <c r="E68" s="180"/>
      <c r="F68" s="180"/>
      <c r="G68" s="180"/>
      <c r="H68" s="180"/>
      <c r="I68" s="180"/>
      <c r="J68" s="181">
        <f>J248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785</v>
      </c>
      <c r="E69" s="180"/>
      <c r="F69" s="180"/>
      <c r="G69" s="180"/>
      <c r="H69" s="180"/>
      <c r="I69" s="180"/>
      <c r="J69" s="181">
        <f>J273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786</v>
      </c>
      <c r="E70" s="180"/>
      <c r="F70" s="180"/>
      <c r="G70" s="180"/>
      <c r="H70" s="180"/>
      <c r="I70" s="180"/>
      <c r="J70" s="181">
        <f>J317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787</v>
      </c>
      <c r="E71" s="180"/>
      <c r="F71" s="180"/>
      <c r="G71" s="180"/>
      <c r="H71" s="180"/>
      <c r="I71" s="180"/>
      <c r="J71" s="181">
        <f>J346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788</v>
      </c>
      <c r="E72" s="180"/>
      <c r="F72" s="180"/>
      <c r="G72" s="180"/>
      <c r="H72" s="180"/>
      <c r="I72" s="180"/>
      <c r="J72" s="181">
        <f>J414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789</v>
      </c>
      <c r="E73" s="180"/>
      <c r="F73" s="180"/>
      <c r="G73" s="180"/>
      <c r="H73" s="180"/>
      <c r="I73" s="180"/>
      <c r="J73" s="181">
        <f>J439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790</v>
      </c>
      <c r="E74" s="180"/>
      <c r="F74" s="180"/>
      <c r="G74" s="180"/>
      <c r="H74" s="180"/>
      <c r="I74" s="180"/>
      <c r="J74" s="181">
        <f>J446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129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ŽŠ Liberec, Jabloňová - Protiradonová opatření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106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776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777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D.1.4.1 - Vzduchotechnika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22</v>
      </c>
      <c r="D90" s="42"/>
      <c r="E90" s="42"/>
      <c r="F90" s="29" t="str">
        <f>F14</f>
        <v>Liberec</v>
      </c>
      <c r="G90" s="42"/>
      <c r="H90" s="42"/>
      <c r="I90" s="34" t="s">
        <v>24</v>
      </c>
      <c r="J90" s="74" t="str">
        <f>IF(J14="","",J14)</f>
        <v>3. 6. 2022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26</v>
      </c>
      <c r="D92" s="42"/>
      <c r="E92" s="42"/>
      <c r="F92" s="29" t="str">
        <f>E17</f>
        <v>Statutární město Liberec</v>
      </c>
      <c r="G92" s="42"/>
      <c r="H92" s="42"/>
      <c r="I92" s="34" t="s">
        <v>32</v>
      </c>
      <c r="J92" s="38" t="str">
        <f>E23</f>
        <v>Ing. Radovan Novotný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35</v>
      </c>
      <c r="J93" s="38" t="str">
        <f>E26</f>
        <v>Propos Liberec s.r.o.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130</v>
      </c>
      <c r="D95" s="191" t="s">
        <v>58</v>
      </c>
      <c r="E95" s="191" t="s">
        <v>54</v>
      </c>
      <c r="F95" s="191" t="s">
        <v>55</v>
      </c>
      <c r="G95" s="191" t="s">
        <v>131</v>
      </c>
      <c r="H95" s="191" t="s">
        <v>132</v>
      </c>
      <c r="I95" s="191" t="s">
        <v>133</v>
      </c>
      <c r="J95" s="191" t="s">
        <v>111</v>
      </c>
      <c r="K95" s="192" t="s">
        <v>134</v>
      </c>
      <c r="L95" s="193"/>
      <c r="M95" s="94" t="s">
        <v>21</v>
      </c>
      <c r="N95" s="95" t="s">
        <v>43</v>
      </c>
      <c r="O95" s="95" t="s">
        <v>135</v>
      </c>
      <c r="P95" s="95" t="s">
        <v>136</v>
      </c>
      <c r="Q95" s="95" t="s">
        <v>137</v>
      </c>
      <c r="R95" s="95" t="s">
        <v>138</v>
      </c>
      <c r="S95" s="95" t="s">
        <v>139</v>
      </c>
      <c r="T95" s="96" t="s">
        <v>140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141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P97+P132+P167+P211+P248+P273+P317+P346+P414+P439+P446</f>
        <v>0</v>
      </c>
      <c r="Q96" s="98"/>
      <c r="R96" s="196">
        <f>R97+R132+R167+R211+R248+R273+R317+R346+R414+R439+R446</f>
        <v>0</v>
      </c>
      <c r="S96" s="98"/>
      <c r="T96" s="197">
        <f>T97+T132+T167+T211+T248+T273+T317+T346+T414+T439+T446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112</v>
      </c>
      <c r="BK96" s="198">
        <f>BK97+BK132+BK167+BK211+BK248+BK273+BK317+BK346+BK414+BK439+BK446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253</v>
      </c>
      <c r="F97" s="202" t="s">
        <v>791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SUM(P98:P131)</f>
        <v>0</v>
      </c>
      <c r="Q97" s="207"/>
      <c r="R97" s="208">
        <f>SUM(R98:R131)</f>
        <v>0</v>
      </c>
      <c r="S97" s="207"/>
      <c r="T97" s="209">
        <f>SUM(T98:T131)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72</v>
      </c>
      <c r="AU97" s="211" t="s">
        <v>73</v>
      </c>
      <c r="AY97" s="210" t="s">
        <v>144</v>
      </c>
      <c r="BK97" s="212">
        <f>SUM(BK98:BK131)</f>
        <v>0</v>
      </c>
    </row>
    <row r="98" s="2" customFormat="1" ht="62.7" customHeight="1">
      <c r="A98" s="40"/>
      <c r="B98" s="41"/>
      <c r="C98" s="215" t="s">
        <v>81</v>
      </c>
      <c r="D98" s="215" t="s">
        <v>146</v>
      </c>
      <c r="E98" s="216" t="s">
        <v>792</v>
      </c>
      <c r="F98" s="217" t="s">
        <v>793</v>
      </c>
      <c r="G98" s="218" t="s">
        <v>375</v>
      </c>
      <c r="H98" s="219">
        <v>4</v>
      </c>
      <c r="I98" s="220"/>
      <c r="J98" s="221">
        <f>ROUND(I98*H98,2)</f>
        <v>0</v>
      </c>
      <c r="K98" s="217" t="s">
        <v>21</v>
      </c>
      <c r="L98" s="46"/>
      <c r="M98" s="222" t="s">
        <v>21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279</v>
      </c>
      <c r="AT98" s="226" t="s">
        <v>146</v>
      </c>
      <c r="AU98" s="226" t="s">
        <v>81</v>
      </c>
      <c r="AY98" s="19" t="s">
        <v>144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279</v>
      </c>
      <c r="BM98" s="226" t="s">
        <v>83</v>
      </c>
    </row>
    <row r="99" s="2" customFormat="1">
      <c r="A99" s="40"/>
      <c r="B99" s="41"/>
      <c r="C99" s="42"/>
      <c r="D99" s="235" t="s">
        <v>467</v>
      </c>
      <c r="E99" s="42"/>
      <c r="F99" s="276" t="s">
        <v>794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467</v>
      </c>
      <c r="AU99" s="19" t="s">
        <v>81</v>
      </c>
    </row>
    <row r="100" s="2" customFormat="1" ht="16.5" customHeight="1">
      <c r="A100" s="40"/>
      <c r="B100" s="41"/>
      <c r="C100" s="215" t="s">
        <v>83</v>
      </c>
      <c r="D100" s="215" t="s">
        <v>146</v>
      </c>
      <c r="E100" s="216" t="s">
        <v>795</v>
      </c>
      <c r="F100" s="217" t="s">
        <v>796</v>
      </c>
      <c r="G100" s="218" t="s">
        <v>375</v>
      </c>
      <c r="H100" s="219">
        <v>4</v>
      </c>
      <c r="I100" s="220"/>
      <c r="J100" s="221">
        <f>ROUND(I100*H100,2)</f>
        <v>0</v>
      </c>
      <c r="K100" s="217" t="s">
        <v>21</v>
      </c>
      <c r="L100" s="46"/>
      <c r="M100" s="222" t="s">
        <v>21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279</v>
      </c>
      <c r="AT100" s="226" t="s">
        <v>146</v>
      </c>
      <c r="AU100" s="226" t="s">
        <v>81</v>
      </c>
      <c r="AY100" s="19" t="s">
        <v>144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279</v>
      </c>
      <c r="BM100" s="226" t="s">
        <v>151</v>
      </c>
    </row>
    <row r="101" s="2" customFormat="1" ht="16.5" customHeight="1">
      <c r="A101" s="40"/>
      <c r="B101" s="41"/>
      <c r="C101" s="215" t="s">
        <v>167</v>
      </c>
      <c r="D101" s="215" t="s">
        <v>146</v>
      </c>
      <c r="E101" s="216" t="s">
        <v>797</v>
      </c>
      <c r="F101" s="217" t="s">
        <v>798</v>
      </c>
      <c r="G101" s="218" t="s">
        <v>375</v>
      </c>
      <c r="H101" s="219">
        <v>4</v>
      </c>
      <c r="I101" s="220"/>
      <c r="J101" s="221">
        <f>ROUND(I101*H101,2)</f>
        <v>0</v>
      </c>
      <c r="K101" s="217" t="s">
        <v>21</v>
      </c>
      <c r="L101" s="46"/>
      <c r="M101" s="222" t="s">
        <v>21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279</v>
      </c>
      <c r="AT101" s="226" t="s">
        <v>146</v>
      </c>
      <c r="AU101" s="226" t="s">
        <v>81</v>
      </c>
      <c r="AY101" s="19" t="s">
        <v>144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279</v>
      </c>
      <c r="BM101" s="226" t="s">
        <v>189</v>
      </c>
    </row>
    <row r="102" s="2" customFormat="1" ht="62.7" customHeight="1">
      <c r="A102" s="40"/>
      <c r="B102" s="41"/>
      <c r="C102" s="215" t="s">
        <v>151</v>
      </c>
      <c r="D102" s="215" t="s">
        <v>146</v>
      </c>
      <c r="E102" s="216" t="s">
        <v>799</v>
      </c>
      <c r="F102" s="217" t="s">
        <v>800</v>
      </c>
      <c r="G102" s="218" t="s">
        <v>375</v>
      </c>
      <c r="H102" s="219">
        <v>2</v>
      </c>
      <c r="I102" s="220"/>
      <c r="J102" s="221">
        <f>ROUND(I102*H102,2)</f>
        <v>0</v>
      </c>
      <c r="K102" s="217" t="s">
        <v>21</v>
      </c>
      <c r="L102" s="46"/>
      <c r="M102" s="222" t="s">
        <v>21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279</v>
      </c>
      <c r="AT102" s="226" t="s">
        <v>146</v>
      </c>
      <c r="AU102" s="226" t="s">
        <v>81</v>
      </c>
      <c r="AY102" s="19" t="s">
        <v>144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279</v>
      </c>
      <c r="BM102" s="226" t="s">
        <v>164</v>
      </c>
    </row>
    <row r="103" s="2" customFormat="1">
      <c r="A103" s="40"/>
      <c r="B103" s="41"/>
      <c r="C103" s="42"/>
      <c r="D103" s="235" t="s">
        <v>467</v>
      </c>
      <c r="E103" s="42"/>
      <c r="F103" s="276" t="s">
        <v>801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467</v>
      </c>
      <c r="AU103" s="19" t="s">
        <v>81</v>
      </c>
    </row>
    <row r="104" s="2" customFormat="1" ht="16.5" customHeight="1">
      <c r="A104" s="40"/>
      <c r="B104" s="41"/>
      <c r="C104" s="215" t="s">
        <v>182</v>
      </c>
      <c r="D104" s="215" t="s">
        <v>146</v>
      </c>
      <c r="E104" s="216" t="s">
        <v>802</v>
      </c>
      <c r="F104" s="217" t="s">
        <v>803</v>
      </c>
      <c r="G104" s="218" t="s">
        <v>375</v>
      </c>
      <c r="H104" s="219">
        <v>2</v>
      </c>
      <c r="I104" s="220"/>
      <c r="J104" s="221">
        <f>ROUND(I104*H104,2)</f>
        <v>0</v>
      </c>
      <c r="K104" s="217" t="s">
        <v>21</v>
      </c>
      <c r="L104" s="46"/>
      <c r="M104" s="222" t="s">
        <v>21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279</v>
      </c>
      <c r="AT104" s="226" t="s">
        <v>146</v>
      </c>
      <c r="AU104" s="226" t="s">
        <v>81</v>
      </c>
      <c r="AY104" s="19" t="s">
        <v>144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279</v>
      </c>
      <c r="BM104" s="226" t="s">
        <v>212</v>
      </c>
    </row>
    <row r="105" s="2" customFormat="1" ht="16.5" customHeight="1">
      <c r="A105" s="40"/>
      <c r="B105" s="41"/>
      <c r="C105" s="215" t="s">
        <v>189</v>
      </c>
      <c r="D105" s="215" t="s">
        <v>146</v>
      </c>
      <c r="E105" s="216" t="s">
        <v>804</v>
      </c>
      <c r="F105" s="217" t="s">
        <v>798</v>
      </c>
      <c r="G105" s="218" t="s">
        <v>375</v>
      </c>
      <c r="H105" s="219">
        <v>2</v>
      </c>
      <c r="I105" s="220"/>
      <c r="J105" s="221">
        <f>ROUND(I105*H105,2)</f>
        <v>0</v>
      </c>
      <c r="K105" s="217" t="s">
        <v>21</v>
      </c>
      <c r="L105" s="46"/>
      <c r="M105" s="222" t="s">
        <v>21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279</v>
      </c>
      <c r="AT105" s="226" t="s">
        <v>146</v>
      </c>
      <c r="AU105" s="226" t="s">
        <v>81</v>
      </c>
      <c r="AY105" s="19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279</v>
      </c>
      <c r="BM105" s="226" t="s">
        <v>257</v>
      </c>
    </row>
    <row r="106" s="2" customFormat="1" ht="24.15" customHeight="1">
      <c r="A106" s="40"/>
      <c r="B106" s="41"/>
      <c r="C106" s="215" t="s">
        <v>197</v>
      </c>
      <c r="D106" s="215" t="s">
        <v>146</v>
      </c>
      <c r="E106" s="216" t="s">
        <v>805</v>
      </c>
      <c r="F106" s="217" t="s">
        <v>806</v>
      </c>
      <c r="G106" s="218" t="s">
        <v>375</v>
      </c>
      <c r="H106" s="219">
        <v>6</v>
      </c>
      <c r="I106" s="220"/>
      <c r="J106" s="221">
        <f>ROUND(I106*H106,2)</f>
        <v>0</v>
      </c>
      <c r="K106" s="217" t="s">
        <v>21</v>
      </c>
      <c r="L106" s="46"/>
      <c r="M106" s="222" t="s">
        <v>21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279</v>
      </c>
      <c r="AT106" s="226" t="s">
        <v>146</v>
      </c>
      <c r="AU106" s="226" t="s">
        <v>81</v>
      </c>
      <c r="AY106" s="19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279</v>
      </c>
      <c r="BM106" s="226" t="s">
        <v>269</v>
      </c>
    </row>
    <row r="107" s="2" customFormat="1" ht="16.5" customHeight="1">
      <c r="A107" s="40"/>
      <c r="B107" s="41"/>
      <c r="C107" s="215" t="s">
        <v>164</v>
      </c>
      <c r="D107" s="215" t="s">
        <v>146</v>
      </c>
      <c r="E107" s="216" t="s">
        <v>807</v>
      </c>
      <c r="F107" s="217" t="s">
        <v>808</v>
      </c>
      <c r="G107" s="218" t="s">
        <v>375</v>
      </c>
      <c r="H107" s="219">
        <v>6</v>
      </c>
      <c r="I107" s="220"/>
      <c r="J107" s="221">
        <f>ROUND(I107*H107,2)</f>
        <v>0</v>
      </c>
      <c r="K107" s="217" t="s">
        <v>21</v>
      </c>
      <c r="L107" s="46"/>
      <c r="M107" s="222" t="s">
        <v>21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279</v>
      </c>
      <c r="AT107" s="226" t="s">
        <v>146</v>
      </c>
      <c r="AU107" s="226" t="s">
        <v>81</v>
      </c>
      <c r="AY107" s="19" t="s">
        <v>144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279</v>
      </c>
      <c r="BM107" s="226" t="s">
        <v>279</v>
      </c>
    </row>
    <row r="108" s="2" customFormat="1" ht="21.75" customHeight="1">
      <c r="A108" s="40"/>
      <c r="B108" s="41"/>
      <c r="C108" s="215" t="s">
        <v>208</v>
      </c>
      <c r="D108" s="215" t="s">
        <v>146</v>
      </c>
      <c r="E108" s="216" t="s">
        <v>809</v>
      </c>
      <c r="F108" s="217" t="s">
        <v>810</v>
      </c>
      <c r="G108" s="218" t="s">
        <v>375</v>
      </c>
      <c r="H108" s="219">
        <v>4</v>
      </c>
      <c r="I108" s="220"/>
      <c r="J108" s="221">
        <f>ROUND(I108*H108,2)</f>
        <v>0</v>
      </c>
      <c r="K108" s="217" t="s">
        <v>21</v>
      </c>
      <c r="L108" s="46"/>
      <c r="M108" s="222" t="s">
        <v>21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279</v>
      </c>
      <c r="AT108" s="226" t="s">
        <v>146</v>
      </c>
      <c r="AU108" s="226" t="s">
        <v>81</v>
      </c>
      <c r="AY108" s="19" t="s">
        <v>144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279</v>
      </c>
      <c r="BM108" s="226" t="s">
        <v>377</v>
      </c>
    </row>
    <row r="109" s="2" customFormat="1">
      <c r="A109" s="40"/>
      <c r="B109" s="41"/>
      <c r="C109" s="42"/>
      <c r="D109" s="235" t="s">
        <v>467</v>
      </c>
      <c r="E109" s="42"/>
      <c r="F109" s="276" t="s">
        <v>811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467</v>
      </c>
      <c r="AU109" s="19" t="s">
        <v>81</v>
      </c>
    </row>
    <row r="110" s="2" customFormat="1" ht="16.5" customHeight="1">
      <c r="A110" s="40"/>
      <c r="B110" s="41"/>
      <c r="C110" s="215" t="s">
        <v>212</v>
      </c>
      <c r="D110" s="215" t="s">
        <v>146</v>
      </c>
      <c r="E110" s="216" t="s">
        <v>812</v>
      </c>
      <c r="F110" s="217" t="s">
        <v>813</v>
      </c>
      <c r="G110" s="218" t="s">
        <v>375</v>
      </c>
      <c r="H110" s="219">
        <v>4</v>
      </c>
      <c r="I110" s="220"/>
      <c r="J110" s="221">
        <f>ROUND(I110*H110,2)</f>
        <v>0</v>
      </c>
      <c r="K110" s="217" t="s">
        <v>21</v>
      </c>
      <c r="L110" s="46"/>
      <c r="M110" s="222" t="s">
        <v>21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279</v>
      </c>
      <c r="AT110" s="226" t="s">
        <v>146</v>
      </c>
      <c r="AU110" s="226" t="s">
        <v>81</v>
      </c>
      <c r="AY110" s="19" t="s">
        <v>144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279</v>
      </c>
      <c r="BM110" s="226" t="s">
        <v>386</v>
      </c>
    </row>
    <row r="111" s="2" customFormat="1" ht="16.5" customHeight="1">
      <c r="A111" s="40"/>
      <c r="B111" s="41"/>
      <c r="C111" s="215" t="s">
        <v>253</v>
      </c>
      <c r="D111" s="215" t="s">
        <v>146</v>
      </c>
      <c r="E111" s="216" t="s">
        <v>814</v>
      </c>
      <c r="F111" s="217" t="s">
        <v>815</v>
      </c>
      <c r="G111" s="218" t="s">
        <v>375</v>
      </c>
      <c r="H111" s="219">
        <v>38</v>
      </c>
      <c r="I111" s="220"/>
      <c r="J111" s="221">
        <f>ROUND(I111*H111,2)</f>
        <v>0</v>
      </c>
      <c r="K111" s="217" t="s">
        <v>21</v>
      </c>
      <c r="L111" s="46"/>
      <c r="M111" s="222" t="s">
        <v>21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279</v>
      </c>
      <c r="AT111" s="226" t="s">
        <v>146</v>
      </c>
      <c r="AU111" s="226" t="s">
        <v>81</v>
      </c>
      <c r="AY111" s="19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279</v>
      </c>
      <c r="BM111" s="226" t="s">
        <v>397</v>
      </c>
    </row>
    <row r="112" s="2" customFormat="1">
      <c r="A112" s="40"/>
      <c r="B112" s="41"/>
      <c r="C112" s="42"/>
      <c r="D112" s="235" t="s">
        <v>467</v>
      </c>
      <c r="E112" s="42"/>
      <c r="F112" s="276" t="s">
        <v>816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467</v>
      </c>
      <c r="AU112" s="19" t="s">
        <v>81</v>
      </c>
    </row>
    <row r="113" s="2" customFormat="1" ht="16.5" customHeight="1">
      <c r="A113" s="40"/>
      <c r="B113" s="41"/>
      <c r="C113" s="215" t="s">
        <v>257</v>
      </c>
      <c r="D113" s="215" t="s">
        <v>146</v>
      </c>
      <c r="E113" s="216" t="s">
        <v>817</v>
      </c>
      <c r="F113" s="217" t="s">
        <v>818</v>
      </c>
      <c r="G113" s="218" t="s">
        <v>375</v>
      </c>
      <c r="H113" s="219">
        <v>38</v>
      </c>
      <c r="I113" s="220"/>
      <c r="J113" s="221">
        <f>ROUND(I113*H113,2)</f>
        <v>0</v>
      </c>
      <c r="K113" s="217" t="s">
        <v>21</v>
      </c>
      <c r="L113" s="46"/>
      <c r="M113" s="222" t="s">
        <v>21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279</v>
      </c>
      <c r="AT113" s="226" t="s">
        <v>146</v>
      </c>
      <c r="AU113" s="226" t="s">
        <v>81</v>
      </c>
      <c r="AY113" s="19" t="s">
        <v>144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279</v>
      </c>
      <c r="BM113" s="226" t="s">
        <v>411</v>
      </c>
    </row>
    <row r="114" s="2" customFormat="1" ht="16.5" customHeight="1">
      <c r="A114" s="40"/>
      <c r="B114" s="41"/>
      <c r="C114" s="215" t="s">
        <v>263</v>
      </c>
      <c r="D114" s="215" t="s">
        <v>146</v>
      </c>
      <c r="E114" s="216" t="s">
        <v>819</v>
      </c>
      <c r="F114" s="217" t="s">
        <v>820</v>
      </c>
      <c r="G114" s="218" t="s">
        <v>177</v>
      </c>
      <c r="H114" s="219">
        <v>4</v>
      </c>
      <c r="I114" s="220"/>
      <c r="J114" s="221">
        <f>ROUND(I114*H114,2)</f>
        <v>0</v>
      </c>
      <c r="K114" s="217" t="s">
        <v>21</v>
      </c>
      <c r="L114" s="46"/>
      <c r="M114" s="222" t="s">
        <v>21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279</v>
      </c>
      <c r="AT114" s="226" t="s">
        <v>146</v>
      </c>
      <c r="AU114" s="226" t="s">
        <v>81</v>
      </c>
      <c r="AY114" s="19" t="s">
        <v>144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279</v>
      </c>
      <c r="BM114" s="226" t="s">
        <v>427</v>
      </c>
    </row>
    <row r="115" s="2" customFormat="1">
      <c r="A115" s="40"/>
      <c r="B115" s="41"/>
      <c r="C115" s="42"/>
      <c r="D115" s="235" t="s">
        <v>467</v>
      </c>
      <c r="E115" s="42"/>
      <c r="F115" s="276" t="s">
        <v>821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467</v>
      </c>
      <c r="AU115" s="19" t="s">
        <v>81</v>
      </c>
    </row>
    <row r="116" s="2" customFormat="1" ht="16.5" customHeight="1">
      <c r="A116" s="40"/>
      <c r="B116" s="41"/>
      <c r="C116" s="215" t="s">
        <v>269</v>
      </c>
      <c r="D116" s="215" t="s">
        <v>146</v>
      </c>
      <c r="E116" s="216" t="s">
        <v>822</v>
      </c>
      <c r="F116" s="217" t="s">
        <v>823</v>
      </c>
      <c r="G116" s="218" t="s">
        <v>177</v>
      </c>
      <c r="H116" s="219">
        <v>4</v>
      </c>
      <c r="I116" s="220"/>
      <c r="J116" s="221">
        <f>ROUND(I116*H116,2)</f>
        <v>0</v>
      </c>
      <c r="K116" s="217" t="s">
        <v>21</v>
      </c>
      <c r="L116" s="46"/>
      <c r="M116" s="222" t="s">
        <v>21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279</v>
      </c>
      <c r="AT116" s="226" t="s">
        <v>146</v>
      </c>
      <c r="AU116" s="226" t="s">
        <v>81</v>
      </c>
      <c r="AY116" s="19" t="s">
        <v>144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279</v>
      </c>
      <c r="BM116" s="226" t="s">
        <v>443</v>
      </c>
    </row>
    <row r="117" s="2" customFormat="1" ht="21.75" customHeight="1">
      <c r="A117" s="40"/>
      <c r="B117" s="41"/>
      <c r="C117" s="215" t="s">
        <v>8</v>
      </c>
      <c r="D117" s="215" t="s">
        <v>146</v>
      </c>
      <c r="E117" s="216" t="s">
        <v>824</v>
      </c>
      <c r="F117" s="217" t="s">
        <v>825</v>
      </c>
      <c r="G117" s="218" t="s">
        <v>185</v>
      </c>
      <c r="H117" s="219">
        <v>25</v>
      </c>
      <c r="I117" s="220"/>
      <c r="J117" s="221">
        <f>ROUND(I117*H117,2)</f>
        <v>0</v>
      </c>
      <c r="K117" s="217" t="s">
        <v>21</v>
      </c>
      <c r="L117" s="46"/>
      <c r="M117" s="222" t="s">
        <v>21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279</v>
      </c>
      <c r="AT117" s="226" t="s">
        <v>146</v>
      </c>
      <c r="AU117" s="226" t="s">
        <v>81</v>
      </c>
      <c r="AY117" s="19" t="s">
        <v>144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279</v>
      </c>
      <c r="BM117" s="226" t="s">
        <v>456</v>
      </c>
    </row>
    <row r="118" s="2" customFormat="1">
      <c r="A118" s="40"/>
      <c r="B118" s="41"/>
      <c r="C118" s="42"/>
      <c r="D118" s="235" t="s">
        <v>467</v>
      </c>
      <c r="E118" s="42"/>
      <c r="F118" s="276" t="s">
        <v>826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467</v>
      </c>
      <c r="AU118" s="19" t="s">
        <v>81</v>
      </c>
    </row>
    <row r="119" s="2" customFormat="1" ht="16.5" customHeight="1">
      <c r="A119" s="40"/>
      <c r="B119" s="41"/>
      <c r="C119" s="215" t="s">
        <v>279</v>
      </c>
      <c r="D119" s="215" t="s">
        <v>146</v>
      </c>
      <c r="E119" s="216" t="s">
        <v>827</v>
      </c>
      <c r="F119" s="217" t="s">
        <v>823</v>
      </c>
      <c r="G119" s="218" t="s">
        <v>185</v>
      </c>
      <c r="H119" s="219">
        <v>25</v>
      </c>
      <c r="I119" s="220"/>
      <c r="J119" s="221">
        <f>ROUND(I119*H119,2)</f>
        <v>0</v>
      </c>
      <c r="K119" s="217" t="s">
        <v>21</v>
      </c>
      <c r="L119" s="46"/>
      <c r="M119" s="222" t="s">
        <v>21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279</v>
      </c>
      <c r="AT119" s="226" t="s">
        <v>146</v>
      </c>
      <c r="AU119" s="226" t="s">
        <v>81</v>
      </c>
      <c r="AY119" s="19" t="s">
        <v>144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279</v>
      </c>
      <c r="BM119" s="226" t="s">
        <v>470</v>
      </c>
    </row>
    <row r="120" s="2" customFormat="1" ht="21.75" customHeight="1">
      <c r="A120" s="40"/>
      <c r="B120" s="41"/>
      <c r="C120" s="215" t="s">
        <v>372</v>
      </c>
      <c r="D120" s="215" t="s">
        <v>146</v>
      </c>
      <c r="E120" s="216" t="s">
        <v>828</v>
      </c>
      <c r="F120" s="217" t="s">
        <v>829</v>
      </c>
      <c r="G120" s="218" t="s">
        <v>185</v>
      </c>
      <c r="H120" s="219">
        <v>65</v>
      </c>
      <c r="I120" s="220"/>
      <c r="J120" s="221">
        <f>ROUND(I120*H120,2)</f>
        <v>0</v>
      </c>
      <c r="K120" s="217" t="s">
        <v>21</v>
      </c>
      <c r="L120" s="46"/>
      <c r="M120" s="222" t="s">
        <v>21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279</v>
      </c>
      <c r="AT120" s="226" t="s">
        <v>146</v>
      </c>
      <c r="AU120" s="226" t="s">
        <v>81</v>
      </c>
      <c r="AY120" s="19" t="s">
        <v>144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279</v>
      </c>
      <c r="BM120" s="226" t="s">
        <v>478</v>
      </c>
    </row>
    <row r="121" s="2" customFormat="1">
      <c r="A121" s="40"/>
      <c r="B121" s="41"/>
      <c r="C121" s="42"/>
      <c r="D121" s="235" t="s">
        <v>467</v>
      </c>
      <c r="E121" s="42"/>
      <c r="F121" s="276" t="s">
        <v>826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467</v>
      </c>
      <c r="AU121" s="19" t="s">
        <v>81</v>
      </c>
    </row>
    <row r="122" s="2" customFormat="1" ht="16.5" customHeight="1">
      <c r="A122" s="40"/>
      <c r="B122" s="41"/>
      <c r="C122" s="215" t="s">
        <v>377</v>
      </c>
      <c r="D122" s="215" t="s">
        <v>146</v>
      </c>
      <c r="E122" s="216" t="s">
        <v>830</v>
      </c>
      <c r="F122" s="217" t="s">
        <v>823</v>
      </c>
      <c r="G122" s="218" t="s">
        <v>185</v>
      </c>
      <c r="H122" s="219">
        <v>65</v>
      </c>
      <c r="I122" s="220"/>
      <c r="J122" s="221">
        <f>ROUND(I122*H122,2)</f>
        <v>0</v>
      </c>
      <c r="K122" s="217" t="s">
        <v>21</v>
      </c>
      <c r="L122" s="46"/>
      <c r="M122" s="222" t="s">
        <v>21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279</v>
      </c>
      <c r="AT122" s="226" t="s">
        <v>146</v>
      </c>
      <c r="AU122" s="226" t="s">
        <v>81</v>
      </c>
      <c r="AY122" s="19" t="s">
        <v>144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279</v>
      </c>
      <c r="BM122" s="226" t="s">
        <v>488</v>
      </c>
    </row>
    <row r="123" s="2" customFormat="1" ht="16.5" customHeight="1">
      <c r="A123" s="40"/>
      <c r="B123" s="41"/>
      <c r="C123" s="215" t="s">
        <v>381</v>
      </c>
      <c r="D123" s="215" t="s">
        <v>146</v>
      </c>
      <c r="E123" s="216" t="s">
        <v>831</v>
      </c>
      <c r="F123" s="217" t="s">
        <v>832</v>
      </c>
      <c r="G123" s="218" t="s">
        <v>185</v>
      </c>
      <c r="H123" s="219">
        <v>12</v>
      </c>
      <c r="I123" s="220"/>
      <c r="J123" s="221">
        <f>ROUND(I123*H123,2)</f>
        <v>0</v>
      </c>
      <c r="K123" s="217" t="s">
        <v>21</v>
      </c>
      <c r="L123" s="46"/>
      <c r="M123" s="222" t="s">
        <v>21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279</v>
      </c>
      <c r="AT123" s="226" t="s">
        <v>146</v>
      </c>
      <c r="AU123" s="226" t="s">
        <v>81</v>
      </c>
      <c r="AY123" s="19" t="s">
        <v>144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279</v>
      </c>
      <c r="BM123" s="226" t="s">
        <v>498</v>
      </c>
    </row>
    <row r="124" s="2" customFormat="1">
      <c r="A124" s="40"/>
      <c r="B124" s="41"/>
      <c r="C124" s="42"/>
      <c r="D124" s="235" t="s">
        <v>467</v>
      </c>
      <c r="E124" s="42"/>
      <c r="F124" s="276" t="s">
        <v>826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467</v>
      </c>
      <c r="AU124" s="19" t="s">
        <v>81</v>
      </c>
    </row>
    <row r="125" s="2" customFormat="1" ht="16.5" customHeight="1">
      <c r="A125" s="40"/>
      <c r="B125" s="41"/>
      <c r="C125" s="215" t="s">
        <v>386</v>
      </c>
      <c r="D125" s="215" t="s">
        <v>146</v>
      </c>
      <c r="E125" s="216" t="s">
        <v>833</v>
      </c>
      <c r="F125" s="217" t="s">
        <v>823</v>
      </c>
      <c r="G125" s="218" t="s">
        <v>185</v>
      </c>
      <c r="H125" s="219">
        <v>12</v>
      </c>
      <c r="I125" s="220"/>
      <c r="J125" s="221">
        <f>ROUND(I125*H125,2)</f>
        <v>0</v>
      </c>
      <c r="K125" s="217" t="s">
        <v>21</v>
      </c>
      <c r="L125" s="46"/>
      <c r="M125" s="222" t="s">
        <v>21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279</v>
      </c>
      <c r="AT125" s="226" t="s">
        <v>146</v>
      </c>
      <c r="AU125" s="226" t="s">
        <v>81</v>
      </c>
      <c r="AY125" s="19" t="s">
        <v>144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279</v>
      </c>
      <c r="BM125" s="226" t="s">
        <v>508</v>
      </c>
    </row>
    <row r="126" s="2" customFormat="1" ht="16.5" customHeight="1">
      <c r="A126" s="40"/>
      <c r="B126" s="41"/>
      <c r="C126" s="215" t="s">
        <v>7</v>
      </c>
      <c r="D126" s="215" t="s">
        <v>146</v>
      </c>
      <c r="E126" s="216" t="s">
        <v>834</v>
      </c>
      <c r="F126" s="217" t="s">
        <v>835</v>
      </c>
      <c r="G126" s="218" t="s">
        <v>177</v>
      </c>
      <c r="H126" s="219">
        <v>20</v>
      </c>
      <c r="I126" s="220"/>
      <c r="J126" s="221">
        <f>ROUND(I126*H126,2)</f>
        <v>0</v>
      </c>
      <c r="K126" s="217" t="s">
        <v>21</v>
      </c>
      <c r="L126" s="46"/>
      <c r="M126" s="222" t="s">
        <v>21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279</v>
      </c>
      <c r="AT126" s="226" t="s">
        <v>146</v>
      </c>
      <c r="AU126" s="226" t="s">
        <v>81</v>
      </c>
      <c r="AY126" s="19" t="s">
        <v>144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279</v>
      </c>
      <c r="BM126" s="226" t="s">
        <v>525</v>
      </c>
    </row>
    <row r="127" s="2" customFormat="1">
      <c r="A127" s="40"/>
      <c r="B127" s="41"/>
      <c r="C127" s="42"/>
      <c r="D127" s="235" t="s">
        <v>467</v>
      </c>
      <c r="E127" s="42"/>
      <c r="F127" s="276" t="s">
        <v>836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467</v>
      </c>
      <c r="AU127" s="19" t="s">
        <v>81</v>
      </c>
    </row>
    <row r="128" s="2" customFormat="1" ht="16.5" customHeight="1">
      <c r="A128" s="40"/>
      <c r="B128" s="41"/>
      <c r="C128" s="215" t="s">
        <v>397</v>
      </c>
      <c r="D128" s="215" t="s">
        <v>146</v>
      </c>
      <c r="E128" s="216" t="s">
        <v>837</v>
      </c>
      <c r="F128" s="217" t="s">
        <v>838</v>
      </c>
      <c r="G128" s="218" t="s">
        <v>177</v>
      </c>
      <c r="H128" s="219">
        <v>20</v>
      </c>
      <c r="I128" s="220"/>
      <c r="J128" s="221">
        <f>ROUND(I128*H128,2)</f>
        <v>0</v>
      </c>
      <c r="K128" s="217" t="s">
        <v>21</v>
      </c>
      <c r="L128" s="46"/>
      <c r="M128" s="222" t="s">
        <v>21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279</v>
      </c>
      <c r="AT128" s="226" t="s">
        <v>146</v>
      </c>
      <c r="AU128" s="226" t="s">
        <v>81</v>
      </c>
      <c r="AY128" s="19" t="s">
        <v>144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279</v>
      </c>
      <c r="BM128" s="226" t="s">
        <v>535</v>
      </c>
    </row>
    <row r="129" s="2" customFormat="1" ht="24.15" customHeight="1">
      <c r="A129" s="40"/>
      <c r="B129" s="41"/>
      <c r="C129" s="215" t="s">
        <v>403</v>
      </c>
      <c r="D129" s="215" t="s">
        <v>146</v>
      </c>
      <c r="E129" s="216" t="s">
        <v>839</v>
      </c>
      <c r="F129" s="217" t="s">
        <v>840</v>
      </c>
      <c r="G129" s="218" t="s">
        <v>177</v>
      </c>
      <c r="H129" s="219">
        <v>70</v>
      </c>
      <c r="I129" s="220"/>
      <c r="J129" s="221">
        <f>ROUND(I129*H129,2)</f>
        <v>0</v>
      </c>
      <c r="K129" s="217" t="s">
        <v>21</v>
      </c>
      <c r="L129" s="46"/>
      <c r="M129" s="222" t="s">
        <v>21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279</v>
      </c>
      <c r="AT129" s="226" t="s">
        <v>146</v>
      </c>
      <c r="AU129" s="226" t="s">
        <v>81</v>
      </c>
      <c r="AY129" s="19" t="s">
        <v>144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279</v>
      </c>
      <c r="BM129" s="226" t="s">
        <v>545</v>
      </c>
    </row>
    <row r="130" s="2" customFormat="1">
      <c r="A130" s="40"/>
      <c r="B130" s="41"/>
      <c r="C130" s="42"/>
      <c r="D130" s="235" t="s">
        <v>467</v>
      </c>
      <c r="E130" s="42"/>
      <c r="F130" s="276" t="s">
        <v>841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467</v>
      </c>
      <c r="AU130" s="19" t="s">
        <v>81</v>
      </c>
    </row>
    <row r="131" s="2" customFormat="1" ht="16.5" customHeight="1">
      <c r="A131" s="40"/>
      <c r="B131" s="41"/>
      <c r="C131" s="215" t="s">
        <v>411</v>
      </c>
      <c r="D131" s="215" t="s">
        <v>146</v>
      </c>
      <c r="E131" s="216" t="s">
        <v>842</v>
      </c>
      <c r="F131" s="217" t="s">
        <v>843</v>
      </c>
      <c r="G131" s="218" t="s">
        <v>177</v>
      </c>
      <c r="H131" s="219">
        <v>70</v>
      </c>
      <c r="I131" s="220"/>
      <c r="J131" s="221">
        <f>ROUND(I131*H131,2)</f>
        <v>0</v>
      </c>
      <c r="K131" s="217" t="s">
        <v>21</v>
      </c>
      <c r="L131" s="46"/>
      <c r="M131" s="222" t="s">
        <v>21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279</v>
      </c>
      <c r="AT131" s="226" t="s">
        <v>146</v>
      </c>
      <c r="AU131" s="226" t="s">
        <v>81</v>
      </c>
      <c r="AY131" s="19" t="s">
        <v>144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279</v>
      </c>
      <c r="BM131" s="226" t="s">
        <v>557</v>
      </c>
    </row>
    <row r="132" s="12" customFormat="1" ht="25.92" customHeight="1">
      <c r="A132" s="12"/>
      <c r="B132" s="199"/>
      <c r="C132" s="200"/>
      <c r="D132" s="201" t="s">
        <v>72</v>
      </c>
      <c r="E132" s="202" t="s">
        <v>257</v>
      </c>
      <c r="F132" s="202" t="s">
        <v>844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SUM(P133:P166)</f>
        <v>0</v>
      </c>
      <c r="Q132" s="207"/>
      <c r="R132" s="208">
        <f>SUM(R133:R166)</f>
        <v>0</v>
      </c>
      <c r="S132" s="207"/>
      <c r="T132" s="209">
        <f>SUM(T133:T166)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81</v>
      </c>
      <c r="AT132" s="211" t="s">
        <v>72</v>
      </c>
      <c r="AU132" s="211" t="s">
        <v>73</v>
      </c>
      <c r="AY132" s="210" t="s">
        <v>144</v>
      </c>
      <c r="BK132" s="212">
        <f>SUM(BK133:BK166)</f>
        <v>0</v>
      </c>
    </row>
    <row r="133" s="2" customFormat="1" ht="62.7" customHeight="1">
      <c r="A133" s="40"/>
      <c r="B133" s="41"/>
      <c r="C133" s="215" t="s">
        <v>417</v>
      </c>
      <c r="D133" s="215" t="s">
        <v>146</v>
      </c>
      <c r="E133" s="216" t="s">
        <v>845</v>
      </c>
      <c r="F133" s="217" t="s">
        <v>793</v>
      </c>
      <c r="G133" s="218" t="s">
        <v>375</v>
      </c>
      <c r="H133" s="219">
        <v>3</v>
      </c>
      <c r="I133" s="220"/>
      <c r="J133" s="221">
        <f>ROUND(I133*H133,2)</f>
        <v>0</v>
      </c>
      <c r="K133" s="217" t="s">
        <v>21</v>
      </c>
      <c r="L133" s="46"/>
      <c r="M133" s="222" t="s">
        <v>21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279</v>
      </c>
      <c r="AT133" s="226" t="s">
        <v>146</v>
      </c>
      <c r="AU133" s="226" t="s">
        <v>81</v>
      </c>
      <c r="AY133" s="19" t="s">
        <v>144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279</v>
      </c>
      <c r="BM133" s="226" t="s">
        <v>568</v>
      </c>
    </row>
    <row r="134" s="2" customFormat="1">
      <c r="A134" s="40"/>
      <c r="B134" s="41"/>
      <c r="C134" s="42"/>
      <c r="D134" s="235" t="s">
        <v>467</v>
      </c>
      <c r="E134" s="42"/>
      <c r="F134" s="276" t="s">
        <v>801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467</v>
      </c>
      <c r="AU134" s="19" t="s">
        <v>81</v>
      </c>
    </row>
    <row r="135" s="2" customFormat="1" ht="16.5" customHeight="1">
      <c r="A135" s="40"/>
      <c r="B135" s="41"/>
      <c r="C135" s="215" t="s">
        <v>427</v>
      </c>
      <c r="D135" s="215" t="s">
        <v>146</v>
      </c>
      <c r="E135" s="216" t="s">
        <v>846</v>
      </c>
      <c r="F135" s="217" t="s">
        <v>847</v>
      </c>
      <c r="G135" s="218" t="s">
        <v>375</v>
      </c>
      <c r="H135" s="219">
        <v>3</v>
      </c>
      <c r="I135" s="220"/>
      <c r="J135" s="221">
        <f>ROUND(I135*H135,2)</f>
        <v>0</v>
      </c>
      <c r="K135" s="217" t="s">
        <v>21</v>
      </c>
      <c r="L135" s="46"/>
      <c r="M135" s="222" t="s">
        <v>21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279</v>
      </c>
      <c r="AT135" s="226" t="s">
        <v>146</v>
      </c>
      <c r="AU135" s="226" t="s">
        <v>81</v>
      </c>
      <c r="AY135" s="19" t="s">
        <v>144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279</v>
      </c>
      <c r="BM135" s="226" t="s">
        <v>579</v>
      </c>
    </row>
    <row r="136" s="2" customFormat="1" ht="16.5" customHeight="1">
      <c r="A136" s="40"/>
      <c r="B136" s="41"/>
      <c r="C136" s="215" t="s">
        <v>436</v>
      </c>
      <c r="D136" s="215" t="s">
        <v>146</v>
      </c>
      <c r="E136" s="216" t="s">
        <v>848</v>
      </c>
      <c r="F136" s="217" t="s">
        <v>798</v>
      </c>
      <c r="G136" s="218" t="s">
        <v>375</v>
      </c>
      <c r="H136" s="219">
        <v>3</v>
      </c>
      <c r="I136" s="220"/>
      <c r="J136" s="221">
        <f>ROUND(I136*H136,2)</f>
        <v>0</v>
      </c>
      <c r="K136" s="217" t="s">
        <v>21</v>
      </c>
      <c r="L136" s="46"/>
      <c r="M136" s="222" t="s">
        <v>21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279</v>
      </c>
      <c r="AT136" s="226" t="s">
        <v>146</v>
      </c>
      <c r="AU136" s="226" t="s">
        <v>81</v>
      </c>
      <c r="AY136" s="19" t="s">
        <v>144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279</v>
      </c>
      <c r="BM136" s="226" t="s">
        <v>653</v>
      </c>
    </row>
    <row r="137" s="2" customFormat="1" ht="62.7" customHeight="1">
      <c r="A137" s="40"/>
      <c r="B137" s="41"/>
      <c r="C137" s="215" t="s">
        <v>443</v>
      </c>
      <c r="D137" s="215" t="s">
        <v>146</v>
      </c>
      <c r="E137" s="216" t="s">
        <v>849</v>
      </c>
      <c r="F137" s="217" t="s">
        <v>800</v>
      </c>
      <c r="G137" s="218" t="s">
        <v>375</v>
      </c>
      <c r="H137" s="219">
        <v>3</v>
      </c>
      <c r="I137" s="220"/>
      <c r="J137" s="221">
        <f>ROUND(I137*H137,2)</f>
        <v>0</v>
      </c>
      <c r="K137" s="217" t="s">
        <v>21</v>
      </c>
      <c r="L137" s="46"/>
      <c r="M137" s="222" t="s">
        <v>21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279</v>
      </c>
      <c r="AT137" s="226" t="s">
        <v>146</v>
      </c>
      <c r="AU137" s="226" t="s">
        <v>81</v>
      </c>
      <c r="AY137" s="19" t="s">
        <v>144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279</v>
      </c>
      <c r="BM137" s="226" t="s">
        <v>678</v>
      </c>
    </row>
    <row r="138" s="2" customFormat="1">
      <c r="A138" s="40"/>
      <c r="B138" s="41"/>
      <c r="C138" s="42"/>
      <c r="D138" s="235" t="s">
        <v>467</v>
      </c>
      <c r="E138" s="42"/>
      <c r="F138" s="276" t="s">
        <v>801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467</v>
      </c>
      <c r="AU138" s="19" t="s">
        <v>81</v>
      </c>
    </row>
    <row r="139" s="2" customFormat="1" ht="16.5" customHeight="1">
      <c r="A139" s="40"/>
      <c r="B139" s="41"/>
      <c r="C139" s="215" t="s">
        <v>450</v>
      </c>
      <c r="D139" s="215" t="s">
        <v>146</v>
      </c>
      <c r="E139" s="216" t="s">
        <v>850</v>
      </c>
      <c r="F139" s="217" t="s">
        <v>851</v>
      </c>
      <c r="G139" s="218" t="s">
        <v>375</v>
      </c>
      <c r="H139" s="219">
        <v>3</v>
      </c>
      <c r="I139" s="220"/>
      <c r="J139" s="221">
        <f>ROUND(I139*H139,2)</f>
        <v>0</v>
      </c>
      <c r="K139" s="217" t="s">
        <v>21</v>
      </c>
      <c r="L139" s="46"/>
      <c r="M139" s="222" t="s">
        <v>21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279</v>
      </c>
      <c r="AT139" s="226" t="s">
        <v>146</v>
      </c>
      <c r="AU139" s="226" t="s">
        <v>81</v>
      </c>
      <c r="AY139" s="19" t="s">
        <v>144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279</v>
      </c>
      <c r="BM139" s="226" t="s">
        <v>689</v>
      </c>
    </row>
    <row r="140" s="2" customFormat="1" ht="16.5" customHeight="1">
      <c r="A140" s="40"/>
      <c r="B140" s="41"/>
      <c r="C140" s="215" t="s">
        <v>456</v>
      </c>
      <c r="D140" s="215" t="s">
        <v>146</v>
      </c>
      <c r="E140" s="216" t="s">
        <v>852</v>
      </c>
      <c r="F140" s="217" t="s">
        <v>798</v>
      </c>
      <c r="G140" s="218" t="s">
        <v>375</v>
      </c>
      <c r="H140" s="219">
        <v>3</v>
      </c>
      <c r="I140" s="220"/>
      <c r="J140" s="221">
        <f>ROUND(I140*H140,2)</f>
        <v>0</v>
      </c>
      <c r="K140" s="217" t="s">
        <v>21</v>
      </c>
      <c r="L140" s="46"/>
      <c r="M140" s="222" t="s">
        <v>21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279</v>
      </c>
      <c r="AT140" s="226" t="s">
        <v>146</v>
      </c>
      <c r="AU140" s="226" t="s">
        <v>81</v>
      </c>
      <c r="AY140" s="19" t="s">
        <v>144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279</v>
      </c>
      <c r="BM140" s="226" t="s">
        <v>702</v>
      </c>
    </row>
    <row r="141" s="2" customFormat="1" ht="24.15" customHeight="1">
      <c r="A141" s="40"/>
      <c r="B141" s="41"/>
      <c r="C141" s="215" t="s">
        <v>463</v>
      </c>
      <c r="D141" s="215" t="s">
        <v>146</v>
      </c>
      <c r="E141" s="216" t="s">
        <v>853</v>
      </c>
      <c r="F141" s="217" t="s">
        <v>806</v>
      </c>
      <c r="G141" s="218" t="s">
        <v>375</v>
      </c>
      <c r="H141" s="219">
        <v>6</v>
      </c>
      <c r="I141" s="220"/>
      <c r="J141" s="221">
        <f>ROUND(I141*H141,2)</f>
        <v>0</v>
      </c>
      <c r="K141" s="217" t="s">
        <v>21</v>
      </c>
      <c r="L141" s="46"/>
      <c r="M141" s="222" t="s">
        <v>21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279</v>
      </c>
      <c r="AT141" s="226" t="s">
        <v>146</v>
      </c>
      <c r="AU141" s="226" t="s">
        <v>81</v>
      </c>
      <c r="AY141" s="19" t="s">
        <v>144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279</v>
      </c>
      <c r="BM141" s="226" t="s">
        <v>714</v>
      </c>
    </row>
    <row r="142" s="2" customFormat="1" ht="16.5" customHeight="1">
      <c r="A142" s="40"/>
      <c r="B142" s="41"/>
      <c r="C142" s="215" t="s">
        <v>470</v>
      </c>
      <c r="D142" s="215" t="s">
        <v>146</v>
      </c>
      <c r="E142" s="216" t="s">
        <v>854</v>
      </c>
      <c r="F142" s="217" t="s">
        <v>808</v>
      </c>
      <c r="G142" s="218" t="s">
        <v>375</v>
      </c>
      <c r="H142" s="219">
        <v>6</v>
      </c>
      <c r="I142" s="220"/>
      <c r="J142" s="221">
        <f>ROUND(I142*H142,2)</f>
        <v>0</v>
      </c>
      <c r="K142" s="217" t="s">
        <v>21</v>
      </c>
      <c r="L142" s="46"/>
      <c r="M142" s="222" t="s">
        <v>21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279</v>
      </c>
      <c r="AT142" s="226" t="s">
        <v>146</v>
      </c>
      <c r="AU142" s="226" t="s">
        <v>81</v>
      </c>
      <c r="AY142" s="19" t="s">
        <v>144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279</v>
      </c>
      <c r="BM142" s="226" t="s">
        <v>726</v>
      </c>
    </row>
    <row r="143" s="2" customFormat="1" ht="21.75" customHeight="1">
      <c r="A143" s="40"/>
      <c r="B143" s="41"/>
      <c r="C143" s="215" t="s">
        <v>474</v>
      </c>
      <c r="D143" s="215" t="s">
        <v>146</v>
      </c>
      <c r="E143" s="216" t="s">
        <v>855</v>
      </c>
      <c r="F143" s="217" t="s">
        <v>810</v>
      </c>
      <c r="G143" s="218" t="s">
        <v>375</v>
      </c>
      <c r="H143" s="219">
        <v>4</v>
      </c>
      <c r="I143" s="220"/>
      <c r="J143" s="221">
        <f>ROUND(I143*H143,2)</f>
        <v>0</v>
      </c>
      <c r="K143" s="217" t="s">
        <v>21</v>
      </c>
      <c r="L143" s="46"/>
      <c r="M143" s="222" t="s">
        <v>21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279</v>
      </c>
      <c r="AT143" s="226" t="s">
        <v>146</v>
      </c>
      <c r="AU143" s="226" t="s">
        <v>81</v>
      </c>
      <c r="AY143" s="19" t="s">
        <v>144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279</v>
      </c>
      <c r="BM143" s="226" t="s">
        <v>738</v>
      </c>
    </row>
    <row r="144" s="2" customFormat="1">
      <c r="A144" s="40"/>
      <c r="B144" s="41"/>
      <c r="C144" s="42"/>
      <c r="D144" s="235" t="s">
        <v>467</v>
      </c>
      <c r="E144" s="42"/>
      <c r="F144" s="276" t="s">
        <v>811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467</v>
      </c>
      <c r="AU144" s="19" t="s">
        <v>81</v>
      </c>
    </row>
    <row r="145" s="2" customFormat="1" ht="16.5" customHeight="1">
      <c r="A145" s="40"/>
      <c r="B145" s="41"/>
      <c r="C145" s="215" t="s">
        <v>478</v>
      </c>
      <c r="D145" s="215" t="s">
        <v>146</v>
      </c>
      <c r="E145" s="216" t="s">
        <v>856</v>
      </c>
      <c r="F145" s="217" t="s">
        <v>813</v>
      </c>
      <c r="G145" s="218" t="s">
        <v>375</v>
      </c>
      <c r="H145" s="219">
        <v>4</v>
      </c>
      <c r="I145" s="220"/>
      <c r="J145" s="221">
        <f>ROUND(I145*H145,2)</f>
        <v>0</v>
      </c>
      <c r="K145" s="217" t="s">
        <v>21</v>
      </c>
      <c r="L145" s="46"/>
      <c r="M145" s="222" t="s">
        <v>21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279</v>
      </c>
      <c r="AT145" s="226" t="s">
        <v>146</v>
      </c>
      <c r="AU145" s="226" t="s">
        <v>81</v>
      </c>
      <c r="AY145" s="19" t="s">
        <v>144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279</v>
      </c>
      <c r="BM145" s="226" t="s">
        <v>753</v>
      </c>
    </row>
    <row r="146" s="2" customFormat="1" ht="16.5" customHeight="1">
      <c r="A146" s="40"/>
      <c r="B146" s="41"/>
      <c r="C146" s="215" t="s">
        <v>482</v>
      </c>
      <c r="D146" s="215" t="s">
        <v>146</v>
      </c>
      <c r="E146" s="216" t="s">
        <v>857</v>
      </c>
      <c r="F146" s="217" t="s">
        <v>815</v>
      </c>
      <c r="G146" s="218" t="s">
        <v>375</v>
      </c>
      <c r="H146" s="219">
        <v>38</v>
      </c>
      <c r="I146" s="220"/>
      <c r="J146" s="221">
        <f>ROUND(I146*H146,2)</f>
        <v>0</v>
      </c>
      <c r="K146" s="217" t="s">
        <v>21</v>
      </c>
      <c r="L146" s="46"/>
      <c r="M146" s="222" t="s">
        <v>21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279</v>
      </c>
      <c r="AT146" s="226" t="s">
        <v>146</v>
      </c>
      <c r="AU146" s="226" t="s">
        <v>81</v>
      </c>
      <c r="AY146" s="19" t="s">
        <v>144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279</v>
      </c>
      <c r="BM146" s="226" t="s">
        <v>765</v>
      </c>
    </row>
    <row r="147" s="2" customFormat="1">
      <c r="A147" s="40"/>
      <c r="B147" s="41"/>
      <c r="C147" s="42"/>
      <c r="D147" s="235" t="s">
        <v>467</v>
      </c>
      <c r="E147" s="42"/>
      <c r="F147" s="276" t="s">
        <v>816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467</v>
      </c>
      <c r="AU147" s="19" t="s">
        <v>81</v>
      </c>
    </row>
    <row r="148" s="2" customFormat="1" ht="16.5" customHeight="1">
      <c r="A148" s="40"/>
      <c r="B148" s="41"/>
      <c r="C148" s="215" t="s">
        <v>488</v>
      </c>
      <c r="D148" s="215" t="s">
        <v>146</v>
      </c>
      <c r="E148" s="216" t="s">
        <v>858</v>
      </c>
      <c r="F148" s="217" t="s">
        <v>818</v>
      </c>
      <c r="G148" s="218" t="s">
        <v>375</v>
      </c>
      <c r="H148" s="219">
        <v>38</v>
      </c>
      <c r="I148" s="220"/>
      <c r="J148" s="221">
        <f>ROUND(I148*H148,2)</f>
        <v>0</v>
      </c>
      <c r="K148" s="217" t="s">
        <v>21</v>
      </c>
      <c r="L148" s="46"/>
      <c r="M148" s="222" t="s">
        <v>21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279</v>
      </c>
      <c r="AT148" s="226" t="s">
        <v>146</v>
      </c>
      <c r="AU148" s="226" t="s">
        <v>81</v>
      </c>
      <c r="AY148" s="19" t="s">
        <v>144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279</v>
      </c>
      <c r="BM148" s="226" t="s">
        <v>859</v>
      </c>
    </row>
    <row r="149" s="2" customFormat="1" ht="16.5" customHeight="1">
      <c r="A149" s="40"/>
      <c r="B149" s="41"/>
      <c r="C149" s="215" t="s">
        <v>493</v>
      </c>
      <c r="D149" s="215" t="s">
        <v>146</v>
      </c>
      <c r="E149" s="216" t="s">
        <v>860</v>
      </c>
      <c r="F149" s="217" t="s">
        <v>820</v>
      </c>
      <c r="G149" s="218" t="s">
        <v>177</v>
      </c>
      <c r="H149" s="219">
        <v>4</v>
      </c>
      <c r="I149" s="220"/>
      <c r="J149" s="221">
        <f>ROUND(I149*H149,2)</f>
        <v>0</v>
      </c>
      <c r="K149" s="217" t="s">
        <v>21</v>
      </c>
      <c r="L149" s="46"/>
      <c r="M149" s="222" t="s">
        <v>21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279</v>
      </c>
      <c r="AT149" s="226" t="s">
        <v>146</v>
      </c>
      <c r="AU149" s="226" t="s">
        <v>81</v>
      </c>
      <c r="AY149" s="19" t="s">
        <v>144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279</v>
      </c>
      <c r="BM149" s="226" t="s">
        <v>861</v>
      </c>
    </row>
    <row r="150" s="2" customFormat="1">
      <c r="A150" s="40"/>
      <c r="B150" s="41"/>
      <c r="C150" s="42"/>
      <c r="D150" s="235" t="s">
        <v>467</v>
      </c>
      <c r="E150" s="42"/>
      <c r="F150" s="276" t="s">
        <v>821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467</v>
      </c>
      <c r="AU150" s="19" t="s">
        <v>81</v>
      </c>
    </row>
    <row r="151" s="2" customFormat="1" ht="16.5" customHeight="1">
      <c r="A151" s="40"/>
      <c r="B151" s="41"/>
      <c r="C151" s="215" t="s">
        <v>498</v>
      </c>
      <c r="D151" s="215" t="s">
        <v>146</v>
      </c>
      <c r="E151" s="216" t="s">
        <v>862</v>
      </c>
      <c r="F151" s="217" t="s">
        <v>823</v>
      </c>
      <c r="G151" s="218" t="s">
        <v>177</v>
      </c>
      <c r="H151" s="219">
        <v>4</v>
      </c>
      <c r="I151" s="220"/>
      <c r="J151" s="221">
        <f>ROUND(I151*H151,2)</f>
        <v>0</v>
      </c>
      <c r="K151" s="217" t="s">
        <v>21</v>
      </c>
      <c r="L151" s="46"/>
      <c r="M151" s="222" t="s">
        <v>21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279</v>
      </c>
      <c r="AT151" s="226" t="s">
        <v>146</v>
      </c>
      <c r="AU151" s="226" t="s">
        <v>81</v>
      </c>
      <c r="AY151" s="19" t="s">
        <v>144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279</v>
      </c>
      <c r="BM151" s="226" t="s">
        <v>863</v>
      </c>
    </row>
    <row r="152" s="2" customFormat="1" ht="21.75" customHeight="1">
      <c r="A152" s="40"/>
      <c r="B152" s="41"/>
      <c r="C152" s="215" t="s">
        <v>502</v>
      </c>
      <c r="D152" s="215" t="s">
        <v>146</v>
      </c>
      <c r="E152" s="216" t="s">
        <v>864</v>
      </c>
      <c r="F152" s="217" t="s">
        <v>825</v>
      </c>
      <c r="G152" s="218" t="s">
        <v>185</v>
      </c>
      <c r="H152" s="219">
        <v>25</v>
      </c>
      <c r="I152" s="220"/>
      <c r="J152" s="221">
        <f>ROUND(I152*H152,2)</f>
        <v>0</v>
      </c>
      <c r="K152" s="217" t="s">
        <v>21</v>
      </c>
      <c r="L152" s="46"/>
      <c r="M152" s="222" t="s">
        <v>21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279</v>
      </c>
      <c r="AT152" s="226" t="s">
        <v>146</v>
      </c>
      <c r="AU152" s="226" t="s">
        <v>81</v>
      </c>
      <c r="AY152" s="19" t="s">
        <v>144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279</v>
      </c>
      <c r="BM152" s="226" t="s">
        <v>865</v>
      </c>
    </row>
    <row r="153" s="2" customFormat="1">
      <c r="A153" s="40"/>
      <c r="B153" s="41"/>
      <c r="C153" s="42"/>
      <c r="D153" s="235" t="s">
        <v>467</v>
      </c>
      <c r="E153" s="42"/>
      <c r="F153" s="276" t="s">
        <v>826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467</v>
      </c>
      <c r="AU153" s="19" t="s">
        <v>81</v>
      </c>
    </row>
    <row r="154" s="2" customFormat="1" ht="16.5" customHeight="1">
      <c r="A154" s="40"/>
      <c r="B154" s="41"/>
      <c r="C154" s="215" t="s">
        <v>508</v>
      </c>
      <c r="D154" s="215" t="s">
        <v>146</v>
      </c>
      <c r="E154" s="216" t="s">
        <v>866</v>
      </c>
      <c r="F154" s="217" t="s">
        <v>823</v>
      </c>
      <c r="G154" s="218" t="s">
        <v>185</v>
      </c>
      <c r="H154" s="219">
        <v>25</v>
      </c>
      <c r="I154" s="220"/>
      <c r="J154" s="221">
        <f>ROUND(I154*H154,2)</f>
        <v>0</v>
      </c>
      <c r="K154" s="217" t="s">
        <v>21</v>
      </c>
      <c r="L154" s="46"/>
      <c r="M154" s="222" t="s">
        <v>21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279</v>
      </c>
      <c r="AT154" s="226" t="s">
        <v>146</v>
      </c>
      <c r="AU154" s="226" t="s">
        <v>81</v>
      </c>
      <c r="AY154" s="19" t="s">
        <v>144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279</v>
      </c>
      <c r="BM154" s="226" t="s">
        <v>867</v>
      </c>
    </row>
    <row r="155" s="2" customFormat="1" ht="21.75" customHeight="1">
      <c r="A155" s="40"/>
      <c r="B155" s="41"/>
      <c r="C155" s="215" t="s">
        <v>516</v>
      </c>
      <c r="D155" s="215" t="s">
        <v>146</v>
      </c>
      <c r="E155" s="216" t="s">
        <v>868</v>
      </c>
      <c r="F155" s="217" t="s">
        <v>829</v>
      </c>
      <c r="G155" s="218" t="s">
        <v>185</v>
      </c>
      <c r="H155" s="219">
        <v>65</v>
      </c>
      <c r="I155" s="220"/>
      <c r="J155" s="221">
        <f>ROUND(I155*H155,2)</f>
        <v>0</v>
      </c>
      <c r="K155" s="217" t="s">
        <v>21</v>
      </c>
      <c r="L155" s="46"/>
      <c r="M155" s="222" t="s">
        <v>21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279</v>
      </c>
      <c r="AT155" s="226" t="s">
        <v>146</v>
      </c>
      <c r="AU155" s="226" t="s">
        <v>81</v>
      </c>
      <c r="AY155" s="19" t="s">
        <v>144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279</v>
      </c>
      <c r="BM155" s="226" t="s">
        <v>869</v>
      </c>
    </row>
    <row r="156" s="2" customFormat="1">
      <c r="A156" s="40"/>
      <c r="B156" s="41"/>
      <c r="C156" s="42"/>
      <c r="D156" s="235" t="s">
        <v>467</v>
      </c>
      <c r="E156" s="42"/>
      <c r="F156" s="276" t="s">
        <v>826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467</v>
      </c>
      <c r="AU156" s="19" t="s">
        <v>81</v>
      </c>
    </row>
    <row r="157" s="2" customFormat="1" ht="16.5" customHeight="1">
      <c r="A157" s="40"/>
      <c r="B157" s="41"/>
      <c r="C157" s="215" t="s">
        <v>525</v>
      </c>
      <c r="D157" s="215" t="s">
        <v>146</v>
      </c>
      <c r="E157" s="216" t="s">
        <v>870</v>
      </c>
      <c r="F157" s="217" t="s">
        <v>823</v>
      </c>
      <c r="G157" s="218" t="s">
        <v>185</v>
      </c>
      <c r="H157" s="219">
        <v>65</v>
      </c>
      <c r="I157" s="220"/>
      <c r="J157" s="221">
        <f>ROUND(I157*H157,2)</f>
        <v>0</v>
      </c>
      <c r="K157" s="217" t="s">
        <v>21</v>
      </c>
      <c r="L157" s="46"/>
      <c r="M157" s="222" t="s">
        <v>21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279</v>
      </c>
      <c r="AT157" s="226" t="s">
        <v>146</v>
      </c>
      <c r="AU157" s="226" t="s">
        <v>81</v>
      </c>
      <c r="AY157" s="19" t="s">
        <v>144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279</v>
      </c>
      <c r="BM157" s="226" t="s">
        <v>871</v>
      </c>
    </row>
    <row r="158" s="2" customFormat="1" ht="16.5" customHeight="1">
      <c r="A158" s="40"/>
      <c r="B158" s="41"/>
      <c r="C158" s="215" t="s">
        <v>530</v>
      </c>
      <c r="D158" s="215" t="s">
        <v>146</v>
      </c>
      <c r="E158" s="216" t="s">
        <v>872</v>
      </c>
      <c r="F158" s="217" t="s">
        <v>832</v>
      </c>
      <c r="G158" s="218" t="s">
        <v>185</v>
      </c>
      <c r="H158" s="219">
        <v>12</v>
      </c>
      <c r="I158" s="220"/>
      <c r="J158" s="221">
        <f>ROUND(I158*H158,2)</f>
        <v>0</v>
      </c>
      <c r="K158" s="217" t="s">
        <v>21</v>
      </c>
      <c r="L158" s="46"/>
      <c r="M158" s="222" t="s">
        <v>21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279</v>
      </c>
      <c r="AT158" s="226" t="s">
        <v>146</v>
      </c>
      <c r="AU158" s="226" t="s">
        <v>81</v>
      </c>
      <c r="AY158" s="19" t="s">
        <v>144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279</v>
      </c>
      <c r="BM158" s="226" t="s">
        <v>873</v>
      </c>
    </row>
    <row r="159" s="2" customFormat="1">
      <c r="A159" s="40"/>
      <c r="B159" s="41"/>
      <c r="C159" s="42"/>
      <c r="D159" s="235" t="s">
        <v>467</v>
      </c>
      <c r="E159" s="42"/>
      <c r="F159" s="276" t="s">
        <v>826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467</v>
      </c>
      <c r="AU159" s="19" t="s">
        <v>81</v>
      </c>
    </row>
    <row r="160" s="2" customFormat="1" ht="16.5" customHeight="1">
      <c r="A160" s="40"/>
      <c r="B160" s="41"/>
      <c r="C160" s="215" t="s">
        <v>535</v>
      </c>
      <c r="D160" s="215" t="s">
        <v>146</v>
      </c>
      <c r="E160" s="216" t="s">
        <v>874</v>
      </c>
      <c r="F160" s="217" t="s">
        <v>823</v>
      </c>
      <c r="G160" s="218" t="s">
        <v>185</v>
      </c>
      <c r="H160" s="219">
        <v>12</v>
      </c>
      <c r="I160" s="220"/>
      <c r="J160" s="221">
        <f>ROUND(I160*H160,2)</f>
        <v>0</v>
      </c>
      <c r="K160" s="217" t="s">
        <v>21</v>
      </c>
      <c r="L160" s="46"/>
      <c r="M160" s="222" t="s">
        <v>21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279</v>
      </c>
      <c r="AT160" s="226" t="s">
        <v>146</v>
      </c>
      <c r="AU160" s="226" t="s">
        <v>81</v>
      </c>
      <c r="AY160" s="19" t="s">
        <v>144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279</v>
      </c>
      <c r="BM160" s="226" t="s">
        <v>875</v>
      </c>
    </row>
    <row r="161" s="2" customFormat="1" ht="16.5" customHeight="1">
      <c r="A161" s="40"/>
      <c r="B161" s="41"/>
      <c r="C161" s="215" t="s">
        <v>539</v>
      </c>
      <c r="D161" s="215" t="s">
        <v>146</v>
      </c>
      <c r="E161" s="216" t="s">
        <v>876</v>
      </c>
      <c r="F161" s="217" t="s">
        <v>835</v>
      </c>
      <c r="G161" s="218" t="s">
        <v>177</v>
      </c>
      <c r="H161" s="219">
        <v>20</v>
      </c>
      <c r="I161" s="220"/>
      <c r="J161" s="221">
        <f>ROUND(I161*H161,2)</f>
        <v>0</v>
      </c>
      <c r="K161" s="217" t="s">
        <v>21</v>
      </c>
      <c r="L161" s="46"/>
      <c r="M161" s="222" t="s">
        <v>21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279</v>
      </c>
      <c r="AT161" s="226" t="s">
        <v>146</v>
      </c>
      <c r="AU161" s="226" t="s">
        <v>81</v>
      </c>
      <c r="AY161" s="19" t="s">
        <v>144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279</v>
      </c>
      <c r="BM161" s="226" t="s">
        <v>877</v>
      </c>
    </row>
    <row r="162" s="2" customFormat="1">
      <c r="A162" s="40"/>
      <c r="B162" s="41"/>
      <c r="C162" s="42"/>
      <c r="D162" s="235" t="s">
        <v>467</v>
      </c>
      <c r="E162" s="42"/>
      <c r="F162" s="276" t="s">
        <v>836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467</v>
      </c>
      <c r="AU162" s="19" t="s">
        <v>81</v>
      </c>
    </row>
    <row r="163" s="2" customFormat="1" ht="16.5" customHeight="1">
      <c r="A163" s="40"/>
      <c r="B163" s="41"/>
      <c r="C163" s="215" t="s">
        <v>545</v>
      </c>
      <c r="D163" s="215" t="s">
        <v>146</v>
      </c>
      <c r="E163" s="216" t="s">
        <v>878</v>
      </c>
      <c r="F163" s="217" t="s">
        <v>838</v>
      </c>
      <c r="G163" s="218" t="s">
        <v>177</v>
      </c>
      <c r="H163" s="219">
        <v>20</v>
      </c>
      <c r="I163" s="220"/>
      <c r="J163" s="221">
        <f>ROUND(I163*H163,2)</f>
        <v>0</v>
      </c>
      <c r="K163" s="217" t="s">
        <v>21</v>
      </c>
      <c r="L163" s="46"/>
      <c r="M163" s="222" t="s">
        <v>21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279</v>
      </c>
      <c r="AT163" s="226" t="s">
        <v>146</v>
      </c>
      <c r="AU163" s="226" t="s">
        <v>81</v>
      </c>
      <c r="AY163" s="19" t="s">
        <v>144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279</v>
      </c>
      <c r="BM163" s="226" t="s">
        <v>879</v>
      </c>
    </row>
    <row r="164" s="2" customFormat="1" ht="24.15" customHeight="1">
      <c r="A164" s="40"/>
      <c r="B164" s="41"/>
      <c r="C164" s="215" t="s">
        <v>550</v>
      </c>
      <c r="D164" s="215" t="s">
        <v>146</v>
      </c>
      <c r="E164" s="216" t="s">
        <v>880</v>
      </c>
      <c r="F164" s="217" t="s">
        <v>840</v>
      </c>
      <c r="G164" s="218" t="s">
        <v>177</v>
      </c>
      <c r="H164" s="219">
        <v>70</v>
      </c>
      <c r="I164" s="220"/>
      <c r="J164" s="221">
        <f>ROUND(I164*H164,2)</f>
        <v>0</v>
      </c>
      <c r="K164" s="217" t="s">
        <v>21</v>
      </c>
      <c r="L164" s="46"/>
      <c r="M164" s="222" t="s">
        <v>21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279</v>
      </c>
      <c r="AT164" s="226" t="s">
        <v>146</v>
      </c>
      <c r="AU164" s="226" t="s">
        <v>81</v>
      </c>
      <c r="AY164" s="19" t="s">
        <v>144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279</v>
      </c>
      <c r="BM164" s="226" t="s">
        <v>881</v>
      </c>
    </row>
    <row r="165" s="2" customFormat="1">
      <c r="A165" s="40"/>
      <c r="B165" s="41"/>
      <c r="C165" s="42"/>
      <c r="D165" s="235" t="s">
        <v>467</v>
      </c>
      <c r="E165" s="42"/>
      <c r="F165" s="276" t="s">
        <v>841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467</v>
      </c>
      <c r="AU165" s="19" t="s">
        <v>81</v>
      </c>
    </row>
    <row r="166" s="2" customFormat="1" ht="16.5" customHeight="1">
      <c r="A166" s="40"/>
      <c r="B166" s="41"/>
      <c r="C166" s="215" t="s">
        <v>557</v>
      </c>
      <c r="D166" s="215" t="s">
        <v>146</v>
      </c>
      <c r="E166" s="216" t="s">
        <v>882</v>
      </c>
      <c r="F166" s="217" t="s">
        <v>843</v>
      </c>
      <c r="G166" s="218" t="s">
        <v>177</v>
      </c>
      <c r="H166" s="219">
        <v>70</v>
      </c>
      <c r="I166" s="220"/>
      <c r="J166" s="221">
        <f>ROUND(I166*H166,2)</f>
        <v>0</v>
      </c>
      <c r="K166" s="217" t="s">
        <v>21</v>
      </c>
      <c r="L166" s="46"/>
      <c r="M166" s="222" t="s">
        <v>21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279</v>
      </c>
      <c r="AT166" s="226" t="s">
        <v>146</v>
      </c>
      <c r="AU166" s="226" t="s">
        <v>81</v>
      </c>
      <c r="AY166" s="19" t="s">
        <v>144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279</v>
      </c>
      <c r="BM166" s="226" t="s">
        <v>883</v>
      </c>
    </row>
    <row r="167" s="12" customFormat="1" ht="25.92" customHeight="1">
      <c r="A167" s="12"/>
      <c r="B167" s="199"/>
      <c r="C167" s="200"/>
      <c r="D167" s="201" t="s">
        <v>72</v>
      </c>
      <c r="E167" s="202" t="s">
        <v>263</v>
      </c>
      <c r="F167" s="202" t="s">
        <v>884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SUM(P168:P210)</f>
        <v>0</v>
      </c>
      <c r="Q167" s="207"/>
      <c r="R167" s="208">
        <f>SUM(R168:R210)</f>
        <v>0</v>
      </c>
      <c r="S167" s="207"/>
      <c r="T167" s="209">
        <f>SUM(T168:T210)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81</v>
      </c>
      <c r="AT167" s="211" t="s">
        <v>72</v>
      </c>
      <c r="AU167" s="211" t="s">
        <v>73</v>
      </c>
      <c r="AY167" s="210" t="s">
        <v>144</v>
      </c>
      <c r="BK167" s="212">
        <f>SUM(BK168:BK210)</f>
        <v>0</v>
      </c>
    </row>
    <row r="168" s="2" customFormat="1" ht="62.7" customHeight="1">
      <c r="A168" s="40"/>
      <c r="B168" s="41"/>
      <c r="C168" s="215" t="s">
        <v>562</v>
      </c>
      <c r="D168" s="215" t="s">
        <v>146</v>
      </c>
      <c r="E168" s="216" t="s">
        <v>885</v>
      </c>
      <c r="F168" s="217" t="s">
        <v>793</v>
      </c>
      <c r="G168" s="218" t="s">
        <v>375</v>
      </c>
      <c r="H168" s="219">
        <v>1</v>
      </c>
      <c r="I168" s="220"/>
      <c r="J168" s="221">
        <f>ROUND(I168*H168,2)</f>
        <v>0</v>
      </c>
      <c r="K168" s="217" t="s">
        <v>21</v>
      </c>
      <c r="L168" s="46"/>
      <c r="M168" s="222" t="s">
        <v>21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279</v>
      </c>
      <c r="AT168" s="226" t="s">
        <v>146</v>
      </c>
      <c r="AU168" s="226" t="s">
        <v>81</v>
      </c>
      <c r="AY168" s="19" t="s">
        <v>144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279</v>
      </c>
      <c r="BM168" s="226" t="s">
        <v>886</v>
      </c>
    </row>
    <row r="169" s="2" customFormat="1">
      <c r="A169" s="40"/>
      <c r="B169" s="41"/>
      <c r="C169" s="42"/>
      <c r="D169" s="235" t="s">
        <v>467</v>
      </c>
      <c r="E169" s="42"/>
      <c r="F169" s="276" t="s">
        <v>801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467</v>
      </c>
      <c r="AU169" s="19" t="s">
        <v>81</v>
      </c>
    </row>
    <row r="170" s="2" customFormat="1" ht="16.5" customHeight="1">
      <c r="A170" s="40"/>
      <c r="B170" s="41"/>
      <c r="C170" s="215" t="s">
        <v>568</v>
      </c>
      <c r="D170" s="215" t="s">
        <v>146</v>
      </c>
      <c r="E170" s="216" t="s">
        <v>887</v>
      </c>
      <c r="F170" s="217" t="s">
        <v>847</v>
      </c>
      <c r="G170" s="218" t="s">
        <v>375</v>
      </c>
      <c r="H170" s="219">
        <v>1</v>
      </c>
      <c r="I170" s="220"/>
      <c r="J170" s="221">
        <f>ROUND(I170*H170,2)</f>
        <v>0</v>
      </c>
      <c r="K170" s="217" t="s">
        <v>21</v>
      </c>
      <c r="L170" s="46"/>
      <c r="M170" s="222" t="s">
        <v>21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279</v>
      </c>
      <c r="AT170" s="226" t="s">
        <v>146</v>
      </c>
      <c r="AU170" s="226" t="s">
        <v>81</v>
      </c>
      <c r="AY170" s="19" t="s">
        <v>144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279</v>
      </c>
      <c r="BM170" s="226" t="s">
        <v>888</v>
      </c>
    </row>
    <row r="171" s="2" customFormat="1" ht="16.5" customHeight="1">
      <c r="A171" s="40"/>
      <c r="B171" s="41"/>
      <c r="C171" s="215" t="s">
        <v>573</v>
      </c>
      <c r="D171" s="215" t="s">
        <v>146</v>
      </c>
      <c r="E171" s="216" t="s">
        <v>889</v>
      </c>
      <c r="F171" s="217" t="s">
        <v>798</v>
      </c>
      <c r="G171" s="218" t="s">
        <v>375</v>
      </c>
      <c r="H171" s="219">
        <v>1</v>
      </c>
      <c r="I171" s="220"/>
      <c r="J171" s="221">
        <f>ROUND(I171*H171,2)</f>
        <v>0</v>
      </c>
      <c r="K171" s="217" t="s">
        <v>21</v>
      </c>
      <c r="L171" s="46"/>
      <c r="M171" s="222" t="s">
        <v>21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279</v>
      </c>
      <c r="AT171" s="226" t="s">
        <v>146</v>
      </c>
      <c r="AU171" s="226" t="s">
        <v>81</v>
      </c>
      <c r="AY171" s="19" t="s">
        <v>144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279</v>
      </c>
      <c r="BM171" s="226" t="s">
        <v>890</v>
      </c>
    </row>
    <row r="172" s="2" customFormat="1" ht="62.7" customHeight="1">
      <c r="A172" s="40"/>
      <c r="B172" s="41"/>
      <c r="C172" s="215" t="s">
        <v>579</v>
      </c>
      <c r="D172" s="215" t="s">
        <v>146</v>
      </c>
      <c r="E172" s="216" t="s">
        <v>891</v>
      </c>
      <c r="F172" s="217" t="s">
        <v>800</v>
      </c>
      <c r="G172" s="218" t="s">
        <v>375</v>
      </c>
      <c r="H172" s="219">
        <v>1</v>
      </c>
      <c r="I172" s="220"/>
      <c r="J172" s="221">
        <f>ROUND(I172*H172,2)</f>
        <v>0</v>
      </c>
      <c r="K172" s="217" t="s">
        <v>21</v>
      </c>
      <c r="L172" s="46"/>
      <c r="M172" s="222" t="s">
        <v>21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279</v>
      </c>
      <c r="AT172" s="226" t="s">
        <v>146</v>
      </c>
      <c r="AU172" s="226" t="s">
        <v>81</v>
      </c>
      <c r="AY172" s="19" t="s">
        <v>144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279</v>
      </c>
      <c r="BM172" s="226" t="s">
        <v>892</v>
      </c>
    </row>
    <row r="173" s="2" customFormat="1">
      <c r="A173" s="40"/>
      <c r="B173" s="41"/>
      <c r="C173" s="42"/>
      <c r="D173" s="235" t="s">
        <v>467</v>
      </c>
      <c r="E173" s="42"/>
      <c r="F173" s="276" t="s">
        <v>801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467</v>
      </c>
      <c r="AU173" s="19" t="s">
        <v>81</v>
      </c>
    </row>
    <row r="174" s="2" customFormat="1" ht="16.5" customHeight="1">
      <c r="A174" s="40"/>
      <c r="B174" s="41"/>
      <c r="C174" s="215" t="s">
        <v>585</v>
      </c>
      <c r="D174" s="215" t="s">
        <v>146</v>
      </c>
      <c r="E174" s="216" t="s">
        <v>893</v>
      </c>
      <c r="F174" s="217" t="s">
        <v>851</v>
      </c>
      <c r="G174" s="218" t="s">
        <v>375</v>
      </c>
      <c r="H174" s="219">
        <v>1</v>
      </c>
      <c r="I174" s="220"/>
      <c r="J174" s="221">
        <f>ROUND(I174*H174,2)</f>
        <v>0</v>
      </c>
      <c r="K174" s="217" t="s">
        <v>21</v>
      </c>
      <c r="L174" s="46"/>
      <c r="M174" s="222" t="s">
        <v>21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279</v>
      </c>
      <c r="AT174" s="226" t="s">
        <v>146</v>
      </c>
      <c r="AU174" s="226" t="s">
        <v>81</v>
      </c>
      <c r="AY174" s="19" t="s">
        <v>144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279</v>
      </c>
      <c r="BM174" s="226" t="s">
        <v>894</v>
      </c>
    </row>
    <row r="175" s="2" customFormat="1" ht="16.5" customHeight="1">
      <c r="A175" s="40"/>
      <c r="B175" s="41"/>
      <c r="C175" s="215" t="s">
        <v>653</v>
      </c>
      <c r="D175" s="215" t="s">
        <v>146</v>
      </c>
      <c r="E175" s="216" t="s">
        <v>895</v>
      </c>
      <c r="F175" s="217" t="s">
        <v>798</v>
      </c>
      <c r="G175" s="218" t="s">
        <v>375</v>
      </c>
      <c r="H175" s="219">
        <v>1</v>
      </c>
      <c r="I175" s="220"/>
      <c r="J175" s="221">
        <f>ROUND(I175*H175,2)</f>
        <v>0</v>
      </c>
      <c r="K175" s="217" t="s">
        <v>21</v>
      </c>
      <c r="L175" s="46"/>
      <c r="M175" s="222" t="s">
        <v>21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279</v>
      </c>
      <c r="AT175" s="226" t="s">
        <v>146</v>
      </c>
      <c r="AU175" s="226" t="s">
        <v>81</v>
      </c>
      <c r="AY175" s="19" t="s">
        <v>144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279</v>
      </c>
      <c r="BM175" s="226" t="s">
        <v>896</v>
      </c>
    </row>
    <row r="176" s="2" customFormat="1" ht="24.15" customHeight="1">
      <c r="A176" s="40"/>
      <c r="B176" s="41"/>
      <c r="C176" s="215" t="s">
        <v>672</v>
      </c>
      <c r="D176" s="215" t="s">
        <v>146</v>
      </c>
      <c r="E176" s="216" t="s">
        <v>897</v>
      </c>
      <c r="F176" s="217" t="s">
        <v>806</v>
      </c>
      <c r="G176" s="218" t="s">
        <v>375</v>
      </c>
      <c r="H176" s="219">
        <v>2</v>
      </c>
      <c r="I176" s="220"/>
      <c r="J176" s="221">
        <f>ROUND(I176*H176,2)</f>
        <v>0</v>
      </c>
      <c r="K176" s="217" t="s">
        <v>21</v>
      </c>
      <c r="L176" s="46"/>
      <c r="M176" s="222" t="s">
        <v>21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279</v>
      </c>
      <c r="AT176" s="226" t="s">
        <v>146</v>
      </c>
      <c r="AU176" s="226" t="s">
        <v>81</v>
      </c>
      <c r="AY176" s="19" t="s">
        <v>144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279</v>
      </c>
      <c r="BM176" s="226" t="s">
        <v>898</v>
      </c>
    </row>
    <row r="177" s="2" customFormat="1" ht="16.5" customHeight="1">
      <c r="A177" s="40"/>
      <c r="B177" s="41"/>
      <c r="C177" s="215" t="s">
        <v>678</v>
      </c>
      <c r="D177" s="215" t="s">
        <v>146</v>
      </c>
      <c r="E177" s="216" t="s">
        <v>899</v>
      </c>
      <c r="F177" s="217" t="s">
        <v>808</v>
      </c>
      <c r="G177" s="218" t="s">
        <v>375</v>
      </c>
      <c r="H177" s="219">
        <v>2</v>
      </c>
      <c r="I177" s="220"/>
      <c r="J177" s="221">
        <f>ROUND(I177*H177,2)</f>
        <v>0</v>
      </c>
      <c r="K177" s="217" t="s">
        <v>21</v>
      </c>
      <c r="L177" s="46"/>
      <c r="M177" s="222" t="s">
        <v>21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279</v>
      </c>
      <c r="AT177" s="226" t="s">
        <v>146</v>
      </c>
      <c r="AU177" s="226" t="s">
        <v>81</v>
      </c>
      <c r="AY177" s="19" t="s">
        <v>144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279</v>
      </c>
      <c r="BM177" s="226" t="s">
        <v>900</v>
      </c>
    </row>
    <row r="178" s="2" customFormat="1" ht="21.75" customHeight="1">
      <c r="A178" s="40"/>
      <c r="B178" s="41"/>
      <c r="C178" s="215" t="s">
        <v>685</v>
      </c>
      <c r="D178" s="215" t="s">
        <v>146</v>
      </c>
      <c r="E178" s="216" t="s">
        <v>901</v>
      </c>
      <c r="F178" s="217" t="s">
        <v>810</v>
      </c>
      <c r="G178" s="218" t="s">
        <v>375</v>
      </c>
      <c r="H178" s="219">
        <v>3</v>
      </c>
      <c r="I178" s="220"/>
      <c r="J178" s="221">
        <f>ROUND(I178*H178,2)</f>
        <v>0</v>
      </c>
      <c r="K178" s="217" t="s">
        <v>21</v>
      </c>
      <c r="L178" s="46"/>
      <c r="M178" s="222" t="s">
        <v>21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279</v>
      </c>
      <c r="AT178" s="226" t="s">
        <v>146</v>
      </c>
      <c r="AU178" s="226" t="s">
        <v>81</v>
      </c>
      <c r="AY178" s="19" t="s">
        <v>144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279</v>
      </c>
      <c r="BM178" s="226" t="s">
        <v>902</v>
      </c>
    </row>
    <row r="179" s="2" customFormat="1">
      <c r="A179" s="40"/>
      <c r="B179" s="41"/>
      <c r="C179" s="42"/>
      <c r="D179" s="235" t="s">
        <v>467</v>
      </c>
      <c r="E179" s="42"/>
      <c r="F179" s="276" t="s">
        <v>811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467</v>
      </c>
      <c r="AU179" s="19" t="s">
        <v>81</v>
      </c>
    </row>
    <row r="180" s="2" customFormat="1" ht="16.5" customHeight="1">
      <c r="A180" s="40"/>
      <c r="B180" s="41"/>
      <c r="C180" s="215" t="s">
        <v>689</v>
      </c>
      <c r="D180" s="215" t="s">
        <v>146</v>
      </c>
      <c r="E180" s="216" t="s">
        <v>903</v>
      </c>
      <c r="F180" s="217" t="s">
        <v>813</v>
      </c>
      <c r="G180" s="218" t="s">
        <v>375</v>
      </c>
      <c r="H180" s="219">
        <v>3</v>
      </c>
      <c r="I180" s="220"/>
      <c r="J180" s="221">
        <f>ROUND(I180*H180,2)</f>
        <v>0</v>
      </c>
      <c r="K180" s="217" t="s">
        <v>21</v>
      </c>
      <c r="L180" s="46"/>
      <c r="M180" s="222" t="s">
        <v>21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279</v>
      </c>
      <c r="AT180" s="226" t="s">
        <v>146</v>
      </c>
      <c r="AU180" s="226" t="s">
        <v>81</v>
      </c>
      <c r="AY180" s="19" t="s">
        <v>144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279</v>
      </c>
      <c r="BM180" s="226" t="s">
        <v>904</v>
      </c>
    </row>
    <row r="181" s="2" customFormat="1" ht="16.5" customHeight="1">
      <c r="A181" s="40"/>
      <c r="B181" s="41"/>
      <c r="C181" s="215" t="s">
        <v>695</v>
      </c>
      <c r="D181" s="215" t="s">
        <v>146</v>
      </c>
      <c r="E181" s="216" t="s">
        <v>905</v>
      </c>
      <c r="F181" s="217" t="s">
        <v>815</v>
      </c>
      <c r="G181" s="218" t="s">
        <v>375</v>
      </c>
      <c r="H181" s="219">
        <v>15</v>
      </c>
      <c r="I181" s="220"/>
      <c r="J181" s="221">
        <f>ROUND(I181*H181,2)</f>
        <v>0</v>
      </c>
      <c r="K181" s="217" t="s">
        <v>21</v>
      </c>
      <c r="L181" s="46"/>
      <c r="M181" s="222" t="s">
        <v>21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279</v>
      </c>
      <c r="AT181" s="226" t="s">
        <v>146</v>
      </c>
      <c r="AU181" s="226" t="s">
        <v>81</v>
      </c>
      <c r="AY181" s="19" t="s">
        <v>144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279</v>
      </c>
      <c r="BM181" s="226" t="s">
        <v>906</v>
      </c>
    </row>
    <row r="182" s="2" customFormat="1">
      <c r="A182" s="40"/>
      <c r="B182" s="41"/>
      <c r="C182" s="42"/>
      <c r="D182" s="235" t="s">
        <v>467</v>
      </c>
      <c r="E182" s="42"/>
      <c r="F182" s="276" t="s">
        <v>816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467</v>
      </c>
      <c r="AU182" s="19" t="s">
        <v>81</v>
      </c>
    </row>
    <row r="183" s="2" customFormat="1" ht="16.5" customHeight="1">
      <c r="A183" s="40"/>
      <c r="B183" s="41"/>
      <c r="C183" s="215" t="s">
        <v>702</v>
      </c>
      <c r="D183" s="215" t="s">
        <v>146</v>
      </c>
      <c r="E183" s="216" t="s">
        <v>907</v>
      </c>
      <c r="F183" s="217" t="s">
        <v>818</v>
      </c>
      <c r="G183" s="218" t="s">
        <v>375</v>
      </c>
      <c r="H183" s="219">
        <v>15</v>
      </c>
      <c r="I183" s="220"/>
      <c r="J183" s="221">
        <f>ROUND(I183*H183,2)</f>
        <v>0</v>
      </c>
      <c r="K183" s="217" t="s">
        <v>21</v>
      </c>
      <c r="L183" s="46"/>
      <c r="M183" s="222" t="s">
        <v>21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279</v>
      </c>
      <c r="AT183" s="226" t="s">
        <v>146</v>
      </c>
      <c r="AU183" s="226" t="s">
        <v>81</v>
      </c>
      <c r="AY183" s="19" t="s">
        <v>144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279</v>
      </c>
      <c r="BM183" s="226" t="s">
        <v>908</v>
      </c>
    </row>
    <row r="184" s="2" customFormat="1" ht="21.75" customHeight="1">
      <c r="A184" s="40"/>
      <c r="B184" s="41"/>
      <c r="C184" s="215" t="s">
        <v>709</v>
      </c>
      <c r="D184" s="215" t="s">
        <v>146</v>
      </c>
      <c r="E184" s="216" t="s">
        <v>909</v>
      </c>
      <c r="F184" s="217" t="s">
        <v>910</v>
      </c>
      <c r="G184" s="218" t="s">
        <v>375</v>
      </c>
      <c r="H184" s="219">
        <v>4</v>
      </c>
      <c r="I184" s="220"/>
      <c r="J184" s="221">
        <f>ROUND(I184*H184,2)</f>
        <v>0</v>
      </c>
      <c r="K184" s="217" t="s">
        <v>21</v>
      </c>
      <c r="L184" s="46"/>
      <c r="M184" s="222" t="s">
        <v>21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279</v>
      </c>
      <c r="AT184" s="226" t="s">
        <v>146</v>
      </c>
      <c r="AU184" s="226" t="s">
        <v>81</v>
      </c>
      <c r="AY184" s="19" t="s">
        <v>144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279</v>
      </c>
      <c r="BM184" s="226" t="s">
        <v>911</v>
      </c>
    </row>
    <row r="185" s="2" customFormat="1">
      <c r="A185" s="40"/>
      <c r="B185" s="41"/>
      <c r="C185" s="42"/>
      <c r="D185" s="235" t="s">
        <v>467</v>
      </c>
      <c r="E185" s="42"/>
      <c r="F185" s="276" t="s">
        <v>912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467</v>
      </c>
      <c r="AU185" s="19" t="s">
        <v>81</v>
      </c>
    </row>
    <row r="186" s="2" customFormat="1" ht="16.5" customHeight="1">
      <c r="A186" s="40"/>
      <c r="B186" s="41"/>
      <c r="C186" s="215" t="s">
        <v>714</v>
      </c>
      <c r="D186" s="215" t="s">
        <v>146</v>
      </c>
      <c r="E186" s="216" t="s">
        <v>913</v>
      </c>
      <c r="F186" s="217" t="s">
        <v>813</v>
      </c>
      <c r="G186" s="218" t="s">
        <v>375</v>
      </c>
      <c r="H186" s="219">
        <v>4</v>
      </c>
      <c r="I186" s="220"/>
      <c r="J186" s="221">
        <f>ROUND(I186*H186,2)</f>
        <v>0</v>
      </c>
      <c r="K186" s="217" t="s">
        <v>21</v>
      </c>
      <c r="L186" s="46"/>
      <c r="M186" s="222" t="s">
        <v>21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279</v>
      </c>
      <c r="AT186" s="226" t="s">
        <v>146</v>
      </c>
      <c r="AU186" s="226" t="s">
        <v>81</v>
      </c>
      <c r="AY186" s="19" t="s">
        <v>144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279</v>
      </c>
      <c r="BM186" s="226" t="s">
        <v>914</v>
      </c>
    </row>
    <row r="187" s="2" customFormat="1" ht="16.5" customHeight="1">
      <c r="A187" s="40"/>
      <c r="B187" s="41"/>
      <c r="C187" s="215" t="s">
        <v>719</v>
      </c>
      <c r="D187" s="215" t="s">
        <v>146</v>
      </c>
      <c r="E187" s="216" t="s">
        <v>915</v>
      </c>
      <c r="F187" s="217" t="s">
        <v>916</v>
      </c>
      <c r="G187" s="218" t="s">
        <v>375</v>
      </c>
      <c r="H187" s="219">
        <v>2</v>
      </c>
      <c r="I187" s="220"/>
      <c r="J187" s="221">
        <f>ROUND(I187*H187,2)</f>
        <v>0</v>
      </c>
      <c r="K187" s="217" t="s">
        <v>21</v>
      </c>
      <c r="L187" s="46"/>
      <c r="M187" s="222" t="s">
        <v>21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279</v>
      </c>
      <c r="AT187" s="226" t="s">
        <v>146</v>
      </c>
      <c r="AU187" s="226" t="s">
        <v>81</v>
      </c>
      <c r="AY187" s="19" t="s">
        <v>144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279</v>
      </c>
      <c r="BM187" s="226" t="s">
        <v>917</v>
      </c>
    </row>
    <row r="188" s="2" customFormat="1">
      <c r="A188" s="40"/>
      <c r="B188" s="41"/>
      <c r="C188" s="42"/>
      <c r="D188" s="235" t="s">
        <v>467</v>
      </c>
      <c r="E188" s="42"/>
      <c r="F188" s="276" t="s">
        <v>918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467</v>
      </c>
      <c r="AU188" s="19" t="s">
        <v>81</v>
      </c>
    </row>
    <row r="189" s="2" customFormat="1" ht="16.5" customHeight="1">
      <c r="A189" s="40"/>
      <c r="B189" s="41"/>
      <c r="C189" s="215" t="s">
        <v>726</v>
      </c>
      <c r="D189" s="215" t="s">
        <v>146</v>
      </c>
      <c r="E189" s="216" t="s">
        <v>919</v>
      </c>
      <c r="F189" s="217" t="s">
        <v>920</v>
      </c>
      <c r="G189" s="218" t="s">
        <v>375</v>
      </c>
      <c r="H189" s="219">
        <v>2</v>
      </c>
      <c r="I189" s="220"/>
      <c r="J189" s="221">
        <f>ROUND(I189*H189,2)</f>
        <v>0</v>
      </c>
      <c r="K189" s="217" t="s">
        <v>21</v>
      </c>
      <c r="L189" s="46"/>
      <c r="M189" s="222" t="s">
        <v>21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279</v>
      </c>
      <c r="AT189" s="226" t="s">
        <v>146</v>
      </c>
      <c r="AU189" s="226" t="s">
        <v>81</v>
      </c>
      <c r="AY189" s="19" t="s">
        <v>144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279</v>
      </c>
      <c r="BM189" s="226" t="s">
        <v>921</v>
      </c>
    </row>
    <row r="190" s="2" customFormat="1" ht="16.5" customHeight="1">
      <c r="A190" s="40"/>
      <c r="B190" s="41"/>
      <c r="C190" s="215" t="s">
        <v>733</v>
      </c>
      <c r="D190" s="215" t="s">
        <v>146</v>
      </c>
      <c r="E190" s="216" t="s">
        <v>922</v>
      </c>
      <c r="F190" s="217" t="s">
        <v>923</v>
      </c>
      <c r="G190" s="218" t="s">
        <v>375</v>
      </c>
      <c r="H190" s="219">
        <v>2</v>
      </c>
      <c r="I190" s="220"/>
      <c r="J190" s="221">
        <f>ROUND(I190*H190,2)</f>
        <v>0</v>
      </c>
      <c r="K190" s="217" t="s">
        <v>21</v>
      </c>
      <c r="L190" s="46"/>
      <c r="M190" s="222" t="s">
        <v>21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279</v>
      </c>
      <c r="AT190" s="226" t="s">
        <v>146</v>
      </c>
      <c r="AU190" s="226" t="s">
        <v>81</v>
      </c>
      <c r="AY190" s="19" t="s">
        <v>144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279</v>
      </c>
      <c r="BM190" s="226" t="s">
        <v>924</v>
      </c>
    </row>
    <row r="191" s="2" customFormat="1">
      <c r="A191" s="40"/>
      <c r="B191" s="41"/>
      <c r="C191" s="42"/>
      <c r="D191" s="235" t="s">
        <v>467</v>
      </c>
      <c r="E191" s="42"/>
      <c r="F191" s="276" t="s">
        <v>925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467</v>
      </c>
      <c r="AU191" s="19" t="s">
        <v>81</v>
      </c>
    </row>
    <row r="192" s="2" customFormat="1" ht="16.5" customHeight="1">
      <c r="A192" s="40"/>
      <c r="B192" s="41"/>
      <c r="C192" s="215" t="s">
        <v>738</v>
      </c>
      <c r="D192" s="215" t="s">
        <v>146</v>
      </c>
      <c r="E192" s="216" t="s">
        <v>926</v>
      </c>
      <c r="F192" s="217" t="s">
        <v>818</v>
      </c>
      <c r="G192" s="218" t="s">
        <v>375</v>
      </c>
      <c r="H192" s="219">
        <v>2</v>
      </c>
      <c r="I192" s="220"/>
      <c r="J192" s="221">
        <f>ROUND(I192*H192,2)</f>
        <v>0</v>
      </c>
      <c r="K192" s="217" t="s">
        <v>21</v>
      </c>
      <c r="L192" s="46"/>
      <c r="M192" s="222" t="s">
        <v>21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279</v>
      </c>
      <c r="AT192" s="226" t="s">
        <v>146</v>
      </c>
      <c r="AU192" s="226" t="s">
        <v>81</v>
      </c>
      <c r="AY192" s="19" t="s">
        <v>144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279</v>
      </c>
      <c r="BM192" s="226" t="s">
        <v>927</v>
      </c>
    </row>
    <row r="193" s="2" customFormat="1" ht="16.5" customHeight="1">
      <c r="A193" s="40"/>
      <c r="B193" s="41"/>
      <c r="C193" s="215" t="s">
        <v>742</v>
      </c>
      <c r="D193" s="215" t="s">
        <v>146</v>
      </c>
      <c r="E193" s="216" t="s">
        <v>928</v>
      </c>
      <c r="F193" s="217" t="s">
        <v>820</v>
      </c>
      <c r="G193" s="218" t="s">
        <v>177</v>
      </c>
      <c r="H193" s="219">
        <v>20</v>
      </c>
      <c r="I193" s="220"/>
      <c r="J193" s="221">
        <f>ROUND(I193*H193,2)</f>
        <v>0</v>
      </c>
      <c r="K193" s="217" t="s">
        <v>21</v>
      </c>
      <c r="L193" s="46"/>
      <c r="M193" s="222" t="s">
        <v>21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279</v>
      </c>
      <c r="AT193" s="226" t="s">
        <v>146</v>
      </c>
      <c r="AU193" s="226" t="s">
        <v>81</v>
      </c>
      <c r="AY193" s="19" t="s">
        <v>144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279</v>
      </c>
      <c r="BM193" s="226" t="s">
        <v>929</v>
      </c>
    </row>
    <row r="194" s="2" customFormat="1">
      <c r="A194" s="40"/>
      <c r="B194" s="41"/>
      <c r="C194" s="42"/>
      <c r="D194" s="235" t="s">
        <v>467</v>
      </c>
      <c r="E194" s="42"/>
      <c r="F194" s="276" t="s">
        <v>821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467</v>
      </c>
      <c r="AU194" s="19" t="s">
        <v>81</v>
      </c>
    </row>
    <row r="195" s="2" customFormat="1" ht="16.5" customHeight="1">
      <c r="A195" s="40"/>
      <c r="B195" s="41"/>
      <c r="C195" s="215" t="s">
        <v>753</v>
      </c>
      <c r="D195" s="215" t="s">
        <v>146</v>
      </c>
      <c r="E195" s="216" t="s">
        <v>930</v>
      </c>
      <c r="F195" s="217" t="s">
        <v>823</v>
      </c>
      <c r="G195" s="218" t="s">
        <v>177</v>
      </c>
      <c r="H195" s="219">
        <v>20</v>
      </c>
      <c r="I195" s="220"/>
      <c r="J195" s="221">
        <f>ROUND(I195*H195,2)</f>
        <v>0</v>
      </c>
      <c r="K195" s="217" t="s">
        <v>21</v>
      </c>
      <c r="L195" s="46"/>
      <c r="M195" s="222" t="s">
        <v>21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279</v>
      </c>
      <c r="AT195" s="226" t="s">
        <v>146</v>
      </c>
      <c r="AU195" s="226" t="s">
        <v>81</v>
      </c>
      <c r="AY195" s="19" t="s">
        <v>144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81</v>
      </c>
      <c r="BK195" s="227">
        <f>ROUND(I195*H195,2)</f>
        <v>0</v>
      </c>
      <c r="BL195" s="19" t="s">
        <v>279</v>
      </c>
      <c r="BM195" s="226" t="s">
        <v>931</v>
      </c>
    </row>
    <row r="196" s="2" customFormat="1" ht="21.75" customHeight="1">
      <c r="A196" s="40"/>
      <c r="B196" s="41"/>
      <c r="C196" s="215" t="s">
        <v>760</v>
      </c>
      <c r="D196" s="215" t="s">
        <v>146</v>
      </c>
      <c r="E196" s="216" t="s">
        <v>932</v>
      </c>
      <c r="F196" s="217" t="s">
        <v>825</v>
      </c>
      <c r="G196" s="218" t="s">
        <v>185</v>
      </c>
      <c r="H196" s="219">
        <v>8</v>
      </c>
      <c r="I196" s="220"/>
      <c r="J196" s="221">
        <f>ROUND(I196*H196,2)</f>
        <v>0</v>
      </c>
      <c r="K196" s="217" t="s">
        <v>21</v>
      </c>
      <c r="L196" s="46"/>
      <c r="M196" s="222" t="s">
        <v>21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279</v>
      </c>
      <c r="AT196" s="226" t="s">
        <v>146</v>
      </c>
      <c r="AU196" s="226" t="s">
        <v>81</v>
      </c>
      <c r="AY196" s="19" t="s">
        <v>144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279</v>
      </c>
      <c r="BM196" s="226" t="s">
        <v>933</v>
      </c>
    </row>
    <row r="197" s="2" customFormat="1">
      <c r="A197" s="40"/>
      <c r="B197" s="41"/>
      <c r="C197" s="42"/>
      <c r="D197" s="235" t="s">
        <v>467</v>
      </c>
      <c r="E197" s="42"/>
      <c r="F197" s="276" t="s">
        <v>826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467</v>
      </c>
      <c r="AU197" s="19" t="s">
        <v>81</v>
      </c>
    </row>
    <row r="198" s="2" customFormat="1" ht="16.5" customHeight="1">
      <c r="A198" s="40"/>
      <c r="B198" s="41"/>
      <c r="C198" s="215" t="s">
        <v>765</v>
      </c>
      <c r="D198" s="215" t="s">
        <v>146</v>
      </c>
      <c r="E198" s="216" t="s">
        <v>934</v>
      </c>
      <c r="F198" s="217" t="s">
        <v>823</v>
      </c>
      <c r="G198" s="218" t="s">
        <v>185</v>
      </c>
      <c r="H198" s="219">
        <v>8</v>
      </c>
      <c r="I198" s="220"/>
      <c r="J198" s="221">
        <f>ROUND(I198*H198,2)</f>
        <v>0</v>
      </c>
      <c r="K198" s="217" t="s">
        <v>21</v>
      </c>
      <c r="L198" s="46"/>
      <c r="M198" s="222" t="s">
        <v>21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279</v>
      </c>
      <c r="AT198" s="226" t="s">
        <v>146</v>
      </c>
      <c r="AU198" s="226" t="s">
        <v>81</v>
      </c>
      <c r="AY198" s="19" t="s">
        <v>144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279</v>
      </c>
      <c r="BM198" s="226" t="s">
        <v>935</v>
      </c>
    </row>
    <row r="199" s="2" customFormat="1" ht="21.75" customHeight="1">
      <c r="A199" s="40"/>
      <c r="B199" s="41"/>
      <c r="C199" s="215" t="s">
        <v>936</v>
      </c>
      <c r="D199" s="215" t="s">
        <v>146</v>
      </c>
      <c r="E199" s="216" t="s">
        <v>937</v>
      </c>
      <c r="F199" s="217" t="s">
        <v>829</v>
      </c>
      <c r="G199" s="218" t="s">
        <v>185</v>
      </c>
      <c r="H199" s="219">
        <v>25</v>
      </c>
      <c r="I199" s="220"/>
      <c r="J199" s="221">
        <f>ROUND(I199*H199,2)</f>
        <v>0</v>
      </c>
      <c r="K199" s="217" t="s">
        <v>21</v>
      </c>
      <c r="L199" s="46"/>
      <c r="M199" s="222" t="s">
        <v>21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279</v>
      </c>
      <c r="AT199" s="226" t="s">
        <v>146</v>
      </c>
      <c r="AU199" s="226" t="s">
        <v>81</v>
      </c>
      <c r="AY199" s="19" t="s">
        <v>144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81</v>
      </c>
      <c r="BK199" s="227">
        <f>ROUND(I199*H199,2)</f>
        <v>0</v>
      </c>
      <c r="BL199" s="19" t="s">
        <v>279</v>
      </c>
      <c r="BM199" s="226" t="s">
        <v>938</v>
      </c>
    </row>
    <row r="200" s="2" customFormat="1">
      <c r="A200" s="40"/>
      <c r="B200" s="41"/>
      <c r="C200" s="42"/>
      <c r="D200" s="235" t="s">
        <v>467</v>
      </c>
      <c r="E200" s="42"/>
      <c r="F200" s="276" t="s">
        <v>826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467</v>
      </c>
      <c r="AU200" s="19" t="s">
        <v>81</v>
      </c>
    </row>
    <row r="201" s="2" customFormat="1" ht="16.5" customHeight="1">
      <c r="A201" s="40"/>
      <c r="B201" s="41"/>
      <c r="C201" s="215" t="s">
        <v>859</v>
      </c>
      <c r="D201" s="215" t="s">
        <v>146</v>
      </c>
      <c r="E201" s="216" t="s">
        <v>939</v>
      </c>
      <c r="F201" s="217" t="s">
        <v>823</v>
      </c>
      <c r="G201" s="218" t="s">
        <v>185</v>
      </c>
      <c r="H201" s="219">
        <v>25</v>
      </c>
      <c r="I201" s="220"/>
      <c r="J201" s="221">
        <f>ROUND(I201*H201,2)</f>
        <v>0</v>
      </c>
      <c r="K201" s="217" t="s">
        <v>21</v>
      </c>
      <c r="L201" s="46"/>
      <c r="M201" s="222" t="s">
        <v>21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279</v>
      </c>
      <c r="AT201" s="226" t="s">
        <v>146</v>
      </c>
      <c r="AU201" s="226" t="s">
        <v>81</v>
      </c>
      <c r="AY201" s="19" t="s">
        <v>144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279</v>
      </c>
      <c r="BM201" s="226" t="s">
        <v>940</v>
      </c>
    </row>
    <row r="202" s="2" customFormat="1" ht="16.5" customHeight="1">
      <c r="A202" s="40"/>
      <c r="B202" s="41"/>
      <c r="C202" s="215" t="s">
        <v>941</v>
      </c>
      <c r="D202" s="215" t="s">
        <v>146</v>
      </c>
      <c r="E202" s="216" t="s">
        <v>942</v>
      </c>
      <c r="F202" s="217" t="s">
        <v>832</v>
      </c>
      <c r="G202" s="218" t="s">
        <v>185</v>
      </c>
      <c r="H202" s="219">
        <v>10</v>
      </c>
      <c r="I202" s="220"/>
      <c r="J202" s="221">
        <f>ROUND(I202*H202,2)</f>
        <v>0</v>
      </c>
      <c r="K202" s="217" t="s">
        <v>21</v>
      </c>
      <c r="L202" s="46"/>
      <c r="M202" s="222" t="s">
        <v>21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279</v>
      </c>
      <c r="AT202" s="226" t="s">
        <v>146</v>
      </c>
      <c r="AU202" s="226" t="s">
        <v>81</v>
      </c>
      <c r="AY202" s="19" t="s">
        <v>144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279</v>
      </c>
      <c r="BM202" s="226" t="s">
        <v>943</v>
      </c>
    </row>
    <row r="203" s="2" customFormat="1">
      <c r="A203" s="40"/>
      <c r="B203" s="41"/>
      <c r="C203" s="42"/>
      <c r="D203" s="235" t="s">
        <v>467</v>
      </c>
      <c r="E203" s="42"/>
      <c r="F203" s="276" t="s">
        <v>826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467</v>
      </c>
      <c r="AU203" s="19" t="s">
        <v>81</v>
      </c>
    </row>
    <row r="204" s="2" customFormat="1" ht="16.5" customHeight="1">
      <c r="A204" s="40"/>
      <c r="B204" s="41"/>
      <c r="C204" s="215" t="s">
        <v>861</v>
      </c>
      <c r="D204" s="215" t="s">
        <v>146</v>
      </c>
      <c r="E204" s="216" t="s">
        <v>944</v>
      </c>
      <c r="F204" s="217" t="s">
        <v>823</v>
      </c>
      <c r="G204" s="218" t="s">
        <v>185</v>
      </c>
      <c r="H204" s="219">
        <v>10</v>
      </c>
      <c r="I204" s="220"/>
      <c r="J204" s="221">
        <f>ROUND(I204*H204,2)</f>
        <v>0</v>
      </c>
      <c r="K204" s="217" t="s">
        <v>21</v>
      </c>
      <c r="L204" s="46"/>
      <c r="M204" s="222" t="s">
        <v>21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279</v>
      </c>
      <c r="AT204" s="226" t="s">
        <v>146</v>
      </c>
      <c r="AU204" s="226" t="s">
        <v>81</v>
      </c>
      <c r="AY204" s="19" t="s">
        <v>144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279</v>
      </c>
      <c r="BM204" s="226" t="s">
        <v>945</v>
      </c>
    </row>
    <row r="205" s="2" customFormat="1" ht="16.5" customHeight="1">
      <c r="A205" s="40"/>
      <c r="B205" s="41"/>
      <c r="C205" s="215" t="s">
        <v>946</v>
      </c>
      <c r="D205" s="215" t="s">
        <v>146</v>
      </c>
      <c r="E205" s="216" t="s">
        <v>947</v>
      </c>
      <c r="F205" s="217" t="s">
        <v>835</v>
      </c>
      <c r="G205" s="218" t="s">
        <v>177</v>
      </c>
      <c r="H205" s="219">
        <v>10</v>
      </c>
      <c r="I205" s="220"/>
      <c r="J205" s="221">
        <f>ROUND(I205*H205,2)</f>
        <v>0</v>
      </c>
      <c r="K205" s="217" t="s">
        <v>21</v>
      </c>
      <c r="L205" s="46"/>
      <c r="M205" s="222" t="s">
        <v>21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279</v>
      </c>
      <c r="AT205" s="226" t="s">
        <v>146</v>
      </c>
      <c r="AU205" s="226" t="s">
        <v>81</v>
      </c>
      <c r="AY205" s="19" t="s">
        <v>144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279</v>
      </c>
      <c r="BM205" s="226" t="s">
        <v>948</v>
      </c>
    </row>
    <row r="206" s="2" customFormat="1">
      <c r="A206" s="40"/>
      <c r="B206" s="41"/>
      <c r="C206" s="42"/>
      <c r="D206" s="235" t="s">
        <v>467</v>
      </c>
      <c r="E206" s="42"/>
      <c r="F206" s="276" t="s">
        <v>836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467</v>
      </c>
      <c r="AU206" s="19" t="s">
        <v>81</v>
      </c>
    </row>
    <row r="207" s="2" customFormat="1" ht="16.5" customHeight="1">
      <c r="A207" s="40"/>
      <c r="B207" s="41"/>
      <c r="C207" s="215" t="s">
        <v>863</v>
      </c>
      <c r="D207" s="215" t="s">
        <v>146</v>
      </c>
      <c r="E207" s="216" t="s">
        <v>949</v>
      </c>
      <c r="F207" s="217" t="s">
        <v>838</v>
      </c>
      <c r="G207" s="218" t="s">
        <v>177</v>
      </c>
      <c r="H207" s="219">
        <v>10</v>
      </c>
      <c r="I207" s="220"/>
      <c r="J207" s="221">
        <f>ROUND(I207*H207,2)</f>
        <v>0</v>
      </c>
      <c r="K207" s="217" t="s">
        <v>21</v>
      </c>
      <c r="L207" s="46"/>
      <c r="M207" s="222" t="s">
        <v>21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279</v>
      </c>
      <c r="AT207" s="226" t="s">
        <v>146</v>
      </c>
      <c r="AU207" s="226" t="s">
        <v>81</v>
      </c>
      <c r="AY207" s="19" t="s">
        <v>144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279</v>
      </c>
      <c r="BM207" s="226" t="s">
        <v>950</v>
      </c>
    </row>
    <row r="208" s="2" customFormat="1" ht="24.15" customHeight="1">
      <c r="A208" s="40"/>
      <c r="B208" s="41"/>
      <c r="C208" s="215" t="s">
        <v>951</v>
      </c>
      <c r="D208" s="215" t="s">
        <v>146</v>
      </c>
      <c r="E208" s="216" t="s">
        <v>952</v>
      </c>
      <c r="F208" s="217" t="s">
        <v>840</v>
      </c>
      <c r="G208" s="218" t="s">
        <v>177</v>
      </c>
      <c r="H208" s="219">
        <v>45</v>
      </c>
      <c r="I208" s="220"/>
      <c r="J208" s="221">
        <f>ROUND(I208*H208,2)</f>
        <v>0</v>
      </c>
      <c r="K208" s="217" t="s">
        <v>21</v>
      </c>
      <c r="L208" s="46"/>
      <c r="M208" s="222" t="s">
        <v>21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279</v>
      </c>
      <c r="AT208" s="226" t="s">
        <v>146</v>
      </c>
      <c r="AU208" s="226" t="s">
        <v>81</v>
      </c>
      <c r="AY208" s="19" t="s">
        <v>144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279</v>
      </c>
      <c r="BM208" s="226" t="s">
        <v>953</v>
      </c>
    </row>
    <row r="209" s="2" customFormat="1">
      <c r="A209" s="40"/>
      <c r="B209" s="41"/>
      <c r="C209" s="42"/>
      <c r="D209" s="235" t="s">
        <v>467</v>
      </c>
      <c r="E209" s="42"/>
      <c r="F209" s="276" t="s">
        <v>841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467</v>
      </c>
      <c r="AU209" s="19" t="s">
        <v>81</v>
      </c>
    </row>
    <row r="210" s="2" customFormat="1" ht="16.5" customHeight="1">
      <c r="A210" s="40"/>
      <c r="B210" s="41"/>
      <c r="C210" s="215" t="s">
        <v>865</v>
      </c>
      <c r="D210" s="215" t="s">
        <v>146</v>
      </c>
      <c r="E210" s="216" t="s">
        <v>954</v>
      </c>
      <c r="F210" s="217" t="s">
        <v>843</v>
      </c>
      <c r="G210" s="218" t="s">
        <v>177</v>
      </c>
      <c r="H210" s="219">
        <v>45</v>
      </c>
      <c r="I210" s="220"/>
      <c r="J210" s="221">
        <f>ROUND(I210*H210,2)</f>
        <v>0</v>
      </c>
      <c r="K210" s="217" t="s">
        <v>21</v>
      </c>
      <c r="L210" s="46"/>
      <c r="M210" s="222" t="s">
        <v>21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279</v>
      </c>
      <c r="AT210" s="226" t="s">
        <v>146</v>
      </c>
      <c r="AU210" s="226" t="s">
        <v>81</v>
      </c>
      <c r="AY210" s="19" t="s">
        <v>144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81</v>
      </c>
      <c r="BK210" s="227">
        <f>ROUND(I210*H210,2)</f>
        <v>0</v>
      </c>
      <c r="BL210" s="19" t="s">
        <v>279</v>
      </c>
      <c r="BM210" s="226" t="s">
        <v>955</v>
      </c>
    </row>
    <row r="211" s="12" customFormat="1" ht="25.92" customHeight="1">
      <c r="A211" s="12"/>
      <c r="B211" s="199"/>
      <c r="C211" s="200"/>
      <c r="D211" s="201" t="s">
        <v>72</v>
      </c>
      <c r="E211" s="202" t="s">
        <v>269</v>
      </c>
      <c r="F211" s="202" t="s">
        <v>956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SUM(P212:P247)</f>
        <v>0</v>
      </c>
      <c r="Q211" s="207"/>
      <c r="R211" s="208">
        <f>SUM(R212:R247)</f>
        <v>0</v>
      </c>
      <c r="S211" s="207"/>
      <c r="T211" s="209">
        <f>SUM(T212:T247)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81</v>
      </c>
      <c r="AT211" s="211" t="s">
        <v>72</v>
      </c>
      <c r="AU211" s="211" t="s">
        <v>73</v>
      </c>
      <c r="AY211" s="210" t="s">
        <v>144</v>
      </c>
      <c r="BK211" s="212">
        <f>SUM(BK212:BK247)</f>
        <v>0</v>
      </c>
    </row>
    <row r="212" s="2" customFormat="1" ht="62.7" customHeight="1">
      <c r="A212" s="40"/>
      <c r="B212" s="41"/>
      <c r="C212" s="215" t="s">
        <v>957</v>
      </c>
      <c r="D212" s="215" t="s">
        <v>146</v>
      </c>
      <c r="E212" s="216" t="s">
        <v>958</v>
      </c>
      <c r="F212" s="217" t="s">
        <v>793</v>
      </c>
      <c r="G212" s="218" t="s">
        <v>375</v>
      </c>
      <c r="H212" s="219">
        <v>2</v>
      </c>
      <c r="I212" s="220"/>
      <c r="J212" s="221">
        <f>ROUND(I212*H212,2)</f>
        <v>0</v>
      </c>
      <c r="K212" s="217" t="s">
        <v>21</v>
      </c>
      <c r="L212" s="46"/>
      <c r="M212" s="222" t="s">
        <v>21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279</v>
      </c>
      <c r="AT212" s="226" t="s">
        <v>146</v>
      </c>
      <c r="AU212" s="226" t="s">
        <v>81</v>
      </c>
      <c r="AY212" s="19" t="s">
        <v>144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279</v>
      </c>
      <c r="BM212" s="226" t="s">
        <v>959</v>
      </c>
    </row>
    <row r="213" s="2" customFormat="1">
      <c r="A213" s="40"/>
      <c r="B213" s="41"/>
      <c r="C213" s="42"/>
      <c r="D213" s="235" t="s">
        <v>467</v>
      </c>
      <c r="E213" s="42"/>
      <c r="F213" s="276" t="s">
        <v>801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467</v>
      </c>
      <c r="AU213" s="19" t="s">
        <v>81</v>
      </c>
    </row>
    <row r="214" s="2" customFormat="1" ht="16.5" customHeight="1">
      <c r="A214" s="40"/>
      <c r="B214" s="41"/>
      <c r="C214" s="215" t="s">
        <v>867</v>
      </c>
      <c r="D214" s="215" t="s">
        <v>146</v>
      </c>
      <c r="E214" s="216" t="s">
        <v>960</v>
      </c>
      <c r="F214" s="217" t="s">
        <v>961</v>
      </c>
      <c r="G214" s="218" t="s">
        <v>375</v>
      </c>
      <c r="H214" s="219">
        <v>2</v>
      </c>
      <c r="I214" s="220"/>
      <c r="J214" s="221">
        <f>ROUND(I214*H214,2)</f>
        <v>0</v>
      </c>
      <c r="K214" s="217" t="s">
        <v>21</v>
      </c>
      <c r="L214" s="46"/>
      <c r="M214" s="222" t="s">
        <v>21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279</v>
      </c>
      <c r="AT214" s="226" t="s">
        <v>146</v>
      </c>
      <c r="AU214" s="226" t="s">
        <v>81</v>
      </c>
      <c r="AY214" s="19" t="s">
        <v>144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279</v>
      </c>
      <c r="BM214" s="226" t="s">
        <v>962</v>
      </c>
    </row>
    <row r="215" s="2" customFormat="1" ht="16.5" customHeight="1">
      <c r="A215" s="40"/>
      <c r="B215" s="41"/>
      <c r="C215" s="215" t="s">
        <v>963</v>
      </c>
      <c r="D215" s="215" t="s">
        <v>146</v>
      </c>
      <c r="E215" s="216" t="s">
        <v>964</v>
      </c>
      <c r="F215" s="217" t="s">
        <v>798</v>
      </c>
      <c r="G215" s="218" t="s">
        <v>375</v>
      </c>
      <c r="H215" s="219">
        <v>2</v>
      </c>
      <c r="I215" s="220"/>
      <c r="J215" s="221">
        <f>ROUND(I215*H215,2)</f>
        <v>0</v>
      </c>
      <c r="K215" s="217" t="s">
        <v>21</v>
      </c>
      <c r="L215" s="46"/>
      <c r="M215" s="222" t="s">
        <v>21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279</v>
      </c>
      <c r="AT215" s="226" t="s">
        <v>146</v>
      </c>
      <c r="AU215" s="226" t="s">
        <v>81</v>
      </c>
      <c r="AY215" s="19" t="s">
        <v>144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279</v>
      </c>
      <c r="BM215" s="226" t="s">
        <v>965</v>
      </c>
    </row>
    <row r="216" s="2" customFormat="1" ht="21.75" customHeight="1">
      <c r="A216" s="40"/>
      <c r="B216" s="41"/>
      <c r="C216" s="215" t="s">
        <v>869</v>
      </c>
      <c r="D216" s="215" t="s">
        <v>146</v>
      </c>
      <c r="E216" s="216" t="s">
        <v>966</v>
      </c>
      <c r="F216" s="217" t="s">
        <v>967</v>
      </c>
      <c r="G216" s="218" t="s">
        <v>375</v>
      </c>
      <c r="H216" s="219">
        <v>1</v>
      </c>
      <c r="I216" s="220"/>
      <c r="J216" s="221">
        <f>ROUND(I216*H216,2)</f>
        <v>0</v>
      </c>
      <c r="K216" s="217" t="s">
        <v>21</v>
      </c>
      <c r="L216" s="46"/>
      <c r="M216" s="222" t="s">
        <v>21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279</v>
      </c>
      <c r="AT216" s="226" t="s">
        <v>146</v>
      </c>
      <c r="AU216" s="226" t="s">
        <v>81</v>
      </c>
      <c r="AY216" s="19" t="s">
        <v>144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279</v>
      </c>
      <c r="BM216" s="226" t="s">
        <v>968</v>
      </c>
    </row>
    <row r="217" s="2" customFormat="1">
      <c r="A217" s="40"/>
      <c r="B217" s="41"/>
      <c r="C217" s="42"/>
      <c r="D217" s="235" t="s">
        <v>467</v>
      </c>
      <c r="E217" s="42"/>
      <c r="F217" s="276" t="s">
        <v>969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467</v>
      </c>
      <c r="AU217" s="19" t="s">
        <v>81</v>
      </c>
    </row>
    <row r="218" s="2" customFormat="1" ht="16.5" customHeight="1">
      <c r="A218" s="40"/>
      <c r="B218" s="41"/>
      <c r="C218" s="215" t="s">
        <v>970</v>
      </c>
      <c r="D218" s="215" t="s">
        <v>146</v>
      </c>
      <c r="E218" s="216" t="s">
        <v>971</v>
      </c>
      <c r="F218" s="217" t="s">
        <v>972</v>
      </c>
      <c r="G218" s="218" t="s">
        <v>375</v>
      </c>
      <c r="H218" s="219">
        <v>1</v>
      </c>
      <c r="I218" s="220"/>
      <c r="J218" s="221">
        <f>ROUND(I218*H218,2)</f>
        <v>0</v>
      </c>
      <c r="K218" s="217" t="s">
        <v>21</v>
      </c>
      <c r="L218" s="46"/>
      <c r="M218" s="222" t="s">
        <v>21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279</v>
      </c>
      <c r="AT218" s="226" t="s">
        <v>146</v>
      </c>
      <c r="AU218" s="226" t="s">
        <v>81</v>
      </c>
      <c r="AY218" s="19" t="s">
        <v>144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279</v>
      </c>
      <c r="BM218" s="226" t="s">
        <v>973</v>
      </c>
    </row>
    <row r="219" s="2" customFormat="1" ht="24.15" customHeight="1">
      <c r="A219" s="40"/>
      <c r="B219" s="41"/>
      <c r="C219" s="215" t="s">
        <v>871</v>
      </c>
      <c r="D219" s="215" t="s">
        <v>146</v>
      </c>
      <c r="E219" s="216" t="s">
        <v>974</v>
      </c>
      <c r="F219" s="217" t="s">
        <v>806</v>
      </c>
      <c r="G219" s="218" t="s">
        <v>375</v>
      </c>
      <c r="H219" s="219">
        <v>2</v>
      </c>
      <c r="I219" s="220"/>
      <c r="J219" s="221">
        <f>ROUND(I219*H219,2)</f>
        <v>0</v>
      </c>
      <c r="K219" s="217" t="s">
        <v>21</v>
      </c>
      <c r="L219" s="46"/>
      <c r="M219" s="222" t="s">
        <v>21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279</v>
      </c>
      <c r="AT219" s="226" t="s">
        <v>146</v>
      </c>
      <c r="AU219" s="226" t="s">
        <v>81</v>
      </c>
      <c r="AY219" s="19" t="s">
        <v>144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81</v>
      </c>
      <c r="BK219" s="227">
        <f>ROUND(I219*H219,2)</f>
        <v>0</v>
      </c>
      <c r="BL219" s="19" t="s">
        <v>279</v>
      </c>
      <c r="BM219" s="226" t="s">
        <v>975</v>
      </c>
    </row>
    <row r="220" s="2" customFormat="1" ht="16.5" customHeight="1">
      <c r="A220" s="40"/>
      <c r="B220" s="41"/>
      <c r="C220" s="215" t="s">
        <v>976</v>
      </c>
      <c r="D220" s="215" t="s">
        <v>146</v>
      </c>
      <c r="E220" s="216" t="s">
        <v>977</v>
      </c>
      <c r="F220" s="217" t="s">
        <v>808</v>
      </c>
      <c r="G220" s="218" t="s">
        <v>375</v>
      </c>
      <c r="H220" s="219">
        <v>2</v>
      </c>
      <c r="I220" s="220"/>
      <c r="J220" s="221">
        <f>ROUND(I220*H220,2)</f>
        <v>0</v>
      </c>
      <c r="K220" s="217" t="s">
        <v>21</v>
      </c>
      <c r="L220" s="46"/>
      <c r="M220" s="222" t="s">
        <v>21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279</v>
      </c>
      <c r="AT220" s="226" t="s">
        <v>146</v>
      </c>
      <c r="AU220" s="226" t="s">
        <v>81</v>
      </c>
      <c r="AY220" s="19" t="s">
        <v>144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81</v>
      </c>
      <c r="BK220" s="227">
        <f>ROUND(I220*H220,2)</f>
        <v>0</v>
      </c>
      <c r="BL220" s="19" t="s">
        <v>279</v>
      </c>
      <c r="BM220" s="226" t="s">
        <v>978</v>
      </c>
    </row>
    <row r="221" s="2" customFormat="1" ht="21.75" customHeight="1">
      <c r="A221" s="40"/>
      <c r="B221" s="41"/>
      <c r="C221" s="215" t="s">
        <v>873</v>
      </c>
      <c r="D221" s="215" t="s">
        <v>146</v>
      </c>
      <c r="E221" s="216" t="s">
        <v>979</v>
      </c>
      <c r="F221" s="217" t="s">
        <v>980</v>
      </c>
      <c r="G221" s="218" t="s">
        <v>375</v>
      </c>
      <c r="H221" s="219">
        <v>3</v>
      </c>
      <c r="I221" s="220"/>
      <c r="J221" s="221">
        <f>ROUND(I221*H221,2)</f>
        <v>0</v>
      </c>
      <c r="K221" s="217" t="s">
        <v>21</v>
      </c>
      <c r="L221" s="46"/>
      <c r="M221" s="222" t="s">
        <v>21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279</v>
      </c>
      <c r="AT221" s="226" t="s">
        <v>146</v>
      </c>
      <c r="AU221" s="226" t="s">
        <v>81</v>
      </c>
      <c r="AY221" s="19" t="s">
        <v>144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279</v>
      </c>
      <c r="BM221" s="226" t="s">
        <v>981</v>
      </c>
    </row>
    <row r="222" s="2" customFormat="1">
      <c r="A222" s="40"/>
      <c r="B222" s="41"/>
      <c r="C222" s="42"/>
      <c r="D222" s="235" t="s">
        <v>467</v>
      </c>
      <c r="E222" s="42"/>
      <c r="F222" s="276" t="s">
        <v>811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467</v>
      </c>
      <c r="AU222" s="19" t="s">
        <v>81</v>
      </c>
    </row>
    <row r="223" s="2" customFormat="1" ht="16.5" customHeight="1">
      <c r="A223" s="40"/>
      <c r="B223" s="41"/>
      <c r="C223" s="215" t="s">
        <v>982</v>
      </c>
      <c r="D223" s="215" t="s">
        <v>146</v>
      </c>
      <c r="E223" s="216" t="s">
        <v>983</v>
      </c>
      <c r="F223" s="217" t="s">
        <v>813</v>
      </c>
      <c r="G223" s="218" t="s">
        <v>375</v>
      </c>
      <c r="H223" s="219">
        <v>3</v>
      </c>
      <c r="I223" s="220"/>
      <c r="J223" s="221">
        <f>ROUND(I223*H223,2)</f>
        <v>0</v>
      </c>
      <c r="K223" s="217" t="s">
        <v>21</v>
      </c>
      <c r="L223" s="46"/>
      <c r="M223" s="222" t="s">
        <v>21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279</v>
      </c>
      <c r="AT223" s="226" t="s">
        <v>146</v>
      </c>
      <c r="AU223" s="226" t="s">
        <v>81</v>
      </c>
      <c r="AY223" s="19" t="s">
        <v>144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279</v>
      </c>
      <c r="BM223" s="226" t="s">
        <v>984</v>
      </c>
    </row>
    <row r="224" s="2" customFormat="1" ht="16.5" customHeight="1">
      <c r="A224" s="40"/>
      <c r="B224" s="41"/>
      <c r="C224" s="215" t="s">
        <v>875</v>
      </c>
      <c r="D224" s="215" t="s">
        <v>146</v>
      </c>
      <c r="E224" s="216" t="s">
        <v>985</v>
      </c>
      <c r="F224" s="217" t="s">
        <v>815</v>
      </c>
      <c r="G224" s="218" t="s">
        <v>375</v>
      </c>
      <c r="H224" s="219">
        <v>14</v>
      </c>
      <c r="I224" s="220"/>
      <c r="J224" s="221">
        <f>ROUND(I224*H224,2)</f>
        <v>0</v>
      </c>
      <c r="K224" s="217" t="s">
        <v>21</v>
      </c>
      <c r="L224" s="46"/>
      <c r="M224" s="222" t="s">
        <v>21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279</v>
      </c>
      <c r="AT224" s="226" t="s">
        <v>146</v>
      </c>
      <c r="AU224" s="226" t="s">
        <v>81</v>
      </c>
      <c r="AY224" s="19" t="s">
        <v>144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279</v>
      </c>
      <c r="BM224" s="226" t="s">
        <v>986</v>
      </c>
    </row>
    <row r="225" s="2" customFormat="1">
      <c r="A225" s="40"/>
      <c r="B225" s="41"/>
      <c r="C225" s="42"/>
      <c r="D225" s="235" t="s">
        <v>467</v>
      </c>
      <c r="E225" s="42"/>
      <c r="F225" s="276" t="s">
        <v>816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467</v>
      </c>
      <c r="AU225" s="19" t="s">
        <v>81</v>
      </c>
    </row>
    <row r="226" s="2" customFormat="1" ht="16.5" customHeight="1">
      <c r="A226" s="40"/>
      <c r="B226" s="41"/>
      <c r="C226" s="215" t="s">
        <v>987</v>
      </c>
      <c r="D226" s="215" t="s">
        <v>146</v>
      </c>
      <c r="E226" s="216" t="s">
        <v>988</v>
      </c>
      <c r="F226" s="217" t="s">
        <v>818</v>
      </c>
      <c r="G226" s="218" t="s">
        <v>375</v>
      </c>
      <c r="H226" s="219">
        <v>14</v>
      </c>
      <c r="I226" s="220"/>
      <c r="J226" s="221">
        <f>ROUND(I226*H226,2)</f>
        <v>0</v>
      </c>
      <c r="K226" s="217" t="s">
        <v>21</v>
      </c>
      <c r="L226" s="46"/>
      <c r="M226" s="222" t="s">
        <v>21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279</v>
      </c>
      <c r="AT226" s="226" t="s">
        <v>146</v>
      </c>
      <c r="AU226" s="226" t="s">
        <v>81</v>
      </c>
      <c r="AY226" s="19" t="s">
        <v>144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81</v>
      </c>
      <c r="BK226" s="227">
        <f>ROUND(I226*H226,2)</f>
        <v>0</v>
      </c>
      <c r="BL226" s="19" t="s">
        <v>279</v>
      </c>
      <c r="BM226" s="226" t="s">
        <v>989</v>
      </c>
    </row>
    <row r="227" s="2" customFormat="1" ht="16.5" customHeight="1">
      <c r="A227" s="40"/>
      <c r="B227" s="41"/>
      <c r="C227" s="215" t="s">
        <v>877</v>
      </c>
      <c r="D227" s="215" t="s">
        <v>146</v>
      </c>
      <c r="E227" s="216" t="s">
        <v>990</v>
      </c>
      <c r="F227" s="217" t="s">
        <v>991</v>
      </c>
      <c r="G227" s="218" t="s">
        <v>375</v>
      </c>
      <c r="H227" s="219">
        <v>1</v>
      </c>
      <c r="I227" s="220"/>
      <c r="J227" s="221">
        <f>ROUND(I227*H227,2)</f>
        <v>0</v>
      </c>
      <c r="K227" s="217" t="s">
        <v>21</v>
      </c>
      <c r="L227" s="46"/>
      <c r="M227" s="222" t="s">
        <v>21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279</v>
      </c>
      <c r="AT227" s="226" t="s">
        <v>146</v>
      </c>
      <c r="AU227" s="226" t="s">
        <v>81</v>
      </c>
      <c r="AY227" s="19" t="s">
        <v>144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81</v>
      </c>
      <c r="BK227" s="227">
        <f>ROUND(I227*H227,2)</f>
        <v>0</v>
      </c>
      <c r="BL227" s="19" t="s">
        <v>279</v>
      </c>
      <c r="BM227" s="226" t="s">
        <v>992</v>
      </c>
    </row>
    <row r="228" s="2" customFormat="1">
      <c r="A228" s="40"/>
      <c r="B228" s="41"/>
      <c r="C228" s="42"/>
      <c r="D228" s="235" t="s">
        <v>467</v>
      </c>
      <c r="E228" s="42"/>
      <c r="F228" s="276" t="s">
        <v>993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467</v>
      </c>
      <c r="AU228" s="19" t="s">
        <v>81</v>
      </c>
    </row>
    <row r="229" s="2" customFormat="1" ht="16.5" customHeight="1">
      <c r="A229" s="40"/>
      <c r="B229" s="41"/>
      <c r="C229" s="215" t="s">
        <v>994</v>
      </c>
      <c r="D229" s="215" t="s">
        <v>146</v>
      </c>
      <c r="E229" s="216" t="s">
        <v>995</v>
      </c>
      <c r="F229" s="217" t="s">
        <v>818</v>
      </c>
      <c r="G229" s="218" t="s">
        <v>375</v>
      </c>
      <c r="H229" s="219">
        <v>1</v>
      </c>
      <c r="I229" s="220"/>
      <c r="J229" s="221">
        <f>ROUND(I229*H229,2)</f>
        <v>0</v>
      </c>
      <c r="K229" s="217" t="s">
        <v>21</v>
      </c>
      <c r="L229" s="46"/>
      <c r="M229" s="222" t="s">
        <v>21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279</v>
      </c>
      <c r="AT229" s="226" t="s">
        <v>146</v>
      </c>
      <c r="AU229" s="226" t="s">
        <v>81</v>
      </c>
      <c r="AY229" s="19" t="s">
        <v>144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81</v>
      </c>
      <c r="BK229" s="227">
        <f>ROUND(I229*H229,2)</f>
        <v>0</v>
      </c>
      <c r="BL229" s="19" t="s">
        <v>279</v>
      </c>
      <c r="BM229" s="226" t="s">
        <v>996</v>
      </c>
    </row>
    <row r="230" s="2" customFormat="1" ht="16.5" customHeight="1">
      <c r="A230" s="40"/>
      <c r="B230" s="41"/>
      <c r="C230" s="215" t="s">
        <v>879</v>
      </c>
      <c r="D230" s="215" t="s">
        <v>146</v>
      </c>
      <c r="E230" s="216" t="s">
        <v>997</v>
      </c>
      <c r="F230" s="217" t="s">
        <v>820</v>
      </c>
      <c r="G230" s="218" t="s">
        <v>177</v>
      </c>
      <c r="H230" s="219">
        <v>2</v>
      </c>
      <c r="I230" s="220"/>
      <c r="J230" s="221">
        <f>ROUND(I230*H230,2)</f>
        <v>0</v>
      </c>
      <c r="K230" s="217" t="s">
        <v>21</v>
      </c>
      <c r="L230" s="46"/>
      <c r="M230" s="222" t="s">
        <v>21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279</v>
      </c>
      <c r="AT230" s="226" t="s">
        <v>146</v>
      </c>
      <c r="AU230" s="226" t="s">
        <v>81</v>
      </c>
      <c r="AY230" s="19" t="s">
        <v>144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81</v>
      </c>
      <c r="BK230" s="227">
        <f>ROUND(I230*H230,2)</f>
        <v>0</v>
      </c>
      <c r="BL230" s="19" t="s">
        <v>279</v>
      </c>
      <c r="BM230" s="226" t="s">
        <v>998</v>
      </c>
    </row>
    <row r="231" s="2" customFormat="1">
      <c r="A231" s="40"/>
      <c r="B231" s="41"/>
      <c r="C231" s="42"/>
      <c r="D231" s="235" t="s">
        <v>467</v>
      </c>
      <c r="E231" s="42"/>
      <c r="F231" s="276" t="s">
        <v>821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467</v>
      </c>
      <c r="AU231" s="19" t="s">
        <v>81</v>
      </c>
    </row>
    <row r="232" s="2" customFormat="1" ht="16.5" customHeight="1">
      <c r="A232" s="40"/>
      <c r="B232" s="41"/>
      <c r="C232" s="215" t="s">
        <v>999</v>
      </c>
      <c r="D232" s="215" t="s">
        <v>146</v>
      </c>
      <c r="E232" s="216" t="s">
        <v>1000</v>
      </c>
      <c r="F232" s="217" t="s">
        <v>823</v>
      </c>
      <c r="G232" s="218" t="s">
        <v>177</v>
      </c>
      <c r="H232" s="219">
        <v>2</v>
      </c>
      <c r="I232" s="220"/>
      <c r="J232" s="221">
        <f>ROUND(I232*H232,2)</f>
        <v>0</v>
      </c>
      <c r="K232" s="217" t="s">
        <v>21</v>
      </c>
      <c r="L232" s="46"/>
      <c r="M232" s="222" t="s">
        <v>21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279</v>
      </c>
      <c r="AT232" s="226" t="s">
        <v>146</v>
      </c>
      <c r="AU232" s="226" t="s">
        <v>81</v>
      </c>
      <c r="AY232" s="19" t="s">
        <v>144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81</v>
      </c>
      <c r="BK232" s="227">
        <f>ROUND(I232*H232,2)</f>
        <v>0</v>
      </c>
      <c r="BL232" s="19" t="s">
        <v>279</v>
      </c>
      <c r="BM232" s="226" t="s">
        <v>1001</v>
      </c>
    </row>
    <row r="233" s="2" customFormat="1" ht="21.75" customHeight="1">
      <c r="A233" s="40"/>
      <c r="B233" s="41"/>
      <c r="C233" s="215" t="s">
        <v>881</v>
      </c>
      <c r="D233" s="215" t="s">
        <v>146</v>
      </c>
      <c r="E233" s="216" t="s">
        <v>1002</v>
      </c>
      <c r="F233" s="217" t="s">
        <v>825</v>
      </c>
      <c r="G233" s="218" t="s">
        <v>185</v>
      </c>
      <c r="H233" s="219">
        <v>8</v>
      </c>
      <c r="I233" s="220"/>
      <c r="J233" s="221">
        <f>ROUND(I233*H233,2)</f>
        <v>0</v>
      </c>
      <c r="K233" s="217" t="s">
        <v>21</v>
      </c>
      <c r="L233" s="46"/>
      <c r="M233" s="222" t="s">
        <v>21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279</v>
      </c>
      <c r="AT233" s="226" t="s">
        <v>146</v>
      </c>
      <c r="AU233" s="226" t="s">
        <v>81</v>
      </c>
      <c r="AY233" s="19" t="s">
        <v>144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81</v>
      </c>
      <c r="BK233" s="227">
        <f>ROUND(I233*H233,2)</f>
        <v>0</v>
      </c>
      <c r="BL233" s="19" t="s">
        <v>279</v>
      </c>
      <c r="BM233" s="226" t="s">
        <v>1003</v>
      </c>
    </row>
    <row r="234" s="2" customFormat="1">
      <c r="A234" s="40"/>
      <c r="B234" s="41"/>
      <c r="C234" s="42"/>
      <c r="D234" s="235" t="s">
        <v>467</v>
      </c>
      <c r="E234" s="42"/>
      <c r="F234" s="276" t="s">
        <v>826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467</v>
      </c>
      <c r="AU234" s="19" t="s">
        <v>81</v>
      </c>
    </row>
    <row r="235" s="2" customFormat="1" ht="16.5" customHeight="1">
      <c r="A235" s="40"/>
      <c r="B235" s="41"/>
      <c r="C235" s="215" t="s">
        <v>1004</v>
      </c>
      <c r="D235" s="215" t="s">
        <v>146</v>
      </c>
      <c r="E235" s="216" t="s">
        <v>1005</v>
      </c>
      <c r="F235" s="217" t="s">
        <v>823</v>
      </c>
      <c r="G235" s="218" t="s">
        <v>185</v>
      </c>
      <c r="H235" s="219">
        <v>8</v>
      </c>
      <c r="I235" s="220"/>
      <c r="J235" s="221">
        <f>ROUND(I235*H235,2)</f>
        <v>0</v>
      </c>
      <c r="K235" s="217" t="s">
        <v>21</v>
      </c>
      <c r="L235" s="46"/>
      <c r="M235" s="222" t="s">
        <v>21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279</v>
      </c>
      <c r="AT235" s="226" t="s">
        <v>146</v>
      </c>
      <c r="AU235" s="226" t="s">
        <v>81</v>
      </c>
      <c r="AY235" s="19" t="s">
        <v>144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81</v>
      </c>
      <c r="BK235" s="227">
        <f>ROUND(I235*H235,2)</f>
        <v>0</v>
      </c>
      <c r="BL235" s="19" t="s">
        <v>279</v>
      </c>
      <c r="BM235" s="226" t="s">
        <v>1006</v>
      </c>
    </row>
    <row r="236" s="2" customFormat="1" ht="21.75" customHeight="1">
      <c r="A236" s="40"/>
      <c r="B236" s="41"/>
      <c r="C236" s="215" t="s">
        <v>883</v>
      </c>
      <c r="D236" s="215" t="s">
        <v>146</v>
      </c>
      <c r="E236" s="216" t="s">
        <v>1007</v>
      </c>
      <c r="F236" s="217" t="s">
        <v>829</v>
      </c>
      <c r="G236" s="218" t="s">
        <v>185</v>
      </c>
      <c r="H236" s="219">
        <v>30</v>
      </c>
      <c r="I236" s="220"/>
      <c r="J236" s="221">
        <f>ROUND(I236*H236,2)</f>
        <v>0</v>
      </c>
      <c r="K236" s="217" t="s">
        <v>21</v>
      </c>
      <c r="L236" s="46"/>
      <c r="M236" s="222" t="s">
        <v>21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279</v>
      </c>
      <c r="AT236" s="226" t="s">
        <v>146</v>
      </c>
      <c r="AU236" s="226" t="s">
        <v>81</v>
      </c>
      <c r="AY236" s="19" t="s">
        <v>144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81</v>
      </c>
      <c r="BK236" s="227">
        <f>ROUND(I236*H236,2)</f>
        <v>0</v>
      </c>
      <c r="BL236" s="19" t="s">
        <v>279</v>
      </c>
      <c r="BM236" s="226" t="s">
        <v>1008</v>
      </c>
    </row>
    <row r="237" s="2" customFormat="1">
      <c r="A237" s="40"/>
      <c r="B237" s="41"/>
      <c r="C237" s="42"/>
      <c r="D237" s="235" t="s">
        <v>467</v>
      </c>
      <c r="E237" s="42"/>
      <c r="F237" s="276" t="s">
        <v>826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467</v>
      </c>
      <c r="AU237" s="19" t="s">
        <v>81</v>
      </c>
    </row>
    <row r="238" s="2" customFormat="1" ht="16.5" customHeight="1">
      <c r="A238" s="40"/>
      <c r="B238" s="41"/>
      <c r="C238" s="215" t="s">
        <v>1009</v>
      </c>
      <c r="D238" s="215" t="s">
        <v>146</v>
      </c>
      <c r="E238" s="216" t="s">
        <v>1010</v>
      </c>
      <c r="F238" s="217" t="s">
        <v>823</v>
      </c>
      <c r="G238" s="218" t="s">
        <v>185</v>
      </c>
      <c r="H238" s="219">
        <v>30</v>
      </c>
      <c r="I238" s="220"/>
      <c r="J238" s="221">
        <f>ROUND(I238*H238,2)</f>
        <v>0</v>
      </c>
      <c r="K238" s="217" t="s">
        <v>21</v>
      </c>
      <c r="L238" s="46"/>
      <c r="M238" s="222" t="s">
        <v>21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279</v>
      </c>
      <c r="AT238" s="226" t="s">
        <v>146</v>
      </c>
      <c r="AU238" s="226" t="s">
        <v>81</v>
      </c>
      <c r="AY238" s="19" t="s">
        <v>144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81</v>
      </c>
      <c r="BK238" s="227">
        <f>ROUND(I238*H238,2)</f>
        <v>0</v>
      </c>
      <c r="BL238" s="19" t="s">
        <v>279</v>
      </c>
      <c r="BM238" s="226" t="s">
        <v>1011</v>
      </c>
    </row>
    <row r="239" s="2" customFormat="1" ht="16.5" customHeight="1">
      <c r="A239" s="40"/>
      <c r="B239" s="41"/>
      <c r="C239" s="215" t="s">
        <v>886</v>
      </c>
      <c r="D239" s="215" t="s">
        <v>146</v>
      </c>
      <c r="E239" s="216" t="s">
        <v>1012</v>
      </c>
      <c r="F239" s="217" t="s">
        <v>1013</v>
      </c>
      <c r="G239" s="218" t="s">
        <v>185</v>
      </c>
      <c r="H239" s="219">
        <v>8</v>
      </c>
      <c r="I239" s="220"/>
      <c r="J239" s="221">
        <f>ROUND(I239*H239,2)</f>
        <v>0</v>
      </c>
      <c r="K239" s="217" t="s">
        <v>21</v>
      </c>
      <c r="L239" s="46"/>
      <c r="M239" s="222" t="s">
        <v>21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279</v>
      </c>
      <c r="AT239" s="226" t="s">
        <v>146</v>
      </c>
      <c r="AU239" s="226" t="s">
        <v>81</v>
      </c>
      <c r="AY239" s="19" t="s">
        <v>144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81</v>
      </c>
      <c r="BK239" s="227">
        <f>ROUND(I239*H239,2)</f>
        <v>0</v>
      </c>
      <c r="BL239" s="19" t="s">
        <v>279</v>
      </c>
      <c r="BM239" s="226" t="s">
        <v>1014</v>
      </c>
    </row>
    <row r="240" s="2" customFormat="1">
      <c r="A240" s="40"/>
      <c r="B240" s="41"/>
      <c r="C240" s="42"/>
      <c r="D240" s="235" t="s">
        <v>467</v>
      </c>
      <c r="E240" s="42"/>
      <c r="F240" s="276" t="s">
        <v>826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467</v>
      </c>
      <c r="AU240" s="19" t="s">
        <v>81</v>
      </c>
    </row>
    <row r="241" s="2" customFormat="1" ht="16.5" customHeight="1">
      <c r="A241" s="40"/>
      <c r="B241" s="41"/>
      <c r="C241" s="215" t="s">
        <v>1015</v>
      </c>
      <c r="D241" s="215" t="s">
        <v>146</v>
      </c>
      <c r="E241" s="216" t="s">
        <v>1016</v>
      </c>
      <c r="F241" s="217" t="s">
        <v>823</v>
      </c>
      <c r="G241" s="218" t="s">
        <v>185</v>
      </c>
      <c r="H241" s="219">
        <v>8</v>
      </c>
      <c r="I241" s="220"/>
      <c r="J241" s="221">
        <f>ROUND(I241*H241,2)</f>
        <v>0</v>
      </c>
      <c r="K241" s="217" t="s">
        <v>21</v>
      </c>
      <c r="L241" s="46"/>
      <c r="M241" s="222" t="s">
        <v>21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279</v>
      </c>
      <c r="AT241" s="226" t="s">
        <v>146</v>
      </c>
      <c r="AU241" s="226" t="s">
        <v>81</v>
      </c>
      <c r="AY241" s="19" t="s">
        <v>144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81</v>
      </c>
      <c r="BK241" s="227">
        <f>ROUND(I241*H241,2)</f>
        <v>0</v>
      </c>
      <c r="BL241" s="19" t="s">
        <v>279</v>
      </c>
      <c r="BM241" s="226" t="s">
        <v>1017</v>
      </c>
    </row>
    <row r="242" s="2" customFormat="1" ht="16.5" customHeight="1">
      <c r="A242" s="40"/>
      <c r="B242" s="41"/>
      <c r="C242" s="215" t="s">
        <v>888</v>
      </c>
      <c r="D242" s="215" t="s">
        <v>146</v>
      </c>
      <c r="E242" s="216" t="s">
        <v>1018</v>
      </c>
      <c r="F242" s="217" t="s">
        <v>835</v>
      </c>
      <c r="G242" s="218" t="s">
        <v>177</v>
      </c>
      <c r="H242" s="219">
        <v>8</v>
      </c>
      <c r="I242" s="220"/>
      <c r="J242" s="221">
        <f>ROUND(I242*H242,2)</f>
        <v>0</v>
      </c>
      <c r="K242" s="217" t="s">
        <v>21</v>
      </c>
      <c r="L242" s="46"/>
      <c r="M242" s="222" t="s">
        <v>21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279</v>
      </c>
      <c r="AT242" s="226" t="s">
        <v>146</v>
      </c>
      <c r="AU242" s="226" t="s">
        <v>81</v>
      </c>
      <c r="AY242" s="19" t="s">
        <v>144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81</v>
      </c>
      <c r="BK242" s="227">
        <f>ROUND(I242*H242,2)</f>
        <v>0</v>
      </c>
      <c r="BL242" s="19" t="s">
        <v>279</v>
      </c>
      <c r="BM242" s="226" t="s">
        <v>1019</v>
      </c>
    </row>
    <row r="243" s="2" customFormat="1">
      <c r="A243" s="40"/>
      <c r="B243" s="41"/>
      <c r="C243" s="42"/>
      <c r="D243" s="235" t="s">
        <v>467</v>
      </c>
      <c r="E243" s="42"/>
      <c r="F243" s="276" t="s">
        <v>836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467</v>
      </c>
      <c r="AU243" s="19" t="s">
        <v>81</v>
      </c>
    </row>
    <row r="244" s="2" customFormat="1" ht="16.5" customHeight="1">
      <c r="A244" s="40"/>
      <c r="B244" s="41"/>
      <c r="C244" s="215" t="s">
        <v>1020</v>
      </c>
      <c r="D244" s="215" t="s">
        <v>146</v>
      </c>
      <c r="E244" s="216" t="s">
        <v>1021</v>
      </c>
      <c r="F244" s="217" t="s">
        <v>838</v>
      </c>
      <c r="G244" s="218" t="s">
        <v>177</v>
      </c>
      <c r="H244" s="219">
        <v>8</v>
      </c>
      <c r="I244" s="220"/>
      <c r="J244" s="221">
        <f>ROUND(I244*H244,2)</f>
        <v>0</v>
      </c>
      <c r="K244" s="217" t="s">
        <v>21</v>
      </c>
      <c r="L244" s="46"/>
      <c r="M244" s="222" t="s">
        <v>21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279</v>
      </c>
      <c r="AT244" s="226" t="s">
        <v>146</v>
      </c>
      <c r="AU244" s="226" t="s">
        <v>81</v>
      </c>
      <c r="AY244" s="19" t="s">
        <v>144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81</v>
      </c>
      <c r="BK244" s="227">
        <f>ROUND(I244*H244,2)</f>
        <v>0</v>
      </c>
      <c r="BL244" s="19" t="s">
        <v>279</v>
      </c>
      <c r="BM244" s="226" t="s">
        <v>1022</v>
      </c>
    </row>
    <row r="245" s="2" customFormat="1" ht="24.15" customHeight="1">
      <c r="A245" s="40"/>
      <c r="B245" s="41"/>
      <c r="C245" s="215" t="s">
        <v>890</v>
      </c>
      <c r="D245" s="215" t="s">
        <v>146</v>
      </c>
      <c r="E245" s="216" t="s">
        <v>1023</v>
      </c>
      <c r="F245" s="217" t="s">
        <v>840</v>
      </c>
      <c r="G245" s="218" t="s">
        <v>177</v>
      </c>
      <c r="H245" s="219">
        <v>40</v>
      </c>
      <c r="I245" s="220"/>
      <c r="J245" s="221">
        <f>ROUND(I245*H245,2)</f>
        <v>0</v>
      </c>
      <c r="K245" s="217" t="s">
        <v>21</v>
      </c>
      <c r="L245" s="46"/>
      <c r="M245" s="222" t="s">
        <v>21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279</v>
      </c>
      <c r="AT245" s="226" t="s">
        <v>146</v>
      </c>
      <c r="AU245" s="226" t="s">
        <v>81</v>
      </c>
      <c r="AY245" s="19" t="s">
        <v>144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81</v>
      </c>
      <c r="BK245" s="227">
        <f>ROUND(I245*H245,2)</f>
        <v>0</v>
      </c>
      <c r="BL245" s="19" t="s">
        <v>279</v>
      </c>
      <c r="BM245" s="226" t="s">
        <v>1024</v>
      </c>
    </row>
    <row r="246" s="2" customFormat="1">
      <c r="A246" s="40"/>
      <c r="B246" s="41"/>
      <c r="C246" s="42"/>
      <c r="D246" s="235" t="s">
        <v>467</v>
      </c>
      <c r="E246" s="42"/>
      <c r="F246" s="276" t="s">
        <v>841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467</v>
      </c>
      <c r="AU246" s="19" t="s">
        <v>81</v>
      </c>
    </row>
    <row r="247" s="2" customFormat="1" ht="16.5" customHeight="1">
      <c r="A247" s="40"/>
      <c r="B247" s="41"/>
      <c r="C247" s="215" t="s">
        <v>1025</v>
      </c>
      <c r="D247" s="215" t="s">
        <v>146</v>
      </c>
      <c r="E247" s="216" t="s">
        <v>1026</v>
      </c>
      <c r="F247" s="217" t="s">
        <v>843</v>
      </c>
      <c r="G247" s="218" t="s">
        <v>177</v>
      </c>
      <c r="H247" s="219">
        <v>40</v>
      </c>
      <c r="I247" s="220"/>
      <c r="J247" s="221">
        <f>ROUND(I247*H247,2)</f>
        <v>0</v>
      </c>
      <c r="K247" s="217" t="s">
        <v>21</v>
      </c>
      <c r="L247" s="46"/>
      <c r="M247" s="222" t="s">
        <v>21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279</v>
      </c>
      <c r="AT247" s="226" t="s">
        <v>146</v>
      </c>
      <c r="AU247" s="226" t="s">
        <v>81</v>
      </c>
      <c r="AY247" s="19" t="s">
        <v>144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81</v>
      </c>
      <c r="BK247" s="227">
        <f>ROUND(I247*H247,2)</f>
        <v>0</v>
      </c>
      <c r="BL247" s="19" t="s">
        <v>279</v>
      </c>
      <c r="BM247" s="226" t="s">
        <v>1027</v>
      </c>
    </row>
    <row r="248" s="12" customFormat="1" ht="25.92" customHeight="1">
      <c r="A248" s="12"/>
      <c r="B248" s="199"/>
      <c r="C248" s="200"/>
      <c r="D248" s="201" t="s">
        <v>72</v>
      </c>
      <c r="E248" s="202" t="s">
        <v>8</v>
      </c>
      <c r="F248" s="202" t="s">
        <v>1028</v>
      </c>
      <c r="G248" s="200"/>
      <c r="H248" s="200"/>
      <c r="I248" s="203"/>
      <c r="J248" s="204">
        <f>BK248</f>
        <v>0</v>
      </c>
      <c r="K248" s="200"/>
      <c r="L248" s="205"/>
      <c r="M248" s="206"/>
      <c r="N248" s="207"/>
      <c r="O248" s="207"/>
      <c r="P248" s="208">
        <f>SUM(P249:P272)</f>
        <v>0</v>
      </c>
      <c r="Q248" s="207"/>
      <c r="R248" s="208">
        <f>SUM(R249:R272)</f>
        <v>0</v>
      </c>
      <c r="S248" s="207"/>
      <c r="T248" s="209">
        <f>SUM(T249:T272)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81</v>
      </c>
      <c r="AT248" s="211" t="s">
        <v>72</v>
      </c>
      <c r="AU248" s="211" t="s">
        <v>73</v>
      </c>
      <c r="AY248" s="210" t="s">
        <v>144</v>
      </c>
      <c r="BK248" s="212">
        <f>SUM(BK249:BK272)</f>
        <v>0</v>
      </c>
    </row>
    <row r="249" s="2" customFormat="1" ht="62.7" customHeight="1">
      <c r="A249" s="40"/>
      <c r="B249" s="41"/>
      <c r="C249" s="215" t="s">
        <v>892</v>
      </c>
      <c r="D249" s="215" t="s">
        <v>146</v>
      </c>
      <c r="E249" s="216" t="s">
        <v>1029</v>
      </c>
      <c r="F249" s="217" t="s">
        <v>793</v>
      </c>
      <c r="G249" s="218" t="s">
        <v>375</v>
      </c>
      <c r="H249" s="219">
        <v>1</v>
      </c>
      <c r="I249" s="220"/>
      <c r="J249" s="221">
        <f>ROUND(I249*H249,2)</f>
        <v>0</v>
      </c>
      <c r="K249" s="217" t="s">
        <v>21</v>
      </c>
      <c r="L249" s="46"/>
      <c r="M249" s="222" t="s">
        <v>21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279</v>
      </c>
      <c r="AT249" s="226" t="s">
        <v>146</v>
      </c>
      <c r="AU249" s="226" t="s">
        <v>81</v>
      </c>
      <c r="AY249" s="19" t="s">
        <v>144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81</v>
      </c>
      <c r="BK249" s="227">
        <f>ROUND(I249*H249,2)</f>
        <v>0</v>
      </c>
      <c r="BL249" s="19" t="s">
        <v>279</v>
      </c>
      <c r="BM249" s="226" t="s">
        <v>1030</v>
      </c>
    </row>
    <row r="250" s="2" customFormat="1">
      <c r="A250" s="40"/>
      <c r="B250" s="41"/>
      <c r="C250" s="42"/>
      <c r="D250" s="235" t="s">
        <v>467</v>
      </c>
      <c r="E250" s="42"/>
      <c r="F250" s="276" t="s">
        <v>801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467</v>
      </c>
      <c r="AU250" s="19" t="s">
        <v>81</v>
      </c>
    </row>
    <row r="251" s="2" customFormat="1" ht="16.5" customHeight="1">
      <c r="A251" s="40"/>
      <c r="B251" s="41"/>
      <c r="C251" s="215" t="s">
        <v>1031</v>
      </c>
      <c r="D251" s="215" t="s">
        <v>146</v>
      </c>
      <c r="E251" s="216" t="s">
        <v>1032</v>
      </c>
      <c r="F251" s="217" t="s">
        <v>1033</v>
      </c>
      <c r="G251" s="218" t="s">
        <v>375</v>
      </c>
      <c r="H251" s="219">
        <v>1</v>
      </c>
      <c r="I251" s="220"/>
      <c r="J251" s="221">
        <f>ROUND(I251*H251,2)</f>
        <v>0</v>
      </c>
      <c r="K251" s="217" t="s">
        <v>21</v>
      </c>
      <c r="L251" s="46"/>
      <c r="M251" s="222" t="s">
        <v>21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279</v>
      </c>
      <c r="AT251" s="226" t="s">
        <v>146</v>
      </c>
      <c r="AU251" s="226" t="s">
        <v>81</v>
      </c>
      <c r="AY251" s="19" t="s">
        <v>144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81</v>
      </c>
      <c r="BK251" s="227">
        <f>ROUND(I251*H251,2)</f>
        <v>0</v>
      </c>
      <c r="BL251" s="19" t="s">
        <v>279</v>
      </c>
      <c r="BM251" s="226" t="s">
        <v>1034</v>
      </c>
    </row>
    <row r="252" s="2" customFormat="1" ht="16.5" customHeight="1">
      <c r="A252" s="40"/>
      <c r="B252" s="41"/>
      <c r="C252" s="215" t="s">
        <v>894</v>
      </c>
      <c r="D252" s="215" t="s">
        <v>146</v>
      </c>
      <c r="E252" s="216" t="s">
        <v>1035</v>
      </c>
      <c r="F252" s="217" t="s">
        <v>798</v>
      </c>
      <c r="G252" s="218" t="s">
        <v>375</v>
      </c>
      <c r="H252" s="219">
        <v>1</v>
      </c>
      <c r="I252" s="220"/>
      <c r="J252" s="221">
        <f>ROUND(I252*H252,2)</f>
        <v>0</v>
      </c>
      <c r="K252" s="217" t="s">
        <v>21</v>
      </c>
      <c r="L252" s="46"/>
      <c r="M252" s="222" t="s">
        <v>21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279</v>
      </c>
      <c r="AT252" s="226" t="s">
        <v>146</v>
      </c>
      <c r="AU252" s="226" t="s">
        <v>81</v>
      </c>
      <c r="AY252" s="19" t="s">
        <v>144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81</v>
      </c>
      <c r="BK252" s="227">
        <f>ROUND(I252*H252,2)</f>
        <v>0</v>
      </c>
      <c r="BL252" s="19" t="s">
        <v>279</v>
      </c>
      <c r="BM252" s="226" t="s">
        <v>1036</v>
      </c>
    </row>
    <row r="253" s="2" customFormat="1" ht="24.15" customHeight="1">
      <c r="A253" s="40"/>
      <c r="B253" s="41"/>
      <c r="C253" s="215" t="s">
        <v>1037</v>
      </c>
      <c r="D253" s="215" t="s">
        <v>146</v>
      </c>
      <c r="E253" s="216" t="s">
        <v>1038</v>
      </c>
      <c r="F253" s="217" t="s">
        <v>806</v>
      </c>
      <c r="G253" s="218" t="s">
        <v>375</v>
      </c>
      <c r="H253" s="219">
        <v>1</v>
      </c>
      <c r="I253" s="220"/>
      <c r="J253" s="221">
        <f>ROUND(I253*H253,2)</f>
        <v>0</v>
      </c>
      <c r="K253" s="217" t="s">
        <v>21</v>
      </c>
      <c r="L253" s="46"/>
      <c r="M253" s="222" t="s">
        <v>21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279</v>
      </c>
      <c r="AT253" s="226" t="s">
        <v>146</v>
      </c>
      <c r="AU253" s="226" t="s">
        <v>81</v>
      </c>
      <c r="AY253" s="19" t="s">
        <v>144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81</v>
      </c>
      <c r="BK253" s="227">
        <f>ROUND(I253*H253,2)</f>
        <v>0</v>
      </c>
      <c r="BL253" s="19" t="s">
        <v>279</v>
      </c>
      <c r="BM253" s="226" t="s">
        <v>1039</v>
      </c>
    </row>
    <row r="254" s="2" customFormat="1" ht="16.5" customHeight="1">
      <c r="A254" s="40"/>
      <c r="B254" s="41"/>
      <c r="C254" s="215" t="s">
        <v>896</v>
      </c>
      <c r="D254" s="215" t="s">
        <v>146</v>
      </c>
      <c r="E254" s="216" t="s">
        <v>1040</v>
      </c>
      <c r="F254" s="217" t="s">
        <v>808</v>
      </c>
      <c r="G254" s="218" t="s">
        <v>375</v>
      </c>
      <c r="H254" s="219">
        <v>1</v>
      </c>
      <c r="I254" s="220"/>
      <c r="J254" s="221">
        <f>ROUND(I254*H254,2)</f>
        <v>0</v>
      </c>
      <c r="K254" s="217" t="s">
        <v>21</v>
      </c>
      <c r="L254" s="46"/>
      <c r="M254" s="222" t="s">
        <v>21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279</v>
      </c>
      <c r="AT254" s="226" t="s">
        <v>146</v>
      </c>
      <c r="AU254" s="226" t="s">
        <v>81</v>
      </c>
      <c r="AY254" s="19" t="s">
        <v>144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81</v>
      </c>
      <c r="BK254" s="227">
        <f>ROUND(I254*H254,2)</f>
        <v>0</v>
      </c>
      <c r="BL254" s="19" t="s">
        <v>279</v>
      </c>
      <c r="BM254" s="226" t="s">
        <v>1041</v>
      </c>
    </row>
    <row r="255" s="2" customFormat="1" ht="16.5" customHeight="1">
      <c r="A255" s="40"/>
      <c r="B255" s="41"/>
      <c r="C255" s="215" t="s">
        <v>1042</v>
      </c>
      <c r="D255" s="215" t="s">
        <v>146</v>
      </c>
      <c r="E255" s="216" t="s">
        <v>1043</v>
      </c>
      <c r="F255" s="217" t="s">
        <v>815</v>
      </c>
      <c r="G255" s="218" t="s">
        <v>375</v>
      </c>
      <c r="H255" s="219">
        <v>6</v>
      </c>
      <c r="I255" s="220"/>
      <c r="J255" s="221">
        <f>ROUND(I255*H255,2)</f>
        <v>0</v>
      </c>
      <c r="K255" s="217" t="s">
        <v>21</v>
      </c>
      <c r="L255" s="46"/>
      <c r="M255" s="222" t="s">
        <v>21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279</v>
      </c>
      <c r="AT255" s="226" t="s">
        <v>146</v>
      </c>
      <c r="AU255" s="226" t="s">
        <v>81</v>
      </c>
      <c r="AY255" s="19" t="s">
        <v>144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81</v>
      </c>
      <c r="BK255" s="227">
        <f>ROUND(I255*H255,2)</f>
        <v>0</v>
      </c>
      <c r="BL255" s="19" t="s">
        <v>279</v>
      </c>
      <c r="BM255" s="226" t="s">
        <v>1044</v>
      </c>
    </row>
    <row r="256" s="2" customFormat="1">
      <c r="A256" s="40"/>
      <c r="B256" s="41"/>
      <c r="C256" s="42"/>
      <c r="D256" s="235" t="s">
        <v>467</v>
      </c>
      <c r="E256" s="42"/>
      <c r="F256" s="276" t="s">
        <v>816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467</v>
      </c>
      <c r="AU256" s="19" t="s">
        <v>81</v>
      </c>
    </row>
    <row r="257" s="2" customFormat="1" ht="16.5" customHeight="1">
      <c r="A257" s="40"/>
      <c r="B257" s="41"/>
      <c r="C257" s="215" t="s">
        <v>898</v>
      </c>
      <c r="D257" s="215" t="s">
        <v>146</v>
      </c>
      <c r="E257" s="216" t="s">
        <v>1045</v>
      </c>
      <c r="F257" s="217" t="s">
        <v>818</v>
      </c>
      <c r="G257" s="218" t="s">
        <v>375</v>
      </c>
      <c r="H257" s="219">
        <v>6</v>
      </c>
      <c r="I257" s="220"/>
      <c r="J257" s="221">
        <f>ROUND(I257*H257,2)</f>
        <v>0</v>
      </c>
      <c r="K257" s="217" t="s">
        <v>21</v>
      </c>
      <c r="L257" s="46"/>
      <c r="M257" s="222" t="s">
        <v>21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279</v>
      </c>
      <c r="AT257" s="226" t="s">
        <v>146</v>
      </c>
      <c r="AU257" s="226" t="s">
        <v>81</v>
      </c>
      <c r="AY257" s="19" t="s">
        <v>144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81</v>
      </c>
      <c r="BK257" s="227">
        <f>ROUND(I257*H257,2)</f>
        <v>0</v>
      </c>
      <c r="BL257" s="19" t="s">
        <v>279</v>
      </c>
      <c r="BM257" s="226" t="s">
        <v>1046</v>
      </c>
    </row>
    <row r="258" s="2" customFormat="1" ht="16.5" customHeight="1">
      <c r="A258" s="40"/>
      <c r="B258" s="41"/>
      <c r="C258" s="215" t="s">
        <v>1047</v>
      </c>
      <c r="D258" s="215" t="s">
        <v>146</v>
      </c>
      <c r="E258" s="216" t="s">
        <v>1048</v>
      </c>
      <c r="F258" s="217" t="s">
        <v>820</v>
      </c>
      <c r="G258" s="218" t="s">
        <v>177</v>
      </c>
      <c r="H258" s="219">
        <v>2</v>
      </c>
      <c r="I258" s="220"/>
      <c r="J258" s="221">
        <f>ROUND(I258*H258,2)</f>
        <v>0</v>
      </c>
      <c r="K258" s="217" t="s">
        <v>21</v>
      </c>
      <c r="L258" s="46"/>
      <c r="M258" s="222" t="s">
        <v>21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279</v>
      </c>
      <c r="AT258" s="226" t="s">
        <v>146</v>
      </c>
      <c r="AU258" s="226" t="s">
        <v>81</v>
      </c>
      <c r="AY258" s="19" t="s">
        <v>144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81</v>
      </c>
      <c r="BK258" s="227">
        <f>ROUND(I258*H258,2)</f>
        <v>0</v>
      </c>
      <c r="BL258" s="19" t="s">
        <v>279</v>
      </c>
      <c r="BM258" s="226" t="s">
        <v>1049</v>
      </c>
    </row>
    <row r="259" s="2" customFormat="1">
      <c r="A259" s="40"/>
      <c r="B259" s="41"/>
      <c r="C259" s="42"/>
      <c r="D259" s="235" t="s">
        <v>467</v>
      </c>
      <c r="E259" s="42"/>
      <c r="F259" s="276" t="s">
        <v>821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467</v>
      </c>
      <c r="AU259" s="19" t="s">
        <v>81</v>
      </c>
    </row>
    <row r="260" s="2" customFormat="1" ht="16.5" customHeight="1">
      <c r="A260" s="40"/>
      <c r="B260" s="41"/>
      <c r="C260" s="215" t="s">
        <v>900</v>
      </c>
      <c r="D260" s="215" t="s">
        <v>146</v>
      </c>
      <c r="E260" s="216" t="s">
        <v>1050</v>
      </c>
      <c r="F260" s="217" t="s">
        <v>823</v>
      </c>
      <c r="G260" s="218" t="s">
        <v>177</v>
      </c>
      <c r="H260" s="219">
        <v>2</v>
      </c>
      <c r="I260" s="220"/>
      <c r="J260" s="221">
        <f>ROUND(I260*H260,2)</f>
        <v>0</v>
      </c>
      <c r="K260" s="217" t="s">
        <v>21</v>
      </c>
      <c r="L260" s="46"/>
      <c r="M260" s="222" t="s">
        <v>21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279</v>
      </c>
      <c r="AT260" s="226" t="s">
        <v>146</v>
      </c>
      <c r="AU260" s="226" t="s">
        <v>81</v>
      </c>
      <c r="AY260" s="19" t="s">
        <v>144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81</v>
      </c>
      <c r="BK260" s="227">
        <f>ROUND(I260*H260,2)</f>
        <v>0</v>
      </c>
      <c r="BL260" s="19" t="s">
        <v>279</v>
      </c>
      <c r="BM260" s="226" t="s">
        <v>1051</v>
      </c>
    </row>
    <row r="261" s="2" customFormat="1" ht="21.75" customHeight="1">
      <c r="A261" s="40"/>
      <c r="B261" s="41"/>
      <c r="C261" s="215" t="s">
        <v>1052</v>
      </c>
      <c r="D261" s="215" t="s">
        <v>146</v>
      </c>
      <c r="E261" s="216" t="s">
        <v>1053</v>
      </c>
      <c r="F261" s="217" t="s">
        <v>825</v>
      </c>
      <c r="G261" s="218" t="s">
        <v>185</v>
      </c>
      <c r="H261" s="219">
        <v>4</v>
      </c>
      <c r="I261" s="220"/>
      <c r="J261" s="221">
        <f>ROUND(I261*H261,2)</f>
        <v>0</v>
      </c>
      <c r="K261" s="217" t="s">
        <v>21</v>
      </c>
      <c r="L261" s="46"/>
      <c r="M261" s="222" t="s">
        <v>21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279</v>
      </c>
      <c r="AT261" s="226" t="s">
        <v>146</v>
      </c>
      <c r="AU261" s="226" t="s">
        <v>81</v>
      </c>
      <c r="AY261" s="19" t="s">
        <v>144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81</v>
      </c>
      <c r="BK261" s="227">
        <f>ROUND(I261*H261,2)</f>
        <v>0</v>
      </c>
      <c r="BL261" s="19" t="s">
        <v>279</v>
      </c>
      <c r="BM261" s="226" t="s">
        <v>1054</v>
      </c>
    </row>
    <row r="262" s="2" customFormat="1">
      <c r="A262" s="40"/>
      <c r="B262" s="41"/>
      <c r="C262" s="42"/>
      <c r="D262" s="235" t="s">
        <v>467</v>
      </c>
      <c r="E262" s="42"/>
      <c r="F262" s="276" t="s">
        <v>826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467</v>
      </c>
      <c r="AU262" s="19" t="s">
        <v>81</v>
      </c>
    </row>
    <row r="263" s="2" customFormat="1" ht="16.5" customHeight="1">
      <c r="A263" s="40"/>
      <c r="B263" s="41"/>
      <c r="C263" s="215" t="s">
        <v>902</v>
      </c>
      <c r="D263" s="215" t="s">
        <v>146</v>
      </c>
      <c r="E263" s="216" t="s">
        <v>1055</v>
      </c>
      <c r="F263" s="217" t="s">
        <v>823</v>
      </c>
      <c r="G263" s="218" t="s">
        <v>185</v>
      </c>
      <c r="H263" s="219">
        <v>4</v>
      </c>
      <c r="I263" s="220"/>
      <c r="J263" s="221">
        <f>ROUND(I263*H263,2)</f>
        <v>0</v>
      </c>
      <c r="K263" s="217" t="s">
        <v>21</v>
      </c>
      <c r="L263" s="46"/>
      <c r="M263" s="222" t="s">
        <v>21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279</v>
      </c>
      <c r="AT263" s="226" t="s">
        <v>146</v>
      </c>
      <c r="AU263" s="226" t="s">
        <v>81</v>
      </c>
      <c r="AY263" s="19" t="s">
        <v>144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81</v>
      </c>
      <c r="BK263" s="227">
        <f>ROUND(I263*H263,2)</f>
        <v>0</v>
      </c>
      <c r="BL263" s="19" t="s">
        <v>279</v>
      </c>
      <c r="BM263" s="226" t="s">
        <v>1056</v>
      </c>
    </row>
    <row r="264" s="2" customFormat="1" ht="21.75" customHeight="1">
      <c r="A264" s="40"/>
      <c r="B264" s="41"/>
      <c r="C264" s="215" t="s">
        <v>1057</v>
      </c>
      <c r="D264" s="215" t="s">
        <v>146</v>
      </c>
      <c r="E264" s="216" t="s">
        <v>1058</v>
      </c>
      <c r="F264" s="217" t="s">
        <v>829</v>
      </c>
      <c r="G264" s="218" t="s">
        <v>185</v>
      </c>
      <c r="H264" s="219">
        <v>15</v>
      </c>
      <c r="I264" s="220"/>
      <c r="J264" s="221">
        <f>ROUND(I264*H264,2)</f>
        <v>0</v>
      </c>
      <c r="K264" s="217" t="s">
        <v>21</v>
      </c>
      <c r="L264" s="46"/>
      <c r="M264" s="222" t="s">
        <v>21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279</v>
      </c>
      <c r="AT264" s="226" t="s">
        <v>146</v>
      </c>
      <c r="AU264" s="226" t="s">
        <v>81</v>
      </c>
      <c r="AY264" s="19" t="s">
        <v>144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81</v>
      </c>
      <c r="BK264" s="227">
        <f>ROUND(I264*H264,2)</f>
        <v>0</v>
      </c>
      <c r="BL264" s="19" t="s">
        <v>279</v>
      </c>
      <c r="BM264" s="226" t="s">
        <v>1059</v>
      </c>
    </row>
    <row r="265" s="2" customFormat="1">
      <c r="A265" s="40"/>
      <c r="B265" s="41"/>
      <c r="C265" s="42"/>
      <c r="D265" s="235" t="s">
        <v>467</v>
      </c>
      <c r="E265" s="42"/>
      <c r="F265" s="276" t="s">
        <v>826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467</v>
      </c>
      <c r="AU265" s="19" t="s">
        <v>81</v>
      </c>
    </row>
    <row r="266" s="2" customFormat="1" ht="16.5" customHeight="1">
      <c r="A266" s="40"/>
      <c r="B266" s="41"/>
      <c r="C266" s="215" t="s">
        <v>904</v>
      </c>
      <c r="D266" s="215" t="s">
        <v>146</v>
      </c>
      <c r="E266" s="216" t="s">
        <v>1060</v>
      </c>
      <c r="F266" s="217" t="s">
        <v>823</v>
      </c>
      <c r="G266" s="218" t="s">
        <v>185</v>
      </c>
      <c r="H266" s="219">
        <v>15</v>
      </c>
      <c r="I266" s="220"/>
      <c r="J266" s="221">
        <f>ROUND(I266*H266,2)</f>
        <v>0</v>
      </c>
      <c r="K266" s="217" t="s">
        <v>21</v>
      </c>
      <c r="L266" s="46"/>
      <c r="M266" s="222" t="s">
        <v>21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279</v>
      </c>
      <c r="AT266" s="226" t="s">
        <v>146</v>
      </c>
      <c r="AU266" s="226" t="s">
        <v>81</v>
      </c>
      <c r="AY266" s="19" t="s">
        <v>144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81</v>
      </c>
      <c r="BK266" s="227">
        <f>ROUND(I266*H266,2)</f>
        <v>0</v>
      </c>
      <c r="BL266" s="19" t="s">
        <v>279</v>
      </c>
      <c r="BM266" s="226" t="s">
        <v>1061</v>
      </c>
    </row>
    <row r="267" s="2" customFormat="1" ht="16.5" customHeight="1">
      <c r="A267" s="40"/>
      <c r="B267" s="41"/>
      <c r="C267" s="215" t="s">
        <v>1062</v>
      </c>
      <c r="D267" s="215" t="s">
        <v>146</v>
      </c>
      <c r="E267" s="216" t="s">
        <v>1063</v>
      </c>
      <c r="F267" s="217" t="s">
        <v>835</v>
      </c>
      <c r="G267" s="218" t="s">
        <v>177</v>
      </c>
      <c r="H267" s="219">
        <v>3</v>
      </c>
      <c r="I267" s="220"/>
      <c r="J267" s="221">
        <f>ROUND(I267*H267,2)</f>
        <v>0</v>
      </c>
      <c r="K267" s="217" t="s">
        <v>21</v>
      </c>
      <c r="L267" s="46"/>
      <c r="M267" s="222" t="s">
        <v>21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279</v>
      </c>
      <c r="AT267" s="226" t="s">
        <v>146</v>
      </c>
      <c r="AU267" s="226" t="s">
        <v>81</v>
      </c>
      <c r="AY267" s="19" t="s">
        <v>144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81</v>
      </c>
      <c r="BK267" s="227">
        <f>ROUND(I267*H267,2)</f>
        <v>0</v>
      </c>
      <c r="BL267" s="19" t="s">
        <v>279</v>
      </c>
      <c r="BM267" s="226" t="s">
        <v>1064</v>
      </c>
    </row>
    <row r="268" s="2" customFormat="1">
      <c r="A268" s="40"/>
      <c r="B268" s="41"/>
      <c r="C268" s="42"/>
      <c r="D268" s="235" t="s">
        <v>467</v>
      </c>
      <c r="E268" s="42"/>
      <c r="F268" s="276" t="s">
        <v>836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467</v>
      </c>
      <c r="AU268" s="19" t="s">
        <v>81</v>
      </c>
    </row>
    <row r="269" s="2" customFormat="1" ht="16.5" customHeight="1">
      <c r="A269" s="40"/>
      <c r="B269" s="41"/>
      <c r="C269" s="215" t="s">
        <v>906</v>
      </c>
      <c r="D269" s="215" t="s">
        <v>146</v>
      </c>
      <c r="E269" s="216" t="s">
        <v>1065</v>
      </c>
      <c r="F269" s="217" t="s">
        <v>838</v>
      </c>
      <c r="G269" s="218" t="s">
        <v>177</v>
      </c>
      <c r="H269" s="219">
        <v>3</v>
      </c>
      <c r="I269" s="220"/>
      <c r="J269" s="221">
        <f>ROUND(I269*H269,2)</f>
        <v>0</v>
      </c>
      <c r="K269" s="217" t="s">
        <v>21</v>
      </c>
      <c r="L269" s="46"/>
      <c r="M269" s="222" t="s">
        <v>21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279</v>
      </c>
      <c r="AT269" s="226" t="s">
        <v>146</v>
      </c>
      <c r="AU269" s="226" t="s">
        <v>81</v>
      </c>
      <c r="AY269" s="19" t="s">
        <v>144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81</v>
      </c>
      <c r="BK269" s="227">
        <f>ROUND(I269*H269,2)</f>
        <v>0</v>
      </c>
      <c r="BL269" s="19" t="s">
        <v>279</v>
      </c>
      <c r="BM269" s="226" t="s">
        <v>1066</v>
      </c>
    </row>
    <row r="270" s="2" customFormat="1" ht="24.15" customHeight="1">
      <c r="A270" s="40"/>
      <c r="B270" s="41"/>
      <c r="C270" s="215" t="s">
        <v>1067</v>
      </c>
      <c r="D270" s="215" t="s">
        <v>146</v>
      </c>
      <c r="E270" s="216" t="s">
        <v>1068</v>
      </c>
      <c r="F270" s="217" t="s">
        <v>840</v>
      </c>
      <c r="G270" s="218" t="s">
        <v>177</v>
      </c>
      <c r="H270" s="219">
        <v>20</v>
      </c>
      <c r="I270" s="220"/>
      <c r="J270" s="221">
        <f>ROUND(I270*H270,2)</f>
        <v>0</v>
      </c>
      <c r="K270" s="217" t="s">
        <v>21</v>
      </c>
      <c r="L270" s="46"/>
      <c r="M270" s="222" t="s">
        <v>21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279</v>
      </c>
      <c r="AT270" s="226" t="s">
        <v>146</v>
      </c>
      <c r="AU270" s="226" t="s">
        <v>81</v>
      </c>
      <c r="AY270" s="19" t="s">
        <v>144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81</v>
      </c>
      <c r="BK270" s="227">
        <f>ROUND(I270*H270,2)</f>
        <v>0</v>
      </c>
      <c r="BL270" s="19" t="s">
        <v>279</v>
      </c>
      <c r="BM270" s="226" t="s">
        <v>1069</v>
      </c>
    </row>
    <row r="271" s="2" customFormat="1">
      <c r="A271" s="40"/>
      <c r="B271" s="41"/>
      <c r="C271" s="42"/>
      <c r="D271" s="235" t="s">
        <v>467</v>
      </c>
      <c r="E271" s="42"/>
      <c r="F271" s="276" t="s">
        <v>841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467</v>
      </c>
      <c r="AU271" s="19" t="s">
        <v>81</v>
      </c>
    </row>
    <row r="272" s="2" customFormat="1" ht="16.5" customHeight="1">
      <c r="A272" s="40"/>
      <c r="B272" s="41"/>
      <c r="C272" s="215" t="s">
        <v>908</v>
      </c>
      <c r="D272" s="215" t="s">
        <v>146</v>
      </c>
      <c r="E272" s="216" t="s">
        <v>1070</v>
      </c>
      <c r="F272" s="217" t="s">
        <v>843</v>
      </c>
      <c r="G272" s="218" t="s">
        <v>177</v>
      </c>
      <c r="H272" s="219">
        <v>20</v>
      </c>
      <c r="I272" s="220"/>
      <c r="J272" s="221">
        <f>ROUND(I272*H272,2)</f>
        <v>0</v>
      </c>
      <c r="K272" s="217" t="s">
        <v>21</v>
      </c>
      <c r="L272" s="46"/>
      <c r="M272" s="222" t="s">
        <v>21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279</v>
      </c>
      <c r="AT272" s="226" t="s">
        <v>146</v>
      </c>
      <c r="AU272" s="226" t="s">
        <v>81</v>
      </c>
      <c r="AY272" s="19" t="s">
        <v>144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81</v>
      </c>
      <c r="BK272" s="227">
        <f>ROUND(I272*H272,2)</f>
        <v>0</v>
      </c>
      <c r="BL272" s="19" t="s">
        <v>279</v>
      </c>
      <c r="BM272" s="226" t="s">
        <v>1071</v>
      </c>
    </row>
    <row r="273" s="12" customFormat="1" ht="25.92" customHeight="1">
      <c r="A273" s="12"/>
      <c r="B273" s="199"/>
      <c r="C273" s="200"/>
      <c r="D273" s="201" t="s">
        <v>72</v>
      </c>
      <c r="E273" s="202" t="s">
        <v>279</v>
      </c>
      <c r="F273" s="202" t="s">
        <v>1072</v>
      </c>
      <c r="G273" s="200"/>
      <c r="H273" s="200"/>
      <c r="I273" s="203"/>
      <c r="J273" s="204">
        <f>BK273</f>
        <v>0</v>
      </c>
      <c r="K273" s="200"/>
      <c r="L273" s="205"/>
      <c r="M273" s="206"/>
      <c r="N273" s="207"/>
      <c r="O273" s="207"/>
      <c r="P273" s="208">
        <f>SUM(P274:P316)</f>
        <v>0</v>
      </c>
      <c r="Q273" s="207"/>
      <c r="R273" s="208">
        <f>SUM(R274:R316)</f>
        <v>0</v>
      </c>
      <c r="S273" s="207"/>
      <c r="T273" s="209">
        <f>SUM(T274:T316)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0" t="s">
        <v>81</v>
      </c>
      <c r="AT273" s="211" t="s">
        <v>72</v>
      </c>
      <c r="AU273" s="211" t="s">
        <v>73</v>
      </c>
      <c r="AY273" s="210" t="s">
        <v>144</v>
      </c>
      <c r="BK273" s="212">
        <f>SUM(BK274:BK316)</f>
        <v>0</v>
      </c>
    </row>
    <row r="274" s="2" customFormat="1" ht="37.8" customHeight="1">
      <c r="A274" s="40"/>
      <c r="B274" s="41"/>
      <c r="C274" s="215" t="s">
        <v>1073</v>
      </c>
      <c r="D274" s="215" t="s">
        <v>146</v>
      </c>
      <c r="E274" s="216" t="s">
        <v>1074</v>
      </c>
      <c r="F274" s="217" t="s">
        <v>1075</v>
      </c>
      <c r="G274" s="218" t="s">
        <v>375</v>
      </c>
      <c r="H274" s="219">
        <v>1</v>
      </c>
      <c r="I274" s="220"/>
      <c r="J274" s="221">
        <f>ROUND(I274*H274,2)</f>
        <v>0</v>
      </c>
      <c r="K274" s="217" t="s">
        <v>21</v>
      </c>
      <c r="L274" s="46"/>
      <c r="M274" s="222" t="s">
        <v>21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279</v>
      </c>
      <c r="AT274" s="226" t="s">
        <v>146</v>
      </c>
      <c r="AU274" s="226" t="s">
        <v>81</v>
      </c>
      <c r="AY274" s="19" t="s">
        <v>144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81</v>
      </c>
      <c r="BK274" s="227">
        <f>ROUND(I274*H274,2)</f>
        <v>0</v>
      </c>
      <c r="BL274" s="19" t="s">
        <v>279</v>
      </c>
      <c r="BM274" s="226" t="s">
        <v>1076</v>
      </c>
    </row>
    <row r="275" s="2" customFormat="1">
      <c r="A275" s="40"/>
      <c r="B275" s="41"/>
      <c r="C275" s="42"/>
      <c r="D275" s="235" t="s">
        <v>467</v>
      </c>
      <c r="E275" s="42"/>
      <c r="F275" s="276" t="s">
        <v>1077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467</v>
      </c>
      <c r="AU275" s="19" t="s">
        <v>81</v>
      </c>
    </row>
    <row r="276" s="2" customFormat="1" ht="16.5" customHeight="1">
      <c r="A276" s="40"/>
      <c r="B276" s="41"/>
      <c r="C276" s="215" t="s">
        <v>911</v>
      </c>
      <c r="D276" s="215" t="s">
        <v>146</v>
      </c>
      <c r="E276" s="216" t="s">
        <v>1078</v>
      </c>
      <c r="F276" s="217" t="s">
        <v>1079</v>
      </c>
      <c r="G276" s="218" t="s">
        <v>375</v>
      </c>
      <c r="H276" s="219">
        <v>1</v>
      </c>
      <c r="I276" s="220"/>
      <c r="J276" s="221">
        <f>ROUND(I276*H276,2)</f>
        <v>0</v>
      </c>
      <c r="K276" s="217" t="s">
        <v>21</v>
      </c>
      <c r="L276" s="46"/>
      <c r="M276" s="222" t="s">
        <v>21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279</v>
      </c>
      <c r="AT276" s="226" t="s">
        <v>146</v>
      </c>
      <c r="AU276" s="226" t="s">
        <v>81</v>
      </c>
      <c r="AY276" s="19" t="s">
        <v>144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81</v>
      </c>
      <c r="BK276" s="227">
        <f>ROUND(I276*H276,2)</f>
        <v>0</v>
      </c>
      <c r="BL276" s="19" t="s">
        <v>279</v>
      </c>
      <c r="BM276" s="226" t="s">
        <v>1080</v>
      </c>
    </row>
    <row r="277" s="2" customFormat="1" ht="16.5" customHeight="1">
      <c r="A277" s="40"/>
      <c r="B277" s="41"/>
      <c r="C277" s="215" t="s">
        <v>1081</v>
      </c>
      <c r="D277" s="215" t="s">
        <v>146</v>
      </c>
      <c r="E277" s="216" t="s">
        <v>1082</v>
      </c>
      <c r="F277" s="217" t="s">
        <v>798</v>
      </c>
      <c r="G277" s="218" t="s">
        <v>375</v>
      </c>
      <c r="H277" s="219">
        <v>1</v>
      </c>
      <c r="I277" s="220"/>
      <c r="J277" s="221">
        <f>ROUND(I277*H277,2)</f>
        <v>0</v>
      </c>
      <c r="K277" s="217" t="s">
        <v>21</v>
      </c>
      <c r="L277" s="46"/>
      <c r="M277" s="222" t="s">
        <v>21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279</v>
      </c>
      <c r="AT277" s="226" t="s">
        <v>146</v>
      </c>
      <c r="AU277" s="226" t="s">
        <v>81</v>
      </c>
      <c r="AY277" s="19" t="s">
        <v>144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81</v>
      </c>
      <c r="BK277" s="227">
        <f>ROUND(I277*H277,2)</f>
        <v>0</v>
      </c>
      <c r="BL277" s="19" t="s">
        <v>279</v>
      </c>
      <c r="BM277" s="226" t="s">
        <v>1083</v>
      </c>
    </row>
    <row r="278" s="2" customFormat="1" ht="21.75" customHeight="1">
      <c r="A278" s="40"/>
      <c r="B278" s="41"/>
      <c r="C278" s="215" t="s">
        <v>914</v>
      </c>
      <c r="D278" s="215" t="s">
        <v>146</v>
      </c>
      <c r="E278" s="216" t="s">
        <v>1084</v>
      </c>
      <c r="F278" s="217" t="s">
        <v>1085</v>
      </c>
      <c r="G278" s="218" t="s">
        <v>375</v>
      </c>
      <c r="H278" s="219">
        <v>6</v>
      </c>
      <c r="I278" s="220"/>
      <c r="J278" s="221">
        <f>ROUND(I278*H278,2)</f>
        <v>0</v>
      </c>
      <c r="K278" s="217" t="s">
        <v>21</v>
      </c>
      <c r="L278" s="46"/>
      <c r="M278" s="222" t="s">
        <v>21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279</v>
      </c>
      <c r="AT278" s="226" t="s">
        <v>146</v>
      </c>
      <c r="AU278" s="226" t="s">
        <v>81</v>
      </c>
      <c r="AY278" s="19" t="s">
        <v>144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81</v>
      </c>
      <c r="BK278" s="227">
        <f>ROUND(I278*H278,2)</f>
        <v>0</v>
      </c>
      <c r="BL278" s="19" t="s">
        <v>279</v>
      </c>
      <c r="BM278" s="226" t="s">
        <v>1086</v>
      </c>
    </row>
    <row r="279" s="2" customFormat="1">
      <c r="A279" s="40"/>
      <c r="B279" s="41"/>
      <c r="C279" s="42"/>
      <c r="D279" s="235" t="s">
        <v>467</v>
      </c>
      <c r="E279" s="42"/>
      <c r="F279" s="276" t="s">
        <v>1087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467</v>
      </c>
      <c r="AU279" s="19" t="s">
        <v>81</v>
      </c>
    </row>
    <row r="280" s="2" customFormat="1" ht="16.5" customHeight="1">
      <c r="A280" s="40"/>
      <c r="B280" s="41"/>
      <c r="C280" s="215" t="s">
        <v>1088</v>
      </c>
      <c r="D280" s="215" t="s">
        <v>146</v>
      </c>
      <c r="E280" s="216" t="s">
        <v>1089</v>
      </c>
      <c r="F280" s="217" t="s">
        <v>972</v>
      </c>
      <c r="G280" s="218" t="s">
        <v>375</v>
      </c>
      <c r="H280" s="219">
        <v>6</v>
      </c>
      <c r="I280" s="220"/>
      <c r="J280" s="221">
        <f>ROUND(I280*H280,2)</f>
        <v>0</v>
      </c>
      <c r="K280" s="217" t="s">
        <v>21</v>
      </c>
      <c r="L280" s="46"/>
      <c r="M280" s="222" t="s">
        <v>21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279</v>
      </c>
      <c r="AT280" s="226" t="s">
        <v>146</v>
      </c>
      <c r="AU280" s="226" t="s">
        <v>81</v>
      </c>
      <c r="AY280" s="19" t="s">
        <v>144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81</v>
      </c>
      <c r="BK280" s="227">
        <f>ROUND(I280*H280,2)</f>
        <v>0</v>
      </c>
      <c r="BL280" s="19" t="s">
        <v>279</v>
      </c>
      <c r="BM280" s="226" t="s">
        <v>1090</v>
      </c>
    </row>
    <row r="281" s="2" customFormat="1" ht="16.5" customHeight="1">
      <c r="A281" s="40"/>
      <c r="B281" s="41"/>
      <c r="C281" s="215" t="s">
        <v>917</v>
      </c>
      <c r="D281" s="215" t="s">
        <v>146</v>
      </c>
      <c r="E281" s="216" t="s">
        <v>1091</v>
      </c>
      <c r="F281" s="217" t="s">
        <v>1092</v>
      </c>
      <c r="G281" s="218" t="s">
        <v>375</v>
      </c>
      <c r="H281" s="219">
        <v>1</v>
      </c>
      <c r="I281" s="220"/>
      <c r="J281" s="221">
        <f>ROUND(I281*H281,2)</f>
        <v>0</v>
      </c>
      <c r="K281" s="217" t="s">
        <v>21</v>
      </c>
      <c r="L281" s="46"/>
      <c r="M281" s="222" t="s">
        <v>21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279</v>
      </c>
      <c r="AT281" s="226" t="s">
        <v>146</v>
      </c>
      <c r="AU281" s="226" t="s">
        <v>81</v>
      </c>
      <c r="AY281" s="19" t="s">
        <v>144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81</v>
      </c>
      <c r="BK281" s="227">
        <f>ROUND(I281*H281,2)</f>
        <v>0</v>
      </c>
      <c r="BL281" s="19" t="s">
        <v>279</v>
      </c>
      <c r="BM281" s="226" t="s">
        <v>1093</v>
      </c>
    </row>
    <row r="282" s="2" customFormat="1">
      <c r="A282" s="40"/>
      <c r="B282" s="41"/>
      <c r="C282" s="42"/>
      <c r="D282" s="235" t="s">
        <v>467</v>
      </c>
      <c r="E282" s="42"/>
      <c r="F282" s="276" t="s">
        <v>1094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467</v>
      </c>
      <c r="AU282" s="19" t="s">
        <v>81</v>
      </c>
    </row>
    <row r="283" s="2" customFormat="1" ht="16.5" customHeight="1">
      <c r="A283" s="40"/>
      <c r="B283" s="41"/>
      <c r="C283" s="215" t="s">
        <v>1095</v>
      </c>
      <c r="D283" s="215" t="s">
        <v>146</v>
      </c>
      <c r="E283" s="216" t="s">
        <v>1096</v>
      </c>
      <c r="F283" s="217" t="s">
        <v>1097</v>
      </c>
      <c r="G283" s="218" t="s">
        <v>375</v>
      </c>
      <c r="H283" s="219">
        <v>1</v>
      </c>
      <c r="I283" s="220"/>
      <c r="J283" s="221">
        <f>ROUND(I283*H283,2)</f>
        <v>0</v>
      </c>
      <c r="K283" s="217" t="s">
        <v>21</v>
      </c>
      <c r="L283" s="46"/>
      <c r="M283" s="222" t="s">
        <v>21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279</v>
      </c>
      <c r="AT283" s="226" t="s">
        <v>146</v>
      </c>
      <c r="AU283" s="226" t="s">
        <v>81</v>
      </c>
      <c r="AY283" s="19" t="s">
        <v>144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81</v>
      </c>
      <c r="BK283" s="227">
        <f>ROUND(I283*H283,2)</f>
        <v>0</v>
      </c>
      <c r="BL283" s="19" t="s">
        <v>279</v>
      </c>
      <c r="BM283" s="226" t="s">
        <v>1098</v>
      </c>
    </row>
    <row r="284" s="2" customFormat="1" ht="16.5" customHeight="1">
      <c r="A284" s="40"/>
      <c r="B284" s="41"/>
      <c r="C284" s="215" t="s">
        <v>921</v>
      </c>
      <c r="D284" s="215" t="s">
        <v>146</v>
      </c>
      <c r="E284" s="216" t="s">
        <v>1099</v>
      </c>
      <c r="F284" s="217" t="s">
        <v>1100</v>
      </c>
      <c r="G284" s="218" t="s">
        <v>375</v>
      </c>
      <c r="H284" s="219">
        <v>1</v>
      </c>
      <c r="I284" s="220"/>
      <c r="J284" s="221">
        <f>ROUND(I284*H284,2)</f>
        <v>0</v>
      </c>
      <c r="K284" s="217" t="s">
        <v>21</v>
      </c>
      <c r="L284" s="46"/>
      <c r="M284" s="222" t="s">
        <v>21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279</v>
      </c>
      <c r="AT284" s="226" t="s">
        <v>146</v>
      </c>
      <c r="AU284" s="226" t="s">
        <v>81</v>
      </c>
      <c r="AY284" s="19" t="s">
        <v>144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81</v>
      </c>
      <c r="BK284" s="227">
        <f>ROUND(I284*H284,2)</f>
        <v>0</v>
      </c>
      <c r="BL284" s="19" t="s">
        <v>279</v>
      </c>
      <c r="BM284" s="226" t="s">
        <v>1101</v>
      </c>
    </row>
    <row r="285" s="2" customFormat="1">
      <c r="A285" s="40"/>
      <c r="B285" s="41"/>
      <c r="C285" s="42"/>
      <c r="D285" s="235" t="s">
        <v>467</v>
      </c>
      <c r="E285" s="42"/>
      <c r="F285" s="276" t="s">
        <v>1102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467</v>
      </c>
      <c r="AU285" s="19" t="s">
        <v>81</v>
      </c>
    </row>
    <row r="286" s="2" customFormat="1" ht="16.5" customHeight="1">
      <c r="A286" s="40"/>
      <c r="B286" s="41"/>
      <c r="C286" s="215" t="s">
        <v>1103</v>
      </c>
      <c r="D286" s="215" t="s">
        <v>146</v>
      </c>
      <c r="E286" s="216" t="s">
        <v>1104</v>
      </c>
      <c r="F286" s="217" t="s">
        <v>1105</v>
      </c>
      <c r="G286" s="218" t="s">
        <v>375</v>
      </c>
      <c r="H286" s="219">
        <v>1</v>
      </c>
      <c r="I286" s="220"/>
      <c r="J286" s="221">
        <f>ROUND(I286*H286,2)</f>
        <v>0</v>
      </c>
      <c r="K286" s="217" t="s">
        <v>21</v>
      </c>
      <c r="L286" s="46"/>
      <c r="M286" s="222" t="s">
        <v>21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279</v>
      </c>
      <c r="AT286" s="226" t="s">
        <v>146</v>
      </c>
      <c r="AU286" s="226" t="s">
        <v>81</v>
      </c>
      <c r="AY286" s="19" t="s">
        <v>144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81</v>
      </c>
      <c r="BK286" s="227">
        <f>ROUND(I286*H286,2)</f>
        <v>0</v>
      </c>
      <c r="BL286" s="19" t="s">
        <v>279</v>
      </c>
      <c r="BM286" s="226" t="s">
        <v>1106</v>
      </c>
    </row>
    <row r="287" s="2" customFormat="1" ht="21.75" customHeight="1">
      <c r="A287" s="40"/>
      <c r="B287" s="41"/>
      <c r="C287" s="215" t="s">
        <v>924</v>
      </c>
      <c r="D287" s="215" t="s">
        <v>146</v>
      </c>
      <c r="E287" s="216" t="s">
        <v>1107</v>
      </c>
      <c r="F287" s="217" t="s">
        <v>1108</v>
      </c>
      <c r="G287" s="218" t="s">
        <v>375</v>
      </c>
      <c r="H287" s="219">
        <v>6</v>
      </c>
      <c r="I287" s="220"/>
      <c r="J287" s="221">
        <f>ROUND(I287*H287,2)</f>
        <v>0</v>
      </c>
      <c r="K287" s="217" t="s">
        <v>21</v>
      </c>
      <c r="L287" s="46"/>
      <c r="M287" s="222" t="s">
        <v>21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279</v>
      </c>
      <c r="AT287" s="226" t="s">
        <v>146</v>
      </c>
      <c r="AU287" s="226" t="s">
        <v>81</v>
      </c>
      <c r="AY287" s="19" t="s">
        <v>144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81</v>
      </c>
      <c r="BK287" s="227">
        <f>ROUND(I287*H287,2)</f>
        <v>0</v>
      </c>
      <c r="BL287" s="19" t="s">
        <v>279</v>
      </c>
      <c r="BM287" s="226" t="s">
        <v>1109</v>
      </c>
    </row>
    <row r="288" s="2" customFormat="1">
      <c r="A288" s="40"/>
      <c r="B288" s="41"/>
      <c r="C288" s="42"/>
      <c r="D288" s="235" t="s">
        <v>467</v>
      </c>
      <c r="E288" s="42"/>
      <c r="F288" s="276" t="s">
        <v>811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467</v>
      </c>
      <c r="AU288" s="19" t="s">
        <v>81</v>
      </c>
    </row>
    <row r="289" s="2" customFormat="1" ht="16.5" customHeight="1">
      <c r="A289" s="40"/>
      <c r="B289" s="41"/>
      <c r="C289" s="215" t="s">
        <v>1110</v>
      </c>
      <c r="D289" s="215" t="s">
        <v>146</v>
      </c>
      <c r="E289" s="216" t="s">
        <v>1111</v>
      </c>
      <c r="F289" s="217" t="s">
        <v>813</v>
      </c>
      <c r="G289" s="218" t="s">
        <v>375</v>
      </c>
      <c r="H289" s="219">
        <v>6</v>
      </c>
      <c r="I289" s="220"/>
      <c r="J289" s="221">
        <f>ROUND(I289*H289,2)</f>
        <v>0</v>
      </c>
      <c r="K289" s="217" t="s">
        <v>21</v>
      </c>
      <c r="L289" s="46"/>
      <c r="M289" s="222" t="s">
        <v>21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279</v>
      </c>
      <c r="AT289" s="226" t="s">
        <v>146</v>
      </c>
      <c r="AU289" s="226" t="s">
        <v>81</v>
      </c>
      <c r="AY289" s="19" t="s">
        <v>144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81</v>
      </c>
      <c r="BK289" s="227">
        <f>ROUND(I289*H289,2)</f>
        <v>0</v>
      </c>
      <c r="BL289" s="19" t="s">
        <v>279</v>
      </c>
      <c r="BM289" s="226" t="s">
        <v>1112</v>
      </c>
    </row>
    <row r="290" s="2" customFormat="1" ht="24.15" customHeight="1">
      <c r="A290" s="40"/>
      <c r="B290" s="41"/>
      <c r="C290" s="215" t="s">
        <v>927</v>
      </c>
      <c r="D290" s="215" t="s">
        <v>146</v>
      </c>
      <c r="E290" s="216" t="s">
        <v>1113</v>
      </c>
      <c r="F290" s="217" t="s">
        <v>1114</v>
      </c>
      <c r="G290" s="218" t="s">
        <v>375</v>
      </c>
      <c r="H290" s="219">
        <v>2</v>
      </c>
      <c r="I290" s="220"/>
      <c r="J290" s="221">
        <f>ROUND(I290*H290,2)</f>
        <v>0</v>
      </c>
      <c r="K290" s="217" t="s">
        <v>21</v>
      </c>
      <c r="L290" s="46"/>
      <c r="M290" s="222" t="s">
        <v>21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279</v>
      </c>
      <c r="AT290" s="226" t="s">
        <v>146</v>
      </c>
      <c r="AU290" s="226" t="s">
        <v>81</v>
      </c>
      <c r="AY290" s="19" t="s">
        <v>144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81</v>
      </c>
      <c r="BK290" s="227">
        <f>ROUND(I290*H290,2)</f>
        <v>0</v>
      </c>
      <c r="BL290" s="19" t="s">
        <v>279</v>
      </c>
      <c r="BM290" s="226" t="s">
        <v>1115</v>
      </c>
    </row>
    <row r="291" s="2" customFormat="1">
      <c r="A291" s="40"/>
      <c r="B291" s="41"/>
      <c r="C291" s="42"/>
      <c r="D291" s="235" t="s">
        <v>467</v>
      </c>
      <c r="E291" s="42"/>
      <c r="F291" s="276" t="s">
        <v>1116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467</v>
      </c>
      <c r="AU291" s="19" t="s">
        <v>81</v>
      </c>
    </row>
    <row r="292" s="2" customFormat="1" ht="16.5" customHeight="1">
      <c r="A292" s="40"/>
      <c r="B292" s="41"/>
      <c r="C292" s="215" t="s">
        <v>1117</v>
      </c>
      <c r="D292" s="215" t="s">
        <v>146</v>
      </c>
      <c r="E292" s="216" t="s">
        <v>1118</v>
      </c>
      <c r="F292" s="217" t="s">
        <v>813</v>
      </c>
      <c r="G292" s="218" t="s">
        <v>375</v>
      </c>
      <c r="H292" s="219">
        <v>2</v>
      </c>
      <c r="I292" s="220"/>
      <c r="J292" s="221">
        <f>ROUND(I292*H292,2)</f>
        <v>0</v>
      </c>
      <c r="K292" s="217" t="s">
        <v>21</v>
      </c>
      <c r="L292" s="46"/>
      <c r="M292" s="222" t="s">
        <v>21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279</v>
      </c>
      <c r="AT292" s="226" t="s">
        <v>146</v>
      </c>
      <c r="AU292" s="226" t="s">
        <v>81</v>
      </c>
      <c r="AY292" s="19" t="s">
        <v>144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81</v>
      </c>
      <c r="BK292" s="227">
        <f>ROUND(I292*H292,2)</f>
        <v>0</v>
      </c>
      <c r="BL292" s="19" t="s">
        <v>279</v>
      </c>
      <c r="BM292" s="226" t="s">
        <v>1119</v>
      </c>
    </row>
    <row r="293" s="2" customFormat="1" ht="16.5" customHeight="1">
      <c r="A293" s="40"/>
      <c r="B293" s="41"/>
      <c r="C293" s="215" t="s">
        <v>929</v>
      </c>
      <c r="D293" s="215" t="s">
        <v>146</v>
      </c>
      <c r="E293" s="216" t="s">
        <v>1120</v>
      </c>
      <c r="F293" s="217" t="s">
        <v>815</v>
      </c>
      <c r="G293" s="218" t="s">
        <v>375</v>
      </c>
      <c r="H293" s="219">
        <v>3</v>
      </c>
      <c r="I293" s="220"/>
      <c r="J293" s="221">
        <f>ROUND(I293*H293,2)</f>
        <v>0</v>
      </c>
      <c r="K293" s="217" t="s">
        <v>21</v>
      </c>
      <c r="L293" s="46"/>
      <c r="M293" s="222" t="s">
        <v>21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279</v>
      </c>
      <c r="AT293" s="226" t="s">
        <v>146</v>
      </c>
      <c r="AU293" s="226" t="s">
        <v>81</v>
      </c>
      <c r="AY293" s="19" t="s">
        <v>144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81</v>
      </c>
      <c r="BK293" s="227">
        <f>ROUND(I293*H293,2)</f>
        <v>0</v>
      </c>
      <c r="BL293" s="19" t="s">
        <v>279</v>
      </c>
      <c r="BM293" s="226" t="s">
        <v>1121</v>
      </c>
    </row>
    <row r="294" s="2" customFormat="1">
      <c r="A294" s="40"/>
      <c r="B294" s="41"/>
      <c r="C294" s="42"/>
      <c r="D294" s="235" t="s">
        <v>467</v>
      </c>
      <c r="E294" s="42"/>
      <c r="F294" s="276" t="s">
        <v>816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467</v>
      </c>
      <c r="AU294" s="19" t="s">
        <v>81</v>
      </c>
    </row>
    <row r="295" s="2" customFormat="1" ht="16.5" customHeight="1">
      <c r="A295" s="40"/>
      <c r="B295" s="41"/>
      <c r="C295" s="215" t="s">
        <v>1122</v>
      </c>
      <c r="D295" s="215" t="s">
        <v>146</v>
      </c>
      <c r="E295" s="216" t="s">
        <v>1123</v>
      </c>
      <c r="F295" s="217" t="s">
        <v>818</v>
      </c>
      <c r="G295" s="218" t="s">
        <v>375</v>
      </c>
      <c r="H295" s="219">
        <v>3</v>
      </c>
      <c r="I295" s="220"/>
      <c r="J295" s="221">
        <f>ROUND(I295*H295,2)</f>
        <v>0</v>
      </c>
      <c r="K295" s="217" t="s">
        <v>21</v>
      </c>
      <c r="L295" s="46"/>
      <c r="M295" s="222" t="s">
        <v>21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279</v>
      </c>
      <c r="AT295" s="226" t="s">
        <v>146</v>
      </c>
      <c r="AU295" s="226" t="s">
        <v>81</v>
      </c>
      <c r="AY295" s="19" t="s">
        <v>144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81</v>
      </c>
      <c r="BK295" s="227">
        <f>ROUND(I295*H295,2)</f>
        <v>0</v>
      </c>
      <c r="BL295" s="19" t="s">
        <v>279</v>
      </c>
      <c r="BM295" s="226" t="s">
        <v>1124</v>
      </c>
    </row>
    <row r="296" s="2" customFormat="1" ht="16.5" customHeight="1">
      <c r="A296" s="40"/>
      <c r="B296" s="41"/>
      <c r="C296" s="215" t="s">
        <v>931</v>
      </c>
      <c r="D296" s="215" t="s">
        <v>146</v>
      </c>
      <c r="E296" s="216" t="s">
        <v>1125</v>
      </c>
      <c r="F296" s="217" t="s">
        <v>1126</v>
      </c>
      <c r="G296" s="218" t="s">
        <v>375</v>
      </c>
      <c r="H296" s="219">
        <v>3</v>
      </c>
      <c r="I296" s="220"/>
      <c r="J296" s="221">
        <f>ROUND(I296*H296,2)</f>
        <v>0</v>
      </c>
      <c r="K296" s="217" t="s">
        <v>21</v>
      </c>
      <c r="L296" s="46"/>
      <c r="M296" s="222" t="s">
        <v>21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279</v>
      </c>
      <c r="AT296" s="226" t="s">
        <v>146</v>
      </c>
      <c r="AU296" s="226" t="s">
        <v>81</v>
      </c>
      <c r="AY296" s="19" t="s">
        <v>144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81</v>
      </c>
      <c r="BK296" s="227">
        <f>ROUND(I296*H296,2)</f>
        <v>0</v>
      </c>
      <c r="BL296" s="19" t="s">
        <v>279</v>
      </c>
      <c r="BM296" s="226" t="s">
        <v>1127</v>
      </c>
    </row>
    <row r="297" s="2" customFormat="1">
      <c r="A297" s="40"/>
      <c r="B297" s="41"/>
      <c r="C297" s="42"/>
      <c r="D297" s="235" t="s">
        <v>467</v>
      </c>
      <c r="E297" s="42"/>
      <c r="F297" s="276" t="s">
        <v>993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467</v>
      </c>
      <c r="AU297" s="19" t="s">
        <v>81</v>
      </c>
    </row>
    <row r="298" s="2" customFormat="1" ht="16.5" customHeight="1">
      <c r="A298" s="40"/>
      <c r="B298" s="41"/>
      <c r="C298" s="215" t="s">
        <v>1128</v>
      </c>
      <c r="D298" s="215" t="s">
        <v>146</v>
      </c>
      <c r="E298" s="216" t="s">
        <v>1129</v>
      </c>
      <c r="F298" s="217" t="s">
        <v>818</v>
      </c>
      <c r="G298" s="218" t="s">
        <v>375</v>
      </c>
      <c r="H298" s="219">
        <v>3</v>
      </c>
      <c r="I298" s="220"/>
      <c r="J298" s="221">
        <f>ROUND(I298*H298,2)</f>
        <v>0</v>
      </c>
      <c r="K298" s="217" t="s">
        <v>21</v>
      </c>
      <c r="L298" s="46"/>
      <c r="M298" s="222" t="s">
        <v>21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279</v>
      </c>
      <c r="AT298" s="226" t="s">
        <v>146</v>
      </c>
      <c r="AU298" s="226" t="s">
        <v>81</v>
      </c>
      <c r="AY298" s="19" t="s">
        <v>144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81</v>
      </c>
      <c r="BK298" s="227">
        <f>ROUND(I298*H298,2)</f>
        <v>0</v>
      </c>
      <c r="BL298" s="19" t="s">
        <v>279</v>
      </c>
      <c r="BM298" s="226" t="s">
        <v>1130</v>
      </c>
    </row>
    <row r="299" s="2" customFormat="1" ht="16.5" customHeight="1">
      <c r="A299" s="40"/>
      <c r="B299" s="41"/>
      <c r="C299" s="215" t="s">
        <v>933</v>
      </c>
      <c r="D299" s="215" t="s">
        <v>146</v>
      </c>
      <c r="E299" s="216" t="s">
        <v>1131</v>
      </c>
      <c r="F299" s="217" t="s">
        <v>820</v>
      </c>
      <c r="G299" s="218" t="s">
        <v>177</v>
      </c>
      <c r="H299" s="219">
        <v>6</v>
      </c>
      <c r="I299" s="220"/>
      <c r="J299" s="221">
        <f>ROUND(I299*H299,2)</f>
        <v>0</v>
      </c>
      <c r="K299" s="217" t="s">
        <v>21</v>
      </c>
      <c r="L299" s="46"/>
      <c r="M299" s="222" t="s">
        <v>21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279</v>
      </c>
      <c r="AT299" s="226" t="s">
        <v>146</v>
      </c>
      <c r="AU299" s="226" t="s">
        <v>81</v>
      </c>
      <c r="AY299" s="19" t="s">
        <v>144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81</v>
      </c>
      <c r="BK299" s="227">
        <f>ROUND(I299*H299,2)</f>
        <v>0</v>
      </c>
      <c r="BL299" s="19" t="s">
        <v>279</v>
      </c>
      <c r="BM299" s="226" t="s">
        <v>1132</v>
      </c>
    </row>
    <row r="300" s="2" customFormat="1">
      <c r="A300" s="40"/>
      <c r="B300" s="41"/>
      <c r="C300" s="42"/>
      <c r="D300" s="235" t="s">
        <v>467</v>
      </c>
      <c r="E300" s="42"/>
      <c r="F300" s="276" t="s">
        <v>821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467</v>
      </c>
      <c r="AU300" s="19" t="s">
        <v>81</v>
      </c>
    </row>
    <row r="301" s="2" customFormat="1" ht="16.5" customHeight="1">
      <c r="A301" s="40"/>
      <c r="B301" s="41"/>
      <c r="C301" s="215" t="s">
        <v>1133</v>
      </c>
      <c r="D301" s="215" t="s">
        <v>146</v>
      </c>
      <c r="E301" s="216" t="s">
        <v>1134</v>
      </c>
      <c r="F301" s="217" t="s">
        <v>823</v>
      </c>
      <c r="G301" s="218" t="s">
        <v>177</v>
      </c>
      <c r="H301" s="219">
        <v>6</v>
      </c>
      <c r="I301" s="220"/>
      <c r="J301" s="221">
        <f>ROUND(I301*H301,2)</f>
        <v>0</v>
      </c>
      <c r="K301" s="217" t="s">
        <v>21</v>
      </c>
      <c r="L301" s="46"/>
      <c r="M301" s="222" t="s">
        <v>21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279</v>
      </c>
      <c r="AT301" s="226" t="s">
        <v>146</v>
      </c>
      <c r="AU301" s="226" t="s">
        <v>81</v>
      </c>
      <c r="AY301" s="19" t="s">
        <v>144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81</v>
      </c>
      <c r="BK301" s="227">
        <f>ROUND(I301*H301,2)</f>
        <v>0</v>
      </c>
      <c r="BL301" s="19" t="s">
        <v>279</v>
      </c>
      <c r="BM301" s="226" t="s">
        <v>1135</v>
      </c>
    </row>
    <row r="302" s="2" customFormat="1" ht="16.5" customHeight="1">
      <c r="A302" s="40"/>
      <c r="B302" s="41"/>
      <c r="C302" s="215" t="s">
        <v>935</v>
      </c>
      <c r="D302" s="215" t="s">
        <v>146</v>
      </c>
      <c r="E302" s="216" t="s">
        <v>1136</v>
      </c>
      <c r="F302" s="217" t="s">
        <v>1137</v>
      </c>
      <c r="G302" s="218" t="s">
        <v>185</v>
      </c>
      <c r="H302" s="219">
        <v>40</v>
      </c>
      <c r="I302" s="220"/>
      <c r="J302" s="221">
        <f>ROUND(I302*H302,2)</f>
        <v>0</v>
      </c>
      <c r="K302" s="217" t="s">
        <v>21</v>
      </c>
      <c r="L302" s="46"/>
      <c r="M302" s="222" t="s">
        <v>21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279</v>
      </c>
      <c r="AT302" s="226" t="s">
        <v>146</v>
      </c>
      <c r="AU302" s="226" t="s">
        <v>81</v>
      </c>
      <c r="AY302" s="19" t="s">
        <v>144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81</v>
      </c>
      <c r="BK302" s="227">
        <f>ROUND(I302*H302,2)</f>
        <v>0</v>
      </c>
      <c r="BL302" s="19" t="s">
        <v>279</v>
      </c>
      <c r="BM302" s="226" t="s">
        <v>1138</v>
      </c>
    </row>
    <row r="303" s="2" customFormat="1">
      <c r="A303" s="40"/>
      <c r="B303" s="41"/>
      <c r="C303" s="42"/>
      <c r="D303" s="235" t="s">
        <v>467</v>
      </c>
      <c r="E303" s="42"/>
      <c r="F303" s="276" t="s">
        <v>826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467</v>
      </c>
      <c r="AU303" s="19" t="s">
        <v>81</v>
      </c>
    </row>
    <row r="304" s="2" customFormat="1" ht="16.5" customHeight="1">
      <c r="A304" s="40"/>
      <c r="B304" s="41"/>
      <c r="C304" s="215" t="s">
        <v>1139</v>
      </c>
      <c r="D304" s="215" t="s">
        <v>146</v>
      </c>
      <c r="E304" s="216" t="s">
        <v>1140</v>
      </c>
      <c r="F304" s="217" t="s">
        <v>823</v>
      </c>
      <c r="G304" s="218" t="s">
        <v>185</v>
      </c>
      <c r="H304" s="219">
        <v>40</v>
      </c>
      <c r="I304" s="220"/>
      <c r="J304" s="221">
        <f>ROUND(I304*H304,2)</f>
        <v>0</v>
      </c>
      <c r="K304" s="217" t="s">
        <v>21</v>
      </c>
      <c r="L304" s="46"/>
      <c r="M304" s="222" t="s">
        <v>21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279</v>
      </c>
      <c r="AT304" s="226" t="s">
        <v>146</v>
      </c>
      <c r="AU304" s="226" t="s">
        <v>81</v>
      </c>
      <c r="AY304" s="19" t="s">
        <v>144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81</v>
      </c>
      <c r="BK304" s="227">
        <f>ROUND(I304*H304,2)</f>
        <v>0</v>
      </c>
      <c r="BL304" s="19" t="s">
        <v>279</v>
      </c>
      <c r="BM304" s="226" t="s">
        <v>1141</v>
      </c>
    </row>
    <row r="305" s="2" customFormat="1" ht="16.5" customHeight="1">
      <c r="A305" s="40"/>
      <c r="B305" s="41"/>
      <c r="C305" s="215" t="s">
        <v>938</v>
      </c>
      <c r="D305" s="215" t="s">
        <v>146</v>
      </c>
      <c r="E305" s="216" t="s">
        <v>1142</v>
      </c>
      <c r="F305" s="217" t="s">
        <v>1143</v>
      </c>
      <c r="G305" s="218" t="s">
        <v>185</v>
      </c>
      <c r="H305" s="219">
        <v>30</v>
      </c>
      <c r="I305" s="220"/>
      <c r="J305" s="221">
        <f>ROUND(I305*H305,2)</f>
        <v>0</v>
      </c>
      <c r="K305" s="217" t="s">
        <v>21</v>
      </c>
      <c r="L305" s="46"/>
      <c r="M305" s="222" t="s">
        <v>21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279</v>
      </c>
      <c r="AT305" s="226" t="s">
        <v>146</v>
      </c>
      <c r="AU305" s="226" t="s">
        <v>81</v>
      </c>
      <c r="AY305" s="19" t="s">
        <v>144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81</v>
      </c>
      <c r="BK305" s="227">
        <f>ROUND(I305*H305,2)</f>
        <v>0</v>
      </c>
      <c r="BL305" s="19" t="s">
        <v>279</v>
      </c>
      <c r="BM305" s="226" t="s">
        <v>1144</v>
      </c>
    </row>
    <row r="306" s="2" customFormat="1">
      <c r="A306" s="40"/>
      <c r="B306" s="41"/>
      <c r="C306" s="42"/>
      <c r="D306" s="235" t="s">
        <v>467</v>
      </c>
      <c r="E306" s="42"/>
      <c r="F306" s="276" t="s">
        <v>826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467</v>
      </c>
      <c r="AU306" s="19" t="s">
        <v>81</v>
      </c>
    </row>
    <row r="307" s="2" customFormat="1" ht="16.5" customHeight="1">
      <c r="A307" s="40"/>
      <c r="B307" s="41"/>
      <c r="C307" s="215" t="s">
        <v>1145</v>
      </c>
      <c r="D307" s="215" t="s">
        <v>146</v>
      </c>
      <c r="E307" s="216" t="s">
        <v>1146</v>
      </c>
      <c r="F307" s="217" t="s">
        <v>823</v>
      </c>
      <c r="G307" s="218" t="s">
        <v>185</v>
      </c>
      <c r="H307" s="219">
        <v>30</v>
      </c>
      <c r="I307" s="220"/>
      <c r="J307" s="221">
        <f>ROUND(I307*H307,2)</f>
        <v>0</v>
      </c>
      <c r="K307" s="217" t="s">
        <v>21</v>
      </c>
      <c r="L307" s="46"/>
      <c r="M307" s="222" t="s">
        <v>21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279</v>
      </c>
      <c r="AT307" s="226" t="s">
        <v>146</v>
      </c>
      <c r="AU307" s="226" t="s">
        <v>81</v>
      </c>
      <c r="AY307" s="19" t="s">
        <v>144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81</v>
      </c>
      <c r="BK307" s="227">
        <f>ROUND(I307*H307,2)</f>
        <v>0</v>
      </c>
      <c r="BL307" s="19" t="s">
        <v>279</v>
      </c>
      <c r="BM307" s="226" t="s">
        <v>1147</v>
      </c>
    </row>
    <row r="308" s="2" customFormat="1" ht="16.5" customHeight="1">
      <c r="A308" s="40"/>
      <c r="B308" s="41"/>
      <c r="C308" s="215" t="s">
        <v>940</v>
      </c>
      <c r="D308" s="215" t="s">
        <v>146</v>
      </c>
      <c r="E308" s="216" t="s">
        <v>1148</v>
      </c>
      <c r="F308" s="217" t="s">
        <v>1149</v>
      </c>
      <c r="G308" s="218" t="s">
        <v>177</v>
      </c>
      <c r="H308" s="219">
        <v>10</v>
      </c>
      <c r="I308" s="220"/>
      <c r="J308" s="221">
        <f>ROUND(I308*H308,2)</f>
        <v>0</v>
      </c>
      <c r="K308" s="217" t="s">
        <v>21</v>
      </c>
      <c r="L308" s="46"/>
      <c r="M308" s="222" t="s">
        <v>21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279</v>
      </c>
      <c r="AT308" s="226" t="s">
        <v>146</v>
      </c>
      <c r="AU308" s="226" t="s">
        <v>81</v>
      </c>
      <c r="AY308" s="19" t="s">
        <v>144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81</v>
      </c>
      <c r="BK308" s="227">
        <f>ROUND(I308*H308,2)</f>
        <v>0</v>
      </c>
      <c r="BL308" s="19" t="s">
        <v>279</v>
      </c>
      <c r="BM308" s="226" t="s">
        <v>1150</v>
      </c>
    </row>
    <row r="309" s="2" customFormat="1">
      <c r="A309" s="40"/>
      <c r="B309" s="41"/>
      <c r="C309" s="42"/>
      <c r="D309" s="235" t="s">
        <v>467</v>
      </c>
      <c r="E309" s="42"/>
      <c r="F309" s="276" t="s">
        <v>1151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467</v>
      </c>
      <c r="AU309" s="19" t="s">
        <v>81</v>
      </c>
    </row>
    <row r="310" s="2" customFormat="1" ht="16.5" customHeight="1">
      <c r="A310" s="40"/>
      <c r="B310" s="41"/>
      <c r="C310" s="215" t="s">
        <v>1152</v>
      </c>
      <c r="D310" s="215" t="s">
        <v>146</v>
      </c>
      <c r="E310" s="216" t="s">
        <v>1153</v>
      </c>
      <c r="F310" s="217" t="s">
        <v>838</v>
      </c>
      <c r="G310" s="218" t="s">
        <v>177</v>
      </c>
      <c r="H310" s="219">
        <v>10</v>
      </c>
      <c r="I310" s="220"/>
      <c r="J310" s="221">
        <f>ROUND(I310*H310,2)</f>
        <v>0</v>
      </c>
      <c r="K310" s="217" t="s">
        <v>21</v>
      </c>
      <c r="L310" s="46"/>
      <c r="M310" s="222" t="s">
        <v>21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279</v>
      </c>
      <c r="AT310" s="226" t="s">
        <v>146</v>
      </c>
      <c r="AU310" s="226" t="s">
        <v>81</v>
      </c>
      <c r="AY310" s="19" t="s">
        <v>144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81</v>
      </c>
      <c r="BK310" s="227">
        <f>ROUND(I310*H310,2)</f>
        <v>0</v>
      </c>
      <c r="BL310" s="19" t="s">
        <v>279</v>
      </c>
      <c r="BM310" s="226" t="s">
        <v>1154</v>
      </c>
    </row>
    <row r="311" s="2" customFormat="1" ht="24.15" customHeight="1">
      <c r="A311" s="40"/>
      <c r="B311" s="41"/>
      <c r="C311" s="215" t="s">
        <v>943</v>
      </c>
      <c r="D311" s="215" t="s">
        <v>146</v>
      </c>
      <c r="E311" s="216" t="s">
        <v>1155</v>
      </c>
      <c r="F311" s="217" t="s">
        <v>1156</v>
      </c>
      <c r="G311" s="218" t="s">
        <v>177</v>
      </c>
      <c r="H311" s="219">
        <v>2</v>
      </c>
      <c r="I311" s="220"/>
      <c r="J311" s="221">
        <f>ROUND(I311*H311,2)</f>
        <v>0</v>
      </c>
      <c r="K311" s="217" t="s">
        <v>21</v>
      </c>
      <c r="L311" s="46"/>
      <c r="M311" s="222" t="s">
        <v>21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279</v>
      </c>
      <c r="AT311" s="226" t="s">
        <v>146</v>
      </c>
      <c r="AU311" s="226" t="s">
        <v>81</v>
      </c>
      <c r="AY311" s="19" t="s">
        <v>144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81</v>
      </c>
      <c r="BK311" s="227">
        <f>ROUND(I311*H311,2)</f>
        <v>0</v>
      </c>
      <c r="BL311" s="19" t="s">
        <v>279</v>
      </c>
      <c r="BM311" s="226" t="s">
        <v>1157</v>
      </c>
    </row>
    <row r="312" s="2" customFormat="1">
      <c r="A312" s="40"/>
      <c r="B312" s="41"/>
      <c r="C312" s="42"/>
      <c r="D312" s="235" t="s">
        <v>467</v>
      </c>
      <c r="E312" s="42"/>
      <c r="F312" s="276" t="s">
        <v>1158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467</v>
      </c>
      <c r="AU312" s="19" t="s">
        <v>81</v>
      </c>
    </row>
    <row r="313" s="2" customFormat="1" ht="16.5" customHeight="1">
      <c r="A313" s="40"/>
      <c r="B313" s="41"/>
      <c r="C313" s="215" t="s">
        <v>1159</v>
      </c>
      <c r="D313" s="215" t="s">
        <v>146</v>
      </c>
      <c r="E313" s="216" t="s">
        <v>1160</v>
      </c>
      <c r="F313" s="217" t="s">
        <v>1161</v>
      </c>
      <c r="G313" s="218" t="s">
        <v>177</v>
      </c>
      <c r="H313" s="219">
        <v>2</v>
      </c>
      <c r="I313" s="220"/>
      <c r="J313" s="221">
        <f>ROUND(I313*H313,2)</f>
        <v>0</v>
      </c>
      <c r="K313" s="217" t="s">
        <v>21</v>
      </c>
      <c r="L313" s="46"/>
      <c r="M313" s="222" t="s">
        <v>21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279</v>
      </c>
      <c r="AT313" s="226" t="s">
        <v>146</v>
      </c>
      <c r="AU313" s="226" t="s">
        <v>81</v>
      </c>
      <c r="AY313" s="19" t="s">
        <v>144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81</v>
      </c>
      <c r="BK313" s="227">
        <f>ROUND(I313*H313,2)</f>
        <v>0</v>
      </c>
      <c r="BL313" s="19" t="s">
        <v>279</v>
      </c>
      <c r="BM313" s="226" t="s">
        <v>1162</v>
      </c>
    </row>
    <row r="314" s="2" customFormat="1" ht="24.15" customHeight="1">
      <c r="A314" s="40"/>
      <c r="B314" s="41"/>
      <c r="C314" s="215" t="s">
        <v>945</v>
      </c>
      <c r="D314" s="215" t="s">
        <v>146</v>
      </c>
      <c r="E314" s="216" t="s">
        <v>1163</v>
      </c>
      <c r="F314" s="217" t="s">
        <v>840</v>
      </c>
      <c r="G314" s="218" t="s">
        <v>177</v>
      </c>
      <c r="H314" s="219">
        <v>40</v>
      </c>
      <c r="I314" s="220"/>
      <c r="J314" s="221">
        <f>ROUND(I314*H314,2)</f>
        <v>0</v>
      </c>
      <c r="K314" s="217" t="s">
        <v>21</v>
      </c>
      <c r="L314" s="46"/>
      <c r="M314" s="222" t="s">
        <v>21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279</v>
      </c>
      <c r="AT314" s="226" t="s">
        <v>146</v>
      </c>
      <c r="AU314" s="226" t="s">
        <v>81</v>
      </c>
      <c r="AY314" s="19" t="s">
        <v>144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81</v>
      </c>
      <c r="BK314" s="227">
        <f>ROUND(I314*H314,2)</f>
        <v>0</v>
      </c>
      <c r="BL314" s="19" t="s">
        <v>279</v>
      </c>
      <c r="BM314" s="226" t="s">
        <v>1164</v>
      </c>
    </row>
    <row r="315" s="2" customFormat="1">
      <c r="A315" s="40"/>
      <c r="B315" s="41"/>
      <c r="C315" s="42"/>
      <c r="D315" s="235" t="s">
        <v>467</v>
      </c>
      <c r="E315" s="42"/>
      <c r="F315" s="276" t="s">
        <v>841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467</v>
      </c>
      <c r="AU315" s="19" t="s">
        <v>81</v>
      </c>
    </row>
    <row r="316" s="2" customFormat="1" ht="16.5" customHeight="1">
      <c r="A316" s="40"/>
      <c r="B316" s="41"/>
      <c r="C316" s="215" t="s">
        <v>1165</v>
      </c>
      <c r="D316" s="215" t="s">
        <v>146</v>
      </c>
      <c r="E316" s="216" t="s">
        <v>1166</v>
      </c>
      <c r="F316" s="217" t="s">
        <v>843</v>
      </c>
      <c r="G316" s="218" t="s">
        <v>177</v>
      </c>
      <c r="H316" s="219">
        <v>40</v>
      </c>
      <c r="I316" s="220"/>
      <c r="J316" s="221">
        <f>ROUND(I316*H316,2)</f>
        <v>0</v>
      </c>
      <c r="K316" s="217" t="s">
        <v>21</v>
      </c>
      <c r="L316" s="46"/>
      <c r="M316" s="222" t="s">
        <v>21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279</v>
      </c>
      <c r="AT316" s="226" t="s">
        <v>146</v>
      </c>
      <c r="AU316" s="226" t="s">
        <v>81</v>
      </c>
      <c r="AY316" s="19" t="s">
        <v>144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81</v>
      </c>
      <c r="BK316" s="227">
        <f>ROUND(I316*H316,2)</f>
        <v>0</v>
      </c>
      <c r="BL316" s="19" t="s">
        <v>279</v>
      </c>
      <c r="BM316" s="226" t="s">
        <v>1167</v>
      </c>
    </row>
    <row r="317" s="12" customFormat="1" ht="25.92" customHeight="1">
      <c r="A317" s="12"/>
      <c r="B317" s="199"/>
      <c r="C317" s="200"/>
      <c r="D317" s="201" t="s">
        <v>72</v>
      </c>
      <c r="E317" s="202" t="s">
        <v>372</v>
      </c>
      <c r="F317" s="202" t="s">
        <v>1168</v>
      </c>
      <c r="G317" s="200"/>
      <c r="H317" s="200"/>
      <c r="I317" s="203"/>
      <c r="J317" s="204">
        <f>BK317</f>
        <v>0</v>
      </c>
      <c r="K317" s="200"/>
      <c r="L317" s="205"/>
      <c r="M317" s="206"/>
      <c r="N317" s="207"/>
      <c r="O317" s="207"/>
      <c r="P317" s="208">
        <f>SUM(P318:P345)</f>
        <v>0</v>
      </c>
      <c r="Q317" s="207"/>
      <c r="R317" s="208">
        <f>SUM(R318:R345)</f>
        <v>0</v>
      </c>
      <c r="S317" s="207"/>
      <c r="T317" s="209">
        <f>SUM(T318:T345)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0" t="s">
        <v>81</v>
      </c>
      <c r="AT317" s="211" t="s">
        <v>72</v>
      </c>
      <c r="AU317" s="211" t="s">
        <v>73</v>
      </c>
      <c r="AY317" s="210" t="s">
        <v>144</v>
      </c>
      <c r="BK317" s="212">
        <f>SUM(BK318:BK345)</f>
        <v>0</v>
      </c>
    </row>
    <row r="318" s="2" customFormat="1" ht="62.7" customHeight="1">
      <c r="A318" s="40"/>
      <c r="B318" s="41"/>
      <c r="C318" s="215" t="s">
        <v>948</v>
      </c>
      <c r="D318" s="215" t="s">
        <v>146</v>
      </c>
      <c r="E318" s="216" t="s">
        <v>1169</v>
      </c>
      <c r="F318" s="217" t="s">
        <v>793</v>
      </c>
      <c r="G318" s="218" t="s">
        <v>375</v>
      </c>
      <c r="H318" s="219">
        <v>1</v>
      </c>
      <c r="I318" s="220"/>
      <c r="J318" s="221">
        <f>ROUND(I318*H318,2)</f>
        <v>0</v>
      </c>
      <c r="K318" s="217" t="s">
        <v>21</v>
      </c>
      <c r="L318" s="46"/>
      <c r="M318" s="222" t="s">
        <v>21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279</v>
      </c>
      <c r="AT318" s="226" t="s">
        <v>146</v>
      </c>
      <c r="AU318" s="226" t="s">
        <v>81</v>
      </c>
      <c r="AY318" s="19" t="s">
        <v>144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81</v>
      </c>
      <c r="BK318" s="227">
        <f>ROUND(I318*H318,2)</f>
        <v>0</v>
      </c>
      <c r="BL318" s="19" t="s">
        <v>279</v>
      </c>
      <c r="BM318" s="226" t="s">
        <v>1170</v>
      </c>
    </row>
    <row r="319" s="2" customFormat="1">
      <c r="A319" s="40"/>
      <c r="B319" s="41"/>
      <c r="C319" s="42"/>
      <c r="D319" s="235" t="s">
        <v>467</v>
      </c>
      <c r="E319" s="42"/>
      <c r="F319" s="276" t="s">
        <v>801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467</v>
      </c>
      <c r="AU319" s="19" t="s">
        <v>81</v>
      </c>
    </row>
    <row r="320" s="2" customFormat="1" ht="16.5" customHeight="1">
      <c r="A320" s="40"/>
      <c r="B320" s="41"/>
      <c r="C320" s="215" t="s">
        <v>1171</v>
      </c>
      <c r="D320" s="215" t="s">
        <v>146</v>
      </c>
      <c r="E320" s="216" t="s">
        <v>1172</v>
      </c>
      <c r="F320" s="217" t="s">
        <v>1173</v>
      </c>
      <c r="G320" s="218" t="s">
        <v>375</v>
      </c>
      <c r="H320" s="219">
        <v>1</v>
      </c>
      <c r="I320" s="220"/>
      <c r="J320" s="221">
        <f>ROUND(I320*H320,2)</f>
        <v>0</v>
      </c>
      <c r="K320" s="217" t="s">
        <v>21</v>
      </c>
      <c r="L320" s="46"/>
      <c r="M320" s="222" t="s">
        <v>21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279</v>
      </c>
      <c r="AT320" s="226" t="s">
        <v>146</v>
      </c>
      <c r="AU320" s="226" t="s">
        <v>81</v>
      </c>
      <c r="AY320" s="19" t="s">
        <v>144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81</v>
      </c>
      <c r="BK320" s="227">
        <f>ROUND(I320*H320,2)</f>
        <v>0</v>
      </c>
      <c r="BL320" s="19" t="s">
        <v>279</v>
      </c>
      <c r="BM320" s="226" t="s">
        <v>1174</v>
      </c>
    </row>
    <row r="321" s="2" customFormat="1" ht="16.5" customHeight="1">
      <c r="A321" s="40"/>
      <c r="B321" s="41"/>
      <c r="C321" s="215" t="s">
        <v>950</v>
      </c>
      <c r="D321" s="215" t="s">
        <v>146</v>
      </c>
      <c r="E321" s="216" t="s">
        <v>1175</v>
      </c>
      <c r="F321" s="217" t="s">
        <v>798</v>
      </c>
      <c r="G321" s="218" t="s">
        <v>375</v>
      </c>
      <c r="H321" s="219">
        <v>1</v>
      </c>
      <c r="I321" s="220"/>
      <c r="J321" s="221">
        <f>ROUND(I321*H321,2)</f>
        <v>0</v>
      </c>
      <c r="K321" s="217" t="s">
        <v>21</v>
      </c>
      <c r="L321" s="46"/>
      <c r="M321" s="222" t="s">
        <v>21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279</v>
      </c>
      <c r="AT321" s="226" t="s">
        <v>146</v>
      </c>
      <c r="AU321" s="226" t="s">
        <v>81</v>
      </c>
      <c r="AY321" s="19" t="s">
        <v>144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81</v>
      </c>
      <c r="BK321" s="227">
        <f>ROUND(I321*H321,2)</f>
        <v>0</v>
      </c>
      <c r="BL321" s="19" t="s">
        <v>279</v>
      </c>
      <c r="BM321" s="226" t="s">
        <v>1176</v>
      </c>
    </row>
    <row r="322" s="2" customFormat="1" ht="62.7" customHeight="1">
      <c r="A322" s="40"/>
      <c r="B322" s="41"/>
      <c r="C322" s="215" t="s">
        <v>1177</v>
      </c>
      <c r="D322" s="215" t="s">
        <v>146</v>
      </c>
      <c r="E322" s="216" t="s">
        <v>1178</v>
      </c>
      <c r="F322" s="217" t="s">
        <v>800</v>
      </c>
      <c r="G322" s="218" t="s">
        <v>375</v>
      </c>
      <c r="H322" s="219">
        <v>1</v>
      </c>
      <c r="I322" s="220"/>
      <c r="J322" s="221">
        <f>ROUND(I322*H322,2)</f>
        <v>0</v>
      </c>
      <c r="K322" s="217" t="s">
        <v>21</v>
      </c>
      <c r="L322" s="46"/>
      <c r="M322" s="222" t="s">
        <v>21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279</v>
      </c>
      <c r="AT322" s="226" t="s">
        <v>146</v>
      </c>
      <c r="AU322" s="226" t="s">
        <v>81</v>
      </c>
      <c r="AY322" s="19" t="s">
        <v>144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81</v>
      </c>
      <c r="BK322" s="227">
        <f>ROUND(I322*H322,2)</f>
        <v>0</v>
      </c>
      <c r="BL322" s="19" t="s">
        <v>279</v>
      </c>
      <c r="BM322" s="226" t="s">
        <v>1179</v>
      </c>
    </row>
    <row r="323" s="2" customFormat="1">
      <c r="A323" s="40"/>
      <c r="B323" s="41"/>
      <c r="C323" s="42"/>
      <c r="D323" s="235" t="s">
        <v>467</v>
      </c>
      <c r="E323" s="42"/>
      <c r="F323" s="276" t="s">
        <v>801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467</v>
      </c>
      <c r="AU323" s="19" t="s">
        <v>81</v>
      </c>
    </row>
    <row r="324" s="2" customFormat="1" ht="16.5" customHeight="1">
      <c r="A324" s="40"/>
      <c r="B324" s="41"/>
      <c r="C324" s="215" t="s">
        <v>953</v>
      </c>
      <c r="D324" s="215" t="s">
        <v>146</v>
      </c>
      <c r="E324" s="216" t="s">
        <v>1180</v>
      </c>
      <c r="F324" s="217" t="s">
        <v>1181</v>
      </c>
      <c r="G324" s="218" t="s">
        <v>375</v>
      </c>
      <c r="H324" s="219">
        <v>1</v>
      </c>
      <c r="I324" s="220"/>
      <c r="J324" s="221">
        <f>ROUND(I324*H324,2)</f>
        <v>0</v>
      </c>
      <c r="K324" s="217" t="s">
        <v>21</v>
      </c>
      <c r="L324" s="46"/>
      <c r="M324" s="222" t="s">
        <v>21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279</v>
      </c>
      <c r="AT324" s="226" t="s">
        <v>146</v>
      </c>
      <c r="AU324" s="226" t="s">
        <v>81</v>
      </c>
      <c r="AY324" s="19" t="s">
        <v>144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81</v>
      </c>
      <c r="BK324" s="227">
        <f>ROUND(I324*H324,2)</f>
        <v>0</v>
      </c>
      <c r="BL324" s="19" t="s">
        <v>279</v>
      </c>
      <c r="BM324" s="226" t="s">
        <v>1182</v>
      </c>
    </row>
    <row r="325" s="2" customFormat="1" ht="16.5" customHeight="1">
      <c r="A325" s="40"/>
      <c r="B325" s="41"/>
      <c r="C325" s="215" t="s">
        <v>1183</v>
      </c>
      <c r="D325" s="215" t="s">
        <v>146</v>
      </c>
      <c r="E325" s="216" t="s">
        <v>1184</v>
      </c>
      <c r="F325" s="217" t="s">
        <v>798</v>
      </c>
      <c r="G325" s="218" t="s">
        <v>375</v>
      </c>
      <c r="H325" s="219">
        <v>1</v>
      </c>
      <c r="I325" s="220"/>
      <c r="J325" s="221">
        <f>ROUND(I325*H325,2)</f>
        <v>0</v>
      </c>
      <c r="K325" s="217" t="s">
        <v>21</v>
      </c>
      <c r="L325" s="46"/>
      <c r="M325" s="222" t="s">
        <v>21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279</v>
      </c>
      <c r="AT325" s="226" t="s">
        <v>146</v>
      </c>
      <c r="AU325" s="226" t="s">
        <v>81</v>
      </c>
      <c r="AY325" s="19" t="s">
        <v>144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81</v>
      </c>
      <c r="BK325" s="227">
        <f>ROUND(I325*H325,2)</f>
        <v>0</v>
      </c>
      <c r="BL325" s="19" t="s">
        <v>279</v>
      </c>
      <c r="BM325" s="226" t="s">
        <v>1185</v>
      </c>
    </row>
    <row r="326" s="2" customFormat="1" ht="24.15" customHeight="1">
      <c r="A326" s="40"/>
      <c r="B326" s="41"/>
      <c r="C326" s="215" t="s">
        <v>955</v>
      </c>
      <c r="D326" s="215" t="s">
        <v>146</v>
      </c>
      <c r="E326" s="216" t="s">
        <v>1186</v>
      </c>
      <c r="F326" s="217" t="s">
        <v>806</v>
      </c>
      <c r="G326" s="218" t="s">
        <v>375</v>
      </c>
      <c r="H326" s="219">
        <v>2</v>
      </c>
      <c r="I326" s="220"/>
      <c r="J326" s="221">
        <f>ROUND(I326*H326,2)</f>
        <v>0</v>
      </c>
      <c r="K326" s="217" t="s">
        <v>21</v>
      </c>
      <c r="L326" s="46"/>
      <c r="M326" s="222" t="s">
        <v>21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279</v>
      </c>
      <c r="AT326" s="226" t="s">
        <v>146</v>
      </c>
      <c r="AU326" s="226" t="s">
        <v>81</v>
      </c>
      <c r="AY326" s="19" t="s">
        <v>144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81</v>
      </c>
      <c r="BK326" s="227">
        <f>ROUND(I326*H326,2)</f>
        <v>0</v>
      </c>
      <c r="BL326" s="19" t="s">
        <v>279</v>
      </c>
      <c r="BM326" s="226" t="s">
        <v>1187</v>
      </c>
    </row>
    <row r="327" s="2" customFormat="1" ht="16.5" customHeight="1">
      <c r="A327" s="40"/>
      <c r="B327" s="41"/>
      <c r="C327" s="215" t="s">
        <v>1188</v>
      </c>
      <c r="D327" s="215" t="s">
        <v>146</v>
      </c>
      <c r="E327" s="216" t="s">
        <v>1189</v>
      </c>
      <c r="F327" s="217" t="s">
        <v>808</v>
      </c>
      <c r="G327" s="218" t="s">
        <v>375</v>
      </c>
      <c r="H327" s="219">
        <v>2</v>
      </c>
      <c r="I327" s="220"/>
      <c r="J327" s="221">
        <f>ROUND(I327*H327,2)</f>
        <v>0</v>
      </c>
      <c r="K327" s="217" t="s">
        <v>21</v>
      </c>
      <c r="L327" s="46"/>
      <c r="M327" s="222" t="s">
        <v>21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279</v>
      </c>
      <c r="AT327" s="226" t="s">
        <v>146</v>
      </c>
      <c r="AU327" s="226" t="s">
        <v>81</v>
      </c>
      <c r="AY327" s="19" t="s">
        <v>144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81</v>
      </c>
      <c r="BK327" s="227">
        <f>ROUND(I327*H327,2)</f>
        <v>0</v>
      </c>
      <c r="BL327" s="19" t="s">
        <v>279</v>
      </c>
      <c r="BM327" s="226" t="s">
        <v>1190</v>
      </c>
    </row>
    <row r="328" s="2" customFormat="1" ht="16.5" customHeight="1">
      <c r="A328" s="40"/>
      <c r="B328" s="41"/>
      <c r="C328" s="215" t="s">
        <v>959</v>
      </c>
      <c r="D328" s="215" t="s">
        <v>146</v>
      </c>
      <c r="E328" s="216" t="s">
        <v>1191</v>
      </c>
      <c r="F328" s="217" t="s">
        <v>815</v>
      </c>
      <c r="G328" s="218" t="s">
        <v>375</v>
      </c>
      <c r="H328" s="219">
        <v>12</v>
      </c>
      <c r="I328" s="220"/>
      <c r="J328" s="221">
        <f>ROUND(I328*H328,2)</f>
        <v>0</v>
      </c>
      <c r="K328" s="217" t="s">
        <v>21</v>
      </c>
      <c r="L328" s="46"/>
      <c r="M328" s="222" t="s">
        <v>21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279</v>
      </c>
      <c r="AT328" s="226" t="s">
        <v>146</v>
      </c>
      <c r="AU328" s="226" t="s">
        <v>81</v>
      </c>
      <c r="AY328" s="19" t="s">
        <v>144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81</v>
      </c>
      <c r="BK328" s="227">
        <f>ROUND(I328*H328,2)</f>
        <v>0</v>
      </c>
      <c r="BL328" s="19" t="s">
        <v>279</v>
      </c>
      <c r="BM328" s="226" t="s">
        <v>1192</v>
      </c>
    </row>
    <row r="329" s="2" customFormat="1">
      <c r="A329" s="40"/>
      <c r="B329" s="41"/>
      <c r="C329" s="42"/>
      <c r="D329" s="235" t="s">
        <v>467</v>
      </c>
      <c r="E329" s="42"/>
      <c r="F329" s="276" t="s">
        <v>816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467</v>
      </c>
      <c r="AU329" s="19" t="s">
        <v>81</v>
      </c>
    </row>
    <row r="330" s="2" customFormat="1" ht="16.5" customHeight="1">
      <c r="A330" s="40"/>
      <c r="B330" s="41"/>
      <c r="C330" s="215" t="s">
        <v>1193</v>
      </c>
      <c r="D330" s="215" t="s">
        <v>146</v>
      </c>
      <c r="E330" s="216" t="s">
        <v>1194</v>
      </c>
      <c r="F330" s="217" t="s">
        <v>818</v>
      </c>
      <c r="G330" s="218" t="s">
        <v>375</v>
      </c>
      <c r="H330" s="219">
        <v>12</v>
      </c>
      <c r="I330" s="220"/>
      <c r="J330" s="221">
        <f>ROUND(I330*H330,2)</f>
        <v>0</v>
      </c>
      <c r="K330" s="217" t="s">
        <v>21</v>
      </c>
      <c r="L330" s="46"/>
      <c r="M330" s="222" t="s">
        <v>21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279</v>
      </c>
      <c r="AT330" s="226" t="s">
        <v>146</v>
      </c>
      <c r="AU330" s="226" t="s">
        <v>81</v>
      </c>
      <c r="AY330" s="19" t="s">
        <v>144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81</v>
      </c>
      <c r="BK330" s="227">
        <f>ROUND(I330*H330,2)</f>
        <v>0</v>
      </c>
      <c r="BL330" s="19" t="s">
        <v>279</v>
      </c>
      <c r="BM330" s="226" t="s">
        <v>1195</v>
      </c>
    </row>
    <row r="331" s="2" customFormat="1" ht="16.5" customHeight="1">
      <c r="A331" s="40"/>
      <c r="B331" s="41"/>
      <c r="C331" s="215" t="s">
        <v>962</v>
      </c>
      <c r="D331" s="215" t="s">
        <v>146</v>
      </c>
      <c r="E331" s="216" t="s">
        <v>1196</v>
      </c>
      <c r="F331" s="217" t="s">
        <v>820</v>
      </c>
      <c r="G331" s="218" t="s">
        <v>177</v>
      </c>
      <c r="H331" s="219">
        <v>2</v>
      </c>
      <c r="I331" s="220"/>
      <c r="J331" s="221">
        <f>ROUND(I331*H331,2)</f>
        <v>0</v>
      </c>
      <c r="K331" s="217" t="s">
        <v>21</v>
      </c>
      <c r="L331" s="46"/>
      <c r="M331" s="222" t="s">
        <v>21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279</v>
      </c>
      <c r="AT331" s="226" t="s">
        <v>146</v>
      </c>
      <c r="AU331" s="226" t="s">
        <v>81</v>
      </c>
      <c r="AY331" s="19" t="s">
        <v>144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81</v>
      </c>
      <c r="BK331" s="227">
        <f>ROUND(I331*H331,2)</f>
        <v>0</v>
      </c>
      <c r="BL331" s="19" t="s">
        <v>279</v>
      </c>
      <c r="BM331" s="226" t="s">
        <v>1197</v>
      </c>
    </row>
    <row r="332" s="2" customFormat="1">
      <c r="A332" s="40"/>
      <c r="B332" s="41"/>
      <c r="C332" s="42"/>
      <c r="D332" s="235" t="s">
        <v>467</v>
      </c>
      <c r="E332" s="42"/>
      <c r="F332" s="276" t="s">
        <v>821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467</v>
      </c>
      <c r="AU332" s="19" t="s">
        <v>81</v>
      </c>
    </row>
    <row r="333" s="2" customFormat="1" ht="16.5" customHeight="1">
      <c r="A333" s="40"/>
      <c r="B333" s="41"/>
      <c r="C333" s="215" t="s">
        <v>1198</v>
      </c>
      <c r="D333" s="215" t="s">
        <v>146</v>
      </c>
      <c r="E333" s="216" t="s">
        <v>1199</v>
      </c>
      <c r="F333" s="217" t="s">
        <v>823</v>
      </c>
      <c r="G333" s="218" t="s">
        <v>177</v>
      </c>
      <c r="H333" s="219">
        <v>2</v>
      </c>
      <c r="I333" s="220"/>
      <c r="J333" s="221">
        <f>ROUND(I333*H333,2)</f>
        <v>0</v>
      </c>
      <c r="K333" s="217" t="s">
        <v>21</v>
      </c>
      <c r="L333" s="46"/>
      <c r="M333" s="222" t="s">
        <v>21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279</v>
      </c>
      <c r="AT333" s="226" t="s">
        <v>146</v>
      </c>
      <c r="AU333" s="226" t="s">
        <v>81</v>
      </c>
      <c r="AY333" s="19" t="s">
        <v>144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81</v>
      </c>
      <c r="BK333" s="227">
        <f>ROUND(I333*H333,2)</f>
        <v>0</v>
      </c>
      <c r="BL333" s="19" t="s">
        <v>279</v>
      </c>
      <c r="BM333" s="226" t="s">
        <v>1200</v>
      </c>
    </row>
    <row r="334" s="2" customFormat="1" ht="21.75" customHeight="1">
      <c r="A334" s="40"/>
      <c r="B334" s="41"/>
      <c r="C334" s="215" t="s">
        <v>965</v>
      </c>
      <c r="D334" s="215" t="s">
        <v>146</v>
      </c>
      <c r="E334" s="216" t="s">
        <v>1201</v>
      </c>
      <c r="F334" s="217" t="s">
        <v>825</v>
      </c>
      <c r="G334" s="218" t="s">
        <v>185</v>
      </c>
      <c r="H334" s="219">
        <v>8</v>
      </c>
      <c r="I334" s="220"/>
      <c r="J334" s="221">
        <f>ROUND(I334*H334,2)</f>
        <v>0</v>
      </c>
      <c r="K334" s="217" t="s">
        <v>21</v>
      </c>
      <c r="L334" s="46"/>
      <c r="M334" s="222" t="s">
        <v>21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279</v>
      </c>
      <c r="AT334" s="226" t="s">
        <v>146</v>
      </c>
      <c r="AU334" s="226" t="s">
        <v>81</v>
      </c>
      <c r="AY334" s="19" t="s">
        <v>144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81</v>
      </c>
      <c r="BK334" s="227">
        <f>ROUND(I334*H334,2)</f>
        <v>0</v>
      </c>
      <c r="BL334" s="19" t="s">
        <v>279</v>
      </c>
      <c r="BM334" s="226" t="s">
        <v>1202</v>
      </c>
    </row>
    <row r="335" s="2" customFormat="1">
      <c r="A335" s="40"/>
      <c r="B335" s="41"/>
      <c r="C335" s="42"/>
      <c r="D335" s="235" t="s">
        <v>467</v>
      </c>
      <c r="E335" s="42"/>
      <c r="F335" s="276" t="s">
        <v>826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467</v>
      </c>
      <c r="AU335" s="19" t="s">
        <v>81</v>
      </c>
    </row>
    <row r="336" s="2" customFormat="1" ht="16.5" customHeight="1">
      <c r="A336" s="40"/>
      <c r="B336" s="41"/>
      <c r="C336" s="215" t="s">
        <v>1203</v>
      </c>
      <c r="D336" s="215" t="s">
        <v>146</v>
      </c>
      <c r="E336" s="216" t="s">
        <v>1204</v>
      </c>
      <c r="F336" s="217" t="s">
        <v>823</v>
      </c>
      <c r="G336" s="218" t="s">
        <v>185</v>
      </c>
      <c r="H336" s="219">
        <v>8</v>
      </c>
      <c r="I336" s="220"/>
      <c r="J336" s="221">
        <f>ROUND(I336*H336,2)</f>
        <v>0</v>
      </c>
      <c r="K336" s="217" t="s">
        <v>21</v>
      </c>
      <c r="L336" s="46"/>
      <c r="M336" s="222" t="s">
        <v>21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279</v>
      </c>
      <c r="AT336" s="226" t="s">
        <v>146</v>
      </c>
      <c r="AU336" s="226" t="s">
        <v>81</v>
      </c>
      <c r="AY336" s="19" t="s">
        <v>144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81</v>
      </c>
      <c r="BK336" s="227">
        <f>ROUND(I336*H336,2)</f>
        <v>0</v>
      </c>
      <c r="BL336" s="19" t="s">
        <v>279</v>
      </c>
      <c r="BM336" s="226" t="s">
        <v>1205</v>
      </c>
    </row>
    <row r="337" s="2" customFormat="1" ht="21.75" customHeight="1">
      <c r="A337" s="40"/>
      <c r="B337" s="41"/>
      <c r="C337" s="215" t="s">
        <v>968</v>
      </c>
      <c r="D337" s="215" t="s">
        <v>146</v>
      </c>
      <c r="E337" s="216" t="s">
        <v>1206</v>
      </c>
      <c r="F337" s="217" t="s">
        <v>1207</v>
      </c>
      <c r="G337" s="218" t="s">
        <v>185</v>
      </c>
      <c r="H337" s="219">
        <v>35</v>
      </c>
      <c r="I337" s="220"/>
      <c r="J337" s="221">
        <f>ROUND(I337*H337,2)</f>
        <v>0</v>
      </c>
      <c r="K337" s="217" t="s">
        <v>21</v>
      </c>
      <c r="L337" s="46"/>
      <c r="M337" s="222" t="s">
        <v>21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279</v>
      </c>
      <c r="AT337" s="226" t="s">
        <v>146</v>
      </c>
      <c r="AU337" s="226" t="s">
        <v>81</v>
      </c>
      <c r="AY337" s="19" t="s">
        <v>144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81</v>
      </c>
      <c r="BK337" s="227">
        <f>ROUND(I337*H337,2)</f>
        <v>0</v>
      </c>
      <c r="BL337" s="19" t="s">
        <v>279</v>
      </c>
      <c r="BM337" s="226" t="s">
        <v>1208</v>
      </c>
    </row>
    <row r="338" s="2" customFormat="1">
      <c r="A338" s="40"/>
      <c r="B338" s="41"/>
      <c r="C338" s="42"/>
      <c r="D338" s="235" t="s">
        <v>467</v>
      </c>
      <c r="E338" s="42"/>
      <c r="F338" s="276" t="s">
        <v>826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467</v>
      </c>
      <c r="AU338" s="19" t="s">
        <v>81</v>
      </c>
    </row>
    <row r="339" s="2" customFormat="1" ht="16.5" customHeight="1">
      <c r="A339" s="40"/>
      <c r="B339" s="41"/>
      <c r="C339" s="215" t="s">
        <v>1209</v>
      </c>
      <c r="D339" s="215" t="s">
        <v>146</v>
      </c>
      <c r="E339" s="216" t="s">
        <v>1210</v>
      </c>
      <c r="F339" s="217" t="s">
        <v>823</v>
      </c>
      <c r="G339" s="218" t="s">
        <v>185</v>
      </c>
      <c r="H339" s="219">
        <v>35</v>
      </c>
      <c r="I339" s="220"/>
      <c r="J339" s="221">
        <f>ROUND(I339*H339,2)</f>
        <v>0</v>
      </c>
      <c r="K339" s="217" t="s">
        <v>21</v>
      </c>
      <c r="L339" s="46"/>
      <c r="M339" s="222" t="s">
        <v>21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279</v>
      </c>
      <c r="AT339" s="226" t="s">
        <v>146</v>
      </c>
      <c r="AU339" s="226" t="s">
        <v>81</v>
      </c>
      <c r="AY339" s="19" t="s">
        <v>144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81</v>
      </c>
      <c r="BK339" s="227">
        <f>ROUND(I339*H339,2)</f>
        <v>0</v>
      </c>
      <c r="BL339" s="19" t="s">
        <v>279</v>
      </c>
      <c r="BM339" s="226" t="s">
        <v>1211</v>
      </c>
    </row>
    <row r="340" s="2" customFormat="1" ht="16.5" customHeight="1">
      <c r="A340" s="40"/>
      <c r="B340" s="41"/>
      <c r="C340" s="215" t="s">
        <v>973</v>
      </c>
      <c r="D340" s="215" t="s">
        <v>146</v>
      </c>
      <c r="E340" s="216" t="s">
        <v>1212</v>
      </c>
      <c r="F340" s="217" t="s">
        <v>835</v>
      </c>
      <c r="G340" s="218" t="s">
        <v>177</v>
      </c>
      <c r="H340" s="219">
        <v>8</v>
      </c>
      <c r="I340" s="220"/>
      <c r="J340" s="221">
        <f>ROUND(I340*H340,2)</f>
        <v>0</v>
      </c>
      <c r="K340" s="217" t="s">
        <v>21</v>
      </c>
      <c r="L340" s="46"/>
      <c r="M340" s="222" t="s">
        <v>21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279</v>
      </c>
      <c r="AT340" s="226" t="s">
        <v>146</v>
      </c>
      <c r="AU340" s="226" t="s">
        <v>81</v>
      </c>
      <c r="AY340" s="19" t="s">
        <v>144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81</v>
      </c>
      <c r="BK340" s="227">
        <f>ROUND(I340*H340,2)</f>
        <v>0</v>
      </c>
      <c r="BL340" s="19" t="s">
        <v>279</v>
      </c>
      <c r="BM340" s="226" t="s">
        <v>1213</v>
      </c>
    </row>
    <row r="341" s="2" customFormat="1">
      <c r="A341" s="40"/>
      <c r="B341" s="41"/>
      <c r="C341" s="42"/>
      <c r="D341" s="235" t="s">
        <v>467</v>
      </c>
      <c r="E341" s="42"/>
      <c r="F341" s="276" t="s">
        <v>836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467</v>
      </c>
      <c r="AU341" s="19" t="s">
        <v>81</v>
      </c>
    </row>
    <row r="342" s="2" customFormat="1" ht="16.5" customHeight="1">
      <c r="A342" s="40"/>
      <c r="B342" s="41"/>
      <c r="C342" s="215" t="s">
        <v>1214</v>
      </c>
      <c r="D342" s="215" t="s">
        <v>146</v>
      </c>
      <c r="E342" s="216" t="s">
        <v>1215</v>
      </c>
      <c r="F342" s="217" t="s">
        <v>838</v>
      </c>
      <c r="G342" s="218" t="s">
        <v>177</v>
      </c>
      <c r="H342" s="219">
        <v>8</v>
      </c>
      <c r="I342" s="220"/>
      <c r="J342" s="221">
        <f>ROUND(I342*H342,2)</f>
        <v>0</v>
      </c>
      <c r="K342" s="217" t="s">
        <v>21</v>
      </c>
      <c r="L342" s="46"/>
      <c r="M342" s="222" t="s">
        <v>21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279</v>
      </c>
      <c r="AT342" s="226" t="s">
        <v>146</v>
      </c>
      <c r="AU342" s="226" t="s">
        <v>81</v>
      </c>
      <c r="AY342" s="19" t="s">
        <v>144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81</v>
      </c>
      <c r="BK342" s="227">
        <f>ROUND(I342*H342,2)</f>
        <v>0</v>
      </c>
      <c r="BL342" s="19" t="s">
        <v>279</v>
      </c>
      <c r="BM342" s="226" t="s">
        <v>1216</v>
      </c>
    </row>
    <row r="343" s="2" customFormat="1" ht="24.15" customHeight="1">
      <c r="A343" s="40"/>
      <c r="B343" s="41"/>
      <c r="C343" s="215" t="s">
        <v>975</v>
      </c>
      <c r="D343" s="215" t="s">
        <v>146</v>
      </c>
      <c r="E343" s="216" t="s">
        <v>1217</v>
      </c>
      <c r="F343" s="217" t="s">
        <v>840</v>
      </c>
      <c r="G343" s="218" t="s">
        <v>177</v>
      </c>
      <c r="H343" s="219">
        <v>40</v>
      </c>
      <c r="I343" s="220"/>
      <c r="J343" s="221">
        <f>ROUND(I343*H343,2)</f>
        <v>0</v>
      </c>
      <c r="K343" s="217" t="s">
        <v>21</v>
      </c>
      <c r="L343" s="46"/>
      <c r="M343" s="222" t="s">
        <v>21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279</v>
      </c>
      <c r="AT343" s="226" t="s">
        <v>146</v>
      </c>
      <c r="AU343" s="226" t="s">
        <v>81</v>
      </c>
      <c r="AY343" s="19" t="s">
        <v>144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81</v>
      </c>
      <c r="BK343" s="227">
        <f>ROUND(I343*H343,2)</f>
        <v>0</v>
      </c>
      <c r="BL343" s="19" t="s">
        <v>279</v>
      </c>
      <c r="BM343" s="226" t="s">
        <v>1218</v>
      </c>
    </row>
    <row r="344" s="2" customFormat="1">
      <c r="A344" s="40"/>
      <c r="B344" s="41"/>
      <c r="C344" s="42"/>
      <c r="D344" s="235" t="s">
        <v>467</v>
      </c>
      <c r="E344" s="42"/>
      <c r="F344" s="276" t="s">
        <v>841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467</v>
      </c>
      <c r="AU344" s="19" t="s">
        <v>81</v>
      </c>
    </row>
    <row r="345" s="2" customFormat="1" ht="16.5" customHeight="1">
      <c r="A345" s="40"/>
      <c r="B345" s="41"/>
      <c r="C345" s="215" t="s">
        <v>1219</v>
      </c>
      <c r="D345" s="215" t="s">
        <v>146</v>
      </c>
      <c r="E345" s="216" t="s">
        <v>1220</v>
      </c>
      <c r="F345" s="217" t="s">
        <v>843</v>
      </c>
      <c r="G345" s="218" t="s">
        <v>177</v>
      </c>
      <c r="H345" s="219">
        <v>40</v>
      </c>
      <c r="I345" s="220"/>
      <c r="J345" s="221">
        <f>ROUND(I345*H345,2)</f>
        <v>0</v>
      </c>
      <c r="K345" s="217" t="s">
        <v>21</v>
      </c>
      <c r="L345" s="46"/>
      <c r="M345" s="222" t="s">
        <v>21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279</v>
      </c>
      <c r="AT345" s="226" t="s">
        <v>146</v>
      </c>
      <c r="AU345" s="226" t="s">
        <v>81</v>
      </c>
      <c r="AY345" s="19" t="s">
        <v>144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81</v>
      </c>
      <c r="BK345" s="227">
        <f>ROUND(I345*H345,2)</f>
        <v>0</v>
      </c>
      <c r="BL345" s="19" t="s">
        <v>279</v>
      </c>
      <c r="BM345" s="226" t="s">
        <v>1221</v>
      </c>
    </row>
    <row r="346" s="12" customFormat="1" ht="25.92" customHeight="1">
      <c r="A346" s="12"/>
      <c r="B346" s="199"/>
      <c r="C346" s="200"/>
      <c r="D346" s="201" t="s">
        <v>72</v>
      </c>
      <c r="E346" s="202" t="s">
        <v>377</v>
      </c>
      <c r="F346" s="202" t="s">
        <v>1222</v>
      </c>
      <c r="G346" s="200"/>
      <c r="H346" s="200"/>
      <c r="I346" s="203"/>
      <c r="J346" s="204">
        <f>BK346</f>
        <v>0</v>
      </c>
      <c r="K346" s="200"/>
      <c r="L346" s="205"/>
      <c r="M346" s="206"/>
      <c r="N346" s="207"/>
      <c r="O346" s="207"/>
      <c r="P346" s="208">
        <f>SUM(P347:P413)</f>
        <v>0</v>
      </c>
      <c r="Q346" s="207"/>
      <c r="R346" s="208">
        <f>SUM(R347:R413)</f>
        <v>0</v>
      </c>
      <c r="S346" s="207"/>
      <c r="T346" s="209">
        <f>SUM(T347:T413)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0" t="s">
        <v>81</v>
      </c>
      <c r="AT346" s="211" t="s">
        <v>72</v>
      </c>
      <c r="AU346" s="211" t="s">
        <v>73</v>
      </c>
      <c r="AY346" s="210" t="s">
        <v>144</v>
      </c>
      <c r="BK346" s="212">
        <f>SUM(BK347:BK413)</f>
        <v>0</v>
      </c>
    </row>
    <row r="347" s="2" customFormat="1" ht="37.8" customHeight="1">
      <c r="A347" s="40"/>
      <c r="B347" s="41"/>
      <c r="C347" s="215" t="s">
        <v>978</v>
      </c>
      <c r="D347" s="215" t="s">
        <v>146</v>
      </c>
      <c r="E347" s="216" t="s">
        <v>1223</v>
      </c>
      <c r="F347" s="217" t="s">
        <v>1224</v>
      </c>
      <c r="G347" s="218" t="s">
        <v>375</v>
      </c>
      <c r="H347" s="219">
        <v>1</v>
      </c>
      <c r="I347" s="220"/>
      <c r="J347" s="221">
        <f>ROUND(I347*H347,2)</f>
        <v>0</v>
      </c>
      <c r="K347" s="217" t="s">
        <v>21</v>
      </c>
      <c r="L347" s="46"/>
      <c r="M347" s="222" t="s">
        <v>21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279</v>
      </c>
      <c r="AT347" s="226" t="s">
        <v>146</v>
      </c>
      <c r="AU347" s="226" t="s">
        <v>81</v>
      </c>
      <c r="AY347" s="19" t="s">
        <v>144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81</v>
      </c>
      <c r="BK347" s="227">
        <f>ROUND(I347*H347,2)</f>
        <v>0</v>
      </c>
      <c r="BL347" s="19" t="s">
        <v>279</v>
      </c>
      <c r="BM347" s="226" t="s">
        <v>1225</v>
      </c>
    </row>
    <row r="348" s="2" customFormat="1">
      <c r="A348" s="40"/>
      <c r="B348" s="41"/>
      <c r="C348" s="42"/>
      <c r="D348" s="235" t="s">
        <v>467</v>
      </c>
      <c r="E348" s="42"/>
      <c r="F348" s="276" t="s">
        <v>1226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467</v>
      </c>
      <c r="AU348" s="19" t="s">
        <v>81</v>
      </c>
    </row>
    <row r="349" s="2" customFormat="1" ht="16.5" customHeight="1">
      <c r="A349" s="40"/>
      <c r="B349" s="41"/>
      <c r="C349" s="215" t="s">
        <v>1227</v>
      </c>
      <c r="D349" s="215" t="s">
        <v>146</v>
      </c>
      <c r="E349" s="216" t="s">
        <v>1228</v>
      </c>
      <c r="F349" s="217" t="s">
        <v>1229</v>
      </c>
      <c r="G349" s="218" t="s">
        <v>375</v>
      </c>
      <c r="H349" s="219">
        <v>1</v>
      </c>
      <c r="I349" s="220"/>
      <c r="J349" s="221">
        <f>ROUND(I349*H349,2)</f>
        <v>0</v>
      </c>
      <c r="K349" s="217" t="s">
        <v>21</v>
      </c>
      <c r="L349" s="46"/>
      <c r="M349" s="222" t="s">
        <v>21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279</v>
      </c>
      <c r="AT349" s="226" t="s">
        <v>146</v>
      </c>
      <c r="AU349" s="226" t="s">
        <v>81</v>
      </c>
      <c r="AY349" s="19" t="s">
        <v>144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81</v>
      </c>
      <c r="BK349" s="227">
        <f>ROUND(I349*H349,2)</f>
        <v>0</v>
      </c>
      <c r="BL349" s="19" t="s">
        <v>279</v>
      </c>
      <c r="BM349" s="226" t="s">
        <v>1230</v>
      </c>
    </row>
    <row r="350" s="2" customFormat="1" ht="16.5" customHeight="1">
      <c r="A350" s="40"/>
      <c r="B350" s="41"/>
      <c r="C350" s="215" t="s">
        <v>981</v>
      </c>
      <c r="D350" s="215" t="s">
        <v>146</v>
      </c>
      <c r="E350" s="216" t="s">
        <v>1231</v>
      </c>
      <c r="F350" s="217" t="s">
        <v>798</v>
      </c>
      <c r="G350" s="218" t="s">
        <v>375</v>
      </c>
      <c r="H350" s="219">
        <v>1</v>
      </c>
      <c r="I350" s="220"/>
      <c r="J350" s="221">
        <f>ROUND(I350*H350,2)</f>
        <v>0</v>
      </c>
      <c r="K350" s="217" t="s">
        <v>21</v>
      </c>
      <c r="L350" s="46"/>
      <c r="M350" s="222" t="s">
        <v>21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279</v>
      </c>
      <c r="AT350" s="226" t="s">
        <v>146</v>
      </c>
      <c r="AU350" s="226" t="s">
        <v>81</v>
      </c>
      <c r="AY350" s="19" t="s">
        <v>144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81</v>
      </c>
      <c r="BK350" s="227">
        <f>ROUND(I350*H350,2)</f>
        <v>0</v>
      </c>
      <c r="BL350" s="19" t="s">
        <v>279</v>
      </c>
      <c r="BM350" s="226" t="s">
        <v>1232</v>
      </c>
    </row>
    <row r="351" s="2" customFormat="1" ht="24.15" customHeight="1">
      <c r="A351" s="40"/>
      <c r="B351" s="41"/>
      <c r="C351" s="215" t="s">
        <v>1233</v>
      </c>
      <c r="D351" s="215" t="s">
        <v>146</v>
      </c>
      <c r="E351" s="216" t="s">
        <v>1234</v>
      </c>
      <c r="F351" s="217" t="s">
        <v>1235</v>
      </c>
      <c r="G351" s="218" t="s">
        <v>375</v>
      </c>
      <c r="H351" s="219">
        <v>1</v>
      </c>
      <c r="I351" s="220"/>
      <c r="J351" s="221">
        <f>ROUND(I351*H351,2)</f>
        <v>0</v>
      </c>
      <c r="K351" s="217" t="s">
        <v>21</v>
      </c>
      <c r="L351" s="46"/>
      <c r="M351" s="222" t="s">
        <v>21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279</v>
      </c>
      <c r="AT351" s="226" t="s">
        <v>146</v>
      </c>
      <c r="AU351" s="226" t="s">
        <v>81</v>
      </c>
      <c r="AY351" s="19" t="s">
        <v>144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81</v>
      </c>
      <c r="BK351" s="227">
        <f>ROUND(I351*H351,2)</f>
        <v>0</v>
      </c>
      <c r="BL351" s="19" t="s">
        <v>279</v>
      </c>
      <c r="BM351" s="226" t="s">
        <v>1236</v>
      </c>
    </row>
    <row r="352" s="2" customFormat="1">
      <c r="A352" s="40"/>
      <c r="B352" s="41"/>
      <c r="C352" s="42"/>
      <c r="D352" s="235" t="s">
        <v>467</v>
      </c>
      <c r="E352" s="42"/>
      <c r="F352" s="276" t="s">
        <v>1237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467</v>
      </c>
      <c r="AU352" s="19" t="s">
        <v>81</v>
      </c>
    </row>
    <row r="353" s="2" customFormat="1" ht="16.5" customHeight="1">
      <c r="A353" s="40"/>
      <c r="B353" s="41"/>
      <c r="C353" s="215" t="s">
        <v>984</v>
      </c>
      <c r="D353" s="215" t="s">
        <v>146</v>
      </c>
      <c r="E353" s="216" t="s">
        <v>1238</v>
      </c>
      <c r="F353" s="217" t="s">
        <v>1239</v>
      </c>
      <c r="G353" s="218" t="s">
        <v>375</v>
      </c>
      <c r="H353" s="219">
        <v>2</v>
      </c>
      <c r="I353" s="220"/>
      <c r="J353" s="221">
        <f>ROUND(I353*H353,2)</f>
        <v>0</v>
      </c>
      <c r="K353" s="217" t="s">
        <v>21</v>
      </c>
      <c r="L353" s="46"/>
      <c r="M353" s="222" t="s">
        <v>21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279</v>
      </c>
      <c r="AT353" s="226" t="s">
        <v>146</v>
      </c>
      <c r="AU353" s="226" t="s">
        <v>81</v>
      </c>
      <c r="AY353" s="19" t="s">
        <v>144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81</v>
      </c>
      <c r="BK353" s="227">
        <f>ROUND(I353*H353,2)</f>
        <v>0</v>
      </c>
      <c r="BL353" s="19" t="s">
        <v>279</v>
      </c>
      <c r="BM353" s="226" t="s">
        <v>1240</v>
      </c>
    </row>
    <row r="354" s="2" customFormat="1" ht="24.15" customHeight="1">
      <c r="A354" s="40"/>
      <c r="B354" s="41"/>
      <c r="C354" s="215" t="s">
        <v>1241</v>
      </c>
      <c r="D354" s="215" t="s">
        <v>146</v>
      </c>
      <c r="E354" s="216" t="s">
        <v>1242</v>
      </c>
      <c r="F354" s="217" t="s">
        <v>1243</v>
      </c>
      <c r="G354" s="218" t="s">
        <v>375</v>
      </c>
      <c r="H354" s="219">
        <v>2</v>
      </c>
      <c r="I354" s="220"/>
      <c r="J354" s="221">
        <f>ROUND(I354*H354,2)</f>
        <v>0</v>
      </c>
      <c r="K354" s="217" t="s">
        <v>21</v>
      </c>
      <c r="L354" s="46"/>
      <c r="M354" s="222" t="s">
        <v>21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279</v>
      </c>
      <c r="AT354" s="226" t="s">
        <v>146</v>
      </c>
      <c r="AU354" s="226" t="s">
        <v>81</v>
      </c>
      <c r="AY354" s="19" t="s">
        <v>144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81</v>
      </c>
      <c r="BK354" s="227">
        <f>ROUND(I354*H354,2)</f>
        <v>0</v>
      </c>
      <c r="BL354" s="19" t="s">
        <v>279</v>
      </c>
      <c r="BM354" s="226" t="s">
        <v>1244</v>
      </c>
    </row>
    <row r="355" s="2" customFormat="1" ht="16.5" customHeight="1">
      <c r="A355" s="40"/>
      <c r="B355" s="41"/>
      <c r="C355" s="215" t="s">
        <v>986</v>
      </c>
      <c r="D355" s="215" t="s">
        <v>146</v>
      </c>
      <c r="E355" s="216" t="s">
        <v>1245</v>
      </c>
      <c r="F355" s="217" t="s">
        <v>813</v>
      </c>
      <c r="G355" s="218" t="s">
        <v>375</v>
      </c>
      <c r="H355" s="219">
        <v>2</v>
      </c>
      <c r="I355" s="220"/>
      <c r="J355" s="221">
        <f>ROUND(I355*H355,2)</f>
        <v>0</v>
      </c>
      <c r="K355" s="217" t="s">
        <v>21</v>
      </c>
      <c r="L355" s="46"/>
      <c r="M355" s="222" t="s">
        <v>21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279</v>
      </c>
      <c r="AT355" s="226" t="s">
        <v>146</v>
      </c>
      <c r="AU355" s="226" t="s">
        <v>81</v>
      </c>
      <c r="AY355" s="19" t="s">
        <v>144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81</v>
      </c>
      <c r="BK355" s="227">
        <f>ROUND(I355*H355,2)</f>
        <v>0</v>
      </c>
      <c r="BL355" s="19" t="s">
        <v>279</v>
      </c>
      <c r="BM355" s="226" t="s">
        <v>1246</v>
      </c>
    </row>
    <row r="356" s="2" customFormat="1" ht="24.15" customHeight="1">
      <c r="A356" s="40"/>
      <c r="B356" s="41"/>
      <c r="C356" s="215" t="s">
        <v>1247</v>
      </c>
      <c r="D356" s="215" t="s">
        <v>146</v>
      </c>
      <c r="E356" s="216" t="s">
        <v>1248</v>
      </c>
      <c r="F356" s="217" t="s">
        <v>1249</v>
      </c>
      <c r="G356" s="218" t="s">
        <v>375</v>
      </c>
      <c r="H356" s="219">
        <v>2</v>
      </c>
      <c r="I356" s="220"/>
      <c r="J356" s="221">
        <f>ROUND(I356*H356,2)</f>
        <v>0</v>
      </c>
      <c r="K356" s="217" t="s">
        <v>21</v>
      </c>
      <c r="L356" s="46"/>
      <c r="M356" s="222" t="s">
        <v>21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279</v>
      </c>
      <c r="AT356" s="226" t="s">
        <v>146</v>
      </c>
      <c r="AU356" s="226" t="s">
        <v>81</v>
      </c>
      <c r="AY356" s="19" t="s">
        <v>144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81</v>
      </c>
      <c r="BK356" s="227">
        <f>ROUND(I356*H356,2)</f>
        <v>0</v>
      </c>
      <c r="BL356" s="19" t="s">
        <v>279</v>
      </c>
      <c r="BM356" s="226" t="s">
        <v>1250</v>
      </c>
    </row>
    <row r="357" s="2" customFormat="1" ht="16.5" customHeight="1">
      <c r="A357" s="40"/>
      <c r="B357" s="41"/>
      <c r="C357" s="215" t="s">
        <v>989</v>
      </c>
      <c r="D357" s="215" t="s">
        <v>146</v>
      </c>
      <c r="E357" s="216" t="s">
        <v>1251</v>
      </c>
      <c r="F357" s="217" t="s">
        <v>813</v>
      </c>
      <c r="G357" s="218" t="s">
        <v>375</v>
      </c>
      <c r="H357" s="219">
        <v>2</v>
      </c>
      <c r="I357" s="220"/>
      <c r="J357" s="221">
        <f>ROUND(I357*H357,2)</f>
        <v>0</v>
      </c>
      <c r="K357" s="217" t="s">
        <v>21</v>
      </c>
      <c r="L357" s="46"/>
      <c r="M357" s="222" t="s">
        <v>21</v>
      </c>
      <c r="N357" s="223" t="s">
        <v>44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279</v>
      </c>
      <c r="AT357" s="226" t="s">
        <v>146</v>
      </c>
      <c r="AU357" s="226" t="s">
        <v>81</v>
      </c>
      <c r="AY357" s="19" t="s">
        <v>144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81</v>
      </c>
      <c r="BK357" s="227">
        <f>ROUND(I357*H357,2)</f>
        <v>0</v>
      </c>
      <c r="BL357" s="19" t="s">
        <v>279</v>
      </c>
      <c r="BM357" s="226" t="s">
        <v>1252</v>
      </c>
    </row>
    <row r="358" s="2" customFormat="1" ht="16.5" customHeight="1">
      <c r="A358" s="40"/>
      <c r="B358" s="41"/>
      <c r="C358" s="215" t="s">
        <v>1253</v>
      </c>
      <c r="D358" s="215" t="s">
        <v>146</v>
      </c>
      <c r="E358" s="216" t="s">
        <v>1254</v>
      </c>
      <c r="F358" s="217" t="s">
        <v>916</v>
      </c>
      <c r="G358" s="218" t="s">
        <v>375</v>
      </c>
      <c r="H358" s="219">
        <v>2</v>
      </c>
      <c r="I358" s="220"/>
      <c r="J358" s="221">
        <f>ROUND(I358*H358,2)</f>
        <v>0</v>
      </c>
      <c r="K358" s="217" t="s">
        <v>21</v>
      </c>
      <c r="L358" s="46"/>
      <c r="M358" s="222" t="s">
        <v>21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279</v>
      </c>
      <c r="AT358" s="226" t="s">
        <v>146</v>
      </c>
      <c r="AU358" s="226" t="s">
        <v>81</v>
      </c>
      <c r="AY358" s="19" t="s">
        <v>144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81</v>
      </c>
      <c r="BK358" s="227">
        <f>ROUND(I358*H358,2)</f>
        <v>0</v>
      </c>
      <c r="BL358" s="19" t="s">
        <v>279</v>
      </c>
      <c r="BM358" s="226" t="s">
        <v>1255</v>
      </c>
    </row>
    <row r="359" s="2" customFormat="1">
      <c r="A359" s="40"/>
      <c r="B359" s="41"/>
      <c r="C359" s="42"/>
      <c r="D359" s="235" t="s">
        <v>467</v>
      </c>
      <c r="E359" s="42"/>
      <c r="F359" s="276" t="s">
        <v>918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467</v>
      </c>
      <c r="AU359" s="19" t="s">
        <v>81</v>
      </c>
    </row>
    <row r="360" s="2" customFormat="1" ht="16.5" customHeight="1">
      <c r="A360" s="40"/>
      <c r="B360" s="41"/>
      <c r="C360" s="215" t="s">
        <v>992</v>
      </c>
      <c r="D360" s="215" t="s">
        <v>146</v>
      </c>
      <c r="E360" s="216" t="s">
        <v>1256</v>
      </c>
      <c r="F360" s="217" t="s">
        <v>920</v>
      </c>
      <c r="G360" s="218" t="s">
        <v>375</v>
      </c>
      <c r="H360" s="219">
        <v>2</v>
      </c>
      <c r="I360" s="220"/>
      <c r="J360" s="221">
        <f>ROUND(I360*H360,2)</f>
        <v>0</v>
      </c>
      <c r="K360" s="217" t="s">
        <v>21</v>
      </c>
      <c r="L360" s="46"/>
      <c r="M360" s="222" t="s">
        <v>21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279</v>
      </c>
      <c r="AT360" s="226" t="s">
        <v>146</v>
      </c>
      <c r="AU360" s="226" t="s">
        <v>81</v>
      </c>
      <c r="AY360" s="19" t="s">
        <v>144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81</v>
      </c>
      <c r="BK360" s="227">
        <f>ROUND(I360*H360,2)</f>
        <v>0</v>
      </c>
      <c r="BL360" s="19" t="s">
        <v>279</v>
      </c>
      <c r="BM360" s="226" t="s">
        <v>1257</v>
      </c>
    </row>
    <row r="361" s="2" customFormat="1" ht="24.15" customHeight="1">
      <c r="A361" s="40"/>
      <c r="B361" s="41"/>
      <c r="C361" s="215" t="s">
        <v>1258</v>
      </c>
      <c r="D361" s="215" t="s">
        <v>146</v>
      </c>
      <c r="E361" s="216" t="s">
        <v>1259</v>
      </c>
      <c r="F361" s="217" t="s">
        <v>1260</v>
      </c>
      <c r="G361" s="218" t="s">
        <v>375</v>
      </c>
      <c r="H361" s="219">
        <v>2</v>
      </c>
      <c r="I361" s="220"/>
      <c r="J361" s="221">
        <f>ROUND(I361*H361,2)</f>
        <v>0</v>
      </c>
      <c r="K361" s="217" t="s">
        <v>21</v>
      </c>
      <c r="L361" s="46"/>
      <c r="M361" s="222" t="s">
        <v>21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279</v>
      </c>
      <c r="AT361" s="226" t="s">
        <v>146</v>
      </c>
      <c r="AU361" s="226" t="s">
        <v>81</v>
      </c>
      <c r="AY361" s="19" t="s">
        <v>144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81</v>
      </c>
      <c r="BK361" s="227">
        <f>ROUND(I361*H361,2)</f>
        <v>0</v>
      </c>
      <c r="BL361" s="19" t="s">
        <v>279</v>
      </c>
      <c r="BM361" s="226" t="s">
        <v>1261</v>
      </c>
    </row>
    <row r="362" s="2" customFormat="1" ht="16.5" customHeight="1">
      <c r="A362" s="40"/>
      <c r="B362" s="41"/>
      <c r="C362" s="215" t="s">
        <v>996</v>
      </c>
      <c r="D362" s="215" t="s">
        <v>146</v>
      </c>
      <c r="E362" s="216" t="s">
        <v>1262</v>
      </c>
      <c r="F362" s="217" t="s">
        <v>813</v>
      </c>
      <c r="G362" s="218" t="s">
        <v>375</v>
      </c>
      <c r="H362" s="219">
        <v>2</v>
      </c>
      <c r="I362" s="220"/>
      <c r="J362" s="221">
        <f>ROUND(I362*H362,2)</f>
        <v>0</v>
      </c>
      <c r="K362" s="217" t="s">
        <v>21</v>
      </c>
      <c r="L362" s="46"/>
      <c r="M362" s="222" t="s">
        <v>21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279</v>
      </c>
      <c r="AT362" s="226" t="s">
        <v>146</v>
      </c>
      <c r="AU362" s="226" t="s">
        <v>81</v>
      </c>
      <c r="AY362" s="19" t="s">
        <v>144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81</v>
      </c>
      <c r="BK362" s="227">
        <f>ROUND(I362*H362,2)</f>
        <v>0</v>
      </c>
      <c r="BL362" s="19" t="s">
        <v>279</v>
      </c>
      <c r="BM362" s="226" t="s">
        <v>1263</v>
      </c>
    </row>
    <row r="363" s="2" customFormat="1" ht="21.75" customHeight="1">
      <c r="A363" s="40"/>
      <c r="B363" s="41"/>
      <c r="C363" s="215" t="s">
        <v>1264</v>
      </c>
      <c r="D363" s="215" t="s">
        <v>146</v>
      </c>
      <c r="E363" s="216" t="s">
        <v>1265</v>
      </c>
      <c r="F363" s="217" t="s">
        <v>1266</v>
      </c>
      <c r="G363" s="218" t="s">
        <v>375</v>
      </c>
      <c r="H363" s="219">
        <v>6</v>
      </c>
      <c r="I363" s="220"/>
      <c r="J363" s="221">
        <f>ROUND(I363*H363,2)</f>
        <v>0</v>
      </c>
      <c r="K363" s="217" t="s">
        <v>21</v>
      </c>
      <c r="L363" s="46"/>
      <c r="M363" s="222" t="s">
        <v>21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279</v>
      </c>
      <c r="AT363" s="226" t="s">
        <v>146</v>
      </c>
      <c r="AU363" s="226" t="s">
        <v>81</v>
      </c>
      <c r="AY363" s="19" t="s">
        <v>144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81</v>
      </c>
      <c r="BK363" s="227">
        <f>ROUND(I363*H363,2)</f>
        <v>0</v>
      </c>
      <c r="BL363" s="19" t="s">
        <v>279</v>
      </c>
      <c r="BM363" s="226" t="s">
        <v>1267</v>
      </c>
    </row>
    <row r="364" s="2" customFormat="1">
      <c r="A364" s="40"/>
      <c r="B364" s="41"/>
      <c r="C364" s="42"/>
      <c r="D364" s="235" t="s">
        <v>467</v>
      </c>
      <c r="E364" s="42"/>
      <c r="F364" s="276" t="s">
        <v>1268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467</v>
      </c>
      <c r="AU364" s="19" t="s">
        <v>81</v>
      </c>
    </row>
    <row r="365" s="2" customFormat="1" ht="16.5" customHeight="1">
      <c r="A365" s="40"/>
      <c r="B365" s="41"/>
      <c r="C365" s="215" t="s">
        <v>998</v>
      </c>
      <c r="D365" s="215" t="s">
        <v>146</v>
      </c>
      <c r="E365" s="216" t="s">
        <v>1269</v>
      </c>
      <c r="F365" s="217" t="s">
        <v>972</v>
      </c>
      <c r="G365" s="218" t="s">
        <v>375</v>
      </c>
      <c r="H365" s="219">
        <v>6</v>
      </c>
      <c r="I365" s="220"/>
      <c r="J365" s="221">
        <f>ROUND(I365*H365,2)</f>
        <v>0</v>
      </c>
      <c r="K365" s="217" t="s">
        <v>21</v>
      </c>
      <c r="L365" s="46"/>
      <c r="M365" s="222" t="s">
        <v>21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279</v>
      </c>
      <c r="AT365" s="226" t="s">
        <v>146</v>
      </c>
      <c r="AU365" s="226" t="s">
        <v>81</v>
      </c>
      <c r="AY365" s="19" t="s">
        <v>144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81</v>
      </c>
      <c r="BK365" s="227">
        <f>ROUND(I365*H365,2)</f>
        <v>0</v>
      </c>
      <c r="BL365" s="19" t="s">
        <v>279</v>
      </c>
      <c r="BM365" s="226" t="s">
        <v>1270</v>
      </c>
    </row>
    <row r="366" s="2" customFormat="1" ht="16.5" customHeight="1">
      <c r="A366" s="40"/>
      <c r="B366" s="41"/>
      <c r="C366" s="215" t="s">
        <v>1271</v>
      </c>
      <c r="D366" s="215" t="s">
        <v>146</v>
      </c>
      <c r="E366" s="216" t="s">
        <v>1272</v>
      </c>
      <c r="F366" s="217" t="s">
        <v>1273</v>
      </c>
      <c r="G366" s="218" t="s">
        <v>375</v>
      </c>
      <c r="H366" s="219">
        <v>1</v>
      </c>
      <c r="I366" s="220"/>
      <c r="J366" s="221">
        <f>ROUND(I366*H366,2)</f>
        <v>0</v>
      </c>
      <c r="K366" s="217" t="s">
        <v>21</v>
      </c>
      <c r="L366" s="46"/>
      <c r="M366" s="222" t="s">
        <v>21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279</v>
      </c>
      <c r="AT366" s="226" t="s">
        <v>146</v>
      </c>
      <c r="AU366" s="226" t="s">
        <v>81</v>
      </c>
      <c r="AY366" s="19" t="s">
        <v>144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81</v>
      </c>
      <c r="BK366" s="227">
        <f>ROUND(I366*H366,2)</f>
        <v>0</v>
      </c>
      <c r="BL366" s="19" t="s">
        <v>279</v>
      </c>
      <c r="BM366" s="226" t="s">
        <v>1274</v>
      </c>
    </row>
    <row r="367" s="2" customFormat="1">
      <c r="A367" s="40"/>
      <c r="B367" s="41"/>
      <c r="C367" s="42"/>
      <c r="D367" s="235" t="s">
        <v>467</v>
      </c>
      <c r="E367" s="42"/>
      <c r="F367" s="276" t="s">
        <v>1094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467</v>
      </c>
      <c r="AU367" s="19" t="s">
        <v>81</v>
      </c>
    </row>
    <row r="368" s="2" customFormat="1" ht="16.5" customHeight="1">
      <c r="A368" s="40"/>
      <c r="B368" s="41"/>
      <c r="C368" s="215" t="s">
        <v>1001</v>
      </c>
      <c r="D368" s="215" t="s">
        <v>146</v>
      </c>
      <c r="E368" s="216" t="s">
        <v>1275</v>
      </c>
      <c r="F368" s="217" t="s">
        <v>1097</v>
      </c>
      <c r="G368" s="218" t="s">
        <v>375</v>
      </c>
      <c r="H368" s="219">
        <v>1</v>
      </c>
      <c r="I368" s="220"/>
      <c r="J368" s="221">
        <f>ROUND(I368*H368,2)</f>
        <v>0</v>
      </c>
      <c r="K368" s="217" t="s">
        <v>21</v>
      </c>
      <c r="L368" s="46"/>
      <c r="M368" s="222" t="s">
        <v>21</v>
      </c>
      <c r="N368" s="223" t="s">
        <v>44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279</v>
      </c>
      <c r="AT368" s="226" t="s">
        <v>146</v>
      </c>
      <c r="AU368" s="226" t="s">
        <v>81</v>
      </c>
      <c r="AY368" s="19" t="s">
        <v>144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81</v>
      </c>
      <c r="BK368" s="227">
        <f>ROUND(I368*H368,2)</f>
        <v>0</v>
      </c>
      <c r="BL368" s="19" t="s">
        <v>279</v>
      </c>
      <c r="BM368" s="226" t="s">
        <v>1276</v>
      </c>
    </row>
    <row r="369" s="2" customFormat="1" ht="16.5" customHeight="1">
      <c r="A369" s="40"/>
      <c r="B369" s="41"/>
      <c r="C369" s="215" t="s">
        <v>1277</v>
      </c>
      <c r="D369" s="215" t="s">
        <v>146</v>
      </c>
      <c r="E369" s="216" t="s">
        <v>1278</v>
      </c>
      <c r="F369" s="217" t="s">
        <v>1279</v>
      </c>
      <c r="G369" s="218" t="s">
        <v>375</v>
      </c>
      <c r="H369" s="219">
        <v>1</v>
      </c>
      <c r="I369" s="220"/>
      <c r="J369" s="221">
        <f>ROUND(I369*H369,2)</f>
        <v>0</v>
      </c>
      <c r="K369" s="217" t="s">
        <v>21</v>
      </c>
      <c r="L369" s="46"/>
      <c r="M369" s="222" t="s">
        <v>21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279</v>
      </c>
      <c r="AT369" s="226" t="s">
        <v>146</v>
      </c>
      <c r="AU369" s="226" t="s">
        <v>81</v>
      </c>
      <c r="AY369" s="19" t="s">
        <v>144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81</v>
      </c>
      <c r="BK369" s="227">
        <f>ROUND(I369*H369,2)</f>
        <v>0</v>
      </c>
      <c r="BL369" s="19" t="s">
        <v>279</v>
      </c>
      <c r="BM369" s="226" t="s">
        <v>1280</v>
      </c>
    </row>
    <row r="370" s="2" customFormat="1">
      <c r="A370" s="40"/>
      <c r="B370" s="41"/>
      <c r="C370" s="42"/>
      <c r="D370" s="235" t="s">
        <v>467</v>
      </c>
      <c r="E370" s="42"/>
      <c r="F370" s="276" t="s">
        <v>1102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467</v>
      </c>
      <c r="AU370" s="19" t="s">
        <v>81</v>
      </c>
    </row>
    <row r="371" s="2" customFormat="1" ht="16.5" customHeight="1">
      <c r="A371" s="40"/>
      <c r="B371" s="41"/>
      <c r="C371" s="215" t="s">
        <v>1003</v>
      </c>
      <c r="D371" s="215" t="s">
        <v>146</v>
      </c>
      <c r="E371" s="216" t="s">
        <v>1281</v>
      </c>
      <c r="F371" s="217" t="s">
        <v>1105</v>
      </c>
      <c r="G371" s="218" t="s">
        <v>375</v>
      </c>
      <c r="H371" s="219">
        <v>1</v>
      </c>
      <c r="I371" s="220"/>
      <c r="J371" s="221">
        <f>ROUND(I371*H371,2)</f>
        <v>0</v>
      </c>
      <c r="K371" s="217" t="s">
        <v>21</v>
      </c>
      <c r="L371" s="46"/>
      <c r="M371" s="222" t="s">
        <v>21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279</v>
      </c>
      <c r="AT371" s="226" t="s">
        <v>146</v>
      </c>
      <c r="AU371" s="226" t="s">
        <v>81</v>
      </c>
      <c r="AY371" s="19" t="s">
        <v>144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81</v>
      </c>
      <c r="BK371" s="227">
        <f>ROUND(I371*H371,2)</f>
        <v>0</v>
      </c>
      <c r="BL371" s="19" t="s">
        <v>279</v>
      </c>
      <c r="BM371" s="226" t="s">
        <v>1282</v>
      </c>
    </row>
    <row r="372" s="2" customFormat="1" ht="21.75" customHeight="1">
      <c r="A372" s="40"/>
      <c r="B372" s="41"/>
      <c r="C372" s="215" t="s">
        <v>1283</v>
      </c>
      <c r="D372" s="215" t="s">
        <v>146</v>
      </c>
      <c r="E372" s="216" t="s">
        <v>1284</v>
      </c>
      <c r="F372" s="217" t="s">
        <v>1108</v>
      </c>
      <c r="G372" s="218" t="s">
        <v>375</v>
      </c>
      <c r="H372" s="219">
        <v>2</v>
      </c>
      <c r="I372" s="220"/>
      <c r="J372" s="221">
        <f>ROUND(I372*H372,2)</f>
        <v>0</v>
      </c>
      <c r="K372" s="217" t="s">
        <v>21</v>
      </c>
      <c r="L372" s="46"/>
      <c r="M372" s="222" t="s">
        <v>21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279</v>
      </c>
      <c r="AT372" s="226" t="s">
        <v>146</v>
      </c>
      <c r="AU372" s="226" t="s">
        <v>81</v>
      </c>
      <c r="AY372" s="19" t="s">
        <v>144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81</v>
      </c>
      <c r="BK372" s="227">
        <f>ROUND(I372*H372,2)</f>
        <v>0</v>
      </c>
      <c r="BL372" s="19" t="s">
        <v>279</v>
      </c>
      <c r="BM372" s="226" t="s">
        <v>1285</v>
      </c>
    </row>
    <row r="373" s="2" customFormat="1">
      <c r="A373" s="40"/>
      <c r="B373" s="41"/>
      <c r="C373" s="42"/>
      <c r="D373" s="235" t="s">
        <v>467</v>
      </c>
      <c r="E373" s="42"/>
      <c r="F373" s="276" t="s">
        <v>811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467</v>
      </c>
      <c r="AU373" s="19" t="s">
        <v>81</v>
      </c>
    </row>
    <row r="374" s="2" customFormat="1" ht="16.5" customHeight="1">
      <c r="A374" s="40"/>
      <c r="B374" s="41"/>
      <c r="C374" s="215" t="s">
        <v>1006</v>
      </c>
      <c r="D374" s="215" t="s">
        <v>146</v>
      </c>
      <c r="E374" s="216" t="s">
        <v>1286</v>
      </c>
      <c r="F374" s="217" t="s">
        <v>813</v>
      </c>
      <c r="G374" s="218" t="s">
        <v>375</v>
      </c>
      <c r="H374" s="219">
        <v>2</v>
      </c>
      <c r="I374" s="220"/>
      <c r="J374" s="221">
        <f>ROUND(I374*H374,2)</f>
        <v>0</v>
      </c>
      <c r="K374" s="217" t="s">
        <v>21</v>
      </c>
      <c r="L374" s="46"/>
      <c r="M374" s="222" t="s">
        <v>21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279</v>
      </c>
      <c r="AT374" s="226" t="s">
        <v>146</v>
      </c>
      <c r="AU374" s="226" t="s">
        <v>81</v>
      </c>
      <c r="AY374" s="19" t="s">
        <v>144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81</v>
      </c>
      <c r="BK374" s="227">
        <f>ROUND(I374*H374,2)</f>
        <v>0</v>
      </c>
      <c r="BL374" s="19" t="s">
        <v>279</v>
      </c>
      <c r="BM374" s="226" t="s">
        <v>1287</v>
      </c>
    </row>
    <row r="375" s="2" customFormat="1" ht="16.5" customHeight="1">
      <c r="A375" s="40"/>
      <c r="B375" s="41"/>
      <c r="C375" s="215" t="s">
        <v>1288</v>
      </c>
      <c r="D375" s="215" t="s">
        <v>146</v>
      </c>
      <c r="E375" s="216" t="s">
        <v>1289</v>
      </c>
      <c r="F375" s="217" t="s">
        <v>815</v>
      </c>
      <c r="G375" s="218" t="s">
        <v>375</v>
      </c>
      <c r="H375" s="219">
        <v>9</v>
      </c>
      <c r="I375" s="220"/>
      <c r="J375" s="221">
        <f>ROUND(I375*H375,2)</f>
        <v>0</v>
      </c>
      <c r="K375" s="217" t="s">
        <v>21</v>
      </c>
      <c r="L375" s="46"/>
      <c r="M375" s="222" t="s">
        <v>21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279</v>
      </c>
      <c r="AT375" s="226" t="s">
        <v>146</v>
      </c>
      <c r="AU375" s="226" t="s">
        <v>81</v>
      </c>
      <c r="AY375" s="19" t="s">
        <v>144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81</v>
      </c>
      <c r="BK375" s="227">
        <f>ROUND(I375*H375,2)</f>
        <v>0</v>
      </c>
      <c r="BL375" s="19" t="s">
        <v>279</v>
      </c>
      <c r="BM375" s="226" t="s">
        <v>1290</v>
      </c>
    </row>
    <row r="376" s="2" customFormat="1">
      <c r="A376" s="40"/>
      <c r="B376" s="41"/>
      <c r="C376" s="42"/>
      <c r="D376" s="235" t="s">
        <v>467</v>
      </c>
      <c r="E376" s="42"/>
      <c r="F376" s="276" t="s">
        <v>816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467</v>
      </c>
      <c r="AU376" s="19" t="s">
        <v>81</v>
      </c>
    </row>
    <row r="377" s="2" customFormat="1" ht="16.5" customHeight="1">
      <c r="A377" s="40"/>
      <c r="B377" s="41"/>
      <c r="C377" s="215" t="s">
        <v>1008</v>
      </c>
      <c r="D377" s="215" t="s">
        <v>146</v>
      </c>
      <c r="E377" s="216" t="s">
        <v>1291</v>
      </c>
      <c r="F377" s="217" t="s">
        <v>818</v>
      </c>
      <c r="G377" s="218" t="s">
        <v>375</v>
      </c>
      <c r="H377" s="219">
        <v>9</v>
      </c>
      <c r="I377" s="220"/>
      <c r="J377" s="221">
        <f>ROUND(I377*H377,2)</f>
        <v>0</v>
      </c>
      <c r="K377" s="217" t="s">
        <v>21</v>
      </c>
      <c r="L377" s="46"/>
      <c r="M377" s="222" t="s">
        <v>21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279</v>
      </c>
      <c r="AT377" s="226" t="s">
        <v>146</v>
      </c>
      <c r="AU377" s="226" t="s">
        <v>81</v>
      </c>
      <c r="AY377" s="19" t="s">
        <v>144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81</v>
      </c>
      <c r="BK377" s="227">
        <f>ROUND(I377*H377,2)</f>
        <v>0</v>
      </c>
      <c r="BL377" s="19" t="s">
        <v>279</v>
      </c>
      <c r="BM377" s="226" t="s">
        <v>1292</v>
      </c>
    </row>
    <row r="378" s="2" customFormat="1" ht="16.5" customHeight="1">
      <c r="A378" s="40"/>
      <c r="B378" s="41"/>
      <c r="C378" s="215" t="s">
        <v>1293</v>
      </c>
      <c r="D378" s="215" t="s">
        <v>146</v>
      </c>
      <c r="E378" s="216" t="s">
        <v>1294</v>
      </c>
      <c r="F378" s="217" t="s">
        <v>1295</v>
      </c>
      <c r="G378" s="218" t="s">
        <v>375</v>
      </c>
      <c r="H378" s="219">
        <v>2</v>
      </c>
      <c r="I378" s="220"/>
      <c r="J378" s="221">
        <f>ROUND(I378*H378,2)</f>
        <v>0</v>
      </c>
      <c r="K378" s="217" t="s">
        <v>21</v>
      </c>
      <c r="L378" s="46"/>
      <c r="M378" s="222" t="s">
        <v>21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279</v>
      </c>
      <c r="AT378" s="226" t="s">
        <v>146</v>
      </c>
      <c r="AU378" s="226" t="s">
        <v>81</v>
      </c>
      <c r="AY378" s="19" t="s">
        <v>144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81</v>
      </c>
      <c r="BK378" s="227">
        <f>ROUND(I378*H378,2)</f>
        <v>0</v>
      </c>
      <c r="BL378" s="19" t="s">
        <v>279</v>
      </c>
      <c r="BM378" s="226" t="s">
        <v>1296</v>
      </c>
    </row>
    <row r="379" s="2" customFormat="1">
      <c r="A379" s="40"/>
      <c r="B379" s="41"/>
      <c r="C379" s="42"/>
      <c r="D379" s="235" t="s">
        <v>467</v>
      </c>
      <c r="E379" s="42"/>
      <c r="F379" s="276" t="s">
        <v>993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467</v>
      </c>
      <c r="AU379" s="19" t="s">
        <v>81</v>
      </c>
    </row>
    <row r="380" s="2" customFormat="1" ht="16.5" customHeight="1">
      <c r="A380" s="40"/>
      <c r="B380" s="41"/>
      <c r="C380" s="215" t="s">
        <v>1011</v>
      </c>
      <c r="D380" s="215" t="s">
        <v>146</v>
      </c>
      <c r="E380" s="216" t="s">
        <v>1297</v>
      </c>
      <c r="F380" s="217" t="s">
        <v>818</v>
      </c>
      <c r="G380" s="218" t="s">
        <v>375</v>
      </c>
      <c r="H380" s="219">
        <v>2</v>
      </c>
      <c r="I380" s="220"/>
      <c r="J380" s="221">
        <f>ROUND(I380*H380,2)</f>
        <v>0</v>
      </c>
      <c r="K380" s="217" t="s">
        <v>21</v>
      </c>
      <c r="L380" s="46"/>
      <c r="M380" s="222" t="s">
        <v>21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279</v>
      </c>
      <c r="AT380" s="226" t="s">
        <v>146</v>
      </c>
      <c r="AU380" s="226" t="s">
        <v>81</v>
      </c>
      <c r="AY380" s="19" t="s">
        <v>144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81</v>
      </c>
      <c r="BK380" s="227">
        <f>ROUND(I380*H380,2)</f>
        <v>0</v>
      </c>
      <c r="BL380" s="19" t="s">
        <v>279</v>
      </c>
      <c r="BM380" s="226" t="s">
        <v>1298</v>
      </c>
    </row>
    <row r="381" s="2" customFormat="1" ht="16.5" customHeight="1">
      <c r="A381" s="40"/>
      <c r="B381" s="41"/>
      <c r="C381" s="215" t="s">
        <v>1299</v>
      </c>
      <c r="D381" s="215" t="s">
        <v>146</v>
      </c>
      <c r="E381" s="216" t="s">
        <v>1300</v>
      </c>
      <c r="F381" s="217" t="s">
        <v>1301</v>
      </c>
      <c r="G381" s="218" t="s">
        <v>375</v>
      </c>
      <c r="H381" s="219">
        <v>1</v>
      </c>
      <c r="I381" s="220"/>
      <c r="J381" s="221">
        <f>ROUND(I381*H381,2)</f>
        <v>0</v>
      </c>
      <c r="K381" s="217" t="s">
        <v>21</v>
      </c>
      <c r="L381" s="46"/>
      <c r="M381" s="222" t="s">
        <v>21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279</v>
      </c>
      <c r="AT381" s="226" t="s">
        <v>146</v>
      </c>
      <c r="AU381" s="226" t="s">
        <v>81</v>
      </c>
      <c r="AY381" s="19" t="s">
        <v>144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81</v>
      </c>
      <c r="BK381" s="227">
        <f>ROUND(I381*H381,2)</f>
        <v>0</v>
      </c>
      <c r="BL381" s="19" t="s">
        <v>279</v>
      </c>
      <c r="BM381" s="226" t="s">
        <v>1302</v>
      </c>
    </row>
    <row r="382" s="2" customFormat="1">
      <c r="A382" s="40"/>
      <c r="B382" s="41"/>
      <c r="C382" s="42"/>
      <c r="D382" s="235" t="s">
        <v>467</v>
      </c>
      <c r="E382" s="42"/>
      <c r="F382" s="276" t="s">
        <v>993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467</v>
      </c>
      <c r="AU382" s="19" t="s">
        <v>81</v>
      </c>
    </row>
    <row r="383" s="2" customFormat="1" ht="16.5" customHeight="1">
      <c r="A383" s="40"/>
      <c r="B383" s="41"/>
      <c r="C383" s="215" t="s">
        <v>1014</v>
      </c>
      <c r="D383" s="215" t="s">
        <v>146</v>
      </c>
      <c r="E383" s="216" t="s">
        <v>1303</v>
      </c>
      <c r="F383" s="217" t="s">
        <v>818</v>
      </c>
      <c r="G383" s="218" t="s">
        <v>375</v>
      </c>
      <c r="H383" s="219">
        <v>1</v>
      </c>
      <c r="I383" s="220"/>
      <c r="J383" s="221">
        <f>ROUND(I383*H383,2)</f>
        <v>0</v>
      </c>
      <c r="K383" s="217" t="s">
        <v>21</v>
      </c>
      <c r="L383" s="46"/>
      <c r="M383" s="222" t="s">
        <v>21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279</v>
      </c>
      <c r="AT383" s="226" t="s">
        <v>146</v>
      </c>
      <c r="AU383" s="226" t="s">
        <v>81</v>
      </c>
      <c r="AY383" s="19" t="s">
        <v>144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81</v>
      </c>
      <c r="BK383" s="227">
        <f>ROUND(I383*H383,2)</f>
        <v>0</v>
      </c>
      <c r="BL383" s="19" t="s">
        <v>279</v>
      </c>
      <c r="BM383" s="226" t="s">
        <v>1304</v>
      </c>
    </row>
    <row r="384" s="2" customFormat="1" ht="21.75" customHeight="1">
      <c r="A384" s="40"/>
      <c r="B384" s="41"/>
      <c r="C384" s="215" t="s">
        <v>1305</v>
      </c>
      <c r="D384" s="215" t="s">
        <v>146</v>
      </c>
      <c r="E384" s="216" t="s">
        <v>1306</v>
      </c>
      <c r="F384" s="217" t="s">
        <v>1307</v>
      </c>
      <c r="G384" s="218" t="s">
        <v>375</v>
      </c>
      <c r="H384" s="219">
        <v>2</v>
      </c>
      <c r="I384" s="220"/>
      <c r="J384" s="221">
        <f>ROUND(I384*H384,2)</f>
        <v>0</v>
      </c>
      <c r="K384" s="217" t="s">
        <v>21</v>
      </c>
      <c r="L384" s="46"/>
      <c r="M384" s="222" t="s">
        <v>21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279</v>
      </c>
      <c r="AT384" s="226" t="s">
        <v>146</v>
      </c>
      <c r="AU384" s="226" t="s">
        <v>81</v>
      </c>
      <c r="AY384" s="19" t="s">
        <v>144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81</v>
      </c>
      <c r="BK384" s="227">
        <f>ROUND(I384*H384,2)</f>
        <v>0</v>
      </c>
      <c r="BL384" s="19" t="s">
        <v>279</v>
      </c>
      <c r="BM384" s="226" t="s">
        <v>1308</v>
      </c>
    </row>
    <row r="385" s="2" customFormat="1">
      <c r="A385" s="40"/>
      <c r="B385" s="41"/>
      <c r="C385" s="42"/>
      <c r="D385" s="235" t="s">
        <v>467</v>
      </c>
      <c r="E385" s="42"/>
      <c r="F385" s="276" t="s">
        <v>1309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467</v>
      </c>
      <c r="AU385" s="19" t="s">
        <v>81</v>
      </c>
    </row>
    <row r="386" s="2" customFormat="1" ht="16.5" customHeight="1">
      <c r="A386" s="40"/>
      <c r="B386" s="41"/>
      <c r="C386" s="215" t="s">
        <v>1017</v>
      </c>
      <c r="D386" s="215" t="s">
        <v>146</v>
      </c>
      <c r="E386" s="216" t="s">
        <v>1310</v>
      </c>
      <c r="F386" s="217" t="s">
        <v>813</v>
      </c>
      <c r="G386" s="218" t="s">
        <v>375</v>
      </c>
      <c r="H386" s="219">
        <v>2</v>
      </c>
      <c r="I386" s="220"/>
      <c r="J386" s="221">
        <f>ROUND(I386*H386,2)</f>
        <v>0</v>
      </c>
      <c r="K386" s="217" t="s">
        <v>21</v>
      </c>
      <c r="L386" s="46"/>
      <c r="M386" s="222" t="s">
        <v>21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279</v>
      </c>
      <c r="AT386" s="226" t="s">
        <v>146</v>
      </c>
      <c r="AU386" s="226" t="s">
        <v>81</v>
      </c>
      <c r="AY386" s="19" t="s">
        <v>144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81</v>
      </c>
      <c r="BK386" s="227">
        <f>ROUND(I386*H386,2)</f>
        <v>0</v>
      </c>
      <c r="BL386" s="19" t="s">
        <v>279</v>
      </c>
      <c r="BM386" s="226" t="s">
        <v>1311</v>
      </c>
    </row>
    <row r="387" s="2" customFormat="1" ht="16.5" customHeight="1">
      <c r="A387" s="40"/>
      <c r="B387" s="41"/>
      <c r="C387" s="215" t="s">
        <v>1312</v>
      </c>
      <c r="D387" s="215" t="s">
        <v>146</v>
      </c>
      <c r="E387" s="216" t="s">
        <v>1313</v>
      </c>
      <c r="F387" s="217" t="s">
        <v>820</v>
      </c>
      <c r="G387" s="218" t="s">
        <v>177</v>
      </c>
      <c r="H387" s="219">
        <v>6</v>
      </c>
      <c r="I387" s="220"/>
      <c r="J387" s="221">
        <f>ROUND(I387*H387,2)</f>
        <v>0</v>
      </c>
      <c r="K387" s="217" t="s">
        <v>21</v>
      </c>
      <c r="L387" s="46"/>
      <c r="M387" s="222" t="s">
        <v>21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279</v>
      </c>
      <c r="AT387" s="226" t="s">
        <v>146</v>
      </c>
      <c r="AU387" s="226" t="s">
        <v>81</v>
      </c>
      <c r="AY387" s="19" t="s">
        <v>144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81</v>
      </c>
      <c r="BK387" s="227">
        <f>ROUND(I387*H387,2)</f>
        <v>0</v>
      </c>
      <c r="BL387" s="19" t="s">
        <v>279</v>
      </c>
      <c r="BM387" s="226" t="s">
        <v>1314</v>
      </c>
    </row>
    <row r="388" s="2" customFormat="1">
      <c r="A388" s="40"/>
      <c r="B388" s="41"/>
      <c r="C388" s="42"/>
      <c r="D388" s="235" t="s">
        <v>467</v>
      </c>
      <c r="E388" s="42"/>
      <c r="F388" s="276" t="s">
        <v>821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467</v>
      </c>
      <c r="AU388" s="19" t="s">
        <v>81</v>
      </c>
    </row>
    <row r="389" s="2" customFormat="1" ht="16.5" customHeight="1">
      <c r="A389" s="40"/>
      <c r="B389" s="41"/>
      <c r="C389" s="215" t="s">
        <v>1019</v>
      </c>
      <c r="D389" s="215" t="s">
        <v>146</v>
      </c>
      <c r="E389" s="216" t="s">
        <v>1315</v>
      </c>
      <c r="F389" s="217" t="s">
        <v>823</v>
      </c>
      <c r="G389" s="218" t="s">
        <v>177</v>
      </c>
      <c r="H389" s="219">
        <v>6</v>
      </c>
      <c r="I389" s="220"/>
      <c r="J389" s="221">
        <f>ROUND(I389*H389,2)</f>
        <v>0</v>
      </c>
      <c r="K389" s="217" t="s">
        <v>21</v>
      </c>
      <c r="L389" s="46"/>
      <c r="M389" s="222" t="s">
        <v>21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279</v>
      </c>
      <c r="AT389" s="226" t="s">
        <v>146</v>
      </c>
      <c r="AU389" s="226" t="s">
        <v>81</v>
      </c>
      <c r="AY389" s="19" t="s">
        <v>144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81</v>
      </c>
      <c r="BK389" s="227">
        <f>ROUND(I389*H389,2)</f>
        <v>0</v>
      </c>
      <c r="BL389" s="19" t="s">
        <v>279</v>
      </c>
      <c r="BM389" s="226" t="s">
        <v>1316</v>
      </c>
    </row>
    <row r="390" s="2" customFormat="1" ht="16.5" customHeight="1">
      <c r="A390" s="40"/>
      <c r="B390" s="41"/>
      <c r="C390" s="215" t="s">
        <v>1317</v>
      </c>
      <c r="D390" s="215" t="s">
        <v>146</v>
      </c>
      <c r="E390" s="216" t="s">
        <v>1318</v>
      </c>
      <c r="F390" s="217" t="s">
        <v>1137</v>
      </c>
      <c r="G390" s="218" t="s">
        <v>185</v>
      </c>
      <c r="H390" s="219">
        <v>15</v>
      </c>
      <c r="I390" s="220"/>
      <c r="J390" s="221">
        <f>ROUND(I390*H390,2)</f>
        <v>0</v>
      </c>
      <c r="K390" s="217" t="s">
        <v>21</v>
      </c>
      <c r="L390" s="46"/>
      <c r="M390" s="222" t="s">
        <v>21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279</v>
      </c>
      <c r="AT390" s="226" t="s">
        <v>146</v>
      </c>
      <c r="AU390" s="226" t="s">
        <v>81</v>
      </c>
      <c r="AY390" s="19" t="s">
        <v>144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81</v>
      </c>
      <c r="BK390" s="227">
        <f>ROUND(I390*H390,2)</f>
        <v>0</v>
      </c>
      <c r="BL390" s="19" t="s">
        <v>279</v>
      </c>
      <c r="BM390" s="226" t="s">
        <v>1319</v>
      </c>
    </row>
    <row r="391" s="2" customFormat="1">
      <c r="A391" s="40"/>
      <c r="B391" s="41"/>
      <c r="C391" s="42"/>
      <c r="D391" s="235" t="s">
        <v>467</v>
      </c>
      <c r="E391" s="42"/>
      <c r="F391" s="276" t="s">
        <v>826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467</v>
      </c>
      <c r="AU391" s="19" t="s">
        <v>81</v>
      </c>
    </row>
    <row r="392" s="2" customFormat="1" ht="16.5" customHeight="1">
      <c r="A392" s="40"/>
      <c r="B392" s="41"/>
      <c r="C392" s="215" t="s">
        <v>1022</v>
      </c>
      <c r="D392" s="215" t="s">
        <v>146</v>
      </c>
      <c r="E392" s="216" t="s">
        <v>1320</v>
      </c>
      <c r="F392" s="217" t="s">
        <v>823</v>
      </c>
      <c r="G392" s="218" t="s">
        <v>185</v>
      </c>
      <c r="H392" s="219">
        <v>15</v>
      </c>
      <c r="I392" s="220"/>
      <c r="J392" s="221">
        <f>ROUND(I392*H392,2)</f>
        <v>0</v>
      </c>
      <c r="K392" s="217" t="s">
        <v>21</v>
      </c>
      <c r="L392" s="46"/>
      <c r="M392" s="222" t="s">
        <v>21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279</v>
      </c>
      <c r="AT392" s="226" t="s">
        <v>146</v>
      </c>
      <c r="AU392" s="226" t="s">
        <v>81</v>
      </c>
      <c r="AY392" s="19" t="s">
        <v>144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81</v>
      </c>
      <c r="BK392" s="227">
        <f>ROUND(I392*H392,2)</f>
        <v>0</v>
      </c>
      <c r="BL392" s="19" t="s">
        <v>279</v>
      </c>
      <c r="BM392" s="226" t="s">
        <v>1321</v>
      </c>
    </row>
    <row r="393" s="2" customFormat="1" ht="16.5" customHeight="1">
      <c r="A393" s="40"/>
      <c r="B393" s="41"/>
      <c r="C393" s="215" t="s">
        <v>1322</v>
      </c>
      <c r="D393" s="215" t="s">
        <v>146</v>
      </c>
      <c r="E393" s="216" t="s">
        <v>1323</v>
      </c>
      <c r="F393" s="217" t="s">
        <v>1324</v>
      </c>
      <c r="G393" s="218" t="s">
        <v>185</v>
      </c>
      <c r="H393" s="219">
        <v>3</v>
      </c>
      <c r="I393" s="220"/>
      <c r="J393" s="221">
        <f>ROUND(I393*H393,2)</f>
        <v>0</v>
      </c>
      <c r="K393" s="217" t="s">
        <v>21</v>
      </c>
      <c r="L393" s="46"/>
      <c r="M393" s="222" t="s">
        <v>21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279</v>
      </c>
      <c r="AT393" s="226" t="s">
        <v>146</v>
      </c>
      <c r="AU393" s="226" t="s">
        <v>81</v>
      </c>
      <c r="AY393" s="19" t="s">
        <v>144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81</v>
      </c>
      <c r="BK393" s="227">
        <f>ROUND(I393*H393,2)</f>
        <v>0</v>
      </c>
      <c r="BL393" s="19" t="s">
        <v>279</v>
      </c>
      <c r="BM393" s="226" t="s">
        <v>1325</v>
      </c>
    </row>
    <row r="394" s="2" customFormat="1">
      <c r="A394" s="40"/>
      <c r="B394" s="41"/>
      <c r="C394" s="42"/>
      <c r="D394" s="235" t="s">
        <v>467</v>
      </c>
      <c r="E394" s="42"/>
      <c r="F394" s="276" t="s">
        <v>826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467</v>
      </c>
      <c r="AU394" s="19" t="s">
        <v>81</v>
      </c>
    </row>
    <row r="395" s="2" customFormat="1" ht="16.5" customHeight="1">
      <c r="A395" s="40"/>
      <c r="B395" s="41"/>
      <c r="C395" s="215" t="s">
        <v>1024</v>
      </c>
      <c r="D395" s="215" t="s">
        <v>146</v>
      </c>
      <c r="E395" s="216" t="s">
        <v>1326</v>
      </c>
      <c r="F395" s="217" t="s">
        <v>823</v>
      </c>
      <c r="G395" s="218" t="s">
        <v>185</v>
      </c>
      <c r="H395" s="219">
        <v>3</v>
      </c>
      <c r="I395" s="220"/>
      <c r="J395" s="221">
        <f>ROUND(I395*H395,2)</f>
        <v>0</v>
      </c>
      <c r="K395" s="217" t="s">
        <v>21</v>
      </c>
      <c r="L395" s="46"/>
      <c r="M395" s="222" t="s">
        <v>21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279</v>
      </c>
      <c r="AT395" s="226" t="s">
        <v>146</v>
      </c>
      <c r="AU395" s="226" t="s">
        <v>81</v>
      </c>
      <c r="AY395" s="19" t="s">
        <v>144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81</v>
      </c>
      <c r="BK395" s="227">
        <f>ROUND(I395*H395,2)</f>
        <v>0</v>
      </c>
      <c r="BL395" s="19" t="s">
        <v>279</v>
      </c>
      <c r="BM395" s="226" t="s">
        <v>1327</v>
      </c>
    </row>
    <row r="396" s="2" customFormat="1" ht="16.5" customHeight="1">
      <c r="A396" s="40"/>
      <c r="B396" s="41"/>
      <c r="C396" s="215" t="s">
        <v>1328</v>
      </c>
      <c r="D396" s="215" t="s">
        <v>146</v>
      </c>
      <c r="E396" s="216" t="s">
        <v>1329</v>
      </c>
      <c r="F396" s="217" t="s">
        <v>1330</v>
      </c>
      <c r="G396" s="218" t="s">
        <v>185</v>
      </c>
      <c r="H396" s="219">
        <v>25</v>
      </c>
      <c r="I396" s="220"/>
      <c r="J396" s="221">
        <f>ROUND(I396*H396,2)</f>
        <v>0</v>
      </c>
      <c r="K396" s="217" t="s">
        <v>21</v>
      </c>
      <c r="L396" s="46"/>
      <c r="M396" s="222" t="s">
        <v>21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279</v>
      </c>
      <c r="AT396" s="226" t="s">
        <v>146</v>
      </c>
      <c r="AU396" s="226" t="s">
        <v>81</v>
      </c>
      <c r="AY396" s="19" t="s">
        <v>144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81</v>
      </c>
      <c r="BK396" s="227">
        <f>ROUND(I396*H396,2)</f>
        <v>0</v>
      </c>
      <c r="BL396" s="19" t="s">
        <v>279</v>
      </c>
      <c r="BM396" s="226" t="s">
        <v>1331</v>
      </c>
    </row>
    <row r="397" s="2" customFormat="1">
      <c r="A397" s="40"/>
      <c r="B397" s="41"/>
      <c r="C397" s="42"/>
      <c r="D397" s="235" t="s">
        <v>467</v>
      </c>
      <c r="E397" s="42"/>
      <c r="F397" s="276" t="s">
        <v>826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467</v>
      </c>
      <c r="AU397" s="19" t="s">
        <v>81</v>
      </c>
    </row>
    <row r="398" s="2" customFormat="1" ht="16.5" customHeight="1">
      <c r="A398" s="40"/>
      <c r="B398" s="41"/>
      <c r="C398" s="215" t="s">
        <v>1027</v>
      </c>
      <c r="D398" s="215" t="s">
        <v>146</v>
      </c>
      <c r="E398" s="216" t="s">
        <v>1332</v>
      </c>
      <c r="F398" s="217" t="s">
        <v>823</v>
      </c>
      <c r="G398" s="218" t="s">
        <v>185</v>
      </c>
      <c r="H398" s="219">
        <v>25</v>
      </c>
      <c r="I398" s="220"/>
      <c r="J398" s="221">
        <f>ROUND(I398*H398,2)</f>
        <v>0</v>
      </c>
      <c r="K398" s="217" t="s">
        <v>21</v>
      </c>
      <c r="L398" s="46"/>
      <c r="M398" s="222" t="s">
        <v>21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279</v>
      </c>
      <c r="AT398" s="226" t="s">
        <v>146</v>
      </c>
      <c r="AU398" s="226" t="s">
        <v>81</v>
      </c>
      <c r="AY398" s="19" t="s">
        <v>144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81</v>
      </c>
      <c r="BK398" s="227">
        <f>ROUND(I398*H398,2)</f>
        <v>0</v>
      </c>
      <c r="BL398" s="19" t="s">
        <v>279</v>
      </c>
      <c r="BM398" s="226" t="s">
        <v>1333</v>
      </c>
    </row>
    <row r="399" s="2" customFormat="1" ht="16.5" customHeight="1">
      <c r="A399" s="40"/>
      <c r="B399" s="41"/>
      <c r="C399" s="215" t="s">
        <v>1334</v>
      </c>
      <c r="D399" s="215" t="s">
        <v>146</v>
      </c>
      <c r="E399" s="216" t="s">
        <v>1335</v>
      </c>
      <c r="F399" s="217" t="s">
        <v>1336</v>
      </c>
      <c r="G399" s="218" t="s">
        <v>185</v>
      </c>
      <c r="H399" s="219">
        <v>30</v>
      </c>
      <c r="I399" s="220"/>
      <c r="J399" s="221">
        <f>ROUND(I399*H399,2)</f>
        <v>0</v>
      </c>
      <c r="K399" s="217" t="s">
        <v>21</v>
      </c>
      <c r="L399" s="46"/>
      <c r="M399" s="222" t="s">
        <v>21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279</v>
      </c>
      <c r="AT399" s="226" t="s">
        <v>146</v>
      </c>
      <c r="AU399" s="226" t="s">
        <v>81</v>
      </c>
      <c r="AY399" s="19" t="s">
        <v>144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81</v>
      </c>
      <c r="BK399" s="227">
        <f>ROUND(I399*H399,2)</f>
        <v>0</v>
      </c>
      <c r="BL399" s="19" t="s">
        <v>279</v>
      </c>
      <c r="BM399" s="226" t="s">
        <v>1337</v>
      </c>
    </row>
    <row r="400" s="2" customFormat="1">
      <c r="A400" s="40"/>
      <c r="B400" s="41"/>
      <c r="C400" s="42"/>
      <c r="D400" s="235" t="s">
        <v>467</v>
      </c>
      <c r="E400" s="42"/>
      <c r="F400" s="276" t="s">
        <v>826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467</v>
      </c>
      <c r="AU400" s="19" t="s">
        <v>81</v>
      </c>
    </row>
    <row r="401" s="2" customFormat="1" ht="16.5" customHeight="1">
      <c r="A401" s="40"/>
      <c r="B401" s="41"/>
      <c r="C401" s="215" t="s">
        <v>1030</v>
      </c>
      <c r="D401" s="215" t="s">
        <v>146</v>
      </c>
      <c r="E401" s="216" t="s">
        <v>1338</v>
      </c>
      <c r="F401" s="217" t="s">
        <v>823</v>
      </c>
      <c r="G401" s="218" t="s">
        <v>185</v>
      </c>
      <c r="H401" s="219">
        <v>30</v>
      </c>
      <c r="I401" s="220"/>
      <c r="J401" s="221">
        <f>ROUND(I401*H401,2)</f>
        <v>0</v>
      </c>
      <c r="K401" s="217" t="s">
        <v>21</v>
      </c>
      <c r="L401" s="46"/>
      <c r="M401" s="222" t="s">
        <v>21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279</v>
      </c>
      <c r="AT401" s="226" t="s">
        <v>146</v>
      </c>
      <c r="AU401" s="226" t="s">
        <v>81</v>
      </c>
      <c r="AY401" s="19" t="s">
        <v>144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81</v>
      </c>
      <c r="BK401" s="227">
        <f>ROUND(I401*H401,2)</f>
        <v>0</v>
      </c>
      <c r="BL401" s="19" t="s">
        <v>279</v>
      </c>
      <c r="BM401" s="226" t="s">
        <v>1339</v>
      </c>
    </row>
    <row r="402" s="2" customFormat="1" ht="16.5" customHeight="1">
      <c r="A402" s="40"/>
      <c r="B402" s="41"/>
      <c r="C402" s="215" t="s">
        <v>1340</v>
      </c>
      <c r="D402" s="215" t="s">
        <v>146</v>
      </c>
      <c r="E402" s="216" t="s">
        <v>1341</v>
      </c>
      <c r="F402" s="217" t="s">
        <v>1149</v>
      </c>
      <c r="G402" s="218" t="s">
        <v>177</v>
      </c>
      <c r="H402" s="219">
        <v>10</v>
      </c>
      <c r="I402" s="220"/>
      <c r="J402" s="221">
        <f>ROUND(I402*H402,2)</f>
        <v>0</v>
      </c>
      <c r="K402" s="217" t="s">
        <v>21</v>
      </c>
      <c r="L402" s="46"/>
      <c r="M402" s="222" t="s">
        <v>21</v>
      </c>
      <c r="N402" s="223" t="s">
        <v>44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279</v>
      </c>
      <c r="AT402" s="226" t="s">
        <v>146</v>
      </c>
      <c r="AU402" s="226" t="s">
        <v>81</v>
      </c>
      <c r="AY402" s="19" t="s">
        <v>144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81</v>
      </c>
      <c r="BK402" s="227">
        <f>ROUND(I402*H402,2)</f>
        <v>0</v>
      </c>
      <c r="BL402" s="19" t="s">
        <v>279</v>
      </c>
      <c r="BM402" s="226" t="s">
        <v>1342</v>
      </c>
    </row>
    <row r="403" s="2" customFormat="1">
      <c r="A403" s="40"/>
      <c r="B403" s="41"/>
      <c r="C403" s="42"/>
      <c r="D403" s="235" t="s">
        <v>467</v>
      </c>
      <c r="E403" s="42"/>
      <c r="F403" s="276" t="s">
        <v>1151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467</v>
      </c>
      <c r="AU403" s="19" t="s">
        <v>81</v>
      </c>
    </row>
    <row r="404" s="2" customFormat="1" ht="16.5" customHeight="1">
      <c r="A404" s="40"/>
      <c r="B404" s="41"/>
      <c r="C404" s="215" t="s">
        <v>1034</v>
      </c>
      <c r="D404" s="215" t="s">
        <v>146</v>
      </c>
      <c r="E404" s="216" t="s">
        <v>1343</v>
      </c>
      <c r="F404" s="217" t="s">
        <v>838</v>
      </c>
      <c r="G404" s="218" t="s">
        <v>177</v>
      </c>
      <c r="H404" s="219">
        <v>10</v>
      </c>
      <c r="I404" s="220"/>
      <c r="J404" s="221">
        <f>ROUND(I404*H404,2)</f>
        <v>0</v>
      </c>
      <c r="K404" s="217" t="s">
        <v>21</v>
      </c>
      <c r="L404" s="46"/>
      <c r="M404" s="222" t="s">
        <v>21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279</v>
      </c>
      <c r="AT404" s="226" t="s">
        <v>146</v>
      </c>
      <c r="AU404" s="226" t="s">
        <v>81</v>
      </c>
      <c r="AY404" s="19" t="s">
        <v>144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81</v>
      </c>
      <c r="BK404" s="227">
        <f>ROUND(I404*H404,2)</f>
        <v>0</v>
      </c>
      <c r="BL404" s="19" t="s">
        <v>279</v>
      </c>
      <c r="BM404" s="226" t="s">
        <v>1344</v>
      </c>
    </row>
    <row r="405" s="2" customFormat="1" ht="16.5" customHeight="1">
      <c r="A405" s="40"/>
      <c r="B405" s="41"/>
      <c r="C405" s="215" t="s">
        <v>1345</v>
      </c>
      <c r="D405" s="215" t="s">
        <v>146</v>
      </c>
      <c r="E405" s="216" t="s">
        <v>1346</v>
      </c>
      <c r="F405" s="217" t="s">
        <v>1347</v>
      </c>
      <c r="G405" s="218" t="s">
        <v>177</v>
      </c>
      <c r="H405" s="219">
        <v>25</v>
      </c>
      <c r="I405" s="220"/>
      <c r="J405" s="221">
        <f>ROUND(I405*H405,2)</f>
        <v>0</v>
      </c>
      <c r="K405" s="217" t="s">
        <v>21</v>
      </c>
      <c r="L405" s="46"/>
      <c r="M405" s="222" t="s">
        <v>21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279</v>
      </c>
      <c r="AT405" s="226" t="s">
        <v>146</v>
      </c>
      <c r="AU405" s="226" t="s">
        <v>81</v>
      </c>
      <c r="AY405" s="19" t="s">
        <v>144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81</v>
      </c>
      <c r="BK405" s="227">
        <f>ROUND(I405*H405,2)</f>
        <v>0</v>
      </c>
      <c r="BL405" s="19" t="s">
        <v>279</v>
      </c>
      <c r="BM405" s="226" t="s">
        <v>1348</v>
      </c>
    </row>
    <row r="406" s="2" customFormat="1">
      <c r="A406" s="40"/>
      <c r="B406" s="41"/>
      <c r="C406" s="42"/>
      <c r="D406" s="235" t="s">
        <v>467</v>
      </c>
      <c r="E406" s="42"/>
      <c r="F406" s="276" t="s">
        <v>1349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467</v>
      </c>
      <c r="AU406" s="19" t="s">
        <v>81</v>
      </c>
    </row>
    <row r="407" s="2" customFormat="1" ht="16.5" customHeight="1">
      <c r="A407" s="40"/>
      <c r="B407" s="41"/>
      <c r="C407" s="215" t="s">
        <v>1036</v>
      </c>
      <c r="D407" s="215" t="s">
        <v>146</v>
      </c>
      <c r="E407" s="216" t="s">
        <v>1350</v>
      </c>
      <c r="F407" s="217" t="s">
        <v>838</v>
      </c>
      <c r="G407" s="218" t="s">
        <v>177</v>
      </c>
      <c r="H407" s="219">
        <v>25</v>
      </c>
      <c r="I407" s="220"/>
      <c r="J407" s="221">
        <f>ROUND(I407*H407,2)</f>
        <v>0</v>
      </c>
      <c r="K407" s="217" t="s">
        <v>21</v>
      </c>
      <c r="L407" s="46"/>
      <c r="M407" s="222" t="s">
        <v>21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279</v>
      </c>
      <c r="AT407" s="226" t="s">
        <v>146</v>
      </c>
      <c r="AU407" s="226" t="s">
        <v>81</v>
      </c>
      <c r="AY407" s="19" t="s">
        <v>144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81</v>
      </c>
      <c r="BK407" s="227">
        <f>ROUND(I407*H407,2)</f>
        <v>0</v>
      </c>
      <c r="BL407" s="19" t="s">
        <v>279</v>
      </c>
      <c r="BM407" s="226" t="s">
        <v>1351</v>
      </c>
    </row>
    <row r="408" s="2" customFormat="1" ht="24.15" customHeight="1">
      <c r="A408" s="40"/>
      <c r="B408" s="41"/>
      <c r="C408" s="215" t="s">
        <v>1352</v>
      </c>
      <c r="D408" s="215" t="s">
        <v>146</v>
      </c>
      <c r="E408" s="216" t="s">
        <v>1353</v>
      </c>
      <c r="F408" s="217" t="s">
        <v>1156</v>
      </c>
      <c r="G408" s="218" t="s">
        <v>177</v>
      </c>
      <c r="H408" s="219">
        <v>4</v>
      </c>
      <c r="I408" s="220"/>
      <c r="J408" s="221">
        <f>ROUND(I408*H408,2)</f>
        <v>0</v>
      </c>
      <c r="K408" s="217" t="s">
        <v>21</v>
      </c>
      <c r="L408" s="46"/>
      <c r="M408" s="222" t="s">
        <v>21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279</v>
      </c>
      <c r="AT408" s="226" t="s">
        <v>146</v>
      </c>
      <c r="AU408" s="226" t="s">
        <v>81</v>
      </c>
      <c r="AY408" s="19" t="s">
        <v>144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81</v>
      </c>
      <c r="BK408" s="227">
        <f>ROUND(I408*H408,2)</f>
        <v>0</v>
      </c>
      <c r="BL408" s="19" t="s">
        <v>279</v>
      </c>
      <c r="BM408" s="226" t="s">
        <v>1354</v>
      </c>
    </row>
    <row r="409" s="2" customFormat="1">
      <c r="A409" s="40"/>
      <c r="B409" s="41"/>
      <c r="C409" s="42"/>
      <c r="D409" s="235" t="s">
        <v>467</v>
      </c>
      <c r="E409" s="42"/>
      <c r="F409" s="276" t="s">
        <v>1158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467</v>
      </c>
      <c r="AU409" s="19" t="s">
        <v>81</v>
      </c>
    </row>
    <row r="410" s="2" customFormat="1" ht="16.5" customHeight="1">
      <c r="A410" s="40"/>
      <c r="B410" s="41"/>
      <c r="C410" s="215" t="s">
        <v>1039</v>
      </c>
      <c r="D410" s="215" t="s">
        <v>146</v>
      </c>
      <c r="E410" s="216" t="s">
        <v>1355</v>
      </c>
      <c r="F410" s="217" t="s">
        <v>1161</v>
      </c>
      <c r="G410" s="218" t="s">
        <v>177</v>
      </c>
      <c r="H410" s="219">
        <v>4</v>
      </c>
      <c r="I410" s="220"/>
      <c r="J410" s="221">
        <f>ROUND(I410*H410,2)</f>
        <v>0</v>
      </c>
      <c r="K410" s="217" t="s">
        <v>21</v>
      </c>
      <c r="L410" s="46"/>
      <c r="M410" s="222" t="s">
        <v>21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279</v>
      </c>
      <c r="AT410" s="226" t="s">
        <v>146</v>
      </c>
      <c r="AU410" s="226" t="s">
        <v>81</v>
      </c>
      <c r="AY410" s="19" t="s">
        <v>144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81</v>
      </c>
      <c r="BK410" s="227">
        <f>ROUND(I410*H410,2)</f>
        <v>0</v>
      </c>
      <c r="BL410" s="19" t="s">
        <v>279</v>
      </c>
      <c r="BM410" s="226" t="s">
        <v>1356</v>
      </c>
    </row>
    <row r="411" s="2" customFormat="1" ht="24.15" customHeight="1">
      <c r="A411" s="40"/>
      <c r="B411" s="41"/>
      <c r="C411" s="215" t="s">
        <v>1357</v>
      </c>
      <c r="D411" s="215" t="s">
        <v>146</v>
      </c>
      <c r="E411" s="216" t="s">
        <v>1358</v>
      </c>
      <c r="F411" s="217" t="s">
        <v>840</v>
      </c>
      <c r="G411" s="218" t="s">
        <v>177</v>
      </c>
      <c r="H411" s="219">
        <v>30</v>
      </c>
      <c r="I411" s="220"/>
      <c r="J411" s="221">
        <f>ROUND(I411*H411,2)</f>
        <v>0</v>
      </c>
      <c r="K411" s="217" t="s">
        <v>21</v>
      </c>
      <c r="L411" s="46"/>
      <c r="M411" s="222" t="s">
        <v>21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279</v>
      </c>
      <c r="AT411" s="226" t="s">
        <v>146</v>
      </c>
      <c r="AU411" s="226" t="s">
        <v>81</v>
      </c>
      <c r="AY411" s="19" t="s">
        <v>144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81</v>
      </c>
      <c r="BK411" s="227">
        <f>ROUND(I411*H411,2)</f>
        <v>0</v>
      </c>
      <c r="BL411" s="19" t="s">
        <v>279</v>
      </c>
      <c r="BM411" s="226" t="s">
        <v>1359</v>
      </c>
    </row>
    <row r="412" s="2" customFormat="1">
      <c r="A412" s="40"/>
      <c r="B412" s="41"/>
      <c r="C412" s="42"/>
      <c r="D412" s="235" t="s">
        <v>467</v>
      </c>
      <c r="E412" s="42"/>
      <c r="F412" s="276" t="s">
        <v>841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467</v>
      </c>
      <c r="AU412" s="19" t="s">
        <v>81</v>
      </c>
    </row>
    <row r="413" s="2" customFormat="1" ht="16.5" customHeight="1">
      <c r="A413" s="40"/>
      <c r="B413" s="41"/>
      <c r="C413" s="215" t="s">
        <v>1041</v>
      </c>
      <c r="D413" s="215" t="s">
        <v>146</v>
      </c>
      <c r="E413" s="216" t="s">
        <v>1360</v>
      </c>
      <c r="F413" s="217" t="s">
        <v>843</v>
      </c>
      <c r="G413" s="218" t="s">
        <v>177</v>
      </c>
      <c r="H413" s="219">
        <v>30</v>
      </c>
      <c r="I413" s="220"/>
      <c r="J413" s="221">
        <f>ROUND(I413*H413,2)</f>
        <v>0</v>
      </c>
      <c r="K413" s="217" t="s">
        <v>21</v>
      </c>
      <c r="L413" s="46"/>
      <c r="M413" s="222" t="s">
        <v>21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279</v>
      </c>
      <c r="AT413" s="226" t="s">
        <v>146</v>
      </c>
      <c r="AU413" s="226" t="s">
        <v>81</v>
      </c>
      <c r="AY413" s="19" t="s">
        <v>144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81</v>
      </c>
      <c r="BK413" s="227">
        <f>ROUND(I413*H413,2)</f>
        <v>0</v>
      </c>
      <c r="BL413" s="19" t="s">
        <v>279</v>
      </c>
      <c r="BM413" s="226" t="s">
        <v>1361</v>
      </c>
    </row>
    <row r="414" s="12" customFormat="1" ht="25.92" customHeight="1">
      <c r="A414" s="12"/>
      <c r="B414" s="199"/>
      <c r="C414" s="200"/>
      <c r="D414" s="201" t="s">
        <v>72</v>
      </c>
      <c r="E414" s="202" t="s">
        <v>381</v>
      </c>
      <c r="F414" s="202" t="s">
        <v>1362</v>
      </c>
      <c r="G414" s="200"/>
      <c r="H414" s="200"/>
      <c r="I414" s="203"/>
      <c r="J414" s="204">
        <f>BK414</f>
        <v>0</v>
      </c>
      <c r="K414" s="200"/>
      <c r="L414" s="205"/>
      <c r="M414" s="206"/>
      <c r="N414" s="207"/>
      <c r="O414" s="207"/>
      <c r="P414" s="208">
        <f>SUM(P415:P438)</f>
        <v>0</v>
      </c>
      <c r="Q414" s="207"/>
      <c r="R414" s="208">
        <f>SUM(R415:R438)</f>
        <v>0</v>
      </c>
      <c r="S414" s="207"/>
      <c r="T414" s="209">
        <f>SUM(T415:T438)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0" t="s">
        <v>81</v>
      </c>
      <c r="AT414" s="211" t="s">
        <v>72</v>
      </c>
      <c r="AU414" s="211" t="s">
        <v>73</v>
      </c>
      <c r="AY414" s="210" t="s">
        <v>144</v>
      </c>
      <c r="BK414" s="212">
        <f>SUM(BK415:BK438)</f>
        <v>0</v>
      </c>
    </row>
    <row r="415" s="2" customFormat="1" ht="24.15" customHeight="1">
      <c r="A415" s="40"/>
      <c r="B415" s="41"/>
      <c r="C415" s="215" t="s">
        <v>1363</v>
      </c>
      <c r="D415" s="215" t="s">
        <v>146</v>
      </c>
      <c r="E415" s="216" t="s">
        <v>1364</v>
      </c>
      <c r="F415" s="217" t="s">
        <v>1365</v>
      </c>
      <c r="G415" s="218" t="s">
        <v>375</v>
      </c>
      <c r="H415" s="219">
        <v>4</v>
      </c>
      <c r="I415" s="220"/>
      <c r="J415" s="221">
        <f>ROUND(I415*H415,2)</f>
        <v>0</v>
      </c>
      <c r="K415" s="217" t="s">
        <v>21</v>
      </c>
      <c r="L415" s="46"/>
      <c r="M415" s="222" t="s">
        <v>21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279</v>
      </c>
      <c r="AT415" s="226" t="s">
        <v>146</v>
      </c>
      <c r="AU415" s="226" t="s">
        <v>81</v>
      </c>
      <c r="AY415" s="19" t="s">
        <v>144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81</v>
      </c>
      <c r="BK415" s="227">
        <f>ROUND(I415*H415,2)</f>
        <v>0</v>
      </c>
      <c r="BL415" s="19" t="s">
        <v>279</v>
      </c>
      <c r="BM415" s="226" t="s">
        <v>1366</v>
      </c>
    </row>
    <row r="416" s="2" customFormat="1">
      <c r="A416" s="40"/>
      <c r="B416" s="41"/>
      <c r="C416" s="42"/>
      <c r="D416" s="235" t="s">
        <v>467</v>
      </c>
      <c r="E416" s="42"/>
      <c r="F416" s="276" t="s">
        <v>1367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467</v>
      </c>
      <c r="AU416" s="19" t="s">
        <v>81</v>
      </c>
    </row>
    <row r="417" s="2" customFormat="1" ht="16.5" customHeight="1">
      <c r="A417" s="40"/>
      <c r="B417" s="41"/>
      <c r="C417" s="215" t="s">
        <v>1044</v>
      </c>
      <c r="D417" s="215" t="s">
        <v>146</v>
      </c>
      <c r="E417" s="216" t="s">
        <v>1368</v>
      </c>
      <c r="F417" s="217" t="s">
        <v>1369</v>
      </c>
      <c r="G417" s="218" t="s">
        <v>375</v>
      </c>
      <c r="H417" s="219">
        <v>4</v>
      </c>
      <c r="I417" s="220"/>
      <c r="J417" s="221">
        <f>ROUND(I417*H417,2)</f>
        <v>0</v>
      </c>
      <c r="K417" s="217" t="s">
        <v>21</v>
      </c>
      <c r="L417" s="46"/>
      <c r="M417" s="222" t="s">
        <v>21</v>
      </c>
      <c r="N417" s="223" t="s">
        <v>44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279</v>
      </c>
      <c r="AT417" s="226" t="s">
        <v>146</v>
      </c>
      <c r="AU417" s="226" t="s">
        <v>81</v>
      </c>
      <c r="AY417" s="19" t="s">
        <v>144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81</v>
      </c>
      <c r="BK417" s="227">
        <f>ROUND(I417*H417,2)</f>
        <v>0</v>
      </c>
      <c r="BL417" s="19" t="s">
        <v>279</v>
      </c>
      <c r="BM417" s="226" t="s">
        <v>1370</v>
      </c>
    </row>
    <row r="418" s="2" customFormat="1" ht="21.75" customHeight="1">
      <c r="A418" s="40"/>
      <c r="B418" s="41"/>
      <c r="C418" s="215" t="s">
        <v>1371</v>
      </c>
      <c r="D418" s="215" t="s">
        <v>146</v>
      </c>
      <c r="E418" s="216" t="s">
        <v>1372</v>
      </c>
      <c r="F418" s="217" t="s">
        <v>1373</v>
      </c>
      <c r="G418" s="218" t="s">
        <v>375</v>
      </c>
      <c r="H418" s="219">
        <v>4</v>
      </c>
      <c r="I418" s="220"/>
      <c r="J418" s="221">
        <f>ROUND(I418*H418,2)</f>
        <v>0</v>
      </c>
      <c r="K418" s="217" t="s">
        <v>21</v>
      </c>
      <c r="L418" s="46"/>
      <c r="M418" s="222" t="s">
        <v>21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279</v>
      </c>
      <c r="AT418" s="226" t="s">
        <v>146</v>
      </c>
      <c r="AU418" s="226" t="s">
        <v>81</v>
      </c>
      <c r="AY418" s="19" t="s">
        <v>144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81</v>
      </c>
      <c r="BK418" s="227">
        <f>ROUND(I418*H418,2)</f>
        <v>0</v>
      </c>
      <c r="BL418" s="19" t="s">
        <v>279</v>
      </c>
      <c r="BM418" s="226" t="s">
        <v>1374</v>
      </c>
    </row>
    <row r="419" s="2" customFormat="1">
      <c r="A419" s="40"/>
      <c r="B419" s="41"/>
      <c r="C419" s="42"/>
      <c r="D419" s="235" t="s">
        <v>467</v>
      </c>
      <c r="E419" s="42"/>
      <c r="F419" s="276" t="s">
        <v>1375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467</v>
      </c>
      <c r="AU419" s="19" t="s">
        <v>81</v>
      </c>
    </row>
    <row r="420" s="2" customFormat="1" ht="16.5" customHeight="1">
      <c r="A420" s="40"/>
      <c r="B420" s="41"/>
      <c r="C420" s="215" t="s">
        <v>1046</v>
      </c>
      <c r="D420" s="215" t="s">
        <v>146</v>
      </c>
      <c r="E420" s="216" t="s">
        <v>1376</v>
      </c>
      <c r="F420" s="217" t="s">
        <v>972</v>
      </c>
      <c r="G420" s="218" t="s">
        <v>375</v>
      </c>
      <c r="H420" s="219">
        <v>4</v>
      </c>
      <c r="I420" s="220"/>
      <c r="J420" s="221">
        <f>ROUND(I420*H420,2)</f>
        <v>0</v>
      </c>
      <c r="K420" s="217" t="s">
        <v>21</v>
      </c>
      <c r="L420" s="46"/>
      <c r="M420" s="222" t="s">
        <v>21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279</v>
      </c>
      <c r="AT420" s="226" t="s">
        <v>146</v>
      </c>
      <c r="AU420" s="226" t="s">
        <v>81</v>
      </c>
      <c r="AY420" s="19" t="s">
        <v>144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81</v>
      </c>
      <c r="BK420" s="227">
        <f>ROUND(I420*H420,2)</f>
        <v>0</v>
      </c>
      <c r="BL420" s="19" t="s">
        <v>279</v>
      </c>
      <c r="BM420" s="226" t="s">
        <v>1377</v>
      </c>
    </row>
    <row r="421" s="2" customFormat="1" ht="16.5" customHeight="1">
      <c r="A421" s="40"/>
      <c r="B421" s="41"/>
      <c r="C421" s="215" t="s">
        <v>1378</v>
      </c>
      <c r="D421" s="215" t="s">
        <v>146</v>
      </c>
      <c r="E421" s="216" t="s">
        <v>1379</v>
      </c>
      <c r="F421" s="217" t="s">
        <v>1380</v>
      </c>
      <c r="G421" s="218" t="s">
        <v>375</v>
      </c>
      <c r="H421" s="219">
        <v>4</v>
      </c>
      <c r="I421" s="220"/>
      <c r="J421" s="221">
        <f>ROUND(I421*H421,2)</f>
        <v>0</v>
      </c>
      <c r="K421" s="217" t="s">
        <v>21</v>
      </c>
      <c r="L421" s="46"/>
      <c r="M421" s="222" t="s">
        <v>21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279</v>
      </c>
      <c r="AT421" s="226" t="s">
        <v>146</v>
      </c>
      <c r="AU421" s="226" t="s">
        <v>81</v>
      </c>
      <c r="AY421" s="19" t="s">
        <v>144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81</v>
      </c>
      <c r="BK421" s="227">
        <f>ROUND(I421*H421,2)</f>
        <v>0</v>
      </c>
      <c r="BL421" s="19" t="s">
        <v>279</v>
      </c>
      <c r="BM421" s="226" t="s">
        <v>1381</v>
      </c>
    </row>
    <row r="422" s="2" customFormat="1">
      <c r="A422" s="40"/>
      <c r="B422" s="41"/>
      <c r="C422" s="42"/>
      <c r="D422" s="235" t="s">
        <v>467</v>
      </c>
      <c r="E422" s="42"/>
      <c r="F422" s="276" t="s">
        <v>1382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467</v>
      </c>
      <c r="AU422" s="19" t="s">
        <v>81</v>
      </c>
    </row>
    <row r="423" s="2" customFormat="1" ht="16.5" customHeight="1">
      <c r="A423" s="40"/>
      <c r="B423" s="41"/>
      <c r="C423" s="215" t="s">
        <v>1049</v>
      </c>
      <c r="D423" s="215" t="s">
        <v>146</v>
      </c>
      <c r="E423" s="216" t="s">
        <v>1383</v>
      </c>
      <c r="F423" s="217" t="s">
        <v>1105</v>
      </c>
      <c r="G423" s="218" t="s">
        <v>375</v>
      </c>
      <c r="H423" s="219">
        <v>4</v>
      </c>
      <c r="I423" s="220"/>
      <c r="J423" s="221">
        <f>ROUND(I423*H423,2)</f>
        <v>0</v>
      </c>
      <c r="K423" s="217" t="s">
        <v>21</v>
      </c>
      <c r="L423" s="46"/>
      <c r="M423" s="222" t="s">
        <v>21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279</v>
      </c>
      <c r="AT423" s="226" t="s">
        <v>146</v>
      </c>
      <c r="AU423" s="226" t="s">
        <v>81</v>
      </c>
      <c r="AY423" s="19" t="s">
        <v>144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81</v>
      </c>
      <c r="BK423" s="227">
        <f>ROUND(I423*H423,2)</f>
        <v>0</v>
      </c>
      <c r="BL423" s="19" t="s">
        <v>279</v>
      </c>
      <c r="BM423" s="226" t="s">
        <v>1384</v>
      </c>
    </row>
    <row r="424" s="2" customFormat="1" ht="16.5" customHeight="1">
      <c r="A424" s="40"/>
      <c r="B424" s="41"/>
      <c r="C424" s="215" t="s">
        <v>1385</v>
      </c>
      <c r="D424" s="215" t="s">
        <v>146</v>
      </c>
      <c r="E424" s="216" t="s">
        <v>1386</v>
      </c>
      <c r="F424" s="217" t="s">
        <v>1387</v>
      </c>
      <c r="G424" s="218" t="s">
        <v>375</v>
      </c>
      <c r="H424" s="219">
        <v>4</v>
      </c>
      <c r="I424" s="220"/>
      <c r="J424" s="221">
        <f>ROUND(I424*H424,2)</f>
        <v>0</v>
      </c>
      <c r="K424" s="217" t="s">
        <v>21</v>
      </c>
      <c r="L424" s="46"/>
      <c r="M424" s="222" t="s">
        <v>21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279</v>
      </c>
      <c r="AT424" s="226" t="s">
        <v>146</v>
      </c>
      <c r="AU424" s="226" t="s">
        <v>81</v>
      </c>
      <c r="AY424" s="19" t="s">
        <v>144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81</v>
      </c>
      <c r="BK424" s="227">
        <f>ROUND(I424*H424,2)</f>
        <v>0</v>
      </c>
      <c r="BL424" s="19" t="s">
        <v>279</v>
      </c>
      <c r="BM424" s="226" t="s">
        <v>1388</v>
      </c>
    </row>
    <row r="425" s="2" customFormat="1">
      <c r="A425" s="40"/>
      <c r="B425" s="41"/>
      <c r="C425" s="42"/>
      <c r="D425" s="235" t="s">
        <v>467</v>
      </c>
      <c r="E425" s="42"/>
      <c r="F425" s="276" t="s">
        <v>1389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467</v>
      </c>
      <c r="AU425" s="19" t="s">
        <v>81</v>
      </c>
    </row>
    <row r="426" s="2" customFormat="1" ht="16.5" customHeight="1">
      <c r="A426" s="40"/>
      <c r="B426" s="41"/>
      <c r="C426" s="215" t="s">
        <v>1051</v>
      </c>
      <c r="D426" s="215" t="s">
        <v>146</v>
      </c>
      <c r="E426" s="216" t="s">
        <v>1390</v>
      </c>
      <c r="F426" s="217" t="s">
        <v>1391</v>
      </c>
      <c r="G426" s="218" t="s">
        <v>375</v>
      </c>
      <c r="H426" s="219">
        <v>4</v>
      </c>
      <c r="I426" s="220"/>
      <c r="J426" s="221">
        <f>ROUND(I426*H426,2)</f>
        <v>0</v>
      </c>
      <c r="K426" s="217" t="s">
        <v>21</v>
      </c>
      <c r="L426" s="46"/>
      <c r="M426" s="222" t="s">
        <v>21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279</v>
      </c>
      <c r="AT426" s="226" t="s">
        <v>146</v>
      </c>
      <c r="AU426" s="226" t="s">
        <v>81</v>
      </c>
      <c r="AY426" s="19" t="s">
        <v>144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81</v>
      </c>
      <c r="BK426" s="227">
        <f>ROUND(I426*H426,2)</f>
        <v>0</v>
      </c>
      <c r="BL426" s="19" t="s">
        <v>279</v>
      </c>
      <c r="BM426" s="226" t="s">
        <v>1392</v>
      </c>
    </row>
    <row r="427" s="2" customFormat="1" ht="16.5" customHeight="1">
      <c r="A427" s="40"/>
      <c r="B427" s="41"/>
      <c r="C427" s="215" t="s">
        <v>1393</v>
      </c>
      <c r="D427" s="215" t="s">
        <v>146</v>
      </c>
      <c r="E427" s="216" t="s">
        <v>1394</v>
      </c>
      <c r="F427" s="217" t="s">
        <v>820</v>
      </c>
      <c r="G427" s="218" t="s">
        <v>177</v>
      </c>
      <c r="H427" s="219">
        <v>2</v>
      </c>
      <c r="I427" s="220"/>
      <c r="J427" s="221">
        <f>ROUND(I427*H427,2)</f>
        <v>0</v>
      </c>
      <c r="K427" s="217" t="s">
        <v>21</v>
      </c>
      <c r="L427" s="46"/>
      <c r="M427" s="222" t="s">
        <v>21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279</v>
      </c>
      <c r="AT427" s="226" t="s">
        <v>146</v>
      </c>
      <c r="AU427" s="226" t="s">
        <v>81</v>
      </c>
      <c r="AY427" s="19" t="s">
        <v>144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81</v>
      </c>
      <c r="BK427" s="227">
        <f>ROUND(I427*H427,2)</f>
        <v>0</v>
      </c>
      <c r="BL427" s="19" t="s">
        <v>279</v>
      </c>
      <c r="BM427" s="226" t="s">
        <v>1395</v>
      </c>
    </row>
    <row r="428" s="2" customFormat="1">
      <c r="A428" s="40"/>
      <c r="B428" s="41"/>
      <c r="C428" s="42"/>
      <c r="D428" s="235" t="s">
        <v>467</v>
      </c>
      <c r="E428" s="42"/>
      <c r="F428" s="276" t="s">
        <v>1396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467</v>
      </c>
      <c r="AU428" s="19" t="s">
        <v>81</v>
      </c>
    </row>
    <row r="429" s="2" customFormat="1" ht="16.5" customHeight="1">
      <c r="A429" s="40"/>
      <c r="B429" s="41"/>
      <c r="C429" s="215" t="s">
        <v>1054</v>
      </c>
      <c r="D429" s="215" t="s">
        <v>146</v>
      </c>
      <c r="E429" s="216" t="s">
        <v>1397</v>
      </c>
      <c r="F429" s="217" t="s">
        <v>823</v>
      </c>
      <c r="G429" s="218" t="s">
        <v>177</v>
      </c>
      <c r="H429" s="219">
        <v>2</v>
      </c>
      <c r="I429" s="220"/>
      <c r="J429" s="221">
        <f>ROUND(I429*H429,2)</f>
        <v>0</v>
      </c>
      <c r="K429" s="217" t="s">
        <v>21</v>
      </c>
      <c r="L429" s="46"/>
      <c r="M429" s="222" t="s">
        <v>21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279</v>
      </c>
      <c r="AT429" s="226" t="s">
        <v>146</v>
      </c>
      <c r="AU429" s="226" t="s">
        <v>81</v>
      </c>
      <c r="AY429" s="19" t="s">
        <v>144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81</v>
      </c>
      <c r="BK429" s="227">
        <f>ROUND(I429*H429,2)</f>
        <v>0</v>
      </c>
      <c r="BL429" s="19" t="s">
        <v>279</v>
      </c>
      <c r="BM429" s="226" t="s">
        <v>1398</v>
      </c>
    </row>
    <row r="430" s="2" customFormat="1" ht="21.75" customHeight="1">
      <c r="A430" s="40"/>
      <c r="B430" s="41"/>
      <c r="C430" s="215" t="s">
        <v>1399</v>
      </c>
      <c r="D430" s="215" t="s">
        <v>146</v>
      </c>
      <c r="E430" s="216" t="s">
        <v>1400</v>
      </c>
      <c r="F430" s="217" t="s">
        <v>1401</v>
      </c>
      <c r="G430" s="218" t="s">
        <v>185</v>
      </c>
      <c r="H430" s="219">
        <v>45</v>
      </c>
      <c r="I430" s="220"/>
      <c r="J430" s="221">
        <f>ROUND(I430*H430,2)</f>
        <v>0</v>
      </c>
      <c r="K430" s="217" t="s">
        <v>21</v>
      </c>
      <c r="L430" s="46"/>
      <c r="M430" s="222" t="s">
        <v>21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279</v>
      </c>
      <c r="AT430" s="226" t="s">
        <v>146</v>
      </c>
      <c r="AU430" s="226" t="s">
        <v>81</v>
      </c>
      <c r="AY430" s="19" t="s">
        <v>144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81</v>
      </c>
      <c r="BK430" s="227">
        <f>ROUND(I430*H430,2)</f>
        <v>0</v>
      </c>
      <c r="BL430" s="19" t="s">
        <v>279</v>
      </c>
      <c r="BM430" s="226" t="s">
        <v>1402</v>
      </c>
    </row>
    <row r="431" s="2" customFormat="1">
      <c r="A431" s="40"/>
      <c r="B431" s="41"/>
      <c r="C431" s="42"/>
      <c r="D431" s="235" t="s">
        <v>467</v>
      </c>
      <c r="E431" s="42"/>
      <c r="F431" s="276" t="s">
        <v>826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467</v>
      </c>
      <c r="AU431" s="19" t="s">
        <v>81</v>
      </c>
    </row>
    <row r="432" s="2" customFormat="1" ht="16.5" customHeight="1">
      <c r="A432" s="40"/>
      <c r="B432" s="41"/>
      <c r="C432" s="215" t="s">
        <v>1056</v>
      </c>
      <c r="D432" s="215" t="s">
        <v>146</v>
      </c>
      <c r="E432" s="216" t="s">
        <v>1403</v>
      </c>
      <c r="F432" s="217" t="s">
        <v>823</v>
      </c>
      <c r="G432" s="218" t="s">
        <v>185</v>
      </c>
      <c r="H432" s="219">
        <v>45</v>
      </c>
      <c r="I432" s="220"/>
      <c r="J432" s="221">
        <f>ROUND(I432*H432,2)</f>
        <v>0</v>
      </c>
      <c r="K432" s="217" t="s">
        <v>21</v>
      </c>
      <c r="L432" s="46"/>
      <c r="M432" s="222" t="s">
        <v>21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279</v>
      </c>
      <c r="AT432" s="226" t="s">
        <v>146</v>
      </c>
      <c r="AU432" s="226" t="s">
        <v>81</v>
      </c>
      <c r="AY432" s="19" t="s">
        <v>144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81</v>
      </c>
      <c r="BK432" s="227">
        <f>ROUND(I432*H432,2)</f>
        <v>0</v>
      </c>
      <c r="BL432" s="19" t="s">
        <v>279</v>
      </c>
      <c r="BM432" s="226" t="s">
        <v>1404</v>
      </c>
    </row>
    <row r="433" s="2" customFormat="1" ht="16.5" customHeight="1">
      <c r="A433" s="40"/>
      <c r="B433" s="41"/>
      <c r="C433" s="215" t="s">
        <v>1405</v>
      </c>
      <c r="D433" s="215" t="s">
        <v>146</v>
      </c>
      <c r="E433" s="216" t="s">
        <v>1406</v>
      </c>
      <c r="F433" s="217" t="s">
        <v>1407</v>
      </c>
      <c r="G433" s="218" t="s">
        <v>177</v>
      </c>
      <c r="H433" s="219">
        <v>25</v>
      </c>
      <c r="I433" s="220"/>
      <c r="J433" s="221">
        <f>ROUND(I433*H433,2)</f>
        <v>0</v>
      </c>
      <c r="K433" s="217" t="s">
        <v>21</v>
      </c>
      <c r="L433" s="46"/>
      <c r="M433" s="222" t="s">
        <v>21</v>
      </c>
      <c r="N433" s="223" t="s">
        <v>44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279</v>
      </c>
      <c r="AT433" s="226" t="s">
        <v>146</v>
      </c>
      <c r="AU433" s="226" t="s">
        <v>81</v>
      </c>
      <c r="AY433" s="19" t="s">
        <v>144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81</v>
      </c>
      <c r="BK433" s="227">
        <f>ROUND(I433*H433,2)</f>
        <v>0</v>
      </c>
      <c r="BL433" s="19" t="s">
        <v>279</v>
      </c>
      <c r="BM433" s="226" t="s">
        <v>1408</v>
      </c>
    </row>
    <row r="434" s="2" customFormat="1">
      <c r="A434" s="40"/>
      <c r="B434" s="41"/>
      <c r="C434" s="42"/>
      <c r="D434" s="235" t="s">
        <v>467</v>
      </c>
      <c r="E434" s="42"/>
      <c r="F434" s="276" t="s">
        <v>1151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467</v>
      </c>
      <c r="AU434" s="19" t="s">
        <v>81</v>
      </c>
    </row>
    <row r="435" s="2" customFormat="1" ht="16.5" customHeight="1">
      <c r="A435" s="40"/>
      <c r="B435" s="41"/>
      <c r="C435" s="215" t="s">
        <v>1059</v>
      </c>
      <c r="D435" s="215" t="s">
        <v>146</v>
      </c>
      <c r="E435" s="216" t="s">
        <v>1409</v>
      </c>
      <c r="F435" s="217" t="s">
        <v>838</v>
      </c>
      <c r="G435" s="218" t="s">
        <v>177</v>
      </c>
      <c r="H435" s="219">
        <v>25</v>
      </c>
      <c r="I435" s="220"/>
      <c r="J435" s="221">
        <f>ROUND(I435*H435,2)</f>
        <v>0</v>
      </c>
      <c r="K435" s="217" t="s">
        <v>21</v>
      </c>
      <c r="L435" s="46"/>
      <c r="M435" s="222" t="s">
        <v>21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279</v>
      </c>
      <c r="AT435" s="226" t="s">
        <v>146</v>
      </c>
      <c r="AU435" s="226" t="s">
        <v>81</v>
      </c>
      <c r="AY435" s="19" t="s">
        <v>144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81</v>
      </c>
      <c r="BK435" s="227">
        <f>ROUND(I435*H435,2)</f>
        <v>0</v>
      </c>
      <c r="BL435" s="19" t="s">
        <v>279</v>
      </c>
      <c r="BM435" s="226" t="s">
        <v>1410</v>
      </c>
    </row>
    <row r="436" s="2" customFormat="1" ht="24.15" customHeight="1">
      <c r="A436" s="40"/>
      <c r="B436" s="41"/>
      <c r="C436" s="215" t="s">
        <v>1411</v>
      </c>
      <c r="D436" s="215" t="s">
        <v>146</v>
      </c>
      <c r="E436" s="216" t="s">
        <v>1412</v>
      </c>
      <c r="F436" s="217" t="s">
        <v>1156</v>
      </c>
      <c r="G436" s="218" t="s">
        <v>177</v>
      </c>
      <c r="H436" s="219">
        <v>4</v>
      </c>
      <c r="I436" s="220"/>
      <c r="J436" s="221">
        <f>ROUND(I436*H436,2)</f>
        <v>0</v>
      </c>
      <c r="K436" s="217" t="s">
        <v>21</v>
      </c>
      <c r="L436" s="46"/>
      <c r="M436" s="222" t="s">
        <v>21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279</v>
      </c>
      <c r="AT436" s="226" t="s">
        <v>146</v>
      </c>
      <c r="AU436" s="226" t="s">
        <v>81</v>
      </c>
      <c r="AY436" s="19" t="s">
        <v>144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81</v>
      </c>
      <c r="BK436" s="227">
        <f>ROUND(I436*H436,2)</f>
        <v>0</v>
      </c>
      <c r="BL436" s="19" t="s">
        <v>279</v>
      </c>
      <c r="BM436" s="226" t="s">
        <v>1413</v>
      </c>
    </row>
    <row r="437" s="2" customFormat="1">
      <c r="A437" s="40"/>
      <c r="B437" s="41"/>
      <c r="C437" s="42"/>
      <c r="D437" s="235" t="s">
        <v>467</v>
      </c>
      <c r="E437" s="42"/>
      <c r="F437" s="276" t="s">
        <v>1158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467</v>
      </c>
      <c r="AU437" s="19" t="s">
        <v>81</v>
      </c>
    </row>
    <row r="438" s="2" customFormat="1" ht="16.5" customHeight="1">
      <c r="A438" s="40"/>
      <c r="B438" s="41"/>
      <c r="C438" s="215" t="s">
        <v>1061</v>
      </c>
      <c r="D438" s="215" t="s">
        <v>146</v>
      </c>
      <c r="E438" s="216" t="s">
        <v>1414</v>
      </c>
      <c r="F438" s="217" t="s">
        <v>1161</v>
      </c>
      <c r="G438" s="218" t="s">
        <v>177</v>
      </c>
      <c r="H438" s="219">
        <v>4</v>
      </c>
      <c r="I438" s="220"/>
      <c r="J438" s="221">
        <f>ROUND(I438*H438,2)</f>
        <v>0</v>
      </c>
      <c r="K438" s="217" t="s">
        <v>21</v>
      </c>
      <c r="L438" s="46"/>
      <c r="M438" s="222" t="s">
        <v>21</v>
      </c>
      <c r="N438" s="223" t="s">
        <v>44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279</v>
      </c>
      <c r="AT438" s="226" t="s">
        <v>146</v>
      </c>
      <c r="AU438" s="226" t="s">
        <v>81</v>
      </c>
      <c r="AY438" s="19" t="s">
        <v>144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81</v>
      </c>
      <c r="BK438" s="227">
        <f>ROUND(I438*H438,2)</f>
        <v>0</v>
      </c>
      <c r="BL438" s="19" t="s">
        <v>279</v>
      </c>
      <c r="BM438" s="226" t="s">
        <v>1415</v>
      </c>
    </row>
    <row r="439" s="12" customFormat="1" ht="25.92" customHeight="1">
      <c r="A439" s="12"/>
      <c r="B439" s="199"/>
      <c r="C439" s="200"/>
      <c r="D439" s="201" t="s">
        <v>72</v>
      </c>
      <c r="E439" s="202" t="s">
        <v>386</v>
      </c>
      <c r="F439" s="202" t="s">
        <v>1416</v>
      </c>
      <c r="G439" s="200"/>
      <c r="H439" s="200"/>
      <c r="I439" s="203"/>
      <c r="J439" s="204">
        <f>BK439</f>
        <v>0</v>
      </c>
      <c r="K439" s="200"/>
      <c r="L439" s="205"/>
      <c r="M439" s="206"/>
      <c r="N439" s="207"/>
      <c r="O439" s="207"/>
      <c r="P439" s="208">
        <f>SUM(P440:P445)</f>
        <v>0</v>
      </c>
      <c r="Q439" s="207"/>
      <c r="R439" s="208">
        <f>SUM(R440:R445)</f>
        <v>0</v>
      </c>
      <c r="S439" s="207"/>
      <c r="T439" s="209">
        <f>SUM(T440:T445)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0" t="s">
        <v>81</v>
      </c>
      <c r="AT439" s="211" t="s">
        <v>72</v>
      </c>
      <c r="AU439" s="211" t="s">
        <v>73</v>
      </c>
      <c r="AY439" s="210" t="s">
        <v>144</v>
      </c>
      <c r="BK439" s="212">
        <f>SUM(BK440:BK445)</f>
        <v>0</v>
      </c>
    </row>
    <row r="440" s="2" customFormat="1" ht="16.5" customHeight="1">
      <c r="A440" s="40"/>
      <c r="B440" s="41"/>
      <c r="C440" s="215" t="s">
        <v>1417</v>
      </c>
      <c r="D440" s="215" t="s">
        <v>146</v>
      </c>
      <c r="E440" s="216" t="s">
        <v>1418</v>
      </c>
      <c r="F440" s="217" t="s">
        <v>1419</v>
      </c>
      <c r="G440" s="218" t="s">
        <v>375</v>
      </c>
      <c r="H440" s="219">
        <v>10</v>
      </c>
      <c r="I440" s="220"/>
      <c r="J440" s="221">
        <f>ROUND(I440*H440,2)</f>
        <v>0</v>
      </c>
      <c r="K440" s="217" t="s">
        <v>21</v>
      </c>
      <c r="L440" s="46"/>
      <c r="M440" s="222" t="s">
        <v>21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279</v>
      </c>
      <c r="AT440" s="226" t="s">
        <v>146</v>
      </c>
      <c r="AU440" s="226" t="s">
        <v>81</v>
      </c>
      <c r="AY440" s="19" t="s">
        <v>144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81</v>
      </c>
      <c r="BK440" s="227">
        <f>ROUND(I440*H440,2)</f>
        <v>0</v>
      </c>
      <c r="BL440" s="19" t="s">
        <v>279</v>
      </c>
      <c r="BM440" s="226" t="s">
        <v>1420</v>
      </c>
    </row>
    <row r="441" s="2" customFormat="1">
      <c r="A441" s="40"/>
      <c r="B441" s="41"/>
      <c r="C441" s="42"/>
      <c r="D441" s="235" t="s">
        <v>467</v>
      </c>
      <c r="E441" s="42"/>
      <c r="F441" s="276" t="s">
        <v>1421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467</v>
      </c>
      <c r="AU441" s="19" t="s">
        <v>81</v>
      </c>
    </row>
    <row r="442" s="2" customFormat="1" ht="16.5" customHeight="1">
      <c r="A442" s="40"/>
      <c r="B442" s="41"/>
      <c r="C442" s="215" t="s">
        <v>1064</v>
      </c>
      <c r="D442" s="215" t="s">
        <v>146</v>
      </c>
      <c r="E442" s="216" t="s">
        <v>1422</v>
      </c>
      <c r="F442" s="217" t="s">
        <v>1423</v>
      </c>
      <c r="G442" s="218" t="s">
        <v>375</v>
      </c>
      <c r="H442" s="219">
        <v>10</v>
      </c>
      <c r="I442" s="220"/>
      <c r="J442" s="221">
        <f>ROUND(I442*H442,2)</f>
        <v>0</v>
      </c>
      <c r="K442" s="217" t="s">
        <v>21</v>
      </c>
      <c r="L442" s="46"/>
      <c r="M442" s="222" t="s">
        <v>21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279</v>
      </c>
      <c r="AT442" s="226" t="s">
        <v>146</v>
      </c>
      <c r="AU442" s="226" t="s">
        <v>81</v>
      </c>
      <c r="AY442" s="19" t="s">
        <v>144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81</v>
      </c>
      <c r="BK442" s="227">
        <f>ROUND(I442*H442,2)</f>
        <v>0</v>
      </c>
      <c r="BL442" s="19" t="s">
        <v>279</v>
      </c>
      <c r="BM442" s="226" t="s">
        <v>1424</v>
      </c>
    </row>
    <row r="443" s="2" customFormat="1" ht="16.5" customHeight="1">
      <c r="A443" s="40"/>
      <c r="B443" s="41"/>
      <c r="C443" s="215" t="s">
        <v>1425</v>
      </c>
      <c r="D443" s="215" t="s">
        <v>146</v>
      </c>
      <c r="E443" s="216" t="s">
        <v>1426</v>
      </c>
      <c r="F443" s="217" t="s">
        <v>1427</v>
      </c>
      <c r="G443" s="218" t="s">
        <v>375</v>
      </c>
      <c r="H443" s="219">
        <v>4</v>
      </c>
      <c r="I443" s="220"/>
      <c r="J443" s="221">
        <f>ROUND(I443*H443,2)</f>
        <v>0</v>
      </c>
      <c r="K443" s="217" t="s">
        <v>21</v>
      </c>
      <c r="L443" s="46"/>
      <c r="M443" s="222" t="s">
        <v>21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279</v>
      </c>
      <c r="AT443" s="226" t="s">
        <v>146</v>
      </c>
      <c r="AU443" s="226" t="s">
        <v>81</v>
      </c>
      <c r="AY443" s="19" t="s">
        <v>144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81</v>
      </c>
      <c r="BK443" s="227">
        <f>ROUND(I443*H443,2)</f>
        <v>0</v>
      </c>
      <c r="BL443" s="19" t="s">
        <v>279</v>
      </c>
      <c r="BM443" s="226" t="s">
        <v>1428</v>
      </c>
    </row>
    <row r="444" s="2" customFormat="1">
      <c r="A444" s="40"/>
      <c r="B444" s="41"/>
      <c r="C444" s="42"/>
      <c r="D444" s="235" t="s">
        <v>467</v>
      </c>
      <c r="E444" s="42"/>
      <c r="F444" s="276" t="s">
        <v>1429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467</v>
      </c>
      <c r="AU444" s="19" t="s">
        <v>81</v>
      </c>
    </row>
    <row r="445" s="2" customFormat="1" ht="16.5" customHeight="1">
      <c r="A445" s="40"/>
      <c r="B445" s="41"/>
      <c r="C445" s="215" t="s">
        <v>1066</v>
      </c>
      <c r="D445" s="215" t="s">
        <v>146</v>
      </c>
      <c r="E445" s="216" t="s">
        <v>1430</v>
      </c>
      <c r="F445" s="217" t="s">
        <v>1391</v>
      </c>
      <c r="G445" s="218" t="s">
        <v>375</v>
      </c>
      <c r="H445" s="219">
        <v>4</v>
      </c>
      <c r="I445" s="220"/>
      <c r="J445" s="221">
        <f>ROUND(I445*H445,2)</f>
        <v>0</v>
      </c>
      <c r="K445" s="217" t="s">
        <v>21</v>
      </c>
      <c r="L445" s="46"/>
      <c r="M445" s="222" t="s">
        <v>21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279</v>
      </c>
      <c r="AT445" s="226" t="s">
        <v>146</v>
      </c>
      <c r="AU445" s="226" t="s">
        <v>81</v>
      </c>
      <c r="AY445" s="19" t="s">
        <v>144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81</v>
      </c>
      <c r="BK445" s="227">
        <f>ROUND(I445*H445,2)</f>
        <v>0</v>
      </c>
      <c r="BL445" s="19" t="s">
        <v>279</v>
      </c>
      <c r="BM445" s="226" t="s">
        <v>1431</v>
      </c>
    </row>
    <row r="446" s="12" customFormat="1" ht="25.92" customHeight="1">
      <c r="A446" s="12"/>
      <c r="B446" s="199"/>
      <c r="C446" s="200"/>
      <c r="D446" s="201" t="s">
        <v>72</v>
      </c>
      <c r="E446" s="202" t="s">
        <v>7</v>
      </c>
      <c r="F446" s="202" t="s">
        <v>1432</v>
      </c>
      <c r="G446" s="200"/>
      <c r="H446" s="200"/>
      <c r="I446" s="203"/>
      <c r="J446" s="204">
        <f>BK446</f>
        <v>0</v>
      </c>
      <c r="K446" s="200"/>
      <c r="L446" s="205"/>
      <c r="M446" s="206"/>
      <c r="N446" s="207"/>
      <c r="O446" s="207"/>
      <c r="P446" s="208">
        <f>SUM(P447:P460)</f>
        <v>0</v>
      </c>
      <c r="Q446" s="207"/>
      <c r="R446" s="208">
        <f>SUM(R447:R460)</f>
        <v>0</v>
      </c>
      <c r="S446" s="207"/>
      <c r="T446" s="209">
        <f>SUM(T447:T460)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0" t="s">
        <v>81</v>
      </c>
      <c r="AT446" s="211" t="s">
        <v>72</v>
      </c>
      <c r="AU446" s="211" t="s">
        <v>73</v>
      </c>
      <c r="AY446" s="210" t="s">
        <v>144</v>
      </c>
      <c r="BK446" s="212">
        <f>SUM(BK447:BK460)</f>
        <v>0</v>
      </c>
    </row>
    <row r="447" s="2" customFormat="1" ht="16.5" customHeight="1">
      <c r="A447" s="40"/>
      <c r="B447" s="41"/>
      <c r="C447" s="215" t="s">
        <v>1433</v>
      </c>
      <c r="D447" s="215" t="s">
        <v>146</v>
      </c>
      <c r="E447" s="216" t="s">
        <v>1434</v>
      </c>
      <c r="F447" s="217" t="s">
        <v>1435</v>
      </c>
      <c r="G447" s="218" t="s">
        <v>375</v>
      </c>
      <c r="H447" s="219">
        <v>1</v>
      </c>
      <c r="I447" s="220"/>
      <c r="J447" s="221">
        <f>ROUND(I447*H447,2)</f>
        <v>0</v>
      </c>
      <c r="K447" s="217" t="s">
        <v>21</v>
      </c>
      <c r="L447" s="46"/>
      <c r="M447" s="222" t="s">
        <v>21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279</v>
      </c>
      <c r="AT447" s="226" t="s">
        <v>146</v>
      </c>
      <c r="AU447" s="226" t="s">
        <v>81</v>
      </c>
      <c r="AY447" s="19" t="s">
        <v>144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81</v>
      </c>
      <c r="BK447" s="227">
        <f>ROUND(I447*H447,2)</f>
        <v>0</v>
      </c>
      <c r="BL447" s="19" t="s">
        <v>279</v>
      </c>
      <c r="BM447" s="226" t="s">
        <v>1436</v>
      </c>
    </row>
    <row r="448" s="2" customFormat="1">
      <c r="A448" s="40"/>
      <c r="B448" s="41"/>
      <c r="C448" s="42"/>
      <c r="D448" s="235" t="s">
        <v>467</v>
      </c>
      <c r="E448" s="42"/>
      <c r="F448" s="276" t="s">
        <v>1437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467</v>
      </c>
      <c r="AU448" s="19" t="s">
        <v>81</v>
      </c>
    </row>
    <row r="449" s="2" customFormat="1" ht="16.5" customHeight="1">
      <c r="A449" s="40"/>
      <c r="B449" s="41"/>
      <c r="C449" s="215" t="s">
        <v>1069</v>
      </c>
      <c r="D449" s="215" t="s">
        <v>146</v>
      </c>
      <c r="E449" s="216" t="s">
        <v>1438</v>
      </c>
      <c r="F449" s="217" t="s">
        <v>1439</v>
      </c>
      <c r="G449" s="218" t="s">
        <v>375</v>
      </c>
      <c r="H449" s="219">
        <v>1</v>
      </c>
      <c r="I449" s="220"/>
      <c r="J449" s="221">
        <f>ROUND(I449*H449,2)</f>
        <v>0</v>
      </c>
      <c r="K449" s="217" t="s">
        <v>21</v>
      </c>
      <c r="L449" s="46"/>
      <c r="M449" s="222" t="s">
        <v>21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279</v>
      </c>
      <c r="AT449" s="226" t="s">
        <v>146</v>
      </c>
      <c r="AU449" s="226" t="s">
        <v>81</v>
      </c>
      <c r="AY449" s="19" t="s">
        <v>144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81</v>
      </c>
      <c r="BK449" s="227">
        <f>ROUND(I449*H449,2)</f>
        <v>0</v>
      </c>
      <c r="BL449" s="19" t="s">
        <v>279</v>
      </c>
      <c r="BM449" s="226" t="s">
        <v>1440</v>
      </c>
    </row>
    <row r="450" s="2" customFormat="1">
      <c r="A450" s="40"/>
      <c r="B450" s="41"/>
      <c r="C450" s="42"/>
      <c r="D450" s="235" t="s">
        <v>467</v>
      </c>
      <c r="E450" s="42"/>
      <c r="F450" s="276" t="s">
        <v>1441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467</v>
      </c>
      <c r="AU450" s="19" t="s">
        <v>81</v>
      </c>
    </row>
    <row r="451" s="2" customFormat="1" ht="16.5" customHeight="1">
      <c r="A451" s="40"/>
      <c r="B451" s="41"/>
      <c r="C451" s="215" t="s">
        <v>1442</v>
      </c>
      <c r="D451" s="215" t="s">
        <v>146</v>
      </c>
      <c r="E451" s="216" t="s">
        <v>1443</v>
      </c>
      <c r="F451" s="217" t="s">
        <v>1444</v>
      </c>
      <c r="G451" s="218" t="s">
        <v>375</v>
      </c>
      <c r="H451" s="219">
        <v>1</v>
      </c>
      <c r="I451" s="220"/>
      <c r="J451" s="221">
        <f>ROUND(I451*H451,2)</f>
        <v>0</v>
      </c>
      <c r="K451" s="217" t="s">
        <v>21</v>
      </c>
      <c r="L451" s="46"/>
      <c r="M451" s="222" t="s">
        <v>21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279</v>
      </c>
      <c r="AT451" s="226" t="s">
        <v>146</v>
      </c>
      <c r="AU451" s="226" t="s">
        <v>81</v>
      </c>
      <c r="AY451" s="19" t="s">
        <v>144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81</v>
      </c>
      <c r="BK451" s="227">
        <f>ROUND(I451*H451,2)</f>
        <v>0</v>
      </c>
      <c r="BL451" s="19" t="s">
        <v>279</v>
      </c>
      <c r="BM451" s="226" t="s">
        <v>1445</v>
      </c>
    </row>
    <row r="452" s="2" customFormat="1">
      <c r="A452" s="40"/>
      <c r="B452" s="41"/>
      <c r="C452" s="42"/>
      <c r="D452" s="235" t="s">
        <v>467</v>
      </c>
      <c r="E452" s="42"/>
      <c r="F452" s="276" t="s">
        <v>1446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467</v>
      </c>
      <c r="AU452" s="19" t="s">
        <v>81</v>
      </c>
    </row>
    <row r="453" s="2" customFormat="1" ht="16.5" customHeight="1">
      <c r="A453" s="40"/>
      <c r="B453" s="41"/>
      <c r="C453" s="215" t="s">
        <v>1071</v>
      </c>
      <c r="D453" s="215" t="s">
        <v>146</v>
      </c>
      <c r="E453" s="216" t="s">
        <v>1447</v>
      </c>
      <c r="F453" s="217" t="s">
        <v>1448</v>
      </c>
      <c r="G453" s="218" t="s">
        <v>375</v>
      </c>
      <c r="H453" s="219">
        <v>1</v>
      </c>
      <c r="I453" s="220"/>
      <c r="J453" s="221">
        <f>ROUND(I453*H453,2)</f>
        <v>0</v>
      </c>
      <c r="K453" s="217" t="s">
        <v>21</v>
      </c>
      <c r="L453" s="46"/>
      <c r="M453" s="222" t="s">
        <v>21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279</v>
      </c>
      <c r="AT453" s="226" t="s">
        <v>146</v>
      </c>
      <c r="AU453" s="226" t="s">
        <v>81</v>
      </c>
      <c r="AY453" s="19" t="s">
        <v>144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81</v>
      </c>
      <c r="BK453" s="227">
        <f>ROUND(I453*H453,2)</f>
        <v>0</v>
      </c>
      <c r="BL453" s="19" t="s">
        <v>279</v>
      </c>
      <c r="BM453" s="226" t="s">
        <v>1449</v>
      </c>
    </row>
    <row r="454" s="2" customFormat="1">
      <c r="A454" s="40"/>
      <c r="B454" s="41"/>
      <c r="C454" s="42"/>
      <c r="D454" s="235" t="s">
        <v>467</v>
      </c>
      <c r="E454" s="42"/>
      <c r="F454" s="276" t="s">
        <v>1450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467</v>
      </c>
      <c r="AU454" s="19" t="s">
        <v>81</v>
      </c>
    </row>
    <row r="455" s="2" customFormat="1" ht="16.5" customHeight="1">
      <c r="A455" s="40"/>
      <c r="B455" s="41"/>
      <c r="C455" s="215" t="s">
        <v>1451</v>
      </c>
      <c r="D455" s="215" t="s">
        <v>146</v>
      </c>
      <c r="E455" s="216" t="s">
        <v>1452</v>
      </c>
      <c r="F455" s="217" t="s">
        <v>1453</v>
      </c>
      <c r="G455" s="218" t="s">
        <v>375</v>
      </c>
      <c r="H455" s="219">
        <v>1</v>
      </c>
      <c r="I455" s="220"/>
      <c r="J455" s="221">
        <f>ROUND(I455*H455,2)</f>
        <v>0</v>
      </c>
      <c r="K455" s="217" t="s">
        <v>21</v>
      </c>
      <c r="L455" s="46"/>
      <c r="M455" s="222" t="s">
        <v>21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279</v>
      </c>
      <c r="AT455" s="226" t="s">
        <v>146</v>
      </c>
      <c r="AU455" s="226" t="s">
        <v>81</v>
      </c>
      <c r="AY455" s="19" t="s">
        <v>144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81</v>
      </c>
      <c r="BK455" s="227">
        <f>ROUND(I455*H455,2)</f>
        <v>0</v>
      </c>
      <c r="BL455" s="19" t="s">
        <v>279</v>
      </c>
      <c r="BM455" s="226" t="s">
        <v>1454</v>
      </c>
    </row>
    <row r="456" s="2" customFormat="1">
      <c r="A456" s="40"/>
      <c r="B456" s="41"/>
      <c r="C456" s="42"/>
      <c r="D456" s="235" t="s">
        <v>467</v>
      </c>
      <c r="E456" s="42"/>
      <c r="F456" s="276" t="s">
        <v>1455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467</v>
      </c>
      <c r="AU456" s="19" t="s">
        <v>81</v>
      </c>
    </row>
    <row r="457" s="2" customFormat="1" ht="16.5" customHeight="1">
      <c r="A457" s="40"/>
      <c r="B457" s="41"/>
      <c r="C457" s="215" t="s">
        <v>1076</v>
      </c>
      <c r="D457" s="215" t="s">
        <v>146</v>
      </c>
      <c r="E457" s="216" t="s">
        <v>1456</v>
      </c>
      <c r="F457" s="217" t="s">
        <v>1457</v>
      </c>
      <c r="G457" s="218" t="s">
        <v>375</v>
      </c>
      <c r="H457" s="219">
        <v>1</v>
      </c>
      <c r="I457" s="220"/>
      <c r="J457" s="221">
        <f>ROUND(I457*H457,2)</f>
        <v>0</v>
      </c>
      <c r="K457" s="217" t="s">
        <v>21</v>
      </c>
      <c r="L457" s="46"/>
      <c r="M457" s="222" t="s">
        <v>21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279</v>
      </c>
      <c r="AT457" s="226" t="s">
        <v>146</v>
      </c>
      <c r="AU457" s="226" t="s">
        <v>81</v>
      </c>
      <c r="AY457" s="19" t="s">
        <v>144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81</v>
      </c>
      <c r="BK457" s="227">
        <f>ROUND(I457*H457,2)</f>
        <v>0</v>
      </c>
      <c r="BL457" s="19" t="s">
        <v>279</v>
      </c>
      <c r="BM457" s="226" t="s">
        <v>1458</v>
      </c>
    </row>
    <row r="458" s="2" customFormat="1" ht="16.5" customHeight="1">
      <c r="A458" s="40"/>
      <c r="B458" s="41"/>
      <c r="C458" s="215" t="s">
        <v>1459</v>
      </c>
      <c r="D458" s="215" t="s">
        <v>146</v>
      </c>
      <c r="E458" s="216" t="s">
        <v>1460</v>
      </c>
      <c r="F458" s="217" t="s">
        <v>1461</v>
      </c>
      <c r="G458" s="218" t="s">
        <v>375</v>
      </c>
      <c r="H458" s="219">
        <v>1</v>
      </c>
      <c r="I458" s="220"/>
      <c r="J458" s="221">
        <f>ROUND(I458*H458,2)</f>
        <v>0</v>
      </c>
      <c r="K458" s="217" t="s">
        <v>21</v>
      </c>
      <c r="L458" s="46"/>
      <c r="M458" s="222" t="s">
        <v>21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279</v>
      </c>
      <c r="AT458" s="226" t="s">
        <v>146</v>
      </c>
      <c r="AU458" s="226" t="s">
        <v>81</v>
      </c>
      <c r="AY458" s="19" t="s">
        <v>144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81</v>
      </c>
      <c r="BK458" s="227">
        <f>ROUND(I458*H458,2)</f>
        <v>0</v>
      </c>
      <c r="BL458" s="19" t="s">
        <v>279</v>
      </c>
      <c r="BM458" s="226" t="s">
        <v>1462</v>
      </c>
    </row>
    <row r="459" s="2" customFormat="1" ht="16.5" customHeight="1">
      <c r="A459" s="40"/>
      <c r="B459" s="41"/>
      <c r="C459" s="215" t="s">
        <v>1080</v>
      </c>
      <c r="D459" s="215" t="s">
        <v>146</v>
      </c>
      <c r="E459" s="216" t="s">
        <v>1463</v>
      </c>
      <c r="F459" s="217" t="s">
        <v>1464</v>
      </c>
      <c r="G459" s="218" t="s">
        <v>375</v>
      </c>
      <c r="H459" s="219">
        <v>1</v>
      </c>
      <c r="I459" s="220"/>
      <c r="J459" s="221">
        <f>ROUND(I459*H459,2)</f>
        <v>0</v>
      </c>
      <c r="K459" s="217" t="s">
        <v>21</v>
      </c>
      <c r="L459" s="46"/>
      <c r="M459" s="222" t="s">
        <v>21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279</v>
      </c>
      <c r="AT459" s="226" t="s">
        <v>146</v>
      </c>
      <c r="AU459" s="226" t="s">
        <v>81</v>
      </c>
      <c r="AY459" s="19" t="s">
        <v>144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81</v>
      </c>
      <c r="BK459" s="227">
        <f>ROUND(I459*H459,2)</f>
        <v>0</v>
      </c>
      <c r="BL459" s="19" t="s">
        <v>279</v>
      </c>
      <c r="BM459" s="226" t="s">
        <v>1465</v>
      </c>
    </row>
    <row r="460" s="2" customFormat="1">
      <c r="A460" s="40"/>
      <c r="B460" s="41"/>
      <c r="C460" s="42"/>
      <c r="D460" s="235" t="s">
        <v>467</v>
      </c>
      <c r="E460" s="42"/>
      <c r="F460" s="276" t="s">
        <v>1466</v>
      </c>
      <c r="G460" s="42"/>
      <c r="H460" s="42"/>
      <c r="I460" s="230"/>
      <c r="J460" s="42"/>
      <c r="K460" s="42"/>
      <c r="L460" s="46"/>
      <c r="M460" s="291"/>
      <c r="N460" s="292"/>
      <c r="O460" s="293"/>
      <c r="P460" s="293"/>
      <c r="Q460" s="293"/>
      <c r="R460" s="293"/>
      <c r="S460" s="293"/>
      <c r="T460" s="2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467</v>
      </c>
      <c r="AU460" s="19" t="s">
        <v>81</v>
      </c>
    </row>
    <row r="461" s="2" customFormat="1" ht="6.96" customHeight="1">
      <c r="A461" s="40"/>
      <c r="B461" s="61"/>
      <c r="C461" s="62"/>
      <c r="D461" s="62"/>
      <c r="E461" s="62"/>
      <c r="F461" s="62"/>
      <c r="G461" s="62"/>
      <c r="H461" s="62"/>
      <c r="I461" s="62"/>
      <c r="J461" s="62"/>
      <c r="K461" s="62"/>
      <c r="L461" s="46"/>
      <c r="M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</sheetData>
  <sheetProtection sheet="1" autoFilter="0" formatColumns="0" formatRows="0" objects="1" scenarios="1" spinCount="100000" saltValue="Zm/i0fZd79w+cXyc6N/GIXRUbU3ukyid7Hx8WBKnhEcH4Wm4WGww5uVpPuwqdy+ERjkDekcYjZWD04pQwdVnsw==" hashValue="rDveJpwv5y3RIoKlIrrYhj3Duy7Ny1mm9dQ7a7l4YCw6KkYW7Nk5FpfoxpaZ02iLiiwfDP0JotC+qh7QtDO5AQ==" algorithmName="SHA-512" password="CC35"/>
  <autoFilter ref="C95:K4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ŽŠ Liberec, Jabloňová - Protiradonová opatření</v>
      </c>
      <c r="F7" s="145"/>
      <c r="G7" s="145"/>
      <c r="H7" s="145"/>
      <c r="L7" s="22"/>
    </row>
    <row r="8" s="1" customFormat="1" ht="12" customHeight="1">
      <c r="B8" s="22"/>
      <c r="D8" s="145" t="s">
        <v>106</v>
      </c>
      <c r="L8" s="22"/>
    </row>
    <row r="9" s="2" customFormat="1" ht="16.5" customHeight="1">
      <c r="A9" s="40"/>
      <c r="B9" s="46"/>
      <c r="C9" s="40"/>
      <c r="D9" s="40"/>
      <c r="E9" s="146" t="s">
        <v>776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777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1467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21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3. 6. 2022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Propos Liberec s.r.o.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ROUND((SUM(BE97:BE215)),  2)</f>
        <v>0</v>
      </c>
      <c r="G35" s="40"/>
      <c r="H35" s="40"/>
      <c r="I35" s="160">
        <v>0.20999999999999999</v>
      </c>
      <c r="J35" s="159">
        <f>ROUND(((SUM(BE97:BE215))*I35),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ROUND((SUM(BF97:BF215)),  2)</f>
        <v>0</v>
      </c>
      <c r="G36" s="40"/>
      <c r="H36" s="40"/>
      <c r="I36" s="160">
        <v>0.14999999999999999</v>
      </c>
      <c r="J36" s="159">
        <f>ROUND(((SUM(BF97:BF215))*I36),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ROUND((SUM(BG97:BG215)),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ROUND((SUM(BH97:BH215)),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ROUND((SUM(BI97:BI215)),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109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ŽŠ Liberec, Jabloňová - Protiradonová opatření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776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777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D.1.4.2 -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Liberec</v>
      </c>
      <c r="G56" s="42"/>
      <c r="H56" s="42"/>
      <c r="I56" s="34" t="s">
        <v>24</v>
      </c>
      <c r="J56" s="74" t="str">
        <f>IF(J14="","",J14)</f>
        <v>3. 6. 2022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Liberec</v>
      </c>
      <c r="G58" s="42"/>
      <c r="H58" s="42"/>
      <c r="I58" s="34" t="s">
        <v>32</v>
      </c>
      <c r="J58" s="38" t="str">
        <f>E23</f>
        <v>Ing. Radovan Novotný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Propos Liberec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110</v>
      </c>
      <c r="D61" s="174"/>
      <c r="E61" s="174"/>
      <c r="F61" s="174"/>
      <c r="G61" s="174"/>
      <c r="H61" s="174"/>
      <c r="I61" s="174"/>
      <c r="J61" s="175" t="s">
        <v>111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112</v>
      </c>
    </row>
    <row r="64" s="9" customFormat="1" ht="24.96" customHeight="1">
      <c r="A64" s="9"/>
      <c r="B64" s="177"/>
      <c r="C64" s="178"/>
      <c r="D64" s="179" t="s">
        <v>1468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1469</v>
      </c>
      <c r="E65" s="180"/>
      <c r="F65" s="180"/>
      <c r="G65" s="180"/>
      <c r="H65" s="180"/>
      <c r="I65" s="180"/>
      <c r="J65" s="181">
        <f>J124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1470</v>
      </c>
      <c r="E66" s="180"/>
      <c r="F66" s="180"/>
      <c r="G66" s="180"/>
      <c r="H66" s="180"/>
      <c r="I66" s="180"/>
      <c r="J66" s="181">
        <f>J132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1471</v>
      </c>
      <c r="E67" s="180"/>
      <c r="F67" s="180"/>
      <c r="G67" s="180"/>
      <c r="H67" s="180"/>
      <c r="I67" s="180"/>
      <c r="J67" s="181">
        <f>J140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1472</v>
      </c>
      <c r="E68" s="180"/>
      <c r="F68" s="180"/>
      <c r="G68" s="180"/>
      <c r="H68" s="180"/>
      <c r="I68" s="180"/>
      <c r="J68" s="181">
        <f>J150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1473</v>
      </c>
      <c r="E69" s="180"/>
      <c r="F69" s="180"/>
      <c r="G69" s="180"/>
      <c r="H69" s="180"/>
      <c r="I69" s="180"/>
      <c r="J69" s="181">
        <f>J160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1474</v>
      </c>
      <c r="E70" s="180"/>
      <c r="F70" s="180"/>
      <c r="G70" s="180"/>
      <c r="H70" s="180"/>
      <c r="I70" s="180"/>
      <c r="J70" s="181">
        <f>J168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1475</v>
      </c>
      <c r="E71" s="180"/>
      <c r="F71" s="180"/>
      <c r="G71" s="180"/>
      <c r="H71" s="180"/>
      <c r="I71" s="180"/>
      <c r="J71" s="181">
        <f>J174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1476</v>
      </c>
      <c r="E72" s="180"/>
      <c r="F72" s="180"/>
      <c r="G72" s="180"/>
      <c r="H72" s="180"/>
      <c r="I72" s="180"/>
      <c r="J72" s="181">
        <f>J182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1477</v>
      </c>
      <c r="E73" s="180"/>
      <c r="F73" s="180"/>
      <c r="G73" s="180"/>
      <c r="H73" s="180"/>
      <c r="I73" s="180"/>
      <c r="J73" s="181">
        <f>J190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1478</v>
      </c>
      <c r="E74" s="180"/>
      <c r="F74" s="180"/>
      <c r="G74" s="180"/>
      <c r="H74" s="180"/>
      <c r="I74" s="180"/>
      <c r="J74" s="181">
        <f>J198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1479</v>
      </c>
      <c r="E75" s="180"/>
      <c r="F75" s="180"/>
      <c r="G75" s="180"/>
      <c r="H75" s="180"/>
      <c r="I75" s="180"/>
      <c r="J75" s="181">
        <f>J206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129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ŽŠ Liberec, Jabloňová - Protiradonová opatření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106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776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777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D.1.4.2 - Elektroinstalace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22</v>
      </c>
      <c r="D91" s="42"/>
      <c r="E91" s="42"/>
      <c r="F91" s="29" t="str">
        <f>F14</f>
        <v>Liberec</v>
      </c>
      <c r="G91" s="42"/>
      <c r="H91" s="42"/>
      <c r="I91" s="34" t="s">
        <v>24</v>
      </c>
      <c r="J91" s="74" t="str">
        <f>IF(J14="","",J14)</f>
        <v>3. 6. 2022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26</v>
      </c>
      <c r="D93" s="42"/>
      <c r="E93" s="42"/>
      <c r="F93" s="29" t="str">
        <f>E17</f>
        <v>Statutární město Liberec</v>
      </c>
      <c r="G93" s="42"/>
      <c r="H93" s="42"/>
      <c r="I93" s="34" t="s">
        <v>32</v>
      </c>
      <c r="J93" s="38" t="str">
        <f>E23</f>
        <v>Ing. Radovan Novotný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35</v>
      </c>
      <c r="J94" s="38" t="str">
        <f>E26</f>
        <v>Propos Liberec s.r.o.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130</v>
      </c>
      <c r="D96" s="191" t="s">
        <v>58</v>
      </c>
      <c r="E96" s="191" t="s">
        <v>54</v>
      </c>
      <c r="F96" s="191" t="s">
        <v>55</v>
      </c>
      <c r="G96" s="191" t="s">
        <v>131</v>
      </c>
      <c r="H96" s="191" t="s">
        <v>132</v>
      </c>
      <c r="I96" s="191" t="s">
        <v>133</v>
      </c>
      <c r="J96" s="191" t="s">
        <v>111</v>
      </c>
      <c r="K96" s="192" t="s">
        <v>134</v>
      </c>
      <c r="L96" s="193"/>
      <c r="M96" s="94" t="s">
        <v>21</v>
      </c>
      <c r="N96" s="95" t="s">
        <v>43</v>
      </c>
      <c r="O96" s="95" t="s">
        <v>135</v>
      </c>
      <c r="P96" s="95" t="s">
        <v>136</v>
      </c>
      <c r="Q96" s="95" t="s">
        <v>137</v>
      </c>
      <c r="R96" s="95" t="s">
        <v>138</v>
      </c>
      <c r="S96" s="95" t="s">
        <v>139</v>
      </c>
      <c r="T96" s="96" t="s">
        <v>140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141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P98+P124+P132+P140+P150+P160+P168+P174+P182+P190+P198+P206</f>
        <v>0</v>
      </c>
      <c r="Q97" s="98"/>
      <c r="R97" s="196">
        <f>R98+R124+R132+R140+R150+R160+R168+R174+R182+R190+R198+R206</f>
        <v>0</v>
      </c>
      <c r="S97" s="98"/>
      <c r="T97" s="197">
        <f>T98+T124+T132+T140+T150+T160+T168+T174+T182+T190+T198+T206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112</v>
      </c>
      <c r="BK97" s="198">
        <f>BK98+BK124+BK132+BK140+BK150+BK160+BK168+BK174+BK182+BK190+BK198+BK206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81</v>
      </c>
      <c r="F98" s="202" t="s">
        <v>1480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SUM(P99:P123)</f>
        <v>0</v>
      </c>
      <c r="Q98" s="207"/>
      <c r="R98" s="208">
        <f>SUM(R99:R123)</f>
        <v>0</v>
      </c>
      <c r="S98" s="207"/>
      <c r="T98" s="209">
        <f>SUM(T99:T123)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81</v>
      </c>
      <c r="AT98" s="211" t="s">
        <v>72</v>
      </c>
      <c r="AU98" s="211" t="s">
        <v>73</v>
      </c>
      <c r="AY98" s="210" t="s">
        <v>144</v>
      </c>
      <c r="BK98" s="212">
        <f>SUM(BK99:BK123)</f>
        <v>0</v>
      </c>
    </row>
    <row r="99" s="2" customFormat="1" ht="33" customHeight="1">
      <c r="A99" s="40"/>
      <c r="B99" s="41"/>
      <c r="C99" s="215" t="s">
        <v>81</v>
      </c>
      <c r="D99" s="215" t="s">
        <v>146</v>
      </c>
      <c r="E99" s="216" t="s">
        <v>1481</v>
      </c>
      <c r="F99" s="217" t="s">
        <v>1482</v>
      </c>
      <c r="G99" s="218" t="s">
        <v>375</v>
      </c>
      <c r="H99" s="219">
        <v>19</v>
      </c>
      <c r="I99" s="220"/>
      <c r="J99" s="221">
        <f>ROUND(I99*H99,2)</f>
        <v>0</v>
      </c>
      <c r="K99" s="217" t="s">
        <v>21</v>
      </c>
      <c r="L99" s="46"/>
      <c r="M99" s="222" t="s">
        <v>21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279</v>
      </c>
      <c r="AT99" s="226" t="s">
        <v>146</v>
      </c>
      <c r="AU99" s="226" t="s">
        <v>81</v>
      </c>
      <c r="AY99" s="19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279</v>
      </c>
      <c r="BM99" s="226" t="s">
        <v>83</v>
      </c>
    </row>
    <row r="100" s="2" customFormat="1" ht="16.5" customHeight="1">
      <c r="A100" s="40"/>
      <c r="B100" s="41"/>
      <c r="C100" s="215" t="s">
        <v>83</v>
      </c>
      <c r="D100" s="215" t="s">
        <v>146</v>
      </c>
      <c r="E100" s="216" t="s">
        <v>1483</v>
      </c>
      <c r="F100" s="217" t="s">
        <v>1484</v>
      </c>
      <c r="G100" s="218" t="s">
        <v>185</v>
      </c>
      <c r="H100" s="219">
        <v>85</v>
      </c>
      <c r="I100" s="220"/>
      <c r="J100" s="221">
        <f>ROUND(I100*H100,2)</f>
        <v>0</v>
      </c>
      <c r="K100" s="217" t="s">
        <v>21</v>
      </c>
      <c r="L100" s="46"/>
      <c r="M100" s="222" t="s">
        <v>21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279</v>
      </c>
      <c r="AT100" s="226" t="s">
        <v>146</v>
      </c>
      <c r="AU100" s="226" t="s">
        <v>81</v>
      </c>
      <c r="AY100" s="19" t="s">
        <v>144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279</v>
      </c>
      <c r="BM100" s="226" t="s">
        <v>151</v>
      </c>
    </row>
    <row r="101" s="2" customFormat="1" ht="16.5" customHeight="1">
      <c r="A101" s="40"/>
      <c r="B101" s="41"/>
      <c r="C101" s="215" t="s">
        <v>167</v>
      </c>
      <c r="D101" s="215" t="s">
        <v>146</v>
      </c>
      <c r="E101" s="216" t="s">
        <v>1485</v>
      </c>
      <c r="F101" s="217" t="s">
        <v>1486</v>
      </c>
      <c r="G101" s="218" t="s">
        <v>185</v>
      </c>
      <c r="H101" s="219">
        <v>665</v>
      </c>
      <c r="I101" s="220"/>
      <c r="J101" s="221">
        <f>ROUND(I101*H101,2)</f>
        <v>0</v>
      </c>
      <c r="K101" s="217" t="s">
        <v>21</v>
      </c>
      <c r="L101" s="46"/>
      <c r="M101" s="222" t="s">
        <v>21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279</v>
      </c>
      <c r="AT101" s="226" t="s">
        <v>146</v>
      </c>
      <c r="AU101" s="226" t="s">
        <v>81</v>
      </c>
      <c r="AY101" s="19" t="s">
        <v>144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279</v>
      </c>
      <c r="BM101" s="226" t="s">
        <v>189</v>
      </c>
    </row>
    <row r="102" s="2" customFormat="1" ht="16.5" customHeight="1">
      <c r="A102" s="40"/>
      <c r="B102" s="41"/>
      <c r="C102" s="215" t="s">
        <v>151</v>
      </c>
      <c r="D102" s="215" t="s">
        <v>146</v>
      </c>
      <c r="E102" s="216" t="s">
        <v>1487</v>
      </c>
      <c r="F102" s="217" t="s">
        <v>1488</v>
      </c>
      <c r="G102" s="218" t="s">
        <v>185</v>
      </c>
      <c r="H102" s="219">
        <v>10</v>
      </c>
      <c r="I102" s="220"/>
      <c r="J102" s="221">
        <f>ROUND(I102*H102,2)</f>
        <v>0</v>
      </c>
      <c r="K102" s="217" t="s">
        <v>21</v>
      </c>
      <c r="L102" s="46"/>
      <c r="M102" s="222" t="s">
        <v>21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279</v>
      </c>
      <c r="AT102" s="226" t="s">
        <v>146</v>
      </c>
      <c r="AU102" s="226" t="s">
        <v>81</v>
      </c>
      <c r="AY102" s="19" t="s">
        <v>144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279</v>
      </c>
      <c r="BM102" s="226" t="s">
        <v>164</v>
      </c>
    </row>
    <row r="103" s="2" customFormat="1" ht="16.5" customHeight="1">
      <c r="A103" s="40"/>
      <c r="B103" s="41"/>
      <c r="C103" s="215" t="s">
        <v>182</v>
      </c>
      <c r="D103" s="215" t="s">
        <v>146</v>
      </c>
      <c r="E103" s="216" t="s">
        <v>1489</v>
      </c>
      <c r="F103" s="217" t="s">
        <v>1490</v>
      </c>
      <c r="G103" s="218" t="s">
        <v>185</v>
      </c>
      <c r="H103" s="219">
        <v>76</v>
      </c>
      <c r="I103" s="220"/>
      <c r="J103" s="221">
        <f>ROUND(I103*H103,2)</f>
        <v>0</v>
      </c>
      <c r="K103" s="217" t="s">
        <v>21</v>
      </c>
      <c r="L103" s="46"/>
      <c r="M103" s="222" t="s">
        <v>21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279</v>
      </c>
      <c r="AT103" s="226" t="s">
        <v>146</v>
      </c>
      <c r="AU103" s="226" t="s">
        <v>81</v>
      </c>
      <c r="AY103" s="19" t="s">
        <v>144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279</v>
      </c>
      <c r="BM103" s="226" t="s">
        <v>212</v>
      </c>
    </row>
    <row r="104" s="2" customFormat="1" ht="16.5" customHeight="1">
      <c r="A104" s="40"/>
      <c r="B104" s="41"/>
      <c r="C104" s="215" t="s">
        <v>189</v>
      </c>
      <c r="D104" s="215" t="s">
        <v>146</v>
      </c>
      <c r="E104" s="216" t="s">
        <v>1491</v>
      </c>
      <c r="F104" s="217" t="s">
        <v>1492</v>
      </c>
      <c r="G104" s="218" t="s">
        <v>185</v>
      </c>
      <c r="H104" s="219">
        <v>50</v>
      </c>
      <c r="I104" s="220"/>
      <c r="J104" s="221">
        <f>ROUND(I104*H104,2)</f>
        <v>0</v>
      </c>
      <c r="K104" s="217" t="s">
        <v>21</v>
      </c>
      <c r="L104" s="46"/>
      <c r="M104" s="222" t="s">
        <v>21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279</v>
      </c>
      <c r="AT104" s="226" t="s">
        <v>146</v>
      </c>
      <c r="AU104" s="226" t="s">
        <v>81</v>
      </c>
      <c r="AY104" s="19" t="s">
        <v>144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279</v>
      </c>
      <c r="BM104" s="226" t="s">
        <v>257</v>
      </c>
    </row>
    <row r="105" s="2" customFormat="1" ht="16.5" customHeight="1">
      <c r="A105" s="40"/>
      <c r="B105" s="41"/>
      <c r="C105" s="215" t="s">
        <v>197</v>
      </c>
      <c r="D105" s="215" t="s">
        <v>146</v>
      </c>
      <c r="E105" s="216" t="s">
        <v>1493</v>
      </c>
      <c r="F105" s="217" t="s">
        <v>1494</v>
      </c>
      <c r="G105" s="218" t="s">
        <v>185</v>
      </c>
      <c r="H105" s="219">
        <v>50</v>
      </c>
      <c r="I105" s="220"/>
      <c r="J105" s="221">
        <f>ROUND(I105*H105,2)</f>
        <v>0</v>
      </c>
      <c r="K105" s="217" t="s">
        <v>21</v>
      </c>
      <c r="L105" s="46"/>
      <c r="M105" s="222" t="s">
        <v>21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279</v>
      </c>
      <c r="AT105" s="226" t="s">
        <v>146</v>
      </c>
      <c r="AU105" s="226" t="s">
        <v>81</v>
      </c>
      <c r="AY105" s="19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279</v>
      </c>
      <c r="BM105" s="226" t="s">
        <v>269</v>
      </c>
    </row>
    <row r="106" s="2" customFormat="1" ht="16.5" customHeight="1">
      <c r="A106" s="40"/>
      <c r="B106" s="41"/>
      <c r="C106" s="215" t="s">
        <v>164</v>
      </c>
      <c r="D106" s="215" t="s">
        <v>146</v>
      </c>
      <c r="E106" s="216" t="s">
        <v>1495</v>
      </c>
      <c r="F106" s="217" t="s">
        <v>1496</v>
      </c>
      <c r="G106" s="218" t="s">
        <v>185</v>
      </c>
      <c r="H106" s="219">
        <v>65</v>
      </c>
      <c r="I106" s="220"/>
      <c r="J106" s="221">
        <f>ROUND(I106*H106,2)</f>
        <v>0</v>
      </c>
      <c r="K106" s="217" t="s">
        <v>21</v>
      </c>
      <c r="L106" s="46"/>
      <c r="M106" s="222" t="s">
        <v>21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279</v>
      </c>
      <c r="AT106" s="226" t="s">
        <v>146</v>
      </c>
      <c r="AU106" s="226" t="s">
        <v>81</v>
      </c>
      <c r="AY106" s="19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279</v>
      </c>
      <c r="BM106" s="226" t="s">
        <v>279</v>
      </c>
    </row>
    <row r="107" s="2" customFormat="1" ht="16.5" customHeight="1">
      <c r="A107" s="40"/>
      <c r="B107" s="41"/>
      <c r="C107" s="215" t="s">
        <v>208</v>
      </c>
      <c r="D107" s="215" t="s">
        <v>146</v>
      </c>
      <c r="E107" s="216" t="s">
        <v>1497</v>
      </c>
      <c r="F107" s="217" t="s">
        <v>1498</v>
      </c>
      <c r="G107" s="218" t="s">
        <v>177</v>
      </c>
      <c r="H107" s="219">
        <v>0.10000000000000001</v>
      </c>
      <c r="I107" s="220"/>
      <c r="J107" s="221">
        <f>ROUND(I107*H107,2)</f>
        <v>0</v>
      </c>
      <c r="K107" s="217" t="s">
        <v>21</v>
      </c>
      <c r="L107" s="46"/>
      <c r="M107" s="222" t="s">
        <v>21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279</v>
      </c>
      <c r="AT107" s="226" t="s">
        <v>146</v>
      </c>
      <c r="AU107" s="226" t="s">
        <v>81</v>
      </c>
      <c r="AY107" s="19" t="s">
        <v>144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279</v>
      </c>
      <c r="BM107" s="226" t="s">
        <v>377</v>
      </c>
    </row>
    <row r="108" s="2" customFormat="1" ht="24.15" customHeight="1">
      <c r="A108" s="40"/>
      <c r="B108" s="41"/>
      <c r="C108" s="215" t="s">
        <v>212</v>
      </c>
      <c r="D108" s="215" t="s">
        <v>146</v>
      </c>
      <c r="E108" s="216" t="s">
        <v>1499</v>
      </c>
      <c r="F108" s="217" t="s">
        <v>1500</v>
      </c>
      <c r="G108" s="218" t="s">
        <v>375</v>
      </c>
      <c r="H108" s="219">
        <v>25</v>
      </c>
      <c r="I108" s="220"/>
      <c r="J108" s="221">
        <f>ROUND(I108*H108,2)</f>
        <v>0</v>
      </c>
      <c r="K108" s="217" t="s">
        <v>21</v>
      </c>
      <c r="L108" s="46"/>
      <c r="M108" s="222" t="s">
        <v>21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279</v>
      </c>
      <c r="AT108" s="226" t="s">
        <v>146</v>
      </c>
      <c r="AU108" s="226" t="s">
        <v>81</v>
      </c>
      <c r="AY108" s="19" t="s">
        <v>144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279</v>
      </c>
      <c r="BM108" s="226" t="s">
        <v>386</v>
      </c>
    </row>
    <row r="109" s="2" customFormat="1" ht="16.5" customHeight="1">
      <c r="A109" s="40"/>
      <c r="B109" s="41"/>
      <c r="C109" s="215" t="s">
        <v>253</v>
      </c>
      <c r="D109" s="215" t="s">
        <v>146</v>
      </c>
      <c r="E109" s="216" t="s">
        <v>1501</v>
      </c>
      <c r="F109" s="217" t="s">
        <v>1502</v>
      </c>
      <c r="G109" s="218" t="s">
        <v>185</v>
      </c>
      <c r="H109" s="219">
        <v>60</v>
      </c>
      <c r="I109" s="220"/>
      <c r="J109" s="221">
        <f>ROUND(I109*H109,2)</f>
        <v>0</v>
      </c>
      <c r="K109" s="217" t="s">
        <v>21</v>
      </c>
      <c r="L109" s="46"/>
      <c r="M109" s="222" t="s">
        <v>21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279</v>
      </c>
      <c r="AT109" s="226" t="s">
        <v>146</v>
      </c>
      <c r="AU109" s="226" t="s">
        <v>81</v>
      </c>
      <c r="AY109" s="19" t="s">
        <v>144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279</v>
      </c>
      <c r="BM109" s="226" t="s">
        <v>397</v>
      </c>
    </row>
    <row r="110" s="2" customFormat="1" ht="16.5" customHeight="1">
      <c r="A110" s="40"/>
      <c r="B110" s="41"/>
      <c r="C110" s="215" t="s">
        <v>257</v>
      </c>
      <c r="D110" s="215" t="s">
        <v>146</v>
      </c>
      <c r="E110" s="216" t="s">
        <v>1503</v>
      </c>
      <c r="F110" s="217" t="s">
        <v>1504</v>
      </c>
      <c r="G110" s="218" t="s">
        <v>185</v>
      </c>
      <c r="H110" s="219">
        <v>48</v>
      </c>
      <c r="I110" s="220"/>
      <c r="J110" s="221">
        <f>ROUND(I110*H110,2)</f>
        <v>0</v>
      </c>
      <c r="K110" s="217" t="s">
        <v>21</v>
      </c>
      <c r="L110" s="46"/>
      <c r="M110" s="222" t="s">
        <v>21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279</v>
      </c>
      <c r="AT110" s="226" t="s">
        <v>146</v>
      </c>
      <c r="AU110" s="226" t="s">
        <v>81</v>
      </c>
      <c r="AY110" s="19" t="s">
        <v>144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279</v>
      </c>
      <c r="BM110" s="226" t="s">
        <v>411</v>
      </c>
    </row>
    <row r="111" s="2" customFormat="1" ht="16.5" customHeight="1">
      <c r="A111" s="40"/>
      <c r="B111" s="41"/>
      <c r="C111" s="215" t="s">
        <v>263</v>
      </c>
      <c r="D111" s="215" t="s">
        <v>146</v>
      </c>
      <c r="E111" s="216" t="s">
        <v>1505</v>
      </c>
      <c r="F111" s="217" t="s">
        <v>1506</v>
      </c>
      <c r="G111" s="218" t="s">
        <v>185</v>
      </c>
      <c r="H111" s="219">
        <v>48</v>
      </c>
      <c r="I111" s="220"/>
      <c r="J111" s="221">
        <f>ROUND(I111*H111,2)</f>
        <v>0</v>
      </c>
      <c r="K111" s="217" t="s">
        <v>21</v>
      </c>
      <c r="L111" s="46"/>
      <c r="M111" s="222" t="s">
        <v>21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279</v>
      </c>
      <c r="AT111" s="226" t="s">
        <v>146</v>
      </c>
      <c r="AU111" s="226" t="s">
        <v>81</v>
      </c>
      <c r="AY111" s="19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279</v>
      </c>
      <c r="BM111" s="226" t="s">
        <v>427</v>
      </c>
    </row>
    <row r="112" s="2" customFormat="1" ht="21.75" customHeight="1">
      <c r="A112" s="40"/>
      <c r="B112" s="41"/>
      <c r="C112" s="215" t="s">
        <v>269</v>
      </c>
      <c r="D112" s="215" t="s">
        <v>146</v>
      </c>
      <c r="E112" s="216" t="s">
        <v>1507</v>
      </c>
      <c r="F112" s="217" t="s">
        <v>1508</v>
      </c>
      <c r="G112" s="218" t="s">
        <v>375</v>
      </c>
      <c r="H112" s="219">
        <v>19</v>
      </c>
      <c r="I112" s="220"/>
      <c r="J112" s="221">
        <f>ROUND(I112*H112,2)</f>
        <v>0</v>
      </c>
      <c r="K112" s="217" t="s">
        <v>21</v>
      </c>
      <c r="L112" s="46"/>
      <c r="M112" s="222" t="s">
        <v>21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279</v>
      </c>
      <c r="AT112" s="226" t="s">
        <v>146</v>
      </c>
      <c r="AU112" s="226" t="s">
        <v>81</v>
      </c>
      <c r="AY112" s="19" t="s">
        <v>144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279</v>
      </c>
      <c r="BM112" s="226" t="s">
        <v>443</v>
      </c>
    </row>
    <row r="113" s="2" customFormat="1" ht="16.5" customHeight="1">
      <c r="A113" s="40"/>
      <c r="B113" s="41"/>
      <c r="C113" s="215" t="s">
        <v>8</v>
      </c>
      <c r="D113" s="215" t="s">
        <v>146</v>
      </c>
      <c r="E113" s="216" t="s">
        <v>1509</v>
      </c>
      <c r="F113" s="217" t="s">
        <v>1510</v>
      </c>
      <c r="G113" s="218" t="s">
        <v>375</v>
      </c>
      <c r="H113" s="219">
        <v>26</v>
      </c>
      <c r="I113" s="220"/>
      <c r="J113" s="221">
        <f>ROUND(I113*H113,2)</f>
        <v>0</v>
      </c>
      <c r="K113" s="217" t="s">
        <v>21</v>
      </c>
      <c r="L113" s="46"/>
      <c r="M113" s="222" t="s">
        <v>21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279</v>
      </c>
      <c r="AT113" s="226" t="s">
        <v>146</v>
      </c>
      <c r="AU113" s="226" t="s">
        <v>81</v>
      </c>
      <c r="AY113" s="19" t="s">
        <v>144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279</v>
      </c>
      <c r="BM113" s="226" t="s">
        <v>456</v>
      </c>
    </row>
    <row r="114" s="2" customFormat="1" ht="16.5" customHeight="1">
      <c r="A114" s="40"/>
      <c r="B114" s="41"/>
      <c r="C114" s="215" t="s">
        <v>279</v>
      </c>
      <c r="D114" s="215" t="s">
        <v>146</v>
      </c>
      <c r="E114" s="216" t="s">
        <v>1511</v>
      </c>
      <c r="F114" s="217" t="s">
        <v>1512</v>
      </c>
      <c r="G114" s="218" t="s">
        <v>375</v>
      </c>
      <c r="H114" s="219">
        <v>6</v>
      </c>
      <c r="I114" s="220"/>
      <c r="J114" s="221">
        <f>ROUND(I114*H114,2)</f>
        <v>0</v>
      </c>
      <c r="K114" s="217" t="s">
        <v>21</v>
      </c>
      <c r="L114" s="46"/>
      <c r="M114" s="222" t="s">
        <v>21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279</v>
      </c>
      <c r="AT114" s="226" t="s">
        <v>146</v>
      </c>
      <c r="AU114" s="226" t="s">
        <v>81</v>
      </c>
      <c r="AY114" s="19" t="s">
        <v>144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279</v>
      </c>
      <c r="BM114" s="226" t="s">
        <v>470</v>
      </c>
    </row>
    <row r="115" s="2" customFormat="1" ht="16.5" customHeight="1">
      <c r="A115" s="40"/>
      <c r="B115" s="41"/>
      <c r="C115" s="215" t="s">
        <v>372</v>
      </c>
      <c r="D115" s="215" t="s">
        <v>146</v>
      </c>
      <c r="E115" s="216" t="s">
        <v>1513</v>
      </c>
      <c r="F115" s="217" t="s">
        <v>1514</v>
      </c>
      <c r="G115" s="218" t="s">
        <v>375</v>
      </c>
      <c r="H115" s="219">
        <v>23</v>
      </c>
      <c r="I115" s="220"/>
      <c r="J115" s="221">
        <f>ROUND(I115*H115,2)</f>
        <v>0</v>
      </c>
      <c r="K115" s="217" t="s">
        <v>21</v>
      </c>
      <c r="L115" s="46"/>
      <c r="M115" s="222" t="s">
        <v>21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279</v>
      </c>
      <c r="AT115" s="226" t="s">
        <v>146</v>
      </c>
      <c r="AU115" s="226" t="s">
        <v>81</v>
      </c>
      <c r="AY115" s="19" t="s">
        <v>144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279</v>
      </c>
      <c r="BM115" s="226" t="s">
        <v>478</v>
      </c>
    </row>
    <row r="116" s="2" customFormat="1" ht="16.5" customHeight="1">
      <c r="A116" s="40"/>
      <c r="B116" s="41"/>
      <c r="C116" s="215" t="s">
        <v>377</v>
      </c>
      <c r="D116" s="215" t="s">
        <v>146</v>
      </c>
      <c r="E116" s="216" t="s">
        <v>1515</v>
      </c>
      <c r="F116" s="217" t="s">
        <v>1516</v>
      </c>
      <c r="G116" s="218" t="s">
        <v>375</v>
      </c>
      <c r="H116" s="219">
        <v>3</v>
      </c>
      <c r="I116" s="220"/>
      <c r="J116" s="221">
        <f>ROUND(I116*H116,2)</f>
        <v>0</v>
      </c>
      <c r="K116" s="217" t="s">
        <v>21</v>
      </c>
      <c r="L116" s="46"/>
      <c r="M116" s="222" t="s">
        <v>21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279</v>
      </c>
      <c r="AT116" s="226" t="s">
        <v>146</v>
      </c>
      <c r="AU116" s="226" t="s">
        <v>81</v>
      </c>
      <c r="AY116" s="19" t="s">
        <v>144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279</v>
      </c>
      <c r="BM116" s="226" t="s">
        <v>488</v>
      </c>
    </row>
    <row r="117" s="2" customFormat="1" ht="16.5" customHeight="1">
      <c r="A117" s="40"/>
      <c r="B117" s="41"/>
      <c r="C117" s="215" t="s">
        <v>381</v>
      </c>
      <c r="D117" s="215" t="s">
        <v>146</v>
      </c>
      <c r="E117" s="216" t="s">
        <v>1517</v>
      </c>
      <c r="F117" s="217" t="s">
        <v>1518</v>
      </c>
      <c r="G117" s="218" t="s">
        <v>375</v>
      </c>
      <c r="H117" s="219">
        <v>4</v>
      </c>
      <c r="I117" s="220"/>
      <c r="J117" s="221">
        <f>ROUND(I117*H117,2)</f>
        <v>0</v>
      </c>
      <c r="K117" s="217" t="s">
        <v>21</v>
      </c>
      <c r="L117" s="46"/>
      <c r="M117" s="222" t="s">
        <v>21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279</v>
      </c>
      <c r="AT117" s="226" t="s">
        <v>146</v>
      </c>
      <c r="AU117" s="226" t="s">
        <v>81</v>
      </c>
      <c r="AY117" s="19" t="s">
        <v>144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279</v>
      </c>
      <c r="BM117" s="226" t="s">
        <v>498</v>
      </c>
    </row>
    <row r="118" s="2" customFormat="1" ht="16.5" customHeight="1">
      <c r="A118" s="40"/>
      <c r="B118" s="41"/>
      <c r="C118" s="215" t="s">
        <v>386</v>
      </c>
      <c r="D118" s="215" t="s">
        <v>146</v>
      </c>
      <c r="E118" s="216" t="s">
        <v>1519</v>
      </c>
      <c r="F118" s="217" t="s">
        <v>1520</v>
      </c>
      <c r="G118" s="218" t="s">
        <v>1521</v>
      </c>
      <c r="H118" s="219">
        <v>1</v>
      </c>
      <c r="I118" s="220"/>
      <c r="J118" s="221">
        <f>ROUND(I118*H118,2)</f>
        <v>0</v>
      </c>
      <c r="K118" s="217" t="s">
        <v>21</v>
      </c>
      <c r="L118" s="46"/>
      <c r="M118" s="222" t="s">
        <v>21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279</v>
      </c>
      <c r="AT118" s="226" t="s">
        <v>146</v>
      </c>
      <c r="AU118" s="226" t="s">
        <v>81</v>
      </c>
      <c r="AY118" s="19" t="s">
        <v>144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279</v>
      </c>
      <c r="BM118" s="226" t="s">
        <v>508</v>
      </c>
    </row>
    <row r="119" s="2" customFormat="1" ht="16.5" customHeight="1">
      <c r="A119" s="40"/>
      <c r="B119" s="41"/>
      <c r="C119" s="215" t="s">
        <v>7</v>
      </c>
      <c r="D119" s="215" t="s">
        <v>146</v>
      </c>
      <c r="E119" s="216" t="s">
        <v>1522</v>
      </c>
      <c r="F119" s="217" t="s">
        <v>1523</v>
      </c>
      <c r="G119" s="218" t="s">
        <v>1521</v>
      </c>
      <c r="H119" s="219">
        <v>1</v>
      </c>
      <c r="I119" s="220"/>
      <c r="J119" s="221">
        <f>ROUND(I119*H119,2)</f>
        <v>0</v>
      </c>
      <c r="K119" s="217" t="s">
        <v>21</v>
      </c>
      <c r="L119" s="46"/>
      <c r="M119" s="222" t="s">
        <v>21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279</v>
      </c>
      <c r="AT119" s="226" t="s">
        <v>146</v>
      </c>
      <c r="AU119" s="226" t="s">
        <v>81</v>
      </c>
      <c r="AY119" s="19" t="s">
        <v>144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279</v>
      </c>
      <c r="BM119" s="226" t="s">
        <v>525</v>
      </c>
    </row>
    <row r="120" s="2" customFormat="1" ht="16.5" customHeight="1">
      <c r="A120" s="40"/>
      <c r="B120" s="41"/>
      <c r="C120" s="215" t="s">
        <v>397</v>
      </c>
      <c r="D120" s="215" t="s">
        <v>146</v>
      </c>
      <c r="E120" s="216" t="s">
        <v>1524</v>
      </c>
      <c r="F120" s="217" t="s">
        <v>1525</v>
      </c>
      <c r="G120" s="218" t="s">
        <v>1521</v>
      </c>
      <c r="H120" s="219">
        <v>1</v>
      </c>
      <c r="I120" s="220"/>
      <c r="J120" s="221">
        <f>ROUND(I120*H120,2)</f>
        <v>0</v>
      </c>
      <c r="K120" s="217" t="s">
        <v>21</v>
      </c>
      <c r="L120" s="46"/>
      <c r="M120" s="222" t="s">
        <v>21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279</v>
      </c>
      <c r="AT120" s="226" t="s">
        <v>146</v>
      </c>
      <c r="AU120" s="226" t="s">
        <v>81</v>
      </c>
      <c r="AY120" s="19" t="s">
        <v>144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279</v>
      </c>
      <c r="BM120" s="226" t="s">
        <v>535</v>
      </c>
    </row>
    <row r="121" s="2" customFormat="1" ht="16.5" customHeight="1">
      <c r="A121" s="40"/>
      <c r="B121" s="41"/>
      <c r="C121" s="215" t="s">
        <v>403</v>
      </c>
      <c r="D121" s="215" t="s">
        <v>146</v>
      </c>
      <c r="E121" s="216" t="s">
        <v>1526</v>
      </c>
      <c r="F121" s="217" t="s">
        <v>1527</v>
      </c>
      <c r="G121" s="218" t="s">
        <v>375</v>
      </c>
      <c r="H121" s="219">
        <v>1</v>
      </c>
      <c r="I121" s="220"/>
      <c r="J121" s="221">
        <f>ROUND(I121*H121,2)</f>
        <v>0</v>
      </c>
      <c r="K121" s="217" t="s">
        <v>21</v>
      </c>
      <c r="L121" s="46"/>
      <c r="M121" s="222" t="s">
        <v>21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279</v>
      </c>
      <c r="AT121" s="226" t="s">
        <v>146</v>
      </c>
      <c r="AU121" s="226" t="s">
        <v>81</v>
      </c>
      <c r="AY121" s="19" t="s">
        <v>144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279</v>
      </c>
      <c r="BM121" s="226" t="s">
        <v>545</v>
      </c>
    </row>
    <row r="122" s="2" customFormat="1" ht="16.5" customHeight="1">
      <c r="A122" s="40"/>
      <c r="B122" s="41"/>
      <c r="C122" s="215" t="s">
        <v>411</v>
      </c>
      <c r="D122" s="215" t="s">
        <v>146</v>
      </c>
      <c r="E122" s="216" t="s">
        <v>1528</v>
      </c>
      <c r="F122" s="217" t="s">
        <v>1529</v>
      </c>
      <c r="G122" s="218" t="s">
        <v>375</v>
      </c>
      <c r="H122" s="219">
        <v>1</v>
      </c>
      <c r="I122" s="220"/>
      <c r="J122" s="221">
        <f>ROUND(I122*H122,2)</f>
        <v>0</v>
      </c>
      <c r="K122" s="217" t="s">
        <v>21</v>
      </c>
      <c r="L122" s="46"/>
      <c r="M122" s="222" t="s">
        <v>21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279</v>
      </c>
      <c r="AT122" s="226" t="s">
        <v>146</v>
      </c>
      <c r="AU122" s="226" t="s">
        <v>81</v>
      </c>
      <c r="AY122" s="19" t="s">
        <v>144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279</v>
      </c>
      <c r="BM122" s="226" t="s">
        <v>557</v>
      </c>
    </row>
    <row r="123" s="2" customFormat="1" ht="16.5" customHeight="1">
      <c r="A123" s="40"/>
      <c r="B123" s="41"/>
      <c r="C123" s="215" t="s">
        <v>417</v>
      </c>
      <c r="D123" s="215" t="s">
        <v>146</v>
      </c>
      <c r="E123" s="216" t="s">
        <v>1530</v>
      </c>
      <c r="F123" s="217" t="s">
        <v>1531</v>
      </c>
      <c r="G123" s="218" t="s">
        <v>375</v>
      </c>
      <c r="H123" s="219">
        <v>1</v>
      </c>
      <c r="I123" s="220"/>
      <c r="J123" s="221">
        <f>ROUND(I123*H123,2)</f>
        <v>0</v>
      </c>
      <c r="K123" s="217" t="s">
        <v>21</v>
      </c>
      <c r="L123" s="46"/>
      <c r="M123" s="222" t="s">
        <v>21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279</v>
      </c>
      <c r="AT123" s="226" t="s">
        <v>146</v>
      </c>
      <c r="AU123" s="226" t="s">
        <v>81</v>
      </c>
      <c r="AY123" s="19" t="s">
        <v>144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279</v>
      </c>
      <c r="BM123" s="226" t="s">
        <v>568</v>
      </c>
    </row>
    <row r="124" s="12" customFormat="1" ht="25.92" customHeight="1">
      <c r="A124" s="12"/>
      <c r="B124" s="199"/>
      <c r="C124" s="200"/>
      <c r="D124" s="201" t="s">
        <v>72</v>
      </c>
      <c r="E124" s="202" t="s">
        <v>83</v>
      </c>
      <c r="F124" s="202" t="s">
        <v>1532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SUM(P125:P131)</f>
        <v>0</v>
      </c>
      <c r="Q124" s="207"/>
      <c r="R124" s="208">
        <f>SUM(R125:R131)</f>
        <v>0</v>
      </c>
      <c r="S124" s="207"/>
      <c r="T124" s="209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81</v>
      </c>
      <c r="AT124" s="211" t="s">
        <v>72</v>
      </c>
      <c r="AU124" s="211" t="s">
        <v>73</v>
      </c>
      <c r="AY124" s="210" t="s">
        <v>144</v>
      </c>
      <c r="BK124" s="212">
        <f>SUM(BK125:BK131)</f>
        <v>0</v>
      </c>
    </row>
    <row r="125" s="2" customFormat="1" ht="16.5" customHeight="1">
      <c r="A125" s="40"/>
      <c r="B125" s="41"/>
      <c r="C125" s="215" t="s">
        <v>427</v>
      </c>
      <c r="D125" s="215" t="s">
        <v>146</v>
      </c>
      <c r="E125" s="216" t="s">
        <v>1533</v>
      </c>
      <c r="F125" s="217" t="s">
        <v>1534</v>
      </c>
      <c r="G125" s="218" t="s">
        <v>375</v>
      </c>
      <c r="H125" s="219">
        <v>3</v>
      </c>
      <c r="I125" s="220"/>
      <c r="J125" s="221">
        <f>ROUND(I125*H125,2)</f>
        <v>0</v>
      </c>
      <c r="K125" s="217" t="s">
        <v>21</v>
      </c>
      <c r="L125" s="46"/>
      <c r="M125" s="222" t="s">
        <v>21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279</v>
      </c>
      <c r="AT125" s="226" t="s">
        <v>146</v>
      </c>
      <c r="AU125" s="226" t="s">
        <v>81</v>
      </c>
      <c r="AY125" s="19" t="s">
        <v>144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279</v>
      </c>
      <c r="BM125" s="226" t="s">
        <v>579</v>
      </c>
    </row>
    <row r="126" s="2" customFormat="1" ht="16.5" customHeight="1">
      <c r="A126" s="40"/>
      <c r="B126" s="41"/>
      <c r="C126" s="215" t="s">
        <v>436</v>
      </c>
      <c r="D126" s="215" t="s">
        <v>146</v>
      </c>
      <c r="E126" s="216" t="s">
        <v>1535</v>
      </c>
      <c r="F126" s="217" t="s">
        <v>1536</v>
      </c>
      <c r="G126" s="218" t="s">
        <v>375</v>
      </c>
      <c r="H126" s="219">
        <v>1</v>
      </c>
      <c r="I126" s="220"/>
      <c r="J126" s="221">
        <f>ROUND(I126*H126,2)</f>
        <v>0</v>
      </c>
      <c r="K126" s="217" t="s">
        <v>21</v>
      </c>
      <c r="L126" s="46"/>
      <c r="M126" s="222" t="s">
        <v>21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279</v>
      </c>
      <c r="AT126" s="226" t="s">
        <v>146</v>
      </c>
      <c r="AU126" s="226" t="s">
        <v>81</v>
      </c>
      <c r="AY126" s="19" t="s">
        <v>144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279</v>
      </c>
      <c r="BM126" s="226" t="s">
        <v>653</v>
      </c>
    </row>
    <row r="127" s="2" customFormat="1" ht="16.5" customHeight="1">
      <c r="A127" s="40"/>
      <c r="B127" s="41"/>
      <c r="C127" s="215" t="s">
        <v>443</v>
      </c>
      <c r="D127" s="215" t="s">
        <v>146</v>
      </c>
      <c r="E127" s="216" t="s">
        <v>1537</v>
      </c>
      <c r="F127" s="217" t="s">
        <v>1538</v>
      </c>
      <c r="G127" s="218" t="s">
        <v>375</v>
      </c>
      <c r="H127" s="219">
        <v>3</v>
      </c>
      <c r="I127" s="220"/>
      <c r="J127" s="221">
        <f>ROUND(I127*H127,2)</f>
        <v>0</v>
      </c>
      <c r="K127" s="217" t="s">
        <v>21</v>
      </c>
      <c r="L127" s="46"/>
      <c r="M127" s="222" t="s">
        <v>21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279</v>
      </c>
      <c r="AT127" s="226" t="s">
        <v>146</v>
      </c>
      <c r="AU127" s="226" t="s">
        <v>81</v>
      </c>
      <c r="AY127" s="19" t="s">
        <v>144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279</v>
      </c>
      <c r="BM127" s="226" t="s">
        <v>678</v>
      </c>
    </row>
    <row r="128" s="2" customFormat="1" ht="16.5" customHeight="1">
      <c r="A128" s="40"/>
      <c r="B128" s="41"/>
      <c r="C128" s="215" t="s">
        <v>450</v>
      </c>
      <c r="D128" s="215" t="s">
        <v>146</v>
      </c>
      <c r="E128" s="216" t="s">
        <v>1539</v>
      </c>
      <c r="F128" s="217" t="s">
        <v>1540</v>
      </c>
      <c r="G128" s="218" t="s">
        <v>375</v>
      </c>
      <c r="H128" s="219">
        <v>10</v>
      </c>
      <c r="I128" s="220"/>
      <c r="J128" s="221">
        <f>ROUND(I128*H128,2)</f>
        <v>0</v>
      </c>
      <c r="K128" s="217" t="s">
        <v>21</v>
      </c>
      <c r="L128" s="46"/>
      <c r="M128" s="222" t="s">
        <v>21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279</v>
      </c>
      <c r="AT128" s="226" t="s">
        <v>146</v>
      </c>
      <c r="AU128" s="226" t="s">
        <v>81</v>
      </c>
      <c r="AY128" s="19" t="s">
        <v>144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279</v>
      </c>
      <c r="BM128" s="226" t="s">
        <v>689</v>
      </c>
    </row>
    <row r="129" s="2" customFormat="1" ht="16.5" customHeight="1">
      <c r="A129" s="40"/>
      <c r="B129" s="41"/>
      <c r="C129" s="215" t="s">
        <v>456</v>
      </c>
      <c r="D129" s="215" t="s">
        <v>146</v>
      </c>
      <c r="E129" s="216" t="s">
        <v>1541</v>
      </c>
      <c r="F129" s="217" t="s">
        <v>1520</v>
      </c>
      <c r="G129" s="218" t="s">
        <v>1521</v>
      </c>
      <c r="H129" s="219">
        <v>1</v>
      </c>
      <c r="I129" s="220"/>
      <c r="J129" s="221">
        <f>ROUND(I129*H129,2)</f>
        <v>0</v>
      </c>
      <c r="K129" s="217" t="s">
        <v>21</v>
      </c>
      <c r="L129" s="46"/>
      <c r="M129" s="222" t="s">
        <v>21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279</v>
      </c>
      <c r="AT129" s="226" t="s">
        <v>146</v>
      </c>
      <c r="AU129" s="226" t="s">
        <v>81</v>
      </c>
      <c r="AY129" s="19" t="s">
        <v>144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279</v>
      </c>
      <c r="BM129" s="226" t="s">
        <v>702</v>
      </c>
    </row>
    <row r="130" s="2" customFormat="1" ht="16.5" customHeight="1">
      <c r="A130" s="40"/>
      <c r="B130" s="41"/>
      <c r="C130" s="215" t="s">
        <v>463</v>
      </c>
      <c r="D130" s="215" t="s">
        <v>146</v>
      </c>
      <c r="E130" s="216" t="s">
        <v>1542</v>
      </c>
      <c r="F130" s="217" t="s">
        <v>1523</v>
      </c>
      <c r="G130" s="218" t="s">
        <v>1521</v>
      </c>
      <c r="H130" s="219">
        <v>1</v>
      </c>
      <c r="I130" s="220"/>
      <c r="J130" s="221">
        <f>ROUND(I130*H130,2)</f>
        <v>0</v>
      </c>
      <c r="K130" s="217" t="s">
        <v>21</v>
      </c>
      <c r="L130" s="46"/>
      <c r="M130" s="222" t="s">
        <v>21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279</v>
      </c>
      <c r="AT130" s="226" t="s">
        <v>146</v>
      </c>
      <c r="AU130" s="226" t="s">
        <v>81</v>
      </c>
      <c r="AY130" s="19" t="s">
        <v>144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279</v>
      </c>
      <c r="BM130" s="226" t="s">
        <v>714</v>
      </c>
    </row>
    <row r="131" s="2" customFormat="1" ht="16.5" customHeight="1">
      <c r="A131" s="40"/>
      <c r="B131" s="41"/>
      <c r="C131" s="215" t="s">
        <v>470</v>
      </c>
      <c r="D131" s="215" t="s">
        <v>146</v>
      </c>
      <c r="E131" s="216" t="s">
        <v>1543</v>
      </c>
      <c r="F131" s="217" t="s">
        <v>1544</v>
      </c>
      <c r="G131" s="218" t="s">
        <v>1521</v>
      </c>
      <c r="H131" s="219">
        <v>1</v>
      </c>
      <c r="I131" s="220"/>
      <c r="J131" s="221">
        <f>ROUND(I131*H131,2)</f>
        <v>0</v>
      </c>
      <c r="K131" s="217" t="s">
        <v>21</v>
      </c>
      <c r="L131" s="46"/>
      <c r="M131" s="222" t="s">
        <v>21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279</v>
      </c>
      <c r="AT131" s="226" t="s">
        <v>146</v>
      </c>
      <c r="AU131" s="226" t="s">
        <v>81</v>
      </c>
      <c r="AY131" s="19" t="s">
        <v>144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279</v>
      </c>
      <c r="BM131" s="226" t="s">
        <v>726</v>
      </c>
    </row>
    <row r="132" s="12" customFormat="1" ht="25.92" customHeight="1">
      <c r="A132" s="12"/>
      <c r="B132" s="199"/>
      <c r="C132" s="200"/>
      <c r="D132" s="201" t="s">
        <v>72</v>
      </c>
      <c r="E132" s="202" t="s">
        <v>167</v>
      </c>
      <c r="F132" s="202" t="s">
        <v>1545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SUM(P133:P139)</f>
        <v>0</v>
      </c>
      <c r="Q132" s="207"/>
      <c r="R132" s="208">
        <f>SUM(R133:R139)</f>
        <v>0</v>
      </c>
      <c r="S132" s="207"/>
      <c r="T132" s="209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81</v>
      </c>
      <c r="AT132" s="211" t="s">
        <v>72</v>
      </c>
      <c r="AU132" s="211" t="s">
        <v>73</v>
      </c>
      <c r="AY132" s="210" t="s">
        <v>144</v>
      </c>
      <c r="BK132" s="212">
        <f>SUM(BK133:BK139)</f>
        <v>0</v>
      </c>
    </row>
    <row r="133" s="2" customFormat="1" ht="16.5" customHeight="1">
      <c r="A133" s="40"/>
      <c r="B133" s="41"/>
      <c r="C133" s="215" t="s">
        <v>474</v>
      </c>
      <c r="D133" s="215" t="s">
        <v>146</v>
      </c>
      <c r="E133" s="216" t="s">
        <v>1546</v>
      </c>
      <c r="F133" s="217" t="s">
        <v>1534</v>
      </c>
      <c r="G133" s="218" t="s">
        <v>375</v>
      </c>
      <c r="H133" s="219">
        <v>3</v>
      </c>
      <c r="I133" s="220"/>
      <c r="J133" s="221">
        <f>ROUND(I133*H133,2)</f>
        <v>0</v>
      </c>
      <c r="K133" s="217" t="s">
        <v>21</v>
      </c>
      <c r="L133" s="46"/>
      <c r="M133" s="222" t="s">
        <v>21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279</v>
      </c>
      <c r="AT133" s="226" t="s">
        <v>146</v>
      </c>
      <c r="AU133" s="226" t="s">
        <v>81</v>
      </c>
      <c r="AY133" s="19" t="s">
        <v>144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279</v>
      </c>
      <c r="BM133" s="226" t="s">
        <v>738</v>
      </c>
    </row>
    <row r="134" s="2" customFormat="1" ht="16.5" customHeight="1">
      <c r="A134" s="40"/>
      <c r="B134" s="41"/>
      <c r="C134" s="215" t="s">
        <v>478</v>
      </c>
      <c r="D134" s="215" t="s">
        <v>146</v>
      </c>
      <c r="E134" s="216" t="s">
        <v>1547</v>
      </c>
      <c r="F134" s="217" t="s">
        <v>1536</v>
      </c>
      <c r="G134" s="218" t="s">
        <v>375</v>
      </c>
      <c r="H134" s="219">
        <v>1</v>
      </c>
      <c r="I134" s="220"/>
      <c r="J134" s="221">
        <f>ROUND(I134*H134,2)</f>
        <v>0</v>
      </c>
      <c r="K134" s="217" t="s">
        <v>21</v>
      </c>
      <c r="L134" s="46"/>
      <c r="M134" s="222" t="s">
        <v>21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279</v>
      </c>
      <c r="AT134" s="226" t="s">
        <v>146</v>
      </c>
      <c r="AU134" s="226" t="s">
        <v>81</v>
      </c>
      <c r="AY134" s="19" t="s">
        <v>144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279</v>
      </c>
      <c r="BM134" s="226" t="s">
        <v>753</v>
      </c>
    </row>
    <row r="135" s="2" customFormat="1" ht="16.5" customHeight="1">
      <c r="A135" s="40"/>
      <c r="B135" s="41"/>
      <c r="C135" s="215" t="s">
        <v>482</v>
      </c>
      <c r="D135" s="215" t="s">
        <v>146</v>
      </c>
      <c r="E135" s="216" t="s">
        <v>1548</v>
      </c>
      <c r="F135" s="217" t="s">
        <v>1538</v>
      </c>
      <c r="G135" s="218" t="s">
        <v>375</v>
      </c>
      <c r="H135" s="219">
        <v>3</v>
      </c>
      <c r="I135" s="220"/>
      <c r="J135" s="221">
        <f>ROUND(I135*H135,2)</f>
        <v>0</v>
      </c>
      <c r="K135" s="217" t="s">
        <v>21</v>
      </c>
      <c r="L135" s="46"/>
      <c r="M135" s="222" t="s">
        <v>21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279</v>
      </c>
      <c r="AT135" s="226" t="s">
        <v>146</v>
      </c>
      <c r="AU135" s="226" t="s">
        <v>81</v>
      </c>
      <c r="AY135" s="19" t="s">
        <v>144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279</v>
      </c>
      <c r="BM135" s="226" t="s">
        <v>765</v>
      </c>
    </row>
    <row r="136" s="2" customFormat="1" ht="16.5" customHeight="1">
      <c r="A136" s="40"/>
      <c r="B136" s="41"/>
      <c r="C136" s="215" t="s">
        <v>488</v>
      </c>
      <c r="D136" s="215" t="s">
        <v>146</v>
      </c>
      <c r="E136" s="216" t="s">
        <v>1549</v>
      </c>
      <c r="F136" s="217" t="s">
        <v>1540</v>
      </c>
      <c r="G136" s="218" t="s">
        <v>375</v>
      </c>
      <c r="H136" s="219">
        <v>10</v>
      </c>
      <c r="I136" s="220"/>
      <c r="J136" s="221">
        <f>ROUND(I136*H136,2)</f>
        <v>0</v>
      </c>
      <c r="K136" s="217" t="s">
        <v>21</v>
      </c>
      <c r="L136" s="46"/>
      <c r="M136" s="222" t="s">
        <v>21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279</v>
      </c>
      <c r="AT136" s="226" t="s">
        <v>146</v>
      </c>
      <c r="AU136" s="226" t="s">
        <v>81</v>
      </c>
      <c r="AY136" s="19" t="s">
        <v>144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279</v>
      </c>
      <c r="BM136" s="226" t="s">
        <v>859</v>
      </c>
    </row>
    <row r="137" s="2" customFormat="1" ht="16.5" customHeight="1">
      <c r="A137" s="40"/>
      <c r="B137" s="41"/>
      <c r="C137" s="215" t="s">
        <v>493</v>
      </c>
      <c r="D137" s="215" t="s">
        <v>146</v>
      </c>
      <c r="E137" s="216" t="s">
        <v>1550</v>
      </c>
      <c r="F137" s="217" t="s">
        <v>1520</v>
      </c>
      <c r="G137" s="218" t="s">
        <v>1521</v>
      </c>
      <c r="H137" s="219">
        <v>1</v>
      </c>
      <c r="I137" s="220"/>
      <c r="J137" s="221">
        <f>ROUND(I137*H137,2)</f>
        <v>0</v>
      </c>
      <c r="K137" s="217" t="s">
        <v>21</v>
      </c>
      <c r="L137" s="46"/>
      <c r="M137" s="222" t="s">
        <v>21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279</v>
      </c>
      <c r="AT137" s="226" t="s">
        <v>146</v>
      </c>
      <c r="AU137" s="226" t="s">
        <v>81</v>
      </c>
      <c r="AY137" s="19" t="s">
        <v>144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279</v>
      </c>
      <c r="BM137" s="226" t="s">
        <v>861</v>
      </c>
    </row>
    <row r="138" s="2" customFormat="1" ht="16.5" customHeight="1">
      <c r="A138" s="40"/>
      <c r="B138" s="41"/>
      <c r="C138" s="215" t="s">
        <v>498</v>
      </c>
      <c r="D138" s="215" t="s">
        <v>146</v>
      </c>
      <c r="E138" s="216" t="s">
        <v>1551</v>
      </c>
      <c r="F138" s="217" t="s">
        <v>1523</v>
      </c>
      <c r="G138" s="218" t="s">
        <v>1521</v>
      </c>
      <c r="H138" s="219">
        <v>1</v>
      </c>
      <c r="I138" s="220"/>
      <c r="J138" s="221">
        <f>ROUND(I138*H138,2)</f>
        <v>0</v>
      </c>
      <c r="K138" s="217" t="s">
        <v>21</v>
      </c>
      <c r="L138" s="46"/>
      <c r="M138" s="222" t="s">
        <v>21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279</v>
      </c>
      <c r="AT138" s="226" t="s">
        <v>146</v>
      </c>
      <c r="AU138" s="226" t="s">
        <v>81</v>
      </c>
      <c r="AY138" s="19" t="s">
        <v>144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279</v>
      </c>
      <c r="BM138" s="226" t="s">
        <v>863</v>
      </c>
    </row>
    <row r="139" s="2" customFormat="1" ht="16.5" customHeight="1">
      <c r="A139" s="40"/>
      <c r="B139" s="41"/>
      <c r="C139" s="215" t="s">
        <v>502</v>
      </c>
      <c r="D139" s="215" t="s">
        <v>146</v>
      </c>
      <c r="E139" s="216" t="s">
        <v>1552</v>
      </c>
      <c r="F139" s="217" t="s">
        <v>1544</v>
      </c>
      <c r="G139" s="218" t="s">
        <v>1521</v>
      </c>
      <c r="H139" s="219">
        <v>1</v>
      </c>
      <c r="I139" s="220"/>
      <c r="J139" s="221">
        <f>ROUND(I139*H139,2)</f>
        <v>0</v>
      </c>
      <c r="K139" s="217" t="s">
        <v>21</v>
      </c>
      <c r="L139" s="46"/>
      <c r="M139" s="222" t="s">
        <v>21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279</v>
      </c>
      <c r="AT139" s="226" t="s">
        <v>146</v>
      </c>
      <c r="AU139" s="226" t="s">
        <v>81</v>
      </c>
      <c r="AY139" s="19" t="s">
        <v>144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279</v>
      </c>
      <c r="BM139" s="226" t="s">
        <v>865</v>
      </c>
    </row>
    <row r="140" s="12" customFormat="1" ht="25.92" customHeight="1">
      <c r="A140" s="12"/>
      <c r="B140" s="199"/>
      <c r="C140" s="200"/>
      <c r="D140" s="201" t="s">
        <v>72</v>
      </c>
      <c r="E140" s="202" t="s">
        <v>151</v>
      </c>
      <c r="F140" s="202" t="s">
        <v>1553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SUM(P141:P149)</f>
        <v>0</v>
      </c>
      <c r="Q140" s="207"/>
      <c r="R140" s="208">
        <f>SUM(R141:R149)</f>
        <v>0</v>
      </c>
      <c r="S140" s="207"/>
      <c r="T140" s="209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81</v>
      </c>
      <c r="AT140" s="211" t="s">
        <v>72</v>
      </c>
      <c r="AU140" s="211" t="s">
        <v>73</v>
      </c>
      <c r="AY140" s="210" t="s">
        <v>144</v>
      </c>
      <c r="BK140" s="212">
        <f>SUM(BK141:BK149)</f>
        <v>0</v>
      </c>
    </row>
    <row r="141" s="2" customFormat="1" ht="16.5" customHeight="1">
      <c r="A141" s="40"/>
      <c r="B141" s="41"/>
      <c r="C141" s="215" t="s">
        <v>508</v>
      </c>
      <c r="D141" s="215" t="s">
        <v>146</v>
      </c>
      <c r="E141" s="216" t="s">
        <v>1554</v>
      </c>
      <c r="F141" s="217" t="s">
        <v>1555</v>
      </c>
      <c r="G141" s="218" t="s">
        <v>375</v>
      </c>
      <c r="H141" s="219">
        <v>1</v>
      </c>
      <c r="I141" s="220"/>
      <c r="J141" s="221">
        <f>ROUND(I141*H141,2)</f>
        <v>0</v>
      </c>
      <c r="K141" s="217" t="s">
        <v>21</v>
      </c>
      <c r="L141" s="46"/>
      <c r="M141" s="222" t="s">
        <v>21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279</v>
      </c>
      <c r="AT141" s="226" t="s">
        <v>146</v>
      </c>
      <c r="AU141" s="226" t="s">
        <v>81</v>
      </c>
      <c r="AY141" s="19" t="s">
        <v>144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279</v>
      </c>
      <c r="BM141" s="226" t="s">
        <v>867</v>
      </c>
    </row>
    <row r="142" s="2" customFormat="1" ht="16.5" customHeight="1">
      <c r="A142" s="40"/>
      <c r="B142" s="41"/>
      <c r="C142" s="215" t="s">
        <v>516</v>
      </c>
      <c r="D142" s="215" t="s">
        <v>146</v>
      </c>
      <c r="E142" s="216" t="s">
        <v>1556</v>
      </c>
      <c r="F142" s="217" t="s">
        <v>1534</v>
      </c>
      <c r="G142" s="218" t="s">
        <v>375</v>
      </c>
      <c r="H142" s="219">
        <v>3</v>
      </c>
      <c r="I142" s="220"/>
      <c r="J142" s="221">
        <f>ROUND(I142*H142,2)</f>
        <v>0</v>
      </c>
      <c r="K142" s="217" t="s">
        <v>21</v>
      </c>
      <c r="L142" s="46"/>
      <c r="M142" s="222" t="s">
        <v>21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279</v>
      </c>
      <c r="AT142" s="226" t="s">
        <v>146</v>
      </c>
      <c r="AU142" s="226" t="s">
        <v>81</v>
      </c>
      <c r="AY142" s="19" t="s">
        <v>144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279</v>
      </c>
      <c r="BM142" s="226" t="s">
        <v>869</v>
      </c>
    </row>
    <row r="143" s="2" customFormat="1" ht="16.5" customHeight="1">
      <c r="A143" s="40"/>
      <c r="B143" s="41"/>
      <c r="C143" s="215" t="s">
        <v>525</v>
      </c>
      <c r="D143" s="215" t="s">
        <v>146</v>
      </c>
      <c r="E143" s="216" t="s">
        <v>1557</v>
      </c>
      <c r="F143" s="217" t="s">
        <v>1536</v>
      </c>
      <c r="G143" s="218" t="s">
        <v>375</v>
      </c>
      <c r="H143" s="219">
        <v>1</v>
      </c>
      <c r="I143" s="220"/>
      <c r="J143" s="221">
        <f>ROUND(I143*H143,2)</f>
        <v>0</v>
      </c>
      <c r="K143" s="217" t="s">
        <v>21</v>
      </c>
      <c r="L143" s="46"/>
      <c r="M143" s="222" t="s">
        <v>21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279</v>
      </c>
      <c r="AT143" s="226" t="s">
        <v>146</v>
      </c>
      <c r="AU143" s="226" t="s">
        <v>81</v>
      </c>
      <c r="AY143" s="19" t="s">
        <v>144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279</v>
      </c>
      <c r="BM143" s="226" t="s">
        <v>871</v>
      </c>
    </row>
    <row r="144" s="2" customFormat="1" ht="16.5" customHeight="1">
      <c r="A144" s="40"/>
      <c r="B144" s="41"/>
      <c r="C144" s="215" t="s">
        <v>530</v>
      </c>
      <c r="D144" s="215" t="s">
        <v>146</v>
      </c>
      <c r="E144" s="216" t="s">
        <v>1558</v>
      </c>
      <c r="F144" s="217" t="s">
        <v>1559</v>
      </c>
      <c r="G144" s="218" t="s">
        <v>375</v>
      </c>
      <c r="H144" s="219">
        <v>1</v>
      </c>
      <c r="I144" s="220"/>
      <c r="J144" s="221">
        <f>ROUND(I144*H144,2)</f>
        <v>0</v>
      </c>
      <c r="K144" s="217" t="s">
        <v>21</v>
      </c>
      <c r="L144" s="46"/>
      <c r="M144" s="222" t="s">
        <v>21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279</v>
      </c>
      <c r="AT144" s="226" t="s">
        <v>146</v>
      </c>
      <c r="AU144" s="226" t="s">
        <v>81</v>
      </c>
      <c r="AY144" s="19" t="s">
        <v>144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279</v>
      </c>
      <c r="BM144" s="226" t="s">
        <v>873</v>
      </c>
    </row>
    <row r="145" s="2" customFormat="1" ht="16.5" customHeight="1">
      <c r="A145" s="40"/>
      <c r="B145" s="41"/>
      <c r="C145" s="215" t="s">
        <v>535</v>
      </c>
      <c r="D145" s="215" t="s">
        <v>146</v>
      </c>
      <c r="E145" s="216" t="s">
        <v>1560</v>
      </c>
      <c r="F145" s="217" t="s">
        <v>1538</v>
      </c>
      <c r="G145" s="218" t="s">
        <v>375</v>
      </c>
      <c r="H145" s="219">
        <v>4</v>
      </c>
      <c r="I145" s="220"/>
      <c r="J145" s="221">
        <f>ROUND(I145*H145,2)</f>
        <v>0</v>
      </c>
      <c r="K145" s="217" t="s">
        <v>21</v>
      </c>
      <c r="L145" s="46"/>
      <c r="M145" s="222" t="s">
        <v>21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279</v>
      </c>
      <c r="AT145" s="226" t="s">
        <v>146</v>
      </c>
      <c r="AU145" s="226" t="s">
        <v>81</v>
      </c>
      <c r="AY145" s="19" t="s">
        <v>144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279</v>
      </c>
      <c r="BM145" s="226" t="s">
        <v>875</v>
      </c>
    </row>
    <row r="146" s="2" customFormat="1" ht="16.5" customHeight="1">
      <c r="A146" s="40"/>
      <c r="B146" s="41"/>
      <c r="C146" s="215" t="s">
        <v>539</v>
      </c>
      <c r="D146" s="215" t="s">
        <v>146</v>
      </c>
      <c r="E146" s="216" t="s">
        <v>1561</v>
      </c>
      <c r="F146" s="217" t="s">
        <v>1540</v>
      </c>
      <c r="G146" s="218" t="s">
        <v>375</v>
      </c>
      <c r="H146" s="219">
        <v>14</v>
      </c>
      <c r="I146" s="220"/>
      <c r="J146" s="221">
        <f>ROUND(I146*H146,2)</f>
        <v>0</v>
      </c>
      <c r="K146" s="217" t="s">
        <v>21</v>
      </c>
      <c r="L146" s="46"/>
      <c r="M146" s="222" t="s">
        <v>21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279</v>
      </c>
      <c r="AT146" s="226" t="s">
        <v>146</v>
      </c>
      <c r="AU146" s="226" t="s">
        <v>81</v>
      </c>
      <c r="AY146" s="19" t="s">
        <v>144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279</v>
      </c>
      <c r="BM146" s="226" t="s">
        <v>877</v>
      </c>
    </row>
    <row r="147" s="2" customFormat="1" ht="16.5" customHeight="1">
      <c r="A147" s="40"/>
      <c r="B147" s="41"/>
      <c r="C147" s="215" t="s">
        <v>545</v>
      </c>
      <c r="D147" s="215" t="s">
        <v>146</v>
      </c>
      <c r="E147" s="216" t="s">
        <v>1562</v>
      </c>
      <c r="F147" s="217" t="s">
        <v>1520</v>
      </c>
      <c r="G147" s="218" t="s">
        <v>1521</v>
      </c>
      <c r="H147" s="219">
        <v>1</v>
      </c>
      <c r="I147" s="220"/>
      <c r="J147" s="221">
        <f>ROUND(I147*H147,2)</f>
        <v>0</v>
      </c>
      <c r="K147" s="217" t="s">
        <v>21</v>
      </c>
      <c r="L147" s="46"/>
      <c r="M147" s="222" t="s">
        <v>21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279</v>
      </c>
      <c r="AT147" s="226" t="s">
        <v>146</v>
      </c>
      <c r="AU147" s="226" t="s">
        <v>81</v>
      </c>
      <c r="AY147" s="19" t="s">
        <v>144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279</v>
      </c>
      <c r="BM147" s="226" t="s">
        <v>879</v>
      </c>
    </row>
    <row r="148" s="2" customFormat="1" ht="16.5" customHeight="1">
      <c r="A148" s="40"/>
      <c r="B148" s="41"/>
      <c r="C148" s="215" t="s">
        <v>550</v>
      </c>
      <c r="D148" s="215" t="s">
        <v>146</v>
      </c>
      <c r="E148" s="216" t="s">
        <v>1563</v>
      </c>
      <c r="F148" s="217" t="s">
        <v>1523</v>
      </c>
      <c r="G148" s="218" t="s">
        <v>1521</v>
      </c>
      <c r="H148" s="219">
        <v>1</v>
      </c>
      <c r="I148" s="220"/>
      <c r="J148" s="221">
        <f>ROUND(I148*H148,2)</f>
        <v>0</v>
      </c>
      <c r="K148" s="217" t="s">
        <v>21</v>
      </c>
      <c r="L148" s="46"/>
      <c r="M148" s="222" t="s">
        <v>21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279</v>
      </c>
      <c r="AT148" s="226" t="s">
        <v>146</v>
      </c>
      <c r="AU148" s="226" t="s">
        <v>81</v>
      </c>
      <c r="AY148" s="19" t="s">
        <v>144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279</v>
      </c>
      <c r="BM148" s="226" t="s">
        <v>881</v>
      </c>
    </row>
    <row r="149" s="2" customFormat="1" ht="16.5" customHeight="1">
      <c r="A149" s="40"/>
      <c r="B149" s="41"/>
      <c r="C149" s="215" t="s">
        <v>557</v>
      </c>
      <c r="D149" s="215" t="s">
        <v>146</v>
      </c>
      <c r="E149" s="216" t="s">
        <v>1564</v>
      </c>
      <c r="F149" s="217" t="s">
        <v>1544</v>
      </c>
      <c r="G149" s="218" t="s">
        <v>1521</v>
      </c>
      <c r="H149" s="219">
        <v>1</v>
      </c>
      <c r="I149" s="220"/>
      <c r="J149" s="221">
        <f>ROUND(I149*H149,2)</f>
        <v>0</v>
      </c>
      <c r="K149" s="217" t="s">
        <v>21</v>
      </c>
      <c r="L149" s="46"/>
      <c r="M149" s="222" t="s">
        <v>21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279</v>
      </c>
      <c r="AT149" s="226" t="s">
        <v>146</v>
      </c>
      <c r="AU149" s="226" t="s">
        <v>81</v>
      </c>
      <c r="AY149" s="19" t="s">
        <v>144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279</v>
      </c>
      <c r="BM149" s="226" t="s">
        <v>883</v>
      </c>
    </row>
    <row r="150" s="12" customFormat="1" ht="25.92" customHeight="1">
      <c r="A150" s="12"/>
      <c r="B150" s="199"/>
      <c r="C150" s="200"/>
      <c r="D150" s="201" t="s">
        <v>72</v>
      </c>
      <c r="E150" s="202" t="s">
        <v>182</v>
      </c>
      <c r="F150" s="202" t="s">
        <v>1565</v>
      </c>
      <c r="G150" s="200"/>
      <c r="H150" s="200"/>
      <c r="I150" s="203"/>
      <c r="J150" s="204">
        <f>BK150</f>
        <v>0</v>
      </c>
      <c r="K150" s="200"/>
      <c r="L150" s="205"/>
      <c r="M150" s="206"/>
      <c r="N150" s="207"/>
      <c r="O150" s="207"/>
      <c r="P150" s="208">
        <f>SUM(P151:P159)</f>
        <v>0</v>
      </c>
      <c r="Q150" s="207"/>
      <c r="R150" s="208">
        <f>SUM(R151:R159)</f>
        <v>0</v>
      </c>
      <c r="S150" s="207"/>
      <c r="T150" s="209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81</v>
      </c>
      <c r="AT150" s="211" t="s">
        <v>72</v>
      </c>
      <c r="AU150" s="211" t="s">
        <v>73</v>
      </c>
      <c r="AY150" s="210" t="s">
        <v>144</v>
      </c>
      <c r="BK150" s="212">
        <f>SUM(BK151:BK159)</f>
        <v>0</v>
      </c>
    </row>
    <row r="151" s="2" customFormat="1" ht="16.5" customHeight="1">
      <c r="A151" s="40"/>
      <c r="B151" s="41"/>
      <c r="C151" s="215" t="s">
        <v>562</v>
      </c>
      <c r="D151" s="215" t="s">
        <v>146</v>
      </c>
      <c r="E151" s="216" t="s">
        <v>1566</v>
      </c>
      <c r="F151" s="217" t="s">
        <v>1555</v>
      </c>
      <c r="G151" s="218" t="s">
        <v>375</v>
      </c>
      <c r="H151" s="219">
        <v>1</v>
      </c>
      <c r="I151" s="220"/>
      <c r="J151" s="221">
        <f>ROUND(I151*H151,2)</f>
        <v>0</v>
      </c>
      <c r="K151" s="217" t="s">
        <v>21</v>
      </c>
      <c r="L151" s="46"/>
      <c r="M151" s="222" t="s">
        <v>21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279</v>
      </c>
      <c r="AT151" s="226" t="s">
        <v>146</v>
      </c>
      <c r="AU151" s="226" t="s">
        <v>81</v>
      </c>
      <c r="AY151" s="19" t="s">
        <v>144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279</v>
      </c>
      <c r="BM151" s="226" t="s">
        <v>886</v>
      </c>
    </row>
    <row r="152" s="2" customFormat="1" ht="16.5" customHeight="1">
      <c r="A152" s="40"/>
      <c r="B152" s="41"/>
      <c r="C152" s="215" t="s">
        <v>568</v>
      </c>
      <c r="D152" s="215" t="s">
        <v>146</v>
      </c>
      <c r="E152" s="216" t="s">
        <v>1567</v>
      </c>
      <c r="F152" s="217" t="s">
        <v>1534</v>
      </c>
      <c r="G152" s="218" t="s">
        <v>375</v>
      </c>
      <c r="H152" s="219">
        <v>3</v>
      </c>
      <c r="I152" s="220"/>
      <c r="J152" s="221">
        <f>ROUND(I152*H152,2)</f>
        <v>0</v>
      </c>
      <c r="K152" s="217" t="s">
        <v>21</v>
      </c>
      <c r="L152" s="46"/>
      <c r="M152" s="222" t="s">
        <v>21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279</v>
      </c>
      <c r="AT152" s="226" t="s">
        <v>146</v>
      </c>
      <c r="AU152" s="226" t="s">
        <v>81</v>
      </c>
      <c r="AY152" s="19" t="s">
        <v>144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279</v>
      </c>
      <c r="BM152" s="226" t="s">
        <v>888</v>
      </c>
    </row>
    <row r="153" s="2" customFormat="1" ht="16.5" customHeight="1">
      <c r="A153" s="40"/>
      <c r="B153" s="41"/>
      <c r="C153" s="215" t="s">
        <v>573</v>
      </c>
      <c r="D153" s="215" t="s">
        <v>146</v>
      </c>
      <c r="E153" s="216" t="s">
        <v>1568</v>
      </c>
      <c r="F153" s="217" t="s">
        <v>1536</v>
      </c>
      <c r="G153" s="218" t="s">
        <v>375</v>
      </c>
      <c r="H153" s="219">
        <v>1</v>
      </c>
      <c r="I153" s="220"/>
      <c r="J153" s="221">
        <f>ROUND(I153*H153,2)</f>
        <v>0</v>
      </c>
      <c r="K153" s="217" t="s">
        <v>21</v>
      </c>
      <c r="L153" s="46"/>
      <c r="M153" s="222" t="s">
        <v>21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279</v>
      </c>
      <c r="AT153" s="226" t="s">
        <v>146</v>
      </c>
      <c r="AU153" s="226" t="s">
        <v>81</v>
      </c>
      <c r="AY153" s="19" t="s">
        <v>144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279</v>
      </c>
      <c r="BM153" s="226" t="s">
        <v>890</v>
      </c>
    </row>
    <row r="154" s="2" customFormat="1" ht="16.5" customHeight="1">
      <c r="A154" s="40"/>
      <c r="B154" s="41"/>
      <c r="C154" s="215" t="s">
        <v>579</v>
      </c>
      <c r="D154" s="215" t="s">
        <v>146</v>
      </c>
      <c r="E154" s="216" t="s">
        <v>1569</v>
      </c>
      <c r="F154" s="217" t="s">
        <v>1559</v>
      </c>
      <c r="G154" s="218" t="s">
        <v>375</v>
      </c>
      <c r="H154" s="219">
        <v>1</v>
      </c>
      <c r="I154" s="220"/>
      <c r="J154" s="221">
        <f>ROUND(I154*H154,2)</f>
        <v>0</v>
      </c>
      <c r="K154" s="217" t="s">
        <v>21</v>
      </c>
      <c r="L154" s="46"/>
      <c r="M154" s="222" t="s">
        <v>21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279</v>
      </c>
      <c r="AT154" s="226" t="s">
        <v>146</v>
      </c>
      <c r="AU154" s="226" t="s">
        <v>81</v>
      </c>
      <c r="AY154" s="19" t="s">
        <v>144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279</v>
      </c>
      <c r="BM154" s="226" t="s">
        <v>892</v>
      </c>
    </row>
    <row r="155" s="2" customFormat="1" ht="16.5" customHeight="1">
      <c r="A155" s="40"/>
      <c r="B155" s="41"/>
      <c r="C155" s="215" t="s">
        <v>585</v>
      </c>
      <c r="D155" s="215" t="s">
        <v>146</v>
      </c>
      <c r="E155" s="216" t="s">
        <v>1570</v>
      </c>
      <c r="F155" s="217" t="s">
        <v>1538</v>
      </c>
      <c r="G155" s="218" t="s">
        <v>375</v>
      </c>
      <c r="H155" s="219">
        <v>4</v>
      </c>
      <c r="I155" s="220"/>
      <c r="J155" s="221">
        <f>ROUND(I155*H155,2)</f>
        <v>0</v>
      </c>
      <c r="K155" s="217" t="s">
        <v>21</v>
      </c>
      <c r="L155" s="46"/>
      <c r="M155" s="222" t="s">
        <v>21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279</v>
      </c>
      <c r="AT155" s="226" t="s">
        <v>146</v>
      </c>
      <c r="AU155" s="226" t="s">
        <v>81</v>
      </c>
      <c r="AY155" s="19" t="s">
        <v>144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279</v>
      </c>
      <c r="BM155" s="226" t="s">
        <v>894</v>
      </c>
    </row>
    <row r="156" s="2" customFormat="1" ht="16.5" customHeight="1">
      <c r="A156" s="40"/>
      <c r="B156" s="41"/>
      <c r="C156" s="215" t="s">
        <v>653</v>
      </c>
      <c r="D156" s="215" t="s">
        <v>146</v>
      </c>
      <c r="E156" s="216" t="s">
        <v>1571</v>
      </c>
      <c r="F156" s="217" t="s">
        <v>1540</v>
      </c>
      <c r="G156" s="218" t="s">
        <v>375</v>
      </c>
      <c r="H156" s="219">
        <v>14</v>
      </c>
      <c r="I156" s="220"/>
      <c r="J156" s="221">
        <f>ROUND(I156*H156,2)</f>
        <v>0</v>
      </c>
      <c r="K156" s="217" t="s">
        <v>21</v>
      </c>
      <c r="L156" s="46"/>
      <c r="M156" s="222" t="s">
        <v>21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279</v>
      </c>
      <c r="AT156" s="226" t="s">
        <v>146</v>
      </c>
      <c r="AU156" s="226" t="s">
        <v>81</v>
      </c>
      <c r="AY156" s="19" t="s">
        <v>144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279</v>
      </c>
      <c r="BM156" s="226" t="s">
        <v>896</v>
      </c>
    </row>
    <row r="157" s="2" customFormat="1" ht="16.5" customHeight="1">
      <c r="A157" s="40"/>
      <c r="B157" s="41"/>
      <c r="C157" s="215" t="s">
        <v>672</v>
      </c>
      <c r="D157" s="215" t="s">
        <v>146</v>
      </c>
      <c r="E157" s="216" t="s">
        <v>1572</v>
      </c>
      <c r="F157" s="217" t="s">
        <v>1520</v>
      </c>
      <c r="G157" s="218" t="s">
        <v>1521</v>
      </c>
      <c r="H157" s="219">
        <v>1</v>
      </c>
      <c r="I157" s="220"/>
      <c r="J157" s="221">
        <f>ROUND(I157*H157,2)</f>
        <v>0</v>
      </c>
      <c r="K157" s="217" t="s">
        <v>21</v>
      </c>
      <c r="L157" s="46"/>
      <c r="M157" s="222" t="s">
        <v>21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279</v>
      </c>
      <c r="AT157" s="226" t="s">
        <v>146</v>
      </c>
      <c r="AU157" s="226" t="s">
        <v>81</v>
      </c>
      <c r="AY157" s="19" t="s">
        <v>144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279</v>
      </c>
      <c r="BM157" s="226" t="s">
        <v>898</v>
      </c>
    </row>
    <row r="158" s="2" customFormat="1" ht="16.5" customHeight="1">
      <c r="A158" s="40"/>
      <c r="B158" s="41"/>
      <c r="C158" s="215" t="s">
        <v>678</v>
      </c>
      <c r="D158" s="215" t="s">
        <v>146</v>
      </c>
      <c r="E158" s="216" t="s">
        <v>1573</v>
      </c>
      <c r="F158" s="217" t="s">
        <v>1523</v>
      </c>
      <c r="G158" s="218" t="s">
        <v>1521</v>
      </c>
      <c r="H158" s="219">
        <v>1</v>
      </c>
      <c r="I158" s="220"/>
      <c r="J158" s="221">
        <f>ROUND(I158*H158,2)</f>
        <v>0</v>
      </c>
      <c r="K158" s="217" t="s">
        <v>21</v>
      </c>
      <c r="L158" s="46"/>
      <c r="M158" s="222" t="s">
        <v>21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279</v>
      </c>
      <c r="AT158" s="226" t="s">
        <v>146</v>
      </c>
      <c r="AU158" s="226" t="s">
        <v>81</v>
      </c>
      <c r="AY158" s="19" t="s">
        <v>144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279</v>
      </c>
      <c r="BM158" s="226" t="s">
        <v>900</v>
      </c>
    </row>
    <row r="159" s="2" customFormat="1" ht="16.5" customHeight="1">
      <c r="A159" s="40"/>
      <c r="B159" s="41"/>
      <c r="C159" s="215" t="s">
        <v>685</v>
      </c>
      <c r="D159" s="215" t="s">
        <v>146</v>
      </c>
      <c r="E159" s="216" t="s">
        <v>1574</v>
      </c>
      <c r="F159" s="217" t="s">
        <v>1544</v>
      </c>
      <c r="G159" s="218" t="s">
        <v>1521</v>
      </c>
      <c r="H159" s="219">
        <v>1</v>
      </c>
      <c r="I159" s="220"/>
      <c r="J159" s="221">
        <f>ROUND(I159*H159,2)</f>
        <v>0</v>
      </c>
      <c r="K159" s="217" t="s">
        <v>21</v>
      </c>
      <c r="L159" s="46"/>
      <c r="M159" s="222" t="s">
        <v>21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279</v>
      </c>
      <c r="AT159" s="226" t="s">
        <v>146</v>
      </c>
      <c r="AU159" s="226" t="s">
        <v>81</v>
      </c>
      <c r="AY159" s="19" t="s">
        <v>144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279</v>
      </c>
      <c r="BM159" s="226" t="s">
        <v>902</v>
      </c>
    </row>
    <row r="160" s="12" customFormat="1" ht="25.92" customHeight="1">
      <c r="A160" s="12"/>
      <c r="B160" s="199"/>
      <c r="C160" s="200"/>
      <c r="D160" s="201" t="s">
        <v>72</v>
      </c>
      <c r="E160" s="202" t="s">
        <v>189</v>
      </c>
      <c r="F160" s="202" t="s">
        <v>1575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SUM(P161:P167)</f>
        <v>0</v>
      </c>
      <c r="Q160" s="207"/>
      <c r="R160" s="208">
        <f>SUM(R161:R167)</f>
        <v>0</v>
      </c>
      <c r="S160" s="207"/>
      <c r="T160" s="209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81</v>
      </c>
      <c r="AT160" s="211" t="s">
        <v>72</v>
      </c>
      <c r="AU160" s="211" t="s">
        <v>73</v>
      </c>
      <c r="AY160" s="210" t="s">
        <v>144</v>
      </c>
      <c r="BK160" s="212">
        <f>SUM(BK161:BK167)</f>
        <v>0</v>
      </c>
    </row>
    <row r="161" s="2" customFormat="1" ht="16.5" customHeight="1">
      <c r="A161" s="40"/>
      <c r="B161" s="41"/>
      <c r="C161" s="215" t="s">
        <v>689</v>
      </c>
      <c r="D161" s="215" t="s">
        <v>146</v>
      </c>
      <c r="E161" s="216" t="s">
        <v>1576</v>
      </c>
      <c r="F161" s="217" t="s">
        <v>1534</v>
      </c>
      <c r="G161" s="218" t="s">
        <v>375</v>
      </c>
      <c r="H161" s="219">
        <v>3</v>
      </c>
      <c r="I161" s="220"/>
      <c r="J161" s="221">
        <f>ROUND(I161*H161,2)</f>
        <v>0</v>
      </c>
      <c r="K161" s="217" t="s">
        <v>21</v>
      </c>
      <c r="L161" s="46"/>
      <c r="M161" s="222" t="s">
        <v>21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279</v>
      </c>
      <c r="AT161" s="226" t="s">
        <v>146</v>
      </c>
      <c r="AU161" s="226" t="s">
        <v>81</v>
      </c>
      <c r="AY161" s="19" t="s">
        <v>144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279</v>
      </c>
      <c r="BM161" s="226" t="s">
        <v>904</v>
      </c>
    </row>
    <row r="162" s="2" customFormat="1" ht="16.5" customHeight="1">
      <c r="A162" s="40"/>
      <c r="B162" s="41"/>
      <c r="C162" s="215" t="s">
        <v>695</v>
      </c>
      <c r="D162" s="215" t="s">
        <v>146</v>
      </c>
      <c r="E162" s="216" t="s">
        <v>1577</v>
      </c>
      <c r="F162" s="217" t="s">
        <v>1536</v>
      </c>
      <c r="G162" s="218" t="s">
        <v>375</v>
      </c>
      <c r="H162" s="219">
        <v>1</v>
      </c>
      <c r="I162" s="220"/>
      <c r="J162" s="221">
        <f>ROUND(I162*H162,2)</f>
        <v>0</v>
      </c>
      <c r="K162" s="217" t="s">
        <v>21</v>
      </c>
      <c r="L162" s="46"/>
      <c r="M162" s="222" t="s">
        <v>21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279</v>
      </c>
      <c r="AT162" s="226" t="s">
        <v>146</v>
      </c>
      <c r="AU162" s="226" t="s">
        <v>81</v>
      </c>
      <c r="AY162" s="19" t="s">
        <v>144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279</v>
      </c>
      <c r="BM162" s="226" t="s">
        <v>906</v>
      </c>
    </row>
    <row r="163" s="2" customFormat="1" ht="16.5" customHeight="1">
      <c r="A163" s="40"/>
      <c r="B163" s="41"/>
      <c r="C163" s="215" t="s">
        <v>702</v>
      </c>
      <c r="D163" s="215" t="s">
        <v>146</v>
      </c>
      <c r="E163" s="216" t="s">
        <v>1578</v>
      </c>
      <c r="F163" s="217" t="s">
        <v>1538</v>
      </c>
      <c r="G163" s="218" t="s">
        <v>375</v>
      </c>
      <c r="H163" s="219">
        <v>3</v>
      </c>
      <c r="I163" s="220"/>
      <c r="J163" s="221">
        <f>ROUND(I163*H163,2)</f>
        <v>0</v>
      </c>
      <c r="K163" s="217" t="s">
        <v>21</v>
      </c>
      <c r="L163" s="46"/>
      <c r="M163" s="222" t="s">
        <v>21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279</v>
      </c>
      <c r="AT163" s="226" t="s">
        <v>146</v>
      </c>
      <c r="AU163" s="226" t="s">
        <v>81</v>
      </c>
      <c r="AY163" s="19" t="s">
        <v>144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279</v>
      </c>
      <c r="BM163" s="226" t="s">
        <v>908</v>
      </c>
    </row>
    <row r="164" s="2" customFormat="1" ht="16.5" customHeight="1">
      <c r="A164" s="40"/>
      <c r="B164" s="41"/>
      <c r="C164" s="215" t="s">
        <v>709</v>
      </c>
      <c r="D164" s="215" t="s">
        <v>146</v>
      </c>
      <c r="E164" s="216" t="s">
        <v>1579</v>
      </c>
      <c r="F164" s="217" t="s">
        <v>1540</v>
      </c>
      <c r="G164" s="218" t="s">
        <v>375</v>
      </c>
      <c r="H164" s="219">
        <v>10</v>
      </c>
      <c r="I164" s="220"/>
      <c r="J164" s="221">
        <f>ROUND(I164*H164,2)</f>
        <v>0</v>
      </c>
      <c r="K164" s="217" t="s">
        <v>21</v>
      </c>
      <c r="L164" s="46"/>
      <c r="M164" s="222" t="s">
        <v>21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279</v>
      </c>
      <c r="AT164" s="226" t="s">
        <v>146</v>
      </c>
      <c r="AU164" s="226" t="s">
        <v>81</v>
      </c>
      <c r="AY164" s="19" t="s">
        <v>144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279</v>
      </c>
      <c r="BM164" s="226" t="s">
        <v>911</v>
      </c>
    </row>
    <row r="165" s="2" customFormat="1" ht="16.5" customHeight="1">
      <c r="A165" s="40"/>
      <c r="B165" s="41"/>
      <c r="C165" s="215" t="s">
        <v>714</v>
      </c>
      <c r="D165" s="215" t="s">
        <v>146</v>
      </c>
      <c r="E165" s="216" t="s">
        <v>1580</v>
      </c>
      <c r="F165" s="217" t="s">
        <v>1520</v>
      </c>
      <c r="G165" s="218" t="s">
        <v>1521</v>
      </c>
      <c r="H165" s="219">
        <v>1</v>
      </c>
      <c r="I165" s="220"/>
      <c r="J165" s="221">
        <f>ROUND(I165*H165,2)</f>
        <v>0</v>
      </c>
      <c r="K165" s="217" t="s">
        <v>21</v>
      </c>
      <c r="L165" s="46"/>
      <c r="M165" s="222" t="s">
        <v>21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279</v>
      </c>
      <c r="AT165" s="226" t="s">
        <v>146</v>
      </c>
      <c r="AU165" s="226" t="s">
        <v>81</v>
      </c>
      <c r="AY165" s="19" t="s">
        <v>144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279</v>
      </c>
      <c r="BM165" s="226" t="s">
        <v>914</v>
      </c>
    </row>
    <row r="166" s="2" customFormat="1" ht="16.5" customHeight="1">
      <c r="A166" s="40"/>
      <c r="B166" s="41"/>
      <c r="C166" s="215" t="s">
        <v>719</v>
      </c>
      <c r="D166" s="215" t="s">
        <v>146</v>
      </c>
      <c r="E166" s="216" t="s">
        <v>1581</v>
      </c>
      <c r="F166" s="217" t="s">
        <v>1523</v>
      </c>
      <c r="G166" s="218" t="s">
        <v>1521</v>
      </c>
      <c r="H166" s="219">
        <v>1</v>
      </c>
      <c r="I166" s="220"/>
      <c r="J166" s="221">
        <f>ROUND(I166*H166,2)</f>
        <v>0</v>
      </c>
      <c r="K166" s="217" t="s">
        <v>21</v>
      </c>
      <c r="L166" s="46"/>
      <c r="M166" s="222" t="s">
        <v>21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279</v>
      </c>
      <c r="AT166" s="226" t="s">
        <v>146</v>
      </c>
      <c r="AU166" s="226" t="s">
        <v>81</v>
      </c>
      <c r="AY166" s="19" t="s">
        <v>144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279</v>
      </c>
      <c r="BM166" s="226" t="s">
        <v>917</v>
      </c>
    </row>
    <row r="167" s="2" customFormat="1" ht="16.5" customHeight="1">
      <c r="A167" s="40"/>
      <c r="B167" s="41"/>
      <c r="C167" s="215" t="s">
        <v>726</v>
      </c>
      <c r="D167" s="215" t="s">
        <v>146</v>
      </c>
      <c r="E167" s="216" t="s">
        <v>1582</v>
      </c>
      <c r="F167" s="217" t="s">
        <v>1544</v>
      </c>
      <c r="G167" s="218" t="s">
        <v>1521</v>
      </c>
      <c r="H167" s="219">
        <v>1</v>
      </c>
      <c r="I167" s="220"/>
      <c r="J167" s="221">
        <f>ROUND(I167*H167,2)</f>
        <v>0</v>
      </c>
      <c r="K167" s="217" t="s">
        <v>21</v>
      </c>
      <c r="L167" s="46"/>
      <c r="M167" s="222" t="s">
        <v>21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279</v>
      </c>
      <c r="AT167" s="226" t="s">
        <v>146</v>
      </c>
      <c r="AU167" s="226" t="s">
        <v>81</v>
      </c>
      <c r="AY167" s="19" t="s">
        <v>144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279</v>
      </c>
      <c r="BM167" s="226" t="s">
        <v>921</v>
      </c>
    </row>
    <row r="168" s="12" customFormat="1" ht="25.92" customHeight="1">
      <c r="A168" s="12"/>
      <c r="B168" s="199"/>
      <c r="C168" s="200"/>
      <c r="D168" s="201" t="s">
        <v>72</v>
      </c>
      <c r="E168" s="202" t="s">
        <v>197</v>
      </c>
      <c r="F168" s="202" t="s">
        <v>1583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SUM(P169:P173)</f>
        <v>0</v>
      </c>
      <c r="Q168" s="207"/>
      <c r="R168" s="208">
        <f>SUM(R169:R173)</f>
        <v>0</v>
      </c>
      <c r="S168" s="207"/>
      <c r="T168" s="209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81</v>
      </c>
      <c r="AT168" s="211" t="s">
        <v>72</v>
      </c>
      <c r="AU168" s="211" t="s">
        <v>73</v>
      </c>
      <c r="AY168" s="210" t="s">
        <v>144</v>
      </c>
      <c r="BK168" s="212">
        <f>SUM(BK169:BK173)</f>
        <v>0</v>
      </c>
    </row>
    <row r="169" s="2" customFormat="1" ht="16.5" customHeight="1">
      <c r="A169" s="40"/>
      <c r="B169" s="41"/>
      <c r="C169" s="215" t="s">
        <v>733</v>
      </c>
      <c r="D169" s="215" t="s">
        <v>146</v>
      </c>
      <c r="E169" s="216" t="s">
        <v>1584</v>
      </c>
      <c r="F169" s="217" t="s">
        <v>1534</v>
      </c>
      <c r="G169" s="218" t="s">
        <v>375</v>
      </c>
      <c r="H169" s="219">
        <v>1</v>
      </c>
      <c r="I169" s="220"/>
      <c r="J169" s="221">
        <f>ROUND(I169*H169,2)</f>
        <v>0</v>
      </c>
      <c r="K169" s="217" t="s">
        <v>21</v>
      </c>
      <c r="L169" s="46"/>
      <c r="M169" s="222" t="s">
        <v>21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279</v>
      </c>
      <c r="AT169" s="226" t="s">
        <v>146</v>
      </c>
      <c r="AU169" s="226" t="s">
        <v>81</v>
      </c>
      <c r="AY169" s="19" t="s">
        <v>144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279</v>
      </c>
      <c r="BM169" s="226" t="s">
        <v>924</v>
      </c>
    </row>
    <row r="170" s="2" customFormat="1" ht="16.5" customHeight="1">
      <c r="A170" s="40"/>
      <c r="B170" s="41"/>
      <c r="C170" s="215" t="s">
        <v>738</v>
      </c>
      <c r="D170" s="215" t="s">
        <v>146</v>
      </c>
      <c r="E170" s="216" t="s">
        <v>1585</v>
      </c>
      <c r="F170" s="217" t="s">
        <v>1540</v>
      </c>
      <c r="G170" s="218" t="s">
        <v>375</v>
      </c>
      <c r="H170" s="219">
        <v>2</v>
      </c>
      <c r="I170" s="220"/>
      <c r="J170" s="221">
        <f>ROUND(I170*H170,2)</f>
        <v>0</v>
      </c>
      <c r="K170" s="217" t="s">
        <v>21</v>
      </c>
      <c r="L170" s="46"/>
      <c r="M170" s="222" t="s">
        <v>21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279</v>
      </c>
      <c r="AT170" s="226" t="s">
        <v>146</v>
      </c>
      <c r="AU170" s="226" t="s">
        <v>81</v>
      </c>
      <c r="AY170" s="19" t="s">
        <v>144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279</v>
      </c>
      <c r="BM170" s="226" t="s">
        <v>927</v>
      </c>
    </row>
    <row r="171" s="2" customFormat="1" ht="16.5" customHeight="1">
      <c r="A171" s="40"/>
      <c r="B171" s="41"/>
      <c r="C171" s="215" t="s">
        <v>742</v>
      </c>
      <c r="D171" s="215" t="s">
        <v>146</v>
      </c>
      <c r="E171" s="216" t="s">
        <v>1586</v>
      </c>
      <c r="F171" s="217" t="s">
        <v>1520</v>
      </c>
      <c r="G171" s="218" t="s">
        <v>1521</v>
      </c>
      <c r="H171" s="219">
        <v>1</v>
      </c>
      <c r="I171" s="220"/>
      <c r="J171" s="221">
        <f>ROUND(I171*H171,2)</f>
        <v>0</v>
      </c>
      <c r="K171" s="217" t="s">
        <v>21</v>
      </c>
      <c r="L171" s="46"/>
      <c r="M171" s="222" t="s">
        <v>21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279</v>
      </c>
      <c r="AT171" s="226" t="s">
        <v>146</v>
      </c>
      <c r="AU171" s="226" t="s">
        <v>81</v>
      </c>
      <c r="AY171" s="19" t="s">
        <v>144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279</v>
      </c>
      <c r="BM171" s="226" t="s">
        <v>929</v>
      </c>
    </row>
    <row r="172" s="2" customFormat="1" ht="16.5" customHeight="1">
      <c r="A172" s="40"/>
      <c r="B172" s="41"/>
      <c r="C172" s="215" t="s">
        <v>753</v>
      </c>
      <c r="D172" s="215" t="s">
        <v>146</v>
      </c>
      <c r="E172" s="216" t="s">
        <v>1587</v>
      </c>
      <c r="F172" s="217" t="s">
        <v>1523</v>
      </c>
      <c r="G172" s="218" t="s">
        <v>1521</v>
      </c>
      <c r="H172" s="219">
        <v>1</v>
      </c>
      <c r="I172" s="220"/>
      <c r="J172" s="221">
        <f>ROUND(I172*H172,2)</f>
        <v>0</v>
      </c>
      <c r="K172" s="217" t="s">
        <v>21</v>
      </c>
      <c r="L172" s="46"/>
      <c r="M172" s="222" t="s">
        <v>21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279</v>
      </c>
      <c r="AT172" s="226" t="s">
        <v>146</v>
      </c>
      <c r="AU172" s="226" t="s">
        <v>81</v>
      </c>
      <c r="AY172" s="19" t="s">
        <v>144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279</v>
      </c>
      <c r="BM172" s="226" t="s">
        <v>931</v>
      </c>
    </row>
    <row r="173" s="2" customFormat="1" ht="16.5" customHeight="1">
      <c r="A173" s="40"/>
      <c r="B173" s="41"/>
      <c r="C173" s="215" t="s">
        <v>760</v>
      </c>
      <c r="D173" s="215" t="s">
        <v>146</v>
      </c>
      <c r="E173" s="216" t="s">
        <v>1588</v>
      </c>
      <c r="F173" s="217" t="s">
        <v>1544</v>
      </c>
      <c r="G173" s="218" t="s">
        <v>1521</v>
      </c>
      <c r="H173" s="219">
        <v>1</v>
      </c>
      <c r="I173" s="220"/>
      <c r="J173" s="221">
        <f>ROUND(I173*H173,2)</f>
        <v>0</v>
      </c>
      <c r="K173" s="217" t="s">
        <v>21</v>
      </c>
      <c r="L173" s="46"/>
      <c r="M173" s="222" t="s">
        <v>21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279</v>
      </c>
      <c r="AT173" s="226" t="s">
        <v>146</v>
      </c>
      <c r="AU173" s="226" t="s">
        <v>81</v>
      </c>
      <c r="AY173" s="19" t="s">
        <v>144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279</v>
      </c>
      <c r="BM173" s="226" t="s">
        <v>933</v>
      </c>
    </row>
    <row r="174" s="12" customFormat="1" ht="25.92" customHeight="1">
      <c r="A174" s="12"/>
      <c r="B174" s="199"/>
      <c r="C174" s="200"/>
      <c r="D174" s="201" t="s">
        <v>72</v>
      </c>
      <c r="E174" s="202" t="s">
        <v>164</v>
      </c>
      <c r="F174" s="202" t="s">
        <v>1589</v>
      </c>
      <c r="G174" s="200"/>
      <c r="H174" s="200"/>
      <c r="I174" s="203"/>
      <c r="J174" s="204">
        <f>BK174</f>
        <v>0</v>
      </c>
      <c r="K174" s="200"/>
      <c r="L174" s="205"/>
      <c r="M174" s="206"/>
      <c r="N174" s="207"/>
      <c r="O174" s="207"/>
      <c r="P174" s="208">
        <f>SUM(P175:P181)</f>
        <v>0</v>
      </c>
      <c r="Q174" s="207"/>
      <c r="R174" s="208">
        <f>SUM(R175:R181)</f>
        <v>0</v>
      </c>
      <c r="S174" s="207"/>
      <c r="T174" s="209">
        <f>SUM(T175:T181)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81</v>
      </c>
      <c r="AT174" s="211" t="s">
        <v>72</v>
      </c>
      <c r="AU174" s="211" t="s">
        <v>73</v>
      </c>
      <c r="AY174" s="210" t="s">
        <v>144</v>
      </c>
      <c r="BK174" s="212">
        <f>SUM(BK175:BK181)</f>
        <v>0</v>
      </c>
    </row>
    <row r="175" s="2" customFormat="1" ht="16.5" customHeight="1">
      <c r="A175" s="40"/>
      <c r="B175" s="41"/>
      <c r="C175" s="215" t="s">
        <v>765</v>
      </c>
      <c r="D175" s="215" t="s">
        <v>146</v>
      </c>
      <c r="E175" s="216" t="s">
        <v>1590</v>
      </c>
      <c r="F175" s="217" t="s">
        <v>1555</v>
      </c>
      <c r="G175" s="218" t="s">
        <v>375</v>
      </c>
      <c r="H175" s="219">
        <v>1</v>
      </c>
      <c r="I175" s="220"/>
      <c r="J175" s="221">
        <f>ROUND(I175*H175,2)</f>
        <v>0</v>
      </c>
      <c r="K175" s="217" t="s">
        <v>21</v>
      </c>
      <c r="L175" s="46"/>
      <c r="M175" s="222" t="s">
        <v>21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279</v>
      </c>
      <c r="AT175" s="226" t="s">
        <v>146</v>
      </c>
      <c r="AU175" s="226" t="s">
        <v>81</v>
      </c>
      <c r="AY175" s="19" t="s">
        <v>144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279</v>
      </c>
      <c r="BM175" s="226" t="s">
        <v>935</v>
      </c>
    </row>
    <row r="176" s="2" customFormat="1" ht="16.5" customHeight="1">
      <c r="A176" s="40"/>
      <c r="B176" s="41"/>
      <c r="C176" s="215" t="s">
        <v>936</v>
      </c>
      <c r="D176" s="215" t="s">
        <v>146</v>
      </c>
      <c r="E176" s="216" t="s">
        <v>1591</v>
      </c>
      <c r="F176" s="217" t="s">
        <v>1559</v>
      </c>
      <c r="G176" s="218" t="s">
        <v>375</v>
      </c>
      <c r="H176" s="219">
        <v>1</v>
      </c>
      <c r="I176" s="220"/>
      <c r="J176" s="221">
        <f>ROUND(I176*H176,2)</f>
        <v>0</v>
      </c>
      <c r="K176" s="217" t="s">
        <v>21</v>
      </c>
      <c r="L176" s="46"/>
      <c r="M176" s="222" t="s">
        <v>21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279</v>
      </c>
      <c r="AT176" s="226" t="s">
        <v>146</v>
      </c>
      <c r="AU176" s="226" t="s">
        <v>81</v>
      </c>
      <c r="AY176" s="19" t="s">
        <v>144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279</v>
      </c>
      <c r="BM176" s="226" t="s">
        <v>938</v>
      </c>
    </row>
    <row r="177" s="2" customFormat="1" ht="16.5" customHeight="1">
      <c r="A177" s="40"/>
      <c r="B177" s="41"/>
      <c r="C177" s="215" t="s">
        <v>859</v>
      </c>
      <c r="D177" s="215" t="s">
        <v>146</v>
      </c>
      <c r="E177" s="216" t="s">
        <v>1592</v>
      </c>
      <c r="F177" s="217" t="s">
        <v>1538</v>
      </c>
      <c r="G177" s="218" t="s">
        <v>375</v>
      </c>
      <c r="H177" s="219">
        <v>1</v>
      </c>
      <c r="I177" s="220"/>
      <c r="J177" s="221">
        <f>ROUND(I177*H177,2)</f>
        <v>0</v>
      </c>
      <c r="K177" s="217" t="s">
        <v>21</v>
      </c>
      <c r="L177" s="46"/>
      <c r="M177" s="222" t="s">
        <v>21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279</v>
      </c>
      <c r="AT177" s="226" t="s">
        <v>146</v>
      </c>
      <c r="AU177" s="226" t="s">
        <v>81</v>
      </c>
      <c r="AY177" s="19" t="s">
        <v>144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279</v>
      </c>
      <c r="BM177" s="226" t="s">
        <v>940</v>
      </c>
    </row>
    <row r="178" s="2" customFormat="1" ht="16.5" customHeight="1">
      <c r="A178" s="40"/>
      <c r="B178" s="41"/>
      <c r="C178" s="215" t="s">
        <v>941</v>
      </c>
      <c r="D178" s="215" t="s">
        <v>146</v>
      </c>
      <c r="E178" s="216" t="s">
        <v>1593</v>
      </c>
      <c r="F178" s="217" t="s">
        <v>1540</v>
      </c>
      <c r="G178" s="218" t="s">
        <v>375</v>
      </c>
      <c r="H178" s="219">
        <v>4</v>
      </c>
      <c r="I178" s="220"/>
      <c r="J178" s="221">
        <f>ROUND(I178*H178,2)</f>
        <v>0</v>
      </c>
      <c r="K178" s="217" t="s">
        <v>21</v>
      </c>
      <c r="L178" s="46"/>
      <c r="M178" s="222" t="s">
        <v>21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279</v>
      </c>
      <c r="AT178" s="226" t="s">
        <v>146</v>
      </c>
      <c r="AU178" s="226" t="s">
        <v>81</v>
      </c>
      <c r="AY178" s="19" t="s">
        <v>144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279</v>
      </c>
      <c r="BM178" s="226" t="s">
        <v>943</v>
      </c>
    </row>
    <row r="179" s="2" customFormat="1" ht="16.5" customHeight="1">
      <c r="A179" s="40"/>
      <c r="B179" s="41"/>
      <c r="C179" s="215" t="s">
        <v>861</v>
      </c>
      <c r="D179" s="215" t="s">
        <v>146</v>
      </c>
      <c r="E179" s="216" t="s">
        <v>1594</v>
      </c>
      <c r="F179" s="217" t="s">
        <v>1520</v>
      </c>
      <c r="G179" s="218" t="s">
        <v>1521</v>
      </c>
      <c r="H179" s="219">
        <v>1</v>
      </c>
      <c r="I179" s="220"/>
      <c r="J179" s="221">
        <f>ROUND(I179*H179,2)</f>
        <v>0</v>
      </c>
      <c r="K179" s="217" t="s">
        <v>21</v>
      </c>
      <c r="L179" s="46"/>
      <c r="M179" s="222" t="s">
        <v>21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279</v>
      </c>
      <c r="AT179" s="226" t="s">
        <v>146</v>
      </c>
      <c r="AU179" s="226" t="s">
        <v>81</v>
      </c>
      <c r="AY179" s="19" t="s">
        <v>144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279</v>
      </c>
      <c r="BM179" s="226" t="s">
        <v>945</v>
      </c>
    </row>
    <row r="180" s="2" customFormat="1" ht="16.5" customHeight="1">
      <c r="A180" s="40"/>
      <c r="B180" s="41"/>
      <c r="C180" s="215" t="s">
        <v>946</v>
      </c>
      <c r="D180" s="215" t="s">
        <v>146</v>
      </c>
      <c r="E180" s="216" t="s">
        <v>1595</v>
      </c>
      <c r="F180" s="217" t="s">
        <v>1523</v>
      </c>
      <c r="G180" s="218" t="s">
        <v>1521</v>
      </c>
      <c r="H180" s="219">
        <v>1</v>
      </c>
      <c r="I180" s="220"/>
      <c r="J180" s="221">
        <f>ROUND(I180*H180,2)</f>
        <v>0</v>
      </c>
      <c r="K180" s="217" t="s">
        <v>21</v>
      </c>
      <c r="L180" s="46"/>
      <c r="M180" s="222" t="s">
        <v>21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279</v>
      </c>
      <c r="AT180" s="226" t="s">
        <v>146</v>
      </c>
      <c r="AU180" s="226" t="s">
        <v>81</v>
      </c>
      <c r="AY180" s="19" t="s">
        <v>144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279</v>
      </c>
      <c r="BM180" s="226" t="s">
        <v>948</v>
      </c>
    </row>
    <row r="181" s="2" customFormat="1" ht="16.5" customHeight="1">
      <c r="A181" s="40"/>
      <c r="B181" s="41"/>
      <c r="C181" s="215" t="s">
        <v>863</v>
      </c>
      <c r="D181" s="215" t="s">
        <v>146</v>
      </c>
      <c r="E181" s="216" t="s">
        <v>1596</v>
      </c>
      <c r="F181" s="217" t="s">
        <v>1544</v>
      </c>
      <c r="G181" s="218" t="s">
        <v>1521</v>
      </c>
      <c r="H181" s="219">
        <v>1</v>
      </c>
      <c r="I181" s="220"/>
      <c r="J181" s="221">
        <f>ROUND(I181*H181,2)</f>
        <v>0</v>
      </c>
      <c r="K181" s="217" t="s">
        <v>21</v>
      </c>
      <c r="L181" s="46"/>
      <c r="M181" s="222" t="s">
        <v>21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279</v>
      </c>
      <c r="AT181" s="226" t="s">
        <v>146</v>
      </c>
      <c r="AU181" s="226" t="s">
        <v>81</v>
      </c>
      <c r="AY181" s="19" t="s">
        <v>144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279</v>
      </c>
      <c r="BM181" s="226" t="s">
        <v>950</v>
      </c>
    </row>
    <row r="182" s="12" customFormat="1" ht="25.92" customHeight="1">
      <c r="A182" s="12"/>
      <c r="B182" s="199"/>
      <c r="C182" s="200"/>
      <c r="D182" s="201" t="s">
        <v>72</v>
      </c>
      <c r="E182" s="202" t="s">
        <v>208</v>
      </c>
      <c r="F182" s="202" t="s">
        <v>1597</v>
      </c>
      <c r="G182" s="200"/>
      <c r="H182" s="200"/>
      <c r="I182" s="203"/>
      <c r="J182" s="204">
        <f>BK182</f>
        <v>0</v>
      </c>
      <c r="K182" s="200"/>
      <c r="L182" s="205"/>
      <c r="M182" s="206"/>
      <c r="N182" s="207"/>
      <c r="O182" s="207"/>
      <c r="P182" s="208">
        <f>SUM(P183:P189)</f>
        <v>0</v>
      </c>
      <c r="Q182" s="207"/>
      <c r="R182" s="208">
        <f>SUM(R183:R189)</f>
        <v>0</v>
      </c>
      <c r="S182" s="207"/>
      <c r="T182" s="209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81</v>
      </c>
      <c r="AT182" s="211" t="s">
        <v>72</v>
      </c>
      <c r="AU182" s="211" t="s">
        <v>73</v>
      </c>
      <c r="AY182" s="210" t="s">
        <v>144</v>
      </c>
      <c r="BK182" s="212">
        <f>SUM(BK183:BK189)</f>
        <v>0</v>
      </c>
    </row>
    <row r="183" s="2" customFormat="1" ht="16.5" customHeight="1">
      <c r="A183" s="40"/>
      <c r="B183" s="41"/>
      <c r="C183" s="215" t="s">
        <v>951</v>
      </c>
      <c r="D183" s="215" t="s">
        <v>146</v>
      </c>
      <c r="E183" s="216" t="s">
        <v>1598</v>
      </c>
      <c r="F183" s="217" t="s">
        <v>1599</v>
      </c>
      <c r="G183" s="218" t="s">
        <v>375</v>
      </c>
      <c r="H183" s="219">
        <v>1</v>
      </c>
      <c r="I183" s="220"/>
      <c r="J183" s="221">
        <f>ROUND(I183*H183,2)</f>
        <v>0</v>
      </c>
      <c r="K183" s="217" t="s">
        <v>21</v>
      </c>
      <c r="L183" s="46"/>
      <c r="M183" s="222" t="s">
        <v>21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279</v>
      </c>
      <c r="AT183" s="226" t="s">
        <v>146</v>
      </c>
      <c r="AU183" s="226" t="s">
        <v>81</v>
      </c>
      <c r="AY183" s="19" t="s">
        <v>144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279</v>
      </c>
      <c r="BM183" s="226" t="s">
        <v>953</v>
      </c>
    </row>
    <row r="184" s="2" customFormat="1" ht="16.5" customHeight="1">
      <c r="A184" s="40"/>
      <c r="B184" s="41"/>
      <c r="C184" s="215" t="s">
        <v>865</v>
      </c>
      <c r="D184" s="215" t="s">
        <v>146</v>
      </c>
      <c r="E184" s="216" t="s">
        <v>1600</v>
      </c>
      <c r="F184" s="217" t="s">
        <v>1601</v>
      </c>
      <c r="G184" s="218" t="s">
        <v>375</v>
      </c>
      <c r="H184" s="219">
        <v>1</v>
      </c>
      <c r="I184" s="220"/>
      <c r="J184" s="221">
        <f>ROUND(I184*H184,2)</f>
        <v>0</v>
      </c>
      <c r="K184" s="217" t="s">
        <v>21</v>
      </c>
      <c r="L184" s="46"/>
      <c r="M184" s="222" t="s">
        <v>21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279</v>
      </c>
      <c r="AT184" s="226" t="s">
        <v>146</v>
      </c>
      <c r="AU184" s="226" t="s">
        <v>81</v>
      </c>
      <c r="AY184" s="19" t="s">
        <v>144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279</v>
      </c>
      <c r="BM184" s="226" t="s">
        <v>955</v>
      </c>
    </row>
    <row r="185" s="2" customFormat="1" ht="16.5" customHeight="1">
      <c r="A185" s="40"/>
      <c r="B185" s="41"/>
      <c r="C185" s="215" t="s">
        <v>957</v>
      </c>
      <c r="D185" s="215" t="s">
        <v>146</v>
      </c>
      <c r="E185" s="216" t="s">
        <v>1602</v>
      </c>
      <c r="F185" s="217" t="s">
        <v>1603</v>
      </c>
      <c r="G185" s="218" t="s">
        <v>375</v>
      </c>
      <c r="H185" s="219">
        <v>1</v>
      </c>
      <c r="I185" s="220"/>
      <c r="J185" s="221">
        <f>ROUND(I185*H185,2)</f>
        <v>0</v>
      </c>
      <c r="K185" s="217" t="s">
        <v>21</v>
      </c>
      <c r="L185" s="46"/>
      <c r="M185" s="222" t="s">
        <v>21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279</v>
      </c>
      <c r="AT185" s="226" t="s">
        <v>146</v>
      </c>
      <c r="AU185" s="226" t="s">
        <v>81</v>
      </c>
      <c r="AY185" s="19" t="s">
        <v>144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279</v>
      </c>
      <c r="BM185" s="226" t="s">
        <v>959</v>
      </c>
    </row>
    <row r="186" s="2" customFormat="1" ht="16.5" customHeight="1">
      <c r="A186" s="40"/>
      <c r="B186" s="41"/>
      <c r="C186" s="215" t="s">
        <v>867</v>
      </c>
      <c r="D186" s="215" t="s">
        <v>146</v>
      </c>
      <c r="E186" s="216" t="s">
        <v>1604</v>
      </c>
      <c r="F186" s="217" t="s">
        <v>1540</v>
      </c>
      <c r="G186" s="218" t="s">
        <v>375</v>
      </c>
      <c r="H186" s="219">
        <v>3</v>
      </c>
      <c r="I186" s="220"/>
      <c r="J186" s="221">
        <f>ROUND(I186*H186,2)</f>
        <v>0</v>
      </c>
      <c r="K186" s="217" t="s">
        <v>21</v>
      </c>
      <c r="L186" s="46"/>
      <c r="M186" s="222" t="s">
        <v>21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279</v>
      </c>
      <c r="AT186" s="226" t="s">
        <v>146</v>
      </c>
      <c r="AU186" s="226" t="s">
        <v>81</v>
      </c>
      <c r="AY186" s="19" t="s">
        <v>144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279</v>
      </c>
      <c r="BM186" s="226" t="s">
        <v>962</v>
      </c>
    </row>
    <row r="187" s="2" customFormat="1" ht="16.5" customHeight="1">
      <c r="A187" s="40"/>
      <c r="B187" s="41"/>
      <c r="C187" s="215" t="s">
        <v>963</v>
      </c>
      <c r="D187" s="215" t="s">
        <v>146</v>
      </c>
      <c r="E187" s="216" t="s">
        <v>1605</v>
      </c>
      <c r="F187" s="217" t="s">
        <v>1520</v>
      </c>
      <c r="G187" s="218" t="s">
        <v>1521</v>
      </c>
      <c r="H187" s="219">
        <v>1</v>
      </c>
      <c r="I187" s="220"/>
      <c r="J187" s="221">
        <f>ROUND(I187*H187,2)</f>
        <v>0</v>
      </c>
      <c r="K187" s="217" t="s">
        <v>21</v>
      </c>
      <c r="L187" s="46"/>
      <c r="M187" s="222" t="s">
        <v>21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279</v>
      </c>
      <c r="AT187" s="226" t="s">
        <v>146</v>
      </c>
      <c r="AU187" s="226" t="s">
        <v>81</v>
      </c>
      <c r="AY187" s="19" t="s">
        <v>144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279</v>
      </c>
      <c r="BM187" s="226" t="s">
        <v>965</v>
      </c>
    </row>
    <row r="188" s="2" customFormat="1" ht="16.5" customHeight="1">
      <c r="A188" s="40"/>
      <c r="B188" s="41"/>
      <c r="C188" s="215" t="s">
        <v>869</v>
      </c>
      <c r="D188" s="215" t="s">
        <v>146</v>
      </c>
      <c r="E188" s="216" t="s">
        <v>1606</v>
      </c>
      <c r="F188" s="217" t="s">
        <v>1523</v>
      </c>
      <c r="G188" s="218" t="s">
        <v>1521</v>
      </c>
      <c r="H188" s="219">
        <v>1</v>
      </c>
      <c r="I188" s="220"/>
      <c r="J188" s="221">
        <f>ROUND(I188*H188,2)</f>
        <v>0</v>
      </c>
      <c r="K188" s="217" t="s">
        <v>21</v>
      </c>
      <c r="L188" s="46"/>
      <c r="M188" s="222" t="s">
        <v>21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279</v>
      </c>
      <c r="AT188" s="226" t="s">
        <v>146</v>
      </c>
      <c r="AU188" s="226" t="s">
        <v>81</v>
      </c>
      <c r="AY188" s="19" t="s">
        <v>144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81</v>
      </c>
      <c r="BK188" s="227">
        <f>ROUND(I188*H188,2)</f>
        <v>0</v>
      </c>
      <c r="BL188" s="19" t="s">
        <v>279</v>
      </c>
      <c r="BM188" s="226" t="s">
        <v>968</v>
      </c>
    </row>
    <row r="189" s="2" customFormat="1" ht="16.5" customHeight="1">
      <c r="A189" s="40"/>
      <c r="B189" s="41"/>
      <c r="C189" s="215" t="s">
        <v>970</v>
      </c>
      <c r="D189" s="215" t="s">
        <v>146</v>
      </c>
      <c r="E189" s="216" t="s">
        <v>1607</v>
      </c>
      <c r="F189" s="217" t="s">
        <v>1544</v>
      </c>
      <c r="G189" s="218" t="s">
        <v>1521</v>
      </c>
      <c r="H189" s="219">
        <v>1</v>
      </c>
      <c r="I189" s="220"/>
      <c r="J189" s="221">
        <f>ROUND(I189*H189,2)</f>
        <v>0</v>
      </c>
      <c r="K189" s="217" t="s">
        <v>21</v>
      </c>
      <c r="L189" s="46"/>
      <c r="M189" s="222" t="s">
        <v>21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279</v>
      </c>
      <c r="AT189" s="226" t="s">
        <v>146</v>
      </c>
      <c r="AU189" s="226" t="s">
        <v>81</v>
      </c>
      <c r="AY189" s="19" t="s">
        <v>144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279</v>
      </c>
      <c r="BM189" s="226" t="s">
        <v>973</v>
      </c>
    </row>
    <row r="190" s="12" customFormat="1" ht="25.92" customHeight="1">
      <c r="A190" s="12"/>
      <c r="B190" s="199"/>
      <c r="C190" s="200"/>
      <c r="D190" s="201" t="s">
        <v>72</v>
      </c>
      <c r="E190" s="202" t="s">
        <v>212</v>
      </c>
      <c r="F190" s="202" t="s">
        <v>1608</v>
      </c>
      <c r="G190" s="200"/>
      <c r="H190" s="200"/>
      <c r="I190" s="203"/>
      <c r="J190" s="204">
        <f>BK190</f>
        <v>0</v>
      </c>
      <c r="K190" s="200"/>
      <c r="L190" s="205"/>
      <c r="M190" s="206"/>
      <c r="N190" s="207"/>
      <c r="O190" s="207"/>
      <c r="P190" s="208">
        <f>SUM(P191:P197)</f>
        <v>0</v>
      </c>
      <c r="Q190" s="207"/>
      <c r="R190" s="208">
        <f>SUM(R191:R197)</f>
        <v>0</v>
      </c>
      <c r="S190" s="207"/>
      <c r="T190" s="209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81</v>
      </c>
      <c r="AT190" s="211" t="s">
        <v>72</v>
      </c>
      <c r="AU190" s="211" t="s">
        <v>73</v>
      </c>
      <c r="AY190" s="210" t="s">
        <v>144</v>
      </c>
      <c r="BK190" s="212">
        <f>SUM(BK191:BK197)</f>
        <v>0</v>
      </c>
    </row>
    <row r="191" s="2" customFormat="1" ht="16.5" customHeight="1">
      <c r="A191" s="40"/>
      <c r="B191" s="41"/>
      <c r="C191" s="215" t="s">
        <v>871</v>
      </c>
      <c r="D191" s="215" t="s">
        <v>146</v>
      </c>
      <c r="E191" s="216" t="s">
        <v>1609</v>
      </c>
      <c r="F191" s="217" t="s">
        <v>1534</v>
      </c>
      <c r="G191" s="218" t="s">
        <v>375</v>
      </c>
      <c r="H191" s="219">
        <v>3</v>
      </c>
      <c r="I191" s="220"/>
      <c r="J191" s="221">
        <f>ROUND(I191*H191,2)</f>
        <v>0</v>
      </c>
      <c r="K191" s="217" t="s">
        <v>21</v>
      </c>
      <c r="L191" s="46"/>
      <c r="M191" s="222" t="s">
        <v>21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279</v>
      </c>
      <c r="AT191" s="226" t="s">
        <v>146</v>
      </c>
      <c r="AU191" s="226" t="s">
        <v>81</v>
      </c>
      <c r="AY191" s="19" t="s">
        <v>144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279</v>
      </c>
      <c r="BM191" s="226" t="s">
        <v>975</v>
      </c>
    </row>
    <row r="192" s="2" customFormat="1" ht="16.5" customHeight="1">
      <c r="A192" s="40"/>
      <c r="B192" s="41"/>
      <c r="C192" s="215" t="s">
        <v>976</v>
      </c>
      <c r="D192" s="215" t="s">
        <v>146</v>
      </c>
      <c r="E192" s="216" t="s">
        <v>1610</v>
      </c>
      <c r="F192" s="217" t="s">
        <v>1536</v>
      </c>
      <c r="G192" s="218" t="s">
        <v>375</v>
      </c>
      <c r="H192" s="219">
        <v>1</v>
      </c>
      <c r="I192" s="220"/>
      <c r="J192" s="221">
        <f>ROUND(I192*H192,2)</f>
        <v>0</v>
      </c>
      <c r="K192" s="217" t="s">
        <v>21</v>
      </c>
      <c r="L192" s="46"/>
      <c r="M192" s="222" t="s">
        <v>21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279</v>
      </c>
      <c r="AT192" s="226" t="s">
        <v>146</v>
      </c>
      <c r="AU192" s="226" t="s">
        <v>81</v>
      </c>
      <c r="AY192" s="19" t="s">
        <v>144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279</v>
      </c>
      <c r="BM192" s="226" t="s">
        <v>978</v>
      </c>
    </row>
    <row r="193" s="2" customFormat="1" ht="16.5" customHeight="1">
      <c r="A193" s="40"/>
      <c r="B193" s="41"/>
      <c r="C193" s="215" t="s">
        <v>873</v>
      </c>
      <c r="D193" s="215" t="s">
        <v>146</v>
      </c>
      <c r="E193" s="216" t="s">
        <v>1611</v>
      </c>
      <c r="F193" s="217" t="s">
        <v>1538</v>
      </c>
      <c r="G193" s="218" t="s">
        <v>375</v>
      </c>
      <c r="H193" s="219">
        <v>3</v>
      </c>
      <c r="I193" s="220"/>
      <c r="J193" s="221">
        <f>ROUND(I193*H193,2)</f>
        <v>0</v>
      </c>
      <c r="K193" s="217" t="s">
        <v>21</v>
      </c>
      <c r="L193" s="46"/>
      <c r="M193" s="222" t="s">
        <v>21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279</v>
      </c>
      <c r="AT193" s="226" t="s">
        <v>146</v>
      </c>
      <c r="AU193" s="226" t="s">
        <v>81</v>
      </c>
      <c r="AY193" s="19" t="s">
        <v>144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279</v>
      </c>
      <c r="BM193" s="226" t="s">
        <v>981</v>
      </c>
    </row>
    <row r="194" s="2" customFormat="1" ht="16.5" customHeight="1">
      <c r="A194" s="40"/>
      <c r="B194" s="41"/>
      <c r="C194" s="215" t="s">
        <v>982</v>
      </c>
      <c r="D194" s="215" t="s">
        <v>146</v>
      </c>
      <c r="E194" s="216" t="s">
        <v>1612</v>
      </c>
      <c r="F194" s="217" t="s">
        <v>1540</v>
      </c>
      <c r="G194" s="218" t="s">
        <v>375</v>
      </c>
      <c r="H194" s="219">
        <v>10</v>
      </c>
      <c r="I194" s="220"/>
      <c r="J194" s="221">
        <f>ROUND(I194*H194,2)</f>
        <v>0</v>
      </c>
      <c r="K194" s="217" t="s">
        <v>21</v>
      </c>
      <c r="L194" s="46"/>
      <c r="M194" s="222" t="s">
        <v>21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279</v>
      </c>
      <c r="AT194" s="226" t="s">
        <v>146</v>
      </c>
      <c r="AU194" s="226" t="s">
        <v>81</v>
      </c>
      <c r="AY194" s="19" t="s">
        <v>144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279</v>
      </c>
      <c r="BM194" s="226" t="s">
        <v>984</v>
      </c>
    </row>
    <row r="195" s="2" customFormat="1" ht="16.5" customHeight="1">
      <c r="A195" s="40"/>
      <c r="B195" s="41"/>
      <c r="C195" s="215" t="s">
        <v>875</v>
      </c>
      <c r="D195" s="215" t="s">
        <v>146</v>
      </c>
      <c r="E195" s="216" t="s">
        <v>1613</v>
      </c>
      <c r="F195" s="217" t="s">
        <v>1520</v>
      </c>
      <c r="G195" s="218" t="s">
        <v>1521</v>
      </c>
      <c r="H195" s="219">
        <v>1</v>
      </c>
      <c r="I195" s="220"/>
      <c r="J195" s="221">
        <f>ROUND(I195*H195,2)</f>
        <v>0</v>
      </c>
      <c r="K195" s="217" t="s">
        <v>21</v>
      </c>
      <c r="L195" s="46"/>
      <c r="M195" s="222" t="s">
        <v>21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279</v>
      </c>
      <c r="AT195" s="226" t="s">
        <v>146</v>
      </c>
      <c r="AU195" s="226" t="s">
        <v>81</v>
      </c>
      <c r="AY195" s="19" t="s">
        <v>144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81</v>
      </c>
      <c r="BK195" s="227">
        <f>ROUND(I195*H195,2)</f>
        <v>0</v>
      </c>
      <c r="BL195" s="19" t="s">
        <v>279</v>
      </c>
      <c r="BM195" s="226" t="s">
        <v>986</v>
      </c>
    </row>
    <row r="196" s="2" customFormat="1" ht="16.5" customHeight="1">
      <c r="A196" s="40"/>
      <c r="B196" s="41"/>
      <c r="C196" s="215" t="s">
        <v>987</v>
      </c>
      <c r="D196" s="215" t="s">
        <v>146</v>
      </c>
      <c r="E196" s="216" t="s">
        <v>1614</v>
      </c>
      <c r="F196" s="217" t="s">
        <v>1523</v>
      </c>
      <c r="G196" s="218" t="s">
        <v>1521</v>
      </c>
      <c r="H196" s="219">
        <v>1</v>
      </c>
      <c r="I196" s="220"/>
      <c r="J196" s="221">
        <f>ROUND(I196*H196,2)</f>
        <v>0</v>
      </c>
      <c r="K196" s="217" t="s">
        <v>21</v>
      </c>
      <c r="L196" s="46"/>
      <c r="M196" s="222" t="s">
        <v>21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279</v>
      </c>
      <c r="AT196" s="226" t="s">
        <v>146</v>
      </c>
      <c r="AU196" s="226" t="s">
        <v>81</v>
      </c>
      <c r="AY196" s="19" t="s">
        <v>144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279</v>
      </c>
      <c r="BM196" s="226" t="s">
        <v>989</v>
      </c>
    </row>
    <row r="197" s="2" customFormat="1" ht="16.5" customHeight="1">
      <c r="A197" s="40"/>
      <c r="B197" s="41"/>
      <c r="C197" s="215" t="s">
        <v>877</v>
      </c>
      <c r="D197" s="215" t="s">
        <v>146</v>
      </c>
      <c r="E197" s="216" t="s">
        <v>1615</v>
      </c>
      <c r="F197" s="217" t="s">
        <v>1544</v>
      </c>
      <c r="G197" s="218" t="s">
        <v>1521</v>
      </c>
      <c r="H197" s="219">
        <v>1</v>
      </c>
      <c r="I197" s="220"/>
      <c r="J197" s="221">
        <f>ROUND(I197*H197,2)</f>
        <v>0</v>
      </c>
      <c r="K197" s="217" t="s">
        <v>21</v>
      </c>
      <c r="L197" s="46"/>
      <c r="M197" s="222" t="s">
        <v>21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279</v>
      </c>
      <c r="AT197" s="226" t="s">
        <v>146</v>
      </c>
      <c r="AU197" s="226" t="s">
        <v>81</v>
      </c>
      <c r="AY197" s="19" t="s">
        <v>144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81</v>
      </c>
      <c r="BK197" s="227">
        <f>ROUND(I197*H197,2)</f>
        <v>0</v>
      </c>
      <c r="BL197" s="19" t="s">
        <v>279</v>
      </c>
      <c r="BM197" s="226" t="s">
        <v>992</v>
      </c>
    </row>
    <row r="198" s="12" customFormat="1" ht="25.92" customHeight="1">
      <c r="A198" s="12"/>
      <c r="B198" s="199"/>
      <c r="C198" s="200"/>
      <c r="D198" s="201" t="s">
        <v>72</v>
      </c>
      <c r="E198" s="202" t="s">
        <v>253</v>
      </c>
      <c r="F198" s="202" t="s">
        <v>1616</v>
      </c>
      <c r="G198" s="200"/>
      <c r="H198" s="200"/>
      <c r="I198" s="203"/>
      <c r="J198" s="204">
        <f>BK198</f>
        <v>0</v>
      </c>
      <c r="K198" s="200"/>
      <c r="L198" s="205"/>
      <c r="M198" s="206"/>
      <c r="N198" s="207"/>
      <c r="O198" s="207"/>
      <c r="P198" s="208">
        <f>SUM(P199:P205)</f>
        <v>0</v>
      </c>
      <c r="Q198" s="207"/>
      <c r="R198" s="208">
        <f>SUM(R199:R205)</f>
        <v>0</v>
      </c>
      <c r="S198" s="207"/>
      <c r="T198" s="209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81</v>
      </c>
      <c r="AT198" s="211" t="s">
        <v>72</v>
      </c>
      <c r="AU198" s="211" t="s">
        <v>73</v>
      </c>
      <c r="AY198" s="210" t="s">
        <v>144</v>
      </c>
      <c r="BK198" s="212">
        <f>SUM(BK199:BK205)</f>
        <v>0</v>
      </c>
    </row>
    <row r="199" s="2" customFormat="1" ht="16.5" customHeight="1">
      <c r="A199" s="40"/>
      <c r="B199" s="41"/>
      <c r="C199" s="215" t="s">
        <v>994</v>
      </c>
      <c r="D199" s="215" t="s">
        <v>146</v>
      </c>
      <c r="E199" s="216" t="s">
        <v>1617</v>
      </c>
      <c r="F199" s="217" t="s">
        <v>1555</v>
      </c>
      <c r="G199" s="218" t="s">
        <v>375</v>
      </c>
      <c r="H199" s="219">
        <v>1</v>
      </c>
      <c r="I199" s="220"/>
      <c r="J199" s="221">
        <f>ROUND(I199*H199,2)</f>
        <v>0</v>
      </c>
      <c r="K199" s="217" t="s">
        <v>21</v>
      </c>
      <c r="L199" s="46"/>
      <c r="M199" s="222" t="s">
        <v>21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279</v>
      </c>
      <c r="AT199" s="226" t="s">
        <v>146</v>
      </c>
      <c r="AU199" s="226" t="s">
        <v>81</v>
      </c>
      <c r="AY199" s="19" t="s">
        <v>144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81</v>
      </c>
      <c r="BK199" s="227">
        <f>ROUND(I199*H199,2)</f>
        <v>0</v>
      </c>
      <c r="BL199" s="19" t="s">
        <v>279</v>
      </c>
      <c r="BM199" s="226" t="s">
        <v>996</v>
      </c>
    </row>
    <row r="200" s="2" customFormat="1" ht="16.5" customHeight="1">
      <c r="A200" s="40"/>
      <c r="B200" s="41"/>
      <c r="C200" s="215" t="s">
        <v>879</v>
      </c>
      <c r="D200" s="215" t="s">
        <v>146</v>
      </c>
      <c r="E200" s="216" t="s">
        <v>1618</v>
      </c>
      <c r="F200" s="217" t="s">
        <v>1559</v>
      </c>
      <c r="G200" s="218" t="s">
        <v>375</v>
      </c>
      <c r="H200" s="219">
        <v>1</v>
      </c>
      <c r="I200" s="220"/>
      <c r="J200" s="221">
        <f>ROUND(I200*H200,2)</f>
        <v>0</v>
      </c>
      <c r="K200" s="217" t="s">
        <v>21</v>
      </c>
      <c r="L200" s="46"/>
      <c r="M200" s="222" t="s">
        <v>21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279</v>
      </c>
      <c r="AT200" s="226" t="s">
        <v>146</v>
      </c>
      <c r="AU200" s="226" t="s">
        <v>81</v>
      </c>
      <c r="AY200" s="19" t="s">
        <v>144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279</v>
      </c>
      <c r="BM200" s="226" t="s">
        <v>998</v>
      </c>
    </row>
    <row r="201" s="2" customFormat="1" ht="16.5" customHeight="1">
      <c r="A201" s="40"/>
      <c r="B201" s="41"/>
      <c r="C201" s="215" t="s">
        <v>999</v>
      </c>
      <c r="D201" s="215" t="s">
        <v>146</v>
      </c>
      <c r="E201" s="216" t="s">
        <v>1619</v>
      </c>
      <c r="F201" s="217" t="s">
        <v>1538</v>
      </c>
      <c r="G201" s="218" t="s">
        <v>375</v>
      </c>
      <c r="H201" s="219">
        <v>1</v>
      </c>
      <c r="I201" s="220"/>
      <c r="J201" s="221">
        <f>ROUND(I201*H201,2)</f>
        <v>0</v>
      </c>
      <c r="K201" s="217" t="s">
        <v>21</v>
      </c>
      <c r="L201" s="46"/>
      <c r="M201" s="222" t="s">
        <v>21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279</v>
      </c>
      <c r="AT201" s="226" t="s">
        <v>146</v>
      </c>
      <c r="AU201" s="226" t="s">
        <v>81</v>
      </c>
      <c r="AY201" s="19" t="s">
        <v>144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279</v>
      </c>
      <c r="BM201" s="226" t="s">
        <v>1001</v>
      </c>
    </row>
    <row r="202" s="2" customFormat="1" ht="16.5" customHeight="1">
      <c r="A202" s="40"/>
      <c r="B202" s="41"/>
      <c r="C202" s="215" t="s">
        <v>881</v>
      </c>
      <c r="D202" s="215" t="s">
        <v>146</v>
      </c>
      <c r="E202" s="216" t="s">
        <v>1620</v>
      </c>
      <c r="F202" s="217" t="s">
        <v>1540</v>
      </c>
      <c r="G202" s="218" t="s">
        <v>375</v>
      </c>
      <c r="H202" s="219">
        <v>4</v>
      </c>
      <c r="I202" s="220"/>
      <c r="J202" s="221">
        <f>ROUND(I202*H202,2)</f>
        <v>0</v>
      </c>
      <c r="K202" s="217" t="s">
        <v>21</v>
      </c>
      <c r="L202" s="46"/>
      <c r="M202" s="222" t="s">
        <v>21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279</v>
      </c>
      <c r="AT202" s="226" t="s">
        <v>146</v>
      </c>
      <c r="AU202" s="226" t="s">
        <v>81</v>
      </c>
      <c r="AY202" s="19" t="s">
        <v>144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279</v>
      </c>
      <c r="BM202" s="226" t="s">
        <v>1003</v>
      </c>
    </row>
    <row r="203" s="2" customFormat="1" ht="16.5" customHeight="1">
      <c r="A203" s="40"/>
      <c r="B203" s="41"/>
      <c r="C203" s="215" t="s">
        <v>1004</v>
      </c>
      <c r="D203" s="215" t="s">
        <v>146</v>
      </c>
      <c r="E203" s="216" t="s">
        <v>1621</v>
      </c>
      <c r="F203" s="217" t="s">
        <v>1520</v>
      </c>
      <c r="G203" s="218" t="s">
        <v>1521</v>
      </c>
      <c r="H203" s="219">
        <v>1</v>
      </c>
      <c r="I203" s="220"/>
      <c r="J203" s="221">
        <f>ROUND(I203*H203,2)</f>
        <v>0</v>
      </c>
      <c r="K203" s="217" t="s">
        <v>21</v>
      </c>
      <c r="L203" s="46"/>
      <c r="M203" s="222" t="s">
        <v>21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279</v>
      </c>
      <c r="AT203" s="226" t="s">
        <v>146</v>
      </c>
      <c r="AU203" s="226" t="s">
        <v>81</v>
      </c>
      <c r="AY203" s="19" t="s">
        <v>144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279</v>
      </c>
      <c r="BM203" s="226" t="s">
        <v>1006</v>
      </c>
    </row>
    <row r="204" s="2" customFormat="1" ht="16.5" customHeight="1">
      <c r="A204" s="40"/>
      <c r="B204" s="41"/>
      <c r="C204" s="215" t="s">
        <v>883</v>
      </c>
      <c r="D204" s="215" t="s">
        <v>146</v>
      </c>
      <c r="E204" s="216" t="s">
        <v>1622</v>
      </c>
      <c r="F204" s="217" t="s">
        <v>1523</v>
      </c>
      <c r="G204" s="218" t="s">
        <v>1521</v>
      </c>
      <c r="H204" s="219">
        <v>1</v>
      </c>
      <c r="I204" s="220"/>
      <c r="J204" s="221">
        <f>ROUND(I204*H204,2)</f>
        <v>0</v>
      </c>
      <c r="K204" s="217" t="s">
        <v>21</v>
      </c>
      <c r="L204" s="46"/>
      <c r="M204" s="222" t="s">
        <v>21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279</v>
      </c>
      <c r="AT204" s="226" t="s">
        <v>146</v>
      </c>
      <c r="AU204" s="226" t="s">
        <v>81</v>
      </c>
      <c r="AY204" s="19" t="s">
        <v>144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279</v>
      </c>
      <c r="BM204" s="226" t="s">
        <v>1008</v>
      </c>
    </row>
    <row r="205" s="2" customFormat="1" ht="16.5" customHeight="1">
      <c r="A205" s="40"/>
      <c r="B205" s="41"/>
      <c r="C205" s="215" t="s">
        <v>1009</v>
      </c>
      <c r="D205" s="215" t="s">
        <v>146</v>
      </c>
      <c r="E205" s="216" t="s">
        <v>1623</v>
      </c>
      <c r="F205" s="217" t="s">
        <v>1544</v>
      </c>
      <c r="G205" s="218" t="s">
        <v>1521</v>
      </c>
      <c r="H205" s="219">
        <v>1</v>
      </c>
      <c r="I205" s="220"/>
      <c r="J205" s="221">
        <f>ROUND(I205*H205,2)</f>
        <v>0</v>
      </c>
      <c r="K205" s="217" t="s">
        <v>21</v>
      </c>
      <c r="L205" s="46"/>
      <c r="M205" s="222" t="s">
        <v>21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279</v>
      </c>
      <c r="AT205" s="226" t="s">
        <v>146</v>
      </c>
      <c r="AU205" s="226" t="s">
        <v>81</v>
      </c>
      <c r="AY205" s="19" t="s">
        <v>144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279</v>
      </c>
      <c r="BM205" s="226" t="s">
        <v>1011</v>
      </c>
    </row>
    <row r="206" s="12" customFormat="1" ht="25.92" customHeight="1">
      <c r="A206" s="12"/>
      <c r="B206" s="199"/>
      <c r="C206" s="200"/>
      <c r="D206" s="201" t="s">
        <v>72</v>
      </c>
      <c r="E206" s="202" t="s">
        <v>257</v>
      </c>
      <c r="F206" s="202" t="s">
        <v>1624</v>
      </c>
      <c r="G206" s="200"/>
      <c r="H206" s="200"/>
      <c r="I206" s="203"/>
      <c r="J206" s="204">
        <f>BK206</f>
        <v>0</v>
      </c>
      <c r="K206" s="200"/>
      <c r="L206" s="205"/>
      <c r="M206" s="206"/>
      <c r="N206" s="207"/>
      <c r="O206" s="207"/>
      <c r="P206" s="208">
        <f>SUM(P207:P215)</f>
        <v>0</v>
      </c>
      <c r="Q206" s="207"/>
      <c r="R206" s="208">
        <f>SUM(R207:R215)</f>
        <v>0</v>
      </c>
      <c r="S206" s="207"/>
      <c r="T206" s="209">
        <f>SUM(T207:T215)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81</v>
      </c>
      <c r="AT206" s="211" t="s">
        <v>72</v>
      </c>
      <c r="AU206" s="211" t="s">
        <v>73</v>
      </c>
      <c r="AY206" s="210" t="s">
        <v>144</v>
      </c>
      <c r="BK206" s="212">
        <f>SUM(BK207:BK215)</f>
        <v>0</v>
      </c>
    </row>
    <row r="207" s="2" customFormat="1" ht="16.5" customHeight="1">
      <c r="A207" s="40"/>
      <c r="B207" s="41"/>
      <c r="C207" s="215" t="s">
        <v>886</v>
      </c>
      <c r="D207" s="215" t="s">
        <v>146</v>
      </c>
      <c r="E207" s="216" t="s">
        <v>1625</v>
      </c>
      <c r="F207" s="217" t="s">
        <v>1534</v>
      </c>
      <c r="G207" s="218" t="s">
        <v>375</v>
      </c>
      <c r="H207" s="219">
        <v>3</v>
      </c>
      <c r="I207" s="220"/>
      <c r="J207" s="221">
        <f>ROUND(I207*H207,2)</f>
        <v>0</v>
      </c>
      <c r="K207" s="217" t="s">
        <v>21</v>
      </c>
      <c r="L207" s="46"/>
      <c r="M207" s="222" t="s">
        <v>21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279</v>
      </c>
      <c r="AT207" s="226" t="s">
        <v>146</v>
      </c>
      <c r="AU207" s="226" t="s">
        <v>81</v>
      </c>
      <c r="AY207" s="19" t="s">
        <v>144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279</v>
      </c>
      <c r="BM207" s="226" t="s">
        <v>1014</v>
      </c>
    </row>
    <row r="208" s="2" customFormat="1" ht="16.5" customHeight="1">
      <c r="A208" s="40"/>
      <c r="B208" s="41"/>
      <c r="C208" s="215" t="s">
        <v>1015</v>
      </c>
      <c r="D208" s="215" t="s">
        <v>146</v>
      </c>
      <c r="E208" s="216" t="s">
        <v>1626</v>
      </c>
      <c r="F208" s="217" t="s">
        <v>1627</v>
      </c>
      <c r="G208" s="218" t="s">
        <v>375</v>
      </c>
      <c r="H208" s="219">
        <v>1</v>
      </c>
      <c r="I208" s="220"/>
      <c r="J208" s="221">
        <f>ROUND(I208*H208,2)</f>
        <v>0</v>
      </c>
      <c r="K208" s="217" t="s">
        <v>21</v>
      </c>
      <c r="L208" s="46"/>
      <c r="M208" s="222" t="s">
        <v>21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279</v>
      </c>
      <c r="AT208" s="226" t="s">
        <v>146</v>
      </c>
      <c r="AU208" s="226" t="s">
        <v>81</v>
      </c>
      <c r="AY208" s="19" t="s">
        <v>144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279</v>
      </c>
      <c r="BM208" s="226" t="s">
        <v>1017</v>
      </c>
    </row>
    <row r="209" s="2" customFormat="1" ht="16.5" customHeight="1">
      <c r="A209" s="40"/>
      <c r="B209" s="41"/>
      <c r="C209" s="215" t="s">
        <v>888</v>
      </c>
      <c r="D209" s="215" t="s">
        <v>146</v>
      </c>
      <c r="E209" s="216" t="s">
        <v>1628</v>
      </c>
      <c r="F209" s="217" t="s">
        <v>1629</v>
      </c>
      <c r="G209" s="218" t="s">
        <v>375</v>
      </c>
      <c r="H209" s="219">
        <v>1</v>
      </c>
      <c r="I209" s="220"/>
      <c r="J209" s="221">
        <f>ROUND(I209*H209,2)</f>
        <v>0</v>
      </c>
      <c r="K209" s="217" t="s">
        <v>21</v>
      </c>
      <c r="L209" s="46"/>
      <c r="M209" s="222" t="s">
        <v>21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279</v>
      </c>
      <c r="AT209" s="226" t="s">
        <v>146</v>
      </c>
      <c r="AU209" s="226" t="s">
        <v>81</v>
      </c>
      <c r="AY209" s="19" t="s">
        <v>144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81</v>
      </c>
      <c r="BK209" s="227">
        <f>ROUND(I209*H209,2)</f>
        <v>0</v>
      </c>
      <c r="BL209" s="19" t="s">
        <v>279</v>
      </c>
      <c r="BM209" s="226" t="s">
        <v>1019</v>
      </c>
    </row>
    <row r="210" s="2" customFormat="1" ht="16.5" customHeight="1">
      <c r="A210" s="40"/>
      <c r="B210" s="41"/>
      <c r="C210" s="215" t="s">
        <v>1020</v>
      </c>
      <c r="D210" s="215" t="s">
        <v>146</v>
      </c>
      <c r="E210" s="216" t="s">
        <v>1630</v>
      </c>
      <c r="F210" s="217" t="s">
        <v>1536</v>
      </c>
      <c r="G210" s="218" t="s">
        <v>375</v>
      </c>
      <c r="H210" s="219">
        <v>1</v>
      </c>
      <c r="I210" s="220"/>
      <c r="J210" s="221">
        <f>ROUND(I210*H210,2)</f>
        <v>0</v>
      </c>
      <c r="K210" s="217" t="s">
        <v>21</v>
      </c>
      <c r="L210" s="46"/>
      <c r="M210" s="222" t="s">
        <v>21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279</v>
      </c>
      <c r="AT210" s="226" t="s">
        <v>146</v>
      </c>
      <c r="AU210" s="226" t="s">
        <v>81</v>
      </c>
      <c r="AY210" s="19" t="s">
        <v>144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81</v>
      </c>
      <c r="BK210" s="227">
        <f>ROUND(I210*H210,2)</f>
        <v>0</v>
      </c>
      <c r="BL210" s="19" t="s">
        <v>279</v>
      </c>
      <c r="BM210" s="226" t="s">
        <v>1022</v>
      </c>
    </row>
    <row r="211" s="2" customFormat="1" ht="16.5" customHeight="1">
      <c r="A211" s="40"/>
      <c r="B211" s="41"/>
      <c r="C211" s="215" t="s">
        <v>890</v>
      </c>
      <c r="D211" s="215" t="s">
        <v>146</v>
      </c>
      <c r="E211" s="216" t="s">
        <v>1631</v>
      </c>
      <c r="F211" s="217" t="s">
        <v>1538</v>
      </c>
      <c r="G211" s="218" t="s">
        <v>375</v>
      </c>
      <c r="H211" s="219">
        <v>9</v>
      </c>
      <c r="I211" s="220"/>
      <c r="J211" s="221">
        <f>ROUND(I211*H211,2)</f>
        <v>0</v>
      </c>
      <c r="K211" s="217" t="s">
        <v>21</v>
      </c>
      <c r="L211" s="46"/>
      <c r="M211" s="222" t="s">
        <v>21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279</v>
      </c>
      <c r="AT211" s="226" t="s">
        <v>146</v>
      </c>
      <c r="AU211" s="226" t="s">
        <v>81</v>
      </c>
      <c r="AY211" s="19" t="s">
        <v>144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279</v>
      </c>
      <c r="BM211" s="226" t="s">
        <v>1024</v>
      </c>
    </row>
    <row r="212" s="2" customFormat="1" ht="16.5" customHeight="1">
      <c r="A212" s="40"/>
      <c r="B212" s="41"/>
      <c r="C212" s="215" t="s">
        <v>1025</v>
      </c>
      <c r="D212" s="215" t="s">
        <v>146</v>
      </c>
      <c r="E212" s="216" t="s">
        <v>1632</v>
      </c>
      <c r="F212" s="217" t="s">
        <v>1540</v>
      </c>
      <c r="G212" s="218" t="s">
        <v>375</v>
      </c>
      <c r="H212" s="219">
        <v>20</v>
      </c>
      <c r="I212" s="220"/>
      <c r="J212" s="221">
        <f>ROUND(I212*H212,2)</f>
        <v>0</v>
      </c>
      <c r="K212" s="217" t="s">
        <v>21</v>
      </c>
      <c r="L212" s="46"/>
      <c r="M212" s="222" t="s">
        <v>21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279</v>
      </c>
      <c r="AT212" s="226" t="s">
        <v>146</v>
      </c>
      <c r="AU212" s="226" t="s">
        <v>81</v>
      </c>
      <c r="AY212" s="19" t="s">
        <v>144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279</v>
      </c>
      <c r="BM212" s="226" t="s">
        <v>1027</v>
      </c>
    </row>
    <row r="213" s="2" customFormat="1" ht="16.5" customHeight="1">
      <c r="A213" s="40"/>
      <c r="B213" s="41"/>
      <c r="C213" s="215" t="s">
        <v>892</v>
      </c>
      <c r="D213" s="215" t="s">
        <v>146</v>
      </c>
      <c r="E213" s="216" t="s">
        <v>1633</v>
      </c>
      <c r="F213" s="217" t="s">
        <v>1520</v>
      </c>
      <c r="G213" s="218" t="s">
        <v>1521</v>
      </c>
      <c r="H213" s="219">
        <v>1</v>
      </c>
      <c r="I213" s="220"/>
      <c r="J213" s="221">
        <f>ROUND(I213*H213,2)</f>
        <v>0</v>
      </c>
      <c r="K213" s="217" t="s">
        <v>21</v>
      </c>
      <c r="L213" s="46"/>
      <c r="M213" s="222" t="s">
        <v>21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279</v>
      </c>
      <c r="AT213" s="226" t="s">
        <v>146</v>
      </c>
      <c r="AU213" s="226" t="s">
        <v>81</v>
      </c>
      <c r="AY213" s="19" t="s">
        <v>144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279</v>
      </c>
      <c r="BM213" s="226" t="s">
        <v>1030</v>
      </c>
    </row>
    <row r="214" s="2" customFormat="1" ht="16.5" customHeight="1">
      <c r="A214" s="40"/>
      <c r="B214" s="41"/>
      <c r="C214" s="215" t="s">
        <v>1031</v>
      </c>
      <c r="D214" s="215" t="s">
        <v>146</v>
      </c>
      <c r="E214" s="216" t="s">
        <v>1634</v>
      </c>
      <c r="F214" s="217" t="s">
        <v>1523</v>
      </c>
      <c r="G214" s="218" t="s">
        <v>1521</v>
      </c>
      <c r="H214" s="219">
        <v>1</v>
      </c>
      <c r="I214" s="220"/>
      <c r="J214" s="221">
        <f>ROUND(I214*H214,2)</f>
        <v>0</v>
      </c>
      <c r="K214" s="217" t="s">
        <v>21</v>
      </c>
      <c r="L214" s="46"/>
      <c r="M214" s="222" t="s">
        <v>21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279</v>
      </c>
      <c r="AT214" s="226" t="s">
        <v>146</v>
      </c>
      <c r="AU214" s="226" t="s">
        <v>81</v>
      </c>
      <c r="AY214" s="19" t="s">
        <v>144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279</v>
      </c>
      <c r="BM214" s="226" t="s">
        <v>1034</v>
      </c>
    </row>
    <row r="215" s="2" customFormat="1" ht="16.5" customHeight="1">
      <c r="A215" s="40"/>
      <c r="B215" s="41"/>
      <c r="C215" s="215" t="s">
        <v>894</v>
      </c>
      <c r="D215" s="215" t="s">
        <v>146</v>
      </c>
      <c r="E215" s="216" t="s">
        <v>1635</v>
      </c>
      <c r="F215" s="217" t="s">
        <v>1544</v>
      </c>
      <c r="G215" s="218" t="s">
        <v>1521</v>
      </c>
      <c r="H215" s="219">
        <v>1</v>
      </c>
      <c r="I215" s="220"/>
      <c r="J215" s="221">
        <f>ROUND(I215*H215,2)</f>
        <v>0</v>
      </c>
      <c r="K215" s="217" t="s">
        <v>21</v>
      </c>
      <c r="L215" s="46"/>
      <c r="M215" s="295" t="s">
        <v>21</v>
      </c>
      <c r="N215" s="296" t="s">
        <v>44</v>
      </c>
      <c r="O215" s="293"/>
      <c r="P215" s="297">
        <f>O215*H215</f>
        <v>0</v>
      </c>
      <c r="Q215" s="297">
        <v>0</v>
      </c>
      <c r="R215" s="297">
        <f>Q215*H215</f>
        <v>0</v>
      </c>
      <c r="S215" s="297">
        <v>0</v>
      </c>
      <c r="T215" s="29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279</v>
      </c>
      <c r="AT215" s="226" t="s">
        <v>146</v>
      </c>
      <c r="AU215" s="226" t="s">
        <v>81</v>
      </c>
      <c r="AY215" s="19" t="s">
        <v>144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279</v>
      </c>
      <c r="BM215" s="226" t="s">
        <v>1036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UqWq4H5pKUjcXnmSl8o/r5u2ffCOz+xY2yIqomvIUsvMhzOJlbc/VKbwYvf5QEx2BrJHDg6jGa0a9YmonPLyBg==" hashValue="YfVD27akBTcNwtTUb/syUU5OLMHo1oFFcL3MixdN7PS9oDTlo93A+VIvTbNOn8PGe0r57DY4cF2Et367Uu2Rbg==" algorithmName="SHA-512" password="CC35"/>
  <autoFilter ref="C96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ŽŠ Liberec, Jabloňová - Protiradonová opatření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106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1636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21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3. 6. 2022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21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27</v>
      </c>
      <c r="J20" s="135" t="s">
        <v>21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29</v>
      </c>
      <c r="J21" s="135" t="s">
        <v>21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27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36</v>
      </c>
      <c r="F24" s="40"/>
      <c r="G24" s="40"/>
      <c r="H24" s="40"/>
      <c r="I24" s="145" t="s">
        <v>29</v>
      </c>
      <c r="J24" s="135" t="s">
        <v>21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21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ROUND(J83,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ROUND((SUM(BE83:BE91)),  2)</f>
        <v>0</v>
      </c>
      <c r="G33" s="40"/>
      <c r="H33" s="40"/>
      <c r="I33" s="160">
        <v>0.20999999999999999</v>
      </c>
      <c r="J33" s="159">
        <f>ROUND(((SUM(BE83:BE91))*I33),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ROUND((SUM(BF83:BF91)),  2)</f>
        <v>0</v>
      </c>
      <c r="G34" s="40"/>
      <c r="H34" s="40"/>
      <c r="I34" s="160">
        <v>0.14999999999999999</v>
      </c>
      <c r="J34" s="159">
        <f>ROUND(((SUM(BF83:BF91))*I34),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ROUND((SUM(BG83:BG91)),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ROUND((SUM(BH83:BH91)),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ROUND((SUM(BI83:BI91)),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109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ŽŠ Liberec, Jabloňová - Protiradonová opatření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Liberec</v>
      </c>
      <c r="G52" s="42"/>
      <c r="H52" s="42"/>
      <c r="I52" s="34" t="s">
        <v>24</v>
      </c>
      <c r="J52" s="74" t="str">
        <f>IF(J12="","",J12)</f>
        <v>3. 6. 2022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Statutární město Liberec</v>
      </c>
      <c r="G54" s="42"/>
      <c r="H54" s="42"/>
      <c r="I54" s="34" t="s">
        <v>32</v>
      </c>
      <c r="J54" s="38" t="str">
        <f>E21</f>
        <v>Ing. Radovan Novotný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Propos Liberec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110</v>
      </c>
      <c r="D57" s="174"/>
      <c r="E57" s="174"/>
      <c r="F57" s="174"/>
      <c r="G57" s="174"/>
      <c r="H57" s="174"/>
      <c r="I57" s="174"/>
      <c r="J57" s="175" t="s">
        <v>111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112</v>
      </c>
    </row>
    <row r="60" s="9" customFormat="1" ht="24.96" customHeight="1">
      <c r="A60" s="9"/>
      <c r="B60" s="177"/>
      <c r="C60" s="178"/>
      <c r="D60" s="179" t="s">
        <v>1636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1637</v>
      </c>
      <c r="E61" s="185"/>
      <c r="F61" s="185"/>
      <c r="G61" s="185"/>
      <c r="H61" s="185"/>
      <c r="I61" s="185"/>
      <c r="J61" s="186">
        <f>J85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1638</v>
      </c>
      <c r="E62" s="185"/>
      <c r="F62" s="185"/>
      <c r="G62" s="185"/>
      <c r="H62" s="185"/>
      <c r="I62" s="185"/>
      <c r="J62" s="186">
        <f>J87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1639</v>
      </c>
      <c r="E63" s="185"/>
      <c r="F63" s="185"/>
      <c r="G63" s="185"/>
      <c r="H63" s="185"/>
      <c r="I63" s="185"/>
      <c r="J63" s="186">
        <f>J90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129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2" t="str">
        <f>E7</f>
        <v>ŽŠ Liberec, Jabloňová - Protiradonová opatření</v>
      </c>
      <c r="F73" s="34"/>
      <c r="G73" s="34"/>
      <c r="H73" s="34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 náklady</v>
      </c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Liberec</v>
      </c>
      <c r="G77" s="42"/>
      <c r="H77" s="42"/>
      <c r="I77" s="34" t="s">
        <v>24</v>
      </c>
      <c r="J77" s="74" t="str">
        <f>IF(J12="","",J12)</f>
        <v>3. 6. 2022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E15</f>
        <v>Statutární město Liberec</v>
      </c>
      <c r="G79" s="42"/>
      <c r="H79" s="42"/>
      <c r="I79" s="34" t="s">
        <v>32</v>
      </c>
      <c r="J79" s="38" t="str">
        <f>E21</f>
        <v>Ing. Radovan Novotný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35</v>
      </c>
      <c r="J80" s="38" t="str">
        <f>E24</f>
        <v>Propos Liberec s.r.o.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8"/>
      <c r="B82" s="189"/>
      <c r="C82" s="190" t="s">
        <v>130</v>
      </c>
      <c r="D82" s="191" t="s">
        <v>58</v>
      </c>
      <c r="E82" s="191" t="s">
        <v>54</v>
      </c>
      <c r="F82" s="191" t="s">
        <v>55</v>
      </c>
      <c r="G82" s="191" t="s">
        <v>131</v>
      </c>
      <c r="H82" s="191" t="s">
        <v>132</v>
      </c>
      <c r="I82" s="191" t="s">
        <v>133</v>
      </c>
      <c r="J82" s="191" t="s">
        <v>111</v>
      </c>
      <c r="K82" s="192" t="s">
        <v>134</v>
      </c>
      <c r="L82" s="193"/>
      <c r="M82" s="94" t="s">
        <v>21</v>
      </c>
      <c r="N82" s="95" t="s">
        <v>43</v>
      </c>
      <c r="O82" s="95" t="s">
        <v>135</v>
      </c>
      <c r="P82" s="95" t="s">
        <v>136</v>
      </c>
      <c r="Q82" s="95" t="s">
        <v>137</v>
      </c>
      <c r="R82" s="95" t="s">
        <v>138</v>
      </c>
      <c r="S82" s="95" t="s">
        <v>139</v>
      </c>
      <c r="T82" s="96" t="s">
        <v>140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0"/>
      <c r="B83" s="41"/>
      <c r="C83" s="101" t="s">
        <v>141</v>
      </c>
      <c r="D83" s="42"/>
      <c r="E83" s="42"/>
      <c r="F83" s="42"/>
      <c r="G83" s="42"/>
      <c r="H83" s="42"/>
      <c r="I83" s="42"/>
      <c r="J83" s="194">
        <f>BK83</f>
        <v>0</v>
      </c>
      <c r="K83" s="42"/>
      <c r="L83" s="46"/>
      <c r="M83" s="97"/>
      <c r="N83" s="195"/>
      <c r="O83" s="98"/>
      <c r="P83" s="196">
        <f>P84</f>
        <v>0</v>
      </c>
      <c r="Q83" s="98"/>
      <c r="R83" s="196">
        <f>R84</f>
        <v>0</v>
      </c>
      <c r="S83" s="98"/>
      <c r="T83" s="197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112</v>
      </c>
      <c r="BK83" s="198">
        <f>BK84</f>
        <v>0</v>
      </c>
    </row>
    <row r="84" s="12" customFormat="1" ht="25.92" customHeight="1">
      <c r="A84" s="12"/>
      <c r="B84" s="199"/>
      <c r="C84" s="200"/>
      <c r="D84" s="201" t="s">
        <v>72</v>
      </c>
      <c r="E84" s="202" t="s">
        <v>94</v>
      </c>
      <c r="F84" s="202" t="s">
        <v>95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P85+P87+P90</f>
        <v>0</v>
      </c>
      <c r="Q84" s="207"/>
      <c r="R84" s="208">
        <f>R85+R87+R90</f>
        <v>0</v>
      </c>
      <c r="S84" s="207"/>
      <c r="T84" s="209">
        <f>T85+T87+T90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182</v>
      </c>
      <c r="AT84" s="211" t="s">
        <v>72</v>
      </c>
      <c r="AU84" s="211" t="s">
        <v>73</v>
      </c>
      <c r="AY84" s="210" t="s">
        <v>144</v>
      </c>
      <c r="BK84" s="212">
        <f>BK85+BK87+BK90</f>
        <v>0</v>
      </c>
    </row>
    <row r="85" s="12" customFormat="1" ht="22.8" customHeight="1">
      <c r="A85" s="12"/>
      <c r="B85" s="199"/>
      <c r="C85" s="200"/>
      <c r="D85" s="201" t="s">
        <v>72</v>
      </c>
      <c r="E85" s="213" t="s">
        <v>1640</v>
      </c>
      <c r="F85" s="213" t="s">
        <v>1641</v>
      </c>
      <c r="G85" s="200"/>
      <c r="H85" s="200"/>
      <c r="I85" s="203"/>
      <c r="J85" s="214">
        <f>BK85</f>
        <v>0</v>
      </c>
      <c r="K85" s="200"/>
      <c r="L85" s="205"/>
      <c r="M85" s="206"/>
      <c r="N85" s="207"/>
      <c r="O85" s="207"/>
      <c r="P85" s="208">
        <f>P86</f>
        <v>0</v>
      </c>
      <c r="Q85" s="207"/>
      <c r="R85" s="208">
        <f>R86</f>
        <v>0</v>
      </c>
      <c r="S85" s="207"/>
      <c r="T85" s="209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182</v>
      </c>
      <c r="AT85" s="211" t="s">
        <v>72</v>
      </c>
      <c r="AU85" s="211" t="s">
        <v>81</v>
      </c>
      <c r="AY85" s="210" t="s">
        <v>144</v>
      </c>
      <c r="BK85" s="212">
        <f>BK86</f>
        <v>0</v>
      </c>
    </row>
    <row r="86" s="2" customFormat="1" ht="16.5" customHeight="1">
      <c r="A86" s="40"/>
      <c r="B86" s="41"/>
      <c r="C86" s="215" t="s">
        <v>81</v>
      </c>
      <c r="D86" s="215" t="s">
        <v>146</v>
      </c>
      <c r="E86" s="216" t="s">
        <v>1642</v>
      </c>
      <c r="F86" s="217" t="s">
        <v>1643</v>
      </c>
      <c r="G86" s="218" t="s">
        <v>705</v>
      </c>
      <c r="H86" s="219">
        <v>1</v>
      </c>
      <c r="I86" s="220"/>
      <c r="J86" s="221">
        <f>ROUND(I86*H86,2)</f>
        <v>0</v>
      </c>
      <c r="K86" s="217" t="s">
        <v>21</v>
      </c>
      <c r="L86" s="46"/>
      <c r="M86" s="222" t="s">
        <v>21</v>
      </c>
      <c r="N86" s="223" t="s">
        <v>44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1644</v>
      </c>
      <c r="AT86" s="226" t="s">
        <v>146</v>
      </c>
      <c r="AU86" s="226" t="s">
        <v>83</v>
      </c>
      <c r="AY86" s="19" t="s">
        <v>144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81</v>
      </c>
      <c r="BK86" s="227">
        <f>ROUND(I86*H86,2)</f>
        <v>0</v>
      </c>
      <c r="BL86" s="19" t="s">
        <v>1644</v>
      </c>
      <c r="BM86" s="226" t="s">
        <v>1645</v>
      </c>
    </row>
    <row r="87" s="12" customFormat="1" ht="22.8" customHeight="1">
      <c r="A87" s="12"/>
      <c r="B87" s="199"/>
      <c r="C87" s="200"/>
      <c r="D87" s="201" t="s">
        <v>72</v>
      </c>
      <c r="E87" s="213" t="s">
        <v>1646</v>
      </c>
      <c r="F87" s="213" t="s">
        <v>1647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SUM(P88:P89)</f>
        <v>0</v>
      </c>
      <c r="Q87" s="207"/>
      <c r="R87" s="208">
        <f>SUM(R88:R89)</f>
        <v>0</v>
      </c>
      <c r="S87" s="207"/>
      <c r="T87" s="209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182</v>
      </c>
      <c r="AT87" s="211" t="s">
        <v>72</v>
      </c>
      <c r="AU87" s="211" t="s">
        <v>81</v>
      </c>
      <c r="AY87" s="210" t="s">
        <v>144</v>
      </c>
      <c r="BK87" s="212">
        <f>SUM(BK88:BK89)</f>
        <v>0</v>
      </c>
    </row>
    <row r="88" s="2" customFormat="1" ht="16.5" customHeight="1">
      <c r="A88" s="40"/>
      <c r="B88" s="41"/>
      <c r="C88" s="215" t="s">
        <v>83</v>
      </c>
      <c r="D88" s="215" t="s">
        <v>146</v>
      </c>
      <c r="E88" s="216" t="s">
        <v>1648</v>
      </c>
      <c r="F88" s="217" t="s">
        <v>1649</v>
      </c>
      <c r="G88" s="218" t="s">
        <v>705</v>
      </c>
      <c r="H88" s="219">
        <v>1</v>
      </c>
      <c r="I88" s="220"/>
      <c r="J88" s="221">
        <f>ROUND(I88*H88,2)</f>
        <v>0</v>
      </c>
      <c r="K88" s="217" t="s">
        <v>21</v>
      </c>
      <c r="L88" s="46"/>
      <c r="M88" s="222" t="s">
        <v>21</v>
      </c>
      <c r="N88" s="223" t="s">
        <v>44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1644</v>
      </c>
      <c r="AT88" s="226" t="s">
        <v>146</v>
      </c>
      <c r="AU88" s="226" t="s">
        <v>83</v>
      </c>
      <c r="AY88" s="19" t="s">
        <v>144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81</v>
      </c>
      <c r="BK88" s="227">
        <f>ROUND(I88*H88,2)</f>
        <v>0</v>
      </c>
      <c r="BL88" s="19" t="s">
        <v>1644</v>
      </c>
      <c r="BM88" s="226" t="s">
        <v>1650</v>
      </c>
    </row>
    <row r="89" s="2" customFormat="1" ht="16.5" customHeight="1">
      <c r="A89" s="40"/>
      <c r="B89" s="41"/>
      <c r="C89" s="215" t="s">
        <v>167</v>
      </c>
      <c r="D89" s="215" t="s">
        <v>146</v>
      </c>
      <c r="E89" s="216" t="s">
        <v>1651</v>
      </c>
      <c r="F89" s="217" t="s">
        <v>1652</v>
      </c>
      <c r="G89" s="218" t="s">
        <v>705</v>
      </c>
      <c r="H89" s="219">
        <v>1</v>
      </c>
      <c r="I89" s="220"/>
      <c r="J89" s="221">
        <f>ROUND(I89*H89,2)</f>
        <v>0</v>
      </c>
      <c r="K89" s="217" t="s">
        <v>21</v>
      </c>
      <c r="L89" s="46"/>
      <c r="M89" s="222" t="s">
        <v>21</v>
      </c>
      <c r="N89" s="223" t="s">
        <v>44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1644</v>
      </c>
      <c r="AT89" s="226" t="s">
        <v>146</v>
      </c>
      <c r="AU89" s="226" t="s">
        <v>83</v>
      </c>
      <c r="AY89" s="19" t="s">
        <v>144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81</v>
      </c>
      <c r="BK89" s="227">
        <f>ROUND(I89*H89,2)</f>
        <v>0</v>
      </c>
      <c r="BL89" s="19" t="s">
        <v>1644</v>
      </c>
      <c r="BM89" s="226" t="s">
        <v>1653</v>
      </c>
    </row>
    <row r="90" s="12" customFormat="1" ht="22.8" customHeight="1">
      <c r="A90" s="12"/>
      <c r="B90" s="199"/>
      <c r="C90" s="200"/>
      <c r="D90" s="201" t="s">
        <v>72</v>
      </c>
      <c r="E90" s="213" t="s">
        <v>1654</v>
      </c>
      <c r="F90" s="213" t="s">
        <v>1655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182</v>
      </c>
      <c r="AT90" s="211" t="s">
        <v>72</v>
      </c>
      <c r="AU90" s="211" t="s">
        <v>81</v>
      </c>
      <c r="AY90" s="210" t="s">
        <v>144</v>
      </c>
      <c r="BK90" s="212">
        <f>BK91</f>
        <v>0</v>
      </c>
    </row>
    <row r="91" s="2" customFormat="1" ht="16.5" customHeight="1">
      <c r="A91" s="40"/>
      <c r="B91" s="41"/>
      <c r="C91" s="215" t="s">
        <v>151</v>
      </c>
      <c r="D91" s="215" t="s">
        <v>146</v>
      </c>
      <c r="E91" s="216" t="s">
        <v>1656</v>
      </c>
      <c r="F91" s="217" t="s">
        <v>1657</v>
      </c>
      <c r="G91" s="218" t="s">
        <v>705</v>
      </c>
      <c r="H91" s="219">
        <v>1</v>
      </c>
      <c r="I91" s="220"/>
      <c r="J91" s="221">
        <f>ROUND(I91*H91,2)</f>
        <v>0</v>
      </c>
      <c r="K91" s="217" t="s">
        <v>21</v>
      </c>
      <c r="L91" s="46"/>
      <c r="M91" s="295" t="s">
        <v>21</v>
      </c>
      <c r="N91" s="296" t="s">
        <v>44</v>
      </c>
      <c r="O91" s="293"/>
      <c r="P91" s="297">
        <f>O91*H91</f>
        <v>0</v>
      </c>
      <c r="Q91" s="297">
        <v>0</v>
      </c>
      <c r="R91" s="297">
        <f>Q91*H91</f>
        <v>0</v>
      </c>
      <c r="S91" s="297">
        <v>0</v>
      </c>
      <c r="T91" s="29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1644</v>
      </c>
      <c r="AT91" s="226" t="s">
        <v>146</v>
      </c>
      <c r="AU91" s="226" t="s">
        <v>83</v>
      </c>
      <c r="AY91" s="19" t="s">
        <v>144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81</v>
      </c>
      <c r="BK91" s="227">
        <f>ROUND(I91*H91,2)</f>
        <v>0</v>
      </c>
      <c r="BL91" s="19" t="s">
        <v>1644</v>
      </c>
      <c r="BM91" s="226" t="s">
        <v>1658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46"/>
      <c r="M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mlJlBckIRkg/2cSQQ8yv01P4PEs2OyrnkDyOyZVKBrZIWjkCz7upRNVoJrVdVSCFtPU1P+E/Ew0JJBEhOKdmzA==" hashValue="eqMkdxNAw7OCDo9xFrGQTr+0zz4nsGilQZljwTQHa1VItIFFwNkxQNH64VMd1+NPN8HS5jdvHIvHY8LNjhKPsw==" algorithmName="SHA-512" password="CC35"/>
  <autoFilter ref="C82:K9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1659</v>
      </c>
      <c r="H4" s="22"/>
    </row>
    <row r="5" s="1" customFormat="1" ht="12" customHeight="1">
      <c r="B5" s="22"/>
      <c r="C5" s="299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300" t="s">
        <v>16</v>
      </c>
      <c r="D6" s="301" t="s">
        <v>17</v>
      </c>
      <c r="E6" s="1"/>
      <c r="F6" s="1"/>
      <c r="H6" s="22"/>
    </row>
    <row r="7" s="1" customFormat="1" ht="16.5" customHeight="1">
      <c r="B7" s="22"/>
      <c r="C7" s="145" t="s">
        <v>24</v>
      </c>
      <c r="D7" s="149" t="str">
        <f>'Rekapitulace stavby'!AN8</f>
        <v>3. 6. 2022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302"/>
      <c r="C9" s="303" t="s">
        <v>54</v>
      </c>
      <c r="D9" s="304" t="s">
        <v>55</v>
      </c>
      <c r="E9" s="304" t="s">
        <v>131</v>
      </c>
      <c r="F9" s="305" t="s">
        <v>1660</v>
      </c>
      <c r="G9" s="188"/>
      <c r="H9" s="302"/>
    </row>
    <row r="10" s="2" customFormat="1" ht="26.4" customHeight="1">
      <c r="A10" s="40"/>
      <c r="B10" s="46"/>
      <c r="C10" s="306" t="s">
        <v>1661</v>
      </c>
      <c r="D10" s="306" t="s">
        <v>79</v>
      </c>
      <c r="E10" s="40"/>
      <c r="F10" s="40"/>
      <c r="G10" s="40"/>
      <c r="H10" s="46"/>
    </row>
    <row r="11" s="2" customFormat="1" ht="16.8" customHeight="1">
      <c r="A11" s="40"/>
      <c r="B11" s="46"/>
      <c r="C11" s="307" t="s">
        <v>97</v>
      </c>
      <c r="D11" s="308" t="s">
        <v>21</v>
      </c>
      <c r="E11" s="309" t="s">
        <v>21</v>
      </c>
      <c r="F11" s="310">
        <v>0.54000000000000004</v>
      </c>
      <c r="G11" s="40"/>
      <c r="H11" s="46"/>
    </row>
    <row r="12" s="2" customFormat="1" ht="16.8" customHeight="1">
      <c r="A12" s="40"/>
      <c r="B12" s="46"/>
      <c r="C12" s="311" t="s">
        <v>21</v>
      </c>
      <c r="D12" s="311" t="s">
        <v>723</v>
      </c>
      <c r="E12" s="19" t="s">
        <v>21</v>
      </c>
      <c r="F12" s="312">
        <v>0</v>
      </c>
      <c r="G12" s="40"/>
      <c r="H12" s="46"/>
    </row>
    <row r="13" s="2" customFormat="1" ht="16.8" customHeight="1">
      <c r="A13" s="40"/>
      <c r="B13" s="46"/>
      <c r="C13" s="311" t="s">
        <v>21</v>
      </c>
      <c r="D13" s="311" t="s">
        <v>156</v>
      </c>
      <c r="E13" s="19" t="s">
        <v>21</v>
      </c>
      <c r="F13" s="312">
        <v>0</v>
      </c>
      <c r="G13" s="40"/>
      <c r="H13" s="46"/>
    </row>
    <row r="14" s="2" customFormat="1" ht="16.8" customHeight="1">
      <c r="A14" s="40"/>
      <c r="B14" s="46"/>
      <c r="C14" s="311" t="s">
        <v>21</v>
      </c>
      <c r="D14" s="311" t="s">
        <v>157</v>
      </c>
      <c r="E14" s="19" t="s">
        <v>21</v>
      </c>
      <c r="F14" s="312">
        <v>0</v>
      </c>
      <c r="G14" s="40"/>
      <c r="H14" s="46"/>
    </row>
    <row r="15" s="2" customFormat="1" ht="16.8" customHeight="1">
      <c r="A15" s="40"/>
      <c r="B15" s="46"/>
      <c r="C15" s="311" t="s">
        <v>21</v>
      </c>
      <c r="D15" s="311" t="s">
        <v>724</v>
      </c>
      <c r="E15" s="19" t="s">
        <v>21</v>
      </c>
      <c r="F15" s="312">
        <v>0.54000000000000004</v>
      </c>
      <c r="G15" s="40"/>
      <c r="H15" s="46"/>
    </row>
    <row r="16" s="2" customFormat="1" ht="16.8" customHeight="1">
      <c r="A16" s="40"/>
      <c r="B16" s="46"/>
      <c r="C16" s="311" t="s">
        <v>97</v>
      </c>
      <c r="D16" s="311" t="s">
        <v>725</v>
      </c>
      <c r="E16" s="19" t="s">
        <v>21</v>
      </c>
      <c r="F16" s="312">
        <v>0.54000000000000004</v>
      </c>
      <c r="G16" s="40"/>
      <c r="H16" s="46"/>
    </row>
    <row r="17" s="2" customFormat="1" ht="16.8" customHeight="1">
      <c r="A17" s="40"/>
      <c r="B17" s="46"/>
      <c r="C17" s="313" t="s">
        <v>1662</v>
      </c>
      <c r="D17" s="40"/>
      <c r="E17" s="40"/>
      <c r="F17" s="40"/>
      <c r="G17" s="40"/>
      <c r="H17" s="46"/>
    </row>
    <row r="18" s="2" customFormat="1">
      <c r="A18" s="40"/>
      <c r="B18" s="46"/>
      <c r="C18" s="311" t="s">
        <v>720</v>
      </c>
      <c r="D18" s="311" t="s">
        <v>1663</v>
      </c>
      <c r="E18" s="19" t="s">
        <v>177</v>
      </c>
      <c r="F18" s="312">
        <v>0.54000000000000004</v>
      </c>
      <c r="G18" s="40"/>
      <c r="H18" s="46"/>
    </row>
    <row r="19" s="2" customFormat="1" ht="16.8" customHeight="1">
      <c r="A19" s="40"/>
      <c r="B19" s="46"/>
      <c r="C19" s="311" t="s">
        <v>710</v>
      </c>
      <c r="D19" s="311" t="s">
        <v>711</v>
      </c>
      <c r="E19" s="19" t="s">
        <v>177</v>
      </c>
      <c r="F19" s="312">
        <v>0.54000000000000004</v>
      </c>
      <c r="G19" s="40"/>
      <c r="H19" s="46"/>
    </row>
    <row r="20" s="2" customFormat="1" ht="16.8" customHeight="1">
      <c r="A20" s="40"/>
      <c r="B20" s="46"/>
      <c r="C20" s="311" t="s">
        <v>715</v>
      </c>
      <c r="D20" s="311" t="s">
        <v>716</v>
      </c>
      <c r="E20" s="19" t="s">
        <v>177</v>
      </c>
      <c r="F20" s="312">
        <v>0.54000000000000004</v>
      </c>
      <c r="G20" s="40"/>
      <c r="H20" s="46"/>
    </row>
    <row r="21" s="2" customFormat="1" ht="16.8" customHeight="1">
      <c r="A21" s="40"/>
      <c r="B21" s="46"/>
      <c r="C21" s="311" t="s">
        <v>727</v>
      </c>
      <c r="D21" s="311" t="s">
        <v>728</v>
      </c>
      <c r="E21" s="19" t="s">
        <v>177</v>
      </c>
      <c r="F21" s="312">
        <v>0.59399999999999997</v>
      </c>
      <c r="G21" s="40"/>
      <c r="H21" s="46"/>
    </row>
    <row r="22" s="2" customFormat="1" ht="16.8" customHeight="1">
      <c r="A22" s="40"/>
      <c r="B22" s="46"/>
      <c r="C22" s="307" t="s">
        <v>1664</v>
      </c>
      <c r="D22" s="308" t="s">
        <v>21</v>
      </c>
      <c r="E22" s="309" t="s">
        <v>21</v>
      </c>
      <c r="F22" s="310">
        <v>9.1349999999999998</v>
      </c>
      <c r="G22" s="40"/>
      <c r="H22" s="46"/>
    </row>
    <row r="23" s="2" customFormat="1" ht="16.8" customHeight="1">
      <c r="A23" s="40"/>
      <c r="B23" s="46"/>
      <c r="C23" s="311" t="s">
        <v>21</v>
      </c>
      <c r="D23" s="311" t="s">
        <v>1665</v>
      </c>
      <c r="E23" s="19" t="s">
        <v>21</v>
      </c>
      <c r="F23" s="312">
        <v>0</v>
      </c>
      <c r="G23" s="40"/>
      <c r="H23" s="46"/>
    </row>
    <row r="24" s="2" customFormat="1" ht="16.8" customHeight="1">
      <c r="A24" s="40"/>
      <c r="B24" s="46"/>
      <c r="C24" s="311" t="s">
        <v>21</v>
      </c>
      <c r="D24" s="311" t="s">
        <v>1666</v>
      </c>
      <c r="E24" s="19" t="s">
        <v>21</v>
      </c>
      <c r="F24" s="312">
        <v>4.835</v>
      </c>
      <c r="G24" s="40"/>
      <c r="H24" s="46"/>
    </row>
    <row r="25" s="2" customFormat="1" ht="16.8" customHeight="1">
      <c r="A25" s="40"/>
      <c r="B25" s="46"/>
      <c r="C25" s="311" t="s">
        <v>21</v>
      </c>
      <c r="D25" s="311" t="s">
        <v>21</v>
      </c>
      <c r="E25" s="19" t="s">
        <v>21</v>
      </c>
      <c r="F25" s="312">
        <v>0</v>
      </c>
      <c r="G25" s="40"/>
      <c r="H25" s="46"/>
    </row>
    <row r="26" s="2" customFormat="1" ht="16.8" customHeight="1">
      <c r="A26" s="40"/>
      <c r="B26" s="46"/>
      <c r="C26" s="311" t="s">
        <v>21</v>
      </c>
      <c r="D26" s="311" t="s">
        <v>1667</v>
      </c>
      <c r="E26" s="19" t="s">
        <v>21</v>
      </c>
      <c r="F26" s="312">
        <v>0</v>
      </c>
      <c r="G26" s="40"/>
      <c r="H26" s="46"/>
    </row>
    <row r="27" s="2" customFormat="1" ht="16.8" customHeight="1">
      <c r="A27" s="40"/>
      <c r="B27" s="46"/>
      <c r="C27" s="311" t="s">
        <v>21</v>
      </c>
      <c r="D27" s="311" t="s">
        <v>1668</v>
      </c>
      <c r="E27" s="19" t="s">
        <v>21</v>
      </c>
      <c r="F27" s="312">
        <v>0</v>
      </c>
      <c r="G27" s="40"/>
      <c r="H27" s="46"/>
    </row>
    <row r="28" s="2" customFormat="1" ht="16.8" customHeight="1">
      <c r="A28" s="40"/>
      <c r="B28" s="46"/>
      <c r="C28" s="311" t="s">
        <v>21</v>
      </c>
      <c r="D28" s="311" t="s">
        <v>1669</v>
      </c>
      <c r="E28" s="19" t="s">
        <v>21</v>
      </c>
      <c r="F28" s="312">
        <v>2.5</v>
      </c>
      <c r="G28" s="40"/>
      <c r="H28" s="46"/>
    </row>
    <row r="29" s="2" customFormat="1" ht="16.8" customHeight="1">
      <c r="A29" s="40"/>
      <c r="B29" s="46"/>
      <c r="C29" s="311" t="s">
        <v>21</v>
      </c>
      <c r="D29" s="311" t="s">
        <v>1670</v>
      </c>
      <c r="E29" s="19" t="s">
        <v>21</v>
      </c>
      <c r="F29" s="312">
        <v>0</v>
      </c>
      <c r="G29" s="40"/>
      <c r="H29" s="46"/>
    </row>
    <row r="30" s="2" customFormat="1" ht="16.8" customHeight="1">
      <c r="A30" s="40"/>
      <c r="B30" s="46"/>
      <c r="C30" s="311" t="s">
        <v>21</v>
      </c>
      <c r="D30" s="311" t="s">
        <v>1671</v>
      </c>
      <c r="E30" s="19" t="s">
        <v>21</v>
      </c>
      <c r="F30" s="312">
        <v>1.8</v>
      </c>
      <c r="G30" s="40"/>
      <c r="H30" s="46"/>
    </row>
    <row r="31" s="2" customFormat="1" ht="16.8" customHeight="1">
      <c r="A31" s="40"/>
      <c r="B31" s="46"/>
      <c r="C31" s="311" t="s">
        <v>21</v>
      </c>
      <c r="D31" s="311" t="s">
        <v>21</v>
      </c>
      <c r="E31" s="19" t="s">
        <v>21</v>
      </c>
      <c r="F31" s="312">
        <v>0</v>
      </c>
      <c r="G31" s="40"/>
      <c r="H31" s="46"/>
    </row>
    <row r="32" s="2" customFormat="1" ht="16.8" customHeight="1">
      <c r="A32" s="40"/>
      <c r="B32" s="46"/>
      <c r="C32" s="311" t="s">
        <v>21</v>
      </c>
      <c r="D32" s="311" t="s">
        <v>21</v>
      </c>
      <c r="E32" s="19" t="s">
        <v>21</v>
      </c>
      <c r="F32" s="312">
        <v>0</v>
      </c>
      <c r="G32" s="40"/>
      <c r="H32" s="46"/>
    </row>
    <row r="33" s="2" customFormat="1" ht="16.8" customHeight="1">
      <c r="A33" s="40"/>
      <c r="B33" s="46"/>
      <c r="C33" s="311" t="s">
        <v>21</v>
      </c>
      <c r="D33" s="311" t="s">
        <v>21</v>
      </c>
      <c r="E33" s="19" t="s">
        <v>21</v>
      </c>
      <c r="F33" s="312">
        <v>0</v>
      </c>
      <c r="G33" s="40"/>
      <c r="H33" s="46"/>
    </row>
    <row r="34" s="2" customFormat="1" ht="16.8" customHeight="1">
      <c r="A34" s="40"/>
      <c r="B34" s="46"/>
      <c r="C34" s="311" t="s">
        <v>21</v>
      </c>
      <c r="D34" s="311" t="s">
        <v>21</v>
      </c>
      <c r="E34" s="19" t="s">
        <v>21</v>
      </c>
      <c r="F34" s="312">
        <v>0</v>
      </c>
      <c r="G34" s="40"/>
      <c r="H34" s="46"/>
    </row>
    <row r="35" s="2" customFormat="1" ht="16.8" customHeight="1">
      <c r="A35" s="40"/>
      <c r="B35" s="46"/>
      <c r="C35" s="311" t="s">
        <v>1664</v>
      </c>
      <c r="D35" s="311" t="s">
        <v>725</v>
      </c>
      <c r="E35" s="19" t="s">
        <v>21</v>
      </c>
      <c r="F35" s="312">
        <v>9.1349999999999998</v>
      </c>
      <c r="G35" s="40"/>
      <c r="H35" s="46"/>
    </row>
    <row r="36" s="2" customFormat="1" ht="16.8" customHeight="1">
      <c r="A36" s="40"/>
      <c r="B36" s="46"/>
      <c r="C36" s="307" t="s">
        <v>1672</v>
      </c>
      <c r="D36" s="308" t="s">
        <v>21</v>
      </c>
      <c r="E36" s="309" t="s">
        <v>21</v>
      </c>
      <c r="F36" s="310">
        <v>0</v>
      </c>
      <c r="G36" s="40"/>
      <c r="H36" s="46"/>
    </row>
    <row r="37" s="2" customFormat="1" ht="16.8" customHeight="1">
      <c r="A37" s="40"/>
      <c r="B37" s="46"/>
      <c r="C37" s="307" t="s">
        <v>1673</v>
      </c>
      <c r="D37" s="308" t="s">
        <v>21</v>
      </c>
      <c r="E37" s="309" t="s">
        <v>21</v>
      </c>
      <c r="F37" s="310">
        <v>45.033000000000001</v>
      </c>
      <c r="G37" s="40"/>
      <c r="H37" s="46"/>
    </row>
    <row r="38" s="2" customFormat="1" ht="16.8" customHeight="1">
      <c r="A38" s="40"/>
      <c r="B38" s="46"/>
      <c r="C38" s="307" t="s">
        <v>102</v>
      </c>
      <c r="D38" s="308" t="s">
        <v>21</v>
      </c>
      <c r="E38" s="309" t="s">
        <v>21</v>
      </c>
      <c r="F38" s="310">
        <v>320.53800000000001</v>
      </c>
      <c r="G38" s="40"/>
      <c r="H38" s="46"/>
    </row>
    <row r="39" s="2" customFormat="1" ht="16.8" customHeight="1">
      <c r="A39" s="40"/>
      <c r="B39" s="46"/>
      <c r="C39" s="311" t="s">
        <v>21</v>
      </c>
      <c r="D39" s="311" t="s">
        <v>584</v>
      </c>
      <c r="E39" s="19" t="s">
        <v>21</v>
      </c>
      <c r="F39" s="312">
        <v>320.53800000000001</v>
      </c>
      <c r="G39" s="40"/>
      <c r="H39" s="46"/>
    </row>
    <row r="40" s="2" customFormat="1" ht="16.8" customHeight="1">
      <c r="A40" s="40"/>
      <c r="B40" s="46"/>
      <c r="C40" s="311" t="s">
        <v>21</v>
      </c>
      <c r="D40" s="311" t="s">
        <v>21</v>
      </c>
      <c r="E40" s="19" t="s">
        <v>21</v>
      </c>
      <c r="F40" s="312">
        <v>0</v>
      </c>
      <c r="G40" s="40"/>
      <c r="H40" s="46"/>
    </row>
    <row r="41" s="2" customFormat="1" ht="16.8" customHeight="1">
      <c r="A41" s="40"/>
      <c r="B41" s="46"/>
      <c r="C41" s="311" t="s">
        <v>102</v>
      </c>
      <c r="D41" s="311" t="s">
        <v>159</v>
      </c>
      <c r="E41" s="19" t="s">
        <v>21</v>
      </c>
      <c r="F41" s="312">
        <v>320.53800000000001</v>
      </c>
      <c r="G41" s="40"/>
      <c r="H41" s="46"/>
    </row>
    <row r="42" s="2" customFormat="1" ht="16.8" customHeight="1">
      <c r="A42" s="40"/>
      <c r="B42" s="46"/>
      <c r="C42" s="313" t="s">
        <v>1662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311" t="s">
        <v>580</v>
      </c>
      <c r="D43" s="311" t="s">
        <v>581</v>
      </c>
      <c r="E43" s="19" t="s">
        <v>177</v>
      </c>
      <c r="F43" s="312">
        <v>320.53800000000001</v>
      </c>
      <c r="G43" s="40"/>
      <c r="H43" s="46"/>
    </row>
    <row r="44" s="2" customFormat="1" ht="16.8" customHeight="1">
      <c r="A44" s="40"/>
      <c r="B44" s="46"/>
      <c r="C44" s="311" t="s">
        <v>766</v>
      </c>
      <c r="D44" s="311" t="s">
        <v>767</v>
      </c>
      <c r="E44" s="19" t="s">
        <v>177</v>
      </c>
      <c r="F44" s="312">
        <v>344.38400000000001</v>
      </c>
      <c r="G44" s="40"/>
      <c r="H44" s="46"/>
    </row>
    <row r="45" s="2" customFormat="1" ht="16.8" customHeight="1">
      <c r="A45" s="40"/>
      <c r="B45" s="46"/>
      <c r="C45" s="307" t="s">
        <v>104</v>
      </c>
      <c r="D45" s="308" t="s">
        <v>21</v>
      </c>
      <c r="E45" s="309" t="s">
        <v>21</v>
      </c>
      <c r="F45" s="310">
        <v>2.5649999999999999</v>
      </c>
      <c r="G45" s="40"/>
      <c r="H45" s="46"/>
    </row>
    <row r="46" s="2" customFormat="1" ht="16.8" customHeight="1">
      <c r="A46" s="40"/>
      <c r="B46" s="46"/>
      <c r="C46" s="311" t="s">
        <v>21</v>
      </c>
      <c r="D46" s="311" t="s">
        <v>105</v>
      </c>
      <c r="E46" s="19" t="s">
        <v>21</v>
      </c>
      <c r="F46" s="312">
        <v>2.5649999999999999</v>
      </c>
      <c r="G46" s="40"/>
      <c r="H46" s="46"/>
    </row>
    <row r="47" s="2" customFormat="1" ht="16.8" customHeight="1">
      <c r="A47" s="40"/>
      <c r="B47" s="46"/>
      <c r="C47" s="311" t="s">
        <v>21</v>
      </c>
      <c r="D47" s="311" t="s">
        <v>21</v>
      </c>
      <c r="E47" s="19" t="s">
        <v>21</v>
      </c>
      <c r="F47" s="312">
        <v>0</v>
      </c>
      <c r="G47" s="40"/>
      <c r="H47" s="46"/>
    </row>
    <row r="48" s="2" customFormat="1" ht="16.8" customHeight="1">
      <c r="A48" s="40"/>
      <c r="B48" s="46"/>
      <c r="C48" s="311" t="s">
        <v>104</v>
      </c>
      <c r="D48" s="311" t="s">
        <v>159</v>
      </c>
      <c r="E48" s="19" t="s">
        <v>21</v>
      </c>
      <c r="F48" s="312">
        <v>2.5649999999999999</v>
      </c>
      <c r="G48" s="40"/>
      <c r="H48" s="46"/>
    </row>
    <row r="49" s="2" customFormat="1" ht="16.8" customHeight="1">
      <c r="A49" s="40"/>
      <c r="B49" s="46"/>
      <c r="C49" s="313" t="s">
        <v>1662</v>
      </c>
      <c r="D49" s="40"/>
      <c r="E49" s="40"/>
      <c r="F49" s="40"/>
      <c r="G49" s="40"/>
      <c r="H49" s="46"/>
    </row>
    <row r="50" s="2" customFormat="1" ht="16.8" customHeight="1">
      <c r="A50" s="40"/>
      <c r="B50" s="46"/>
      <c r="C50" s="311" t="s">
        <v>569</v>
      </c>
      <c r="D50" s="311" t="s">
        <v>1674</v>
      </c>
      <c r="E50" s="19" t="s">
        <v>177</v>
      </c>
      <c r="F50" s="312">
        <v>2.5649999999999999</v>
      </c>
      <c r="G50" s="40"/>
      <c r="H50" s="46"/>
    </row>
    <row r="51" s="2" customFormat="1" ht="16.8" customHeight="1">
      <c r="A51" s="40"/>
      <c r="B51" s="46"/>
      <c r="C51" s="311" t="s">
        <v>766</v>
      </c>
      <c r="D51" s="311" t="s">
        <v>767</v>
      </c>
      <c r="E51" s="19" t="s">
        <v>177</v>
      </c>
      <c r="F51" s="312">
        <v>344.38400000000001</v>
      </c>
      <c r="G51" s="40"/>
      <c r="H51" s="46"/>
    </row>
    <row r="52" s="2" customFormat="1" ht="16.8" customHeight="1">
      <c r="A52" s="40"/>
      <c r="B52" s="46"/>
      <c r="C52" s="307" t="s">
        <v>1675</v>
      </c>
      <c r="D52" s="308" t="s">
        <v>21</v>
      </c>
      <c r="E52" s="309" t="s">
        <v>21</v>
      </c>
      <c r="F52" s="310">
        <v>0.54000000000000004</v>
      </c>
      <c r="G52" s="40"/>
      <c r="H52" s="46"/>
    </row>
    <row r="53" s="2" customFormat="1" ht="16.8" customHeight="1">
      <c r="A53" s="40"/>
      <c r="B53" s="46"/>
      <c r="C53" s="311" t="s">
        <v>21</v>
      </c>
      <c r="D53" s="311" t="s">
        <v>156</v>
      </c>
      <c r="E53" s="19" t="s">
        <v>21</v>
      </c>
      <c r="F53" s="312">
        <v>0</v>
      </c>
      <c r="G53" s="40"/>
      <c r="H53" s="46"/>
    </row>
    <row r="54" s="2" customFormat="1" ht="16.8" customHeight="1">
      <c r="A54" s="40"/>
      <c r="B54" s="46"/>
      <c r="C54" s="311" t="s">
        <v>21</v>
      </c>
      <c r="D54" s="311" t="s">
        <v>157</v>
      </c>
      <c r="E54" s="19" t="s">
        <v>21</v>
      </c>
      <c r="F54" s="312">
        <v>0</v>
      </c>
      <c r="G54" s="40"/>
      <c r="H54" s="46"/>
    </row>
    <row r="55" s="2" customFormat="1" ht="16.8" customHeight="1">
      <c r="A55" s="40"/>
      <c r="B55" s="46"/>
      <c r="C55" s="311" t="s">
        <v>21</v>
      </c>
      <c r="D55" s="311" t="s">
        <v>268</v>
      </c>
      <c r="E55" s="19" t="s">
        <v>21</v>
      </c>
      <c r="F55" s="312">
        <v>0.54000000000000004</v>
      </c>
      <c r="G55" s="40"/>
      <c r="H55" s="46"/>
    </row>
    <row r="56" s="2" customFormat="1" ht="16.8" customHeight="1">
      <c r="A56" s="40"/>
      <c r="B56" s="46"/>
      <c r="C56" s="311" t="s">
        <v>21</v>
      </c>
      <c r="D56" s="311" t="s">
        <v>21</v>
      </c>
      <c r="E56" s="19" t="s">
        <v>21</v>
      </c>
      <c r="F56" s="312">
        <v>0</v>
      </c>
      <c r="G56" s="40"/>
      <c r="H56" s="46"/>
    </row>
    <row r="57" s="2" customFormat="1" ht="16.8" customHeight="1">
      <c r="A57" s="40"/>
      <c r="B57" s="46"/>
      <c r="C57" s="311" t="s">
        <v>21</v>
      </c>
      <c r="D57" s="311" t="s">
        <v>21</v>
      </c>
      <c r="E57" s="19" t="s">
        <v>21</v>
      </c>
      <c r="F57" s="312">
        <v>0</v>
      </c>
      <c r="G57" s="40"/>
      <c r="H57" s="46"/>
    </row>
    <row r="58" s="2" customFormat="1" ht="16.8" customHeight="1">
      <c r="A58" s="40"/>
      <c r="B58" s="46"/>
      <c r="C58" s="311" t="s">
        <v>1675</v>
      </c>
      <c r="D58" s="311" t="s">
        <v>725</v>
      </c>
      <c r="E58" s="19" t="s">
        <v>21</v>
      </c>
      <c r="F58" s="312">
        <v>0.54000000000000004</v>
      </c>
      <c r="G58" s="40"/>
      <c r="H58" s="46"/>
    </row>
    <row r="59" s="2" customFormat="1" ht="16.8" customHeight="1">
      <c r="A59" s="40"/>
      <c r="B59" s="46"/>
      <c r="C59" s="307" t="s">
        <v>1676</v>
      </c>
      <c r="D59" s="308" t="s">
        <v>21</v>
      </c>
      <c r="E59" s="309" t="s">
        <v>21</v>
      </c>
      <c r="F59" s="310">
        <v>4.6699999999999999</v>
      </c>
      <c r="G59" s="40"/>
      <c r="H59" s="46"/>
    </row>
    <row r="60" s="2" customFormat="1" ht="16.8" customHeight="1">
      <c r="A60" s="40"/>
      <c r="B60" s="46"/>
      <c r="C60" s="307" t="s">
        <v>99</v>
      </c>
      <c r="D60" s="308" t="s">
        <v>21</v>
      </c>
      <c r="E60" s="309" t="s">
        <v>21</v>
      </c>
      <c r="F60" s="310">
        <v>11.08</v>
      </c>
      <c r="G60" s="40"/>
      <c r="H60" s="46"/>
    </row>
    <row r="61" s="2" customFormat="1" ht="16.8" customHeight="1">
      <c r="A61" s="40"/>
      <c r="B61" s="46"/>
      <c r="C61" s="311" t="s">
        <v>21</v>
      </c>
      <c r="D61" s="311" t="s">
        <v>746</v>
      </c>
      <c r="E61" s="19" t="s">
        <v>21</v>
      </c>
      <c r="F61" s="312">
        <v>0</v>
      </c>
      <c r="G61" s="40"/>
      <c r="H61" s="46"/>
    </row>
    <row r="62" s="2" customFormat="1" ht="16.8" customHeight="1">
      <c r="A62" s="40"/>
      <c r="B62" s="46"/>
      <c r="C62" s="311" t="s">
        <v>21</v>
      </c>
      <c r="D62" s="311" t="s">
        <v>364</v>
      </c>
      <c r="E62" s="19" t="s">
        <v>21</v>
      </c>
      <c r="F62" s="312">
        <v>0</v>
      </c>
      <c r="G62" s="40"/>
      <c r="H62" s="46"/>
    </row>
    <row r="63" s="2" customFormat="1" ht="16.8" customHeight="1">
      <c r="A63" s="40"/>
      <c r="B63" s="46"/>
      <c r="C63" s="311" t="s">
        <v>21</v>
      </c>
      <c r="D63" s="311" t="s">
        <v>747</v>
      </c>
      <c r="E63" s="19" t="s">
        <v>21</v>
      </c>
      <c r="F63" s="312">
        <v>2.3999999999999999</v>
      </c>
      <c r="G63" s="40"/>
      <c r="H63" s="46"/>
    </row>
    <row r="64" s="2" customFormat="1" ht="16.8" customHeight="1">
      <c r="A64" s="40"/>
      <c r="B64" s="46"/>
      <c r="C64" s="311" t="s">
        <v>21</v>
      </c>
      <c r="D64" s="311" t="s">
        <v>748</v>
      </c>
      <c r="E64" s="19" t="s">
        <v>21</v>
      </c>
      <c r="F64" s="312">
        <v>0</v>
      </c>
      <c r="G64" s="40"/>
      <c r="H64" s="46"/>
    </row>
    <row r="65" s="2" customFormat="1" ht="16.8" customHeight="1">
      <c r="A65" s="40"/>
      <c r="B65" s="46"/>
      <c r="C65" s="311" t="s">
        <v>21</v>
      </c>
      <c r="D65" s="311" t="s">
        <v>749</v>
      </c>
      <c r="E65" s="19" t="s">
        <v>21</v>
      </c>
      <c r="F65" s="312">
        <v>1.5700000000000001</v>
      </c>
      <c r="G65" s="40"/>
      <c r="H65" s="46"/>
    </row>
    <row r="66" s="2" customFormat="1" ht="16.8" customHeight="1">
      <c r="A66" s="40"/>
      <c r="B66" s="46"/>
      <c r="C66" s="311" t="s">
        <v>21</v>
      </c>
      <c r="D66" s="311" t="s">
        <v>750</v>
      </c>
      <c r="E66" s="19" t="s">
        <v>21</v>
      </c>
      <c r="F66" s="312">
        <v>0</v>
      </c>
      <c r="G66" s="40"/>
      <c r="H66" s="46"/>
    </row>
    <row r="67" s="2" customFormat="1" ht="16.8" customHeight="1">
      <c r="A67" s="40"/>
      <c r="B67" s="46"/>
      <c r="C67" s="311" t="s">
        <v>21</v>
      </c>
      <c r="D67" s="311" t="s">
        <v>749</v>
      </c>
      <c r="E67" s="19" t="s">
        <v>21</v>
      </c>
      <c r="F67" s="312">
        <v>1.5700000000000001</v>
      </c>
      <c r="G67" s="40"/>
      <c r="H67" s="46"/>
    </row>
    <row r="68" s="2" customFormat="1" ht="16.8" customHeight="1">
      <c r="A68" s="40"/>
      <c r="B68" s="46"/>
      <c r="C68" s="311" t="s">
        <v>21</v>
      </c>
      <c r="D68" s="311" t="s">
        <v>21</v>
      </c>
      <c r="E68" s="19" t="s">
        <v>21</v>
      </c>
      <c r="F68" s="312">
        <v>0</v>
      </c>
      <c r="G68" s="40"/>
      <c r="H68" s="46"/>
    </row>
    <row r="69" s="2" customFormat="1" ht="16.8" customHeight="1">
      <c r="A69" s="40"/>
      <c r="B69" s="46"/>
      <c r="C69" s="311" t="s">
        <v>21</v>
      </c>
      <c r="D69" s="311" t="s">
        <v>369</v>
      </c>
      <c r="E69" s="19" t="s">
        <v>21</v>
      </c>
      <c r="F69" s="312">
        <v>0</v>
      </c>
      <c r="G69" s="40"/>
      <c r="H69" s="46"/>
    </row>
    <row r="70" s="2" customFormat="1" ht="16.8" customHeight="1">
      <c r="A70" s="40"/>
      <c r="B70" s="46"/>
      <c r="C70" s="311" t="s">
        <v>21</v>
      </c>
      <c r="D70" s="311" t="s">
        <v>747</v>
      </c>
      <c r="E70" s="19" t="s">
        <v>21</v>
      </c>
      <c r="F70" s="312">
        <v>2.3999999999999999</v>
      </c>
      <c r="G70" s="40"/>
      <c r="H70" s="46"/>
    </row>
    <row r="71" s="2" customFormat="1" ht="16.8" customHeight="1">
      <c r="A71" s="40"/>
      <c r="B71" s="46"/>
      <c r="C71" s="311" t="s">
        <v>21</v>
      </c>
      <c r="D71" s="311" t="s">
        <v>751</v>
      </c>
      <c r="E71" s="19" t="s">
        <v>21</v>
      </c>
      <c r="F71" s="312">
        <v>0</v>
      </c>
      <c r="G71" s="40"/>
      <c r="H71" s="46"/>
    </row>
    <row r="72" s="2" customFormat="1" ht="16.8" customHeight="1">
      <c r="A72" s="40"/>
      <c r="B72" s="46"/>
      <c r="C72" s="311" t="s">
        <v>21</v>
      </c>
      <c r="D72" s="311" t="s">
        <v>749</v>
      </c>
      <c r="E72" s="19" t="s">
        <v>21</v>
      </c>
      <c r="F72" s="312">
        <v>1.5700000000000001</v>
      </c>
      <c r="G72" s="40"/>
      <c r="H72" s="46"/>
    </row>
    <row r="73" s="2" customFormat="1" ht="16.8" customHeight="1">
      <c r="A73" s="40"/>
      <c r="B73" s="46"/>
      <c r="C73" s="311" t="s">
        <v>21</v>
      </c>
      <c r="D73" s="311" t="s">
        <v>752</v>
      </c>
      <c r="E73" s="19" t="s">
        <v>21</v>
      </c>
      <c r="F73" s="312">
        <v>0</v>
      </c>
      <c r="G73" s="40"/>
      <c r="H73" s="46"/>
    </row>
    <row r="74" s="2" customFormat="1" ht="16.8" customHeight="1">
      <c r="A74" s="40"/>
      <c r="B74" s="46"/>
      <c r="C74" s="311" t="s">
        <v>21</v>
      </c>
      <c r="D74" s="311" t="s">
        <v>749</v>
      </c>
      <c r="E74" s="19" t="s">
        <v>21</v>
      </c>
      <c r="F74" s="312">
        <v>1.5700000000000001</v>
      </c>
      <c r="G74" s="40"/>
      <c r="H74" s="46"/>
    </row>
    <row r="75" s="2" customFormat="1" ht="16.8" customHeight="1">
      <c r="A75" s="40"/>
      <c r="B75" s="46"/>
      <c r="C75" s="311" t="s">
        <v>21</v>
      </c>
      <c r="D75" s="311" t="s">
        <v>21</v>
      </c>
      <c r="E75" s="19" t="s">
        <v>21</v>
      </c>
      <c r="F75" s="312">
        <v>0</v>
      </c>
      <c r="G75" s="40"/>
      <c r="H75" s="46"/>
    </row>
    <row r="76" s="2" customFormat="1" ht="16.8" customHeight="1">
      <c r="A76" s="40"/>
      <c r="B76" s="46"/>
      <c r="C76" s="311" t="s">
        <v>21</v>
      </c>
      <c r="D76" s="311" t="s">
        <v>21</v>
      </c>
      <c r="E76" s="19" t="s">
        <v>21</v>
      </c>
      <c r="F76" s="312">
        <v>0</v>
      </c>
      <c r="G76" s="40"/>
      <c r="H76" s="46"/>
    </row>
    <row r="77" s="2" customFormat="1" ht="16.8" customHeight="1">
      <c r="A77" s="40"/>
      <c r="B77" s="46"/>
      <c r="C77" s="311" t="s">
        <v>99</v>
      </c>
      <c r="D77" s="311" t="s">
        <v>725</v>
      </c>
      <c r="E77" s="19" t="s">
        <v>21</v>
      </c>
      <c r="F77" s="312">
        <v>11.08</v>
      </c>
      <c r="G77" s="40"/>
      <c r="H77" s="46"/>
    </row>
    <row r="78" s="2" customFormat="1" ht="16.8" customHeight="1">
      <c r="A78" s="40"/>
      <c r="B78" s="46"/>
      <c r="C78" s="313" t="s">
        <v>1662</v>
      </c>
      <c r="D78" s="40"/>
      <c r="E78" s="40"/>
      <c r="F78" s="40"/>
      <c r="G78" s="40"/>
      <c r="H78" s="46"/>
    </row>
    <row r="79" s="2" customFormat="1">
      <c r="A79" s="40"/>
      <c r="B79" s="46"/>
      <c r="C79" s="311" t="s">
        <v>743</v>
      </c>
      <c r="D79" s="311" t="s">
        <v>744</v>
      </c>
      <c r="E79" s="19" t="s">
        <v>177</v>
      </c>
      <c r="F79" s="312">
        <v>11.08</v>
      </c>
      <c r="G79" s="40"/>
      <c r="H79" s="46"/>
    </row>
    <row r="80" s="2" customFormat="1" ht="16.8" customHeight="1">
      <c r="A80" s="40"/>
      <c r="B80" s="46"/>
      <c r="C80" s="311" t="s">
        <v>734</v>
      </c>
      <c r="D80" s="311" t="s">
        <v>735</v>
      </c>
      <c r="E80" s="19" t="s">
        <v>177</v>
      </c>
      <c r="F80" s="312">
        <v>11.08</v>
      </c>
      <c r="G80" s="40"/>
      <c r="H80" s="46"/>
    </row>
    <row r="81" s="2" customFormat="1" ht="16.8" customHeight="1">
      <c r="A81" s="40"/>
      <c r="B81" s="46"/>
      <c r="C81" s="311" t="s">
        <v>739</v>
      </c>
      <c r="D81" s="311" t="s">
        <v>740</v>
      </c>
      <c r="E81" s="19" t="s">
        <v>177</v>
      </c>
      <c r="F81" s="312">
        <v>11.08</v>
      </c>
      <c r="G81" s="40"/>
      <c r="H81" s="46"/>
    </row>
    <row r="82" s="2" customFormat="1" ht="16.8" customHeight="1">
      <c r="A82" s="40"/>
      <c r="B82" s="46"/>
      <c r="C82" s="311" t="s">
        <v>766</v>
      </c>
      <c r="D82" s="311" t="s">
        <v>767</v>
      </c>
      <c r="E82" s="19" t="s">
        <v>177</v>
      </c>
      <c r="F82" s="312">
        <v>344.38400000000001</v>
      </c>
      <c r="G82" s="40"/>
      <c r="H82" s="46"/>
    </row>
    <row r="83" s="2" customFormat="1" ht="16.8" customHeight="1">
      <c r="A83" s="40"/>
      <c r="B83" s="46"/>
      <c r="C83" s="311" t="s">
        <v>754</v>
      </c>
      <c r="D83" s="311" t="s">
        <v>755</v>
      </c>
      <c r="E83" s="19" t="s">
        <v>177</v>
      </c>
      <c r="F83" s="312">
        <v>12.188000000000001</v>
      </c>
      <c r="G83" s="40"/>
      <c r="H83" s="46"/>
    </row>
    <row r="84" s="2" customFormat="1" ht="7.44" customHeight="1">
      <c r="A84" s="40"/>
      <c r="B84" s="168"/>
      <c r="C84" s="169"/>
      <c r="D84" s="169"/>
      <c r="E84" s="169"/>
      <c r="F84" s="169"/>
      <c r="G84" s="169"/>
      <c r="H84" s="46"/>
    </row>
    <row r="85" s="2" customFormat="1">
      <c r="A85" s="40"/>
      <c r="B85" s="40"/>
      <c r="C85" s="40"/>
      <c r="D85" s="40"/>
      <c r="E85" s="40"/>
      <c r="F85" s="40"/>
      <c r="G85" s="40"/>
      <c r="H85" s="40"/>
    </row>
  </sheetData>
  <sheetProtection sheet="1" formatColumns="0" formatRows="0" objects="1" scenarios="1" spinCount="100000" saltValue="oXjYbxkvWQn5bNyv2vMctaGX60D1yJZAHBi/lQmfRBbH2E8B7tdtfyrxcOcDsKpHzM8xVlWw2l7YSkMefwoecg==" hashValue="1wmEb99awqbA4LgsM4mhDjfYkaSEQTkWo7A0P7ICgIgrnbVaJX7GMnQExXVNQYFzAQwCmoKWvoqE/GcTyOlmh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4" customWidth="1"/>
    <col min="2" max="2" width="1.667969" style="314" customWidth="1"/>
    <col min="3" max="4" width="5" style="314" customWidth="1"/>
    <col min="5" max="5" width="11.66016" style="314" customWidth="1"/>
    <col min="6" max="6" width="9.160156" style="314" customWidth="1"/>
    <col min="7" max="7" width="5" style="314" customWidth="1"/>
    <col min="8" max="8" width="77.83203" style="314" customWidth="1"/>
    <col min="9" max="10" width="20" style="314" customWidth="1"/>
    <col min="11" max="11" width="1.667969" style="314" customWidth="1"/>
  </cols>
  <sheetData>
    <row r="1" s="1" customFormat="1" ht="37.5" customHeight="1"/>
    <row r="2" s="1" customFormat="1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7" customFormat="1" ht="45" customHeight="1">
      <c r="B3" s="318"/>
      <c r="C3" s="319" t="s">
        <v>1677</v>
      </c>
      <c r="D3" s="319"/>
      <c r="E3" s="319"/>
      <c r="F3" s="319"/>
      <c r="G3" s="319"/>
      <c r="H3" s="319"/>
      <c r="I3" s="319"/>
      <c r="J3" s="319"/>
      <c r="K3" s="320"/>
    </row>
    <row r="4" s="1" customFormat="1" ht="25.5" customHeight="1">
      <c r="B4" s="321"/>
      <c r="C4" s="322" t="s">
        <v>1678</v>
      </c>
      <c r="D4" s="322"/>
      <c r="E4" s="322"/>
      <c r="F4" s="322"/>
      <c r="G4" s="322"/>
      <c r="H4" s="322"/>
      <c r="I4" s="322"/>
      <c r="J4" s="322"/>
      <c r="K4" s="323"/>
    </row>
    <row r="5" s="1" customFormat="1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s="1" customFormat="1" ht="15" customHeight="1">
      <c r="B6" s="321"/>
      <c r="C6" s="325" t="s">
        <v>1679</v>
      </c>
      <c r="D6" s="325"/>
      <c r="E6" s="325"/>
      <c r="F6" s="325"/>
      <c r="G6" s="325"/>
      <c r="H6" s="325"/>
      <c r="I6" s="325"/>
      <c r="J6" s="325"/>
      <c r="K6" s="323"/>
    </row>
    <row r="7" s="1" customFormat="1" ht="15" customHeight="1">
      <c r="B7" s="326"/>
      <c r="C7" s="325" t="s">
        <v>1680</v>
      </c>
      <c r="D7" s="325"/>
      <c r="E7" s="325"/>
      <c r="F7" s="325"/>
      <c r="G7" s="325"/>
      <c r="H7" s="325"/>
      <c r="I7" s="325"/>
      <c r="J7" s="325"/>
      <c r="K7" s="323"/>
    </row>
    <row r="8" s="1" customFormat="1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s="1" customFormat="1" ht="15" customHeight="1">
      <c r="B9" s="326"/>
      <c r="C9" s="325" t="s">
        <v>1681</v>
      </c>
      <c r="D9" s="325"/>
      <c r="E9" s="325"/>
      <c r="F9" s="325"/>
      <c r="G9" s="325"/>
      <c r="H9" s="325"/>
      <c r="I9" s="325"/>
      <c r="J9" s="325"/>
      <c r="K9" s="323"/>
    </row>
    <row r="10" s="1" customFormat="1" ht="15" customHeight="1">
      <c r="B10" s="326"/>
      <c r="C10" s="325"/>
      <c r="D10" s="325" t="s">
        <v>1682</v>
      </c>
      <c r="E10" s="325"/>
      <c r="F10" s="325"/>
      <c r="G10" s="325"/>
      <c r="H10" s="325"/>
      <c r="I10" s="325"/>
      <c r="J10" s="325"/>
      <c r="K10" s="323"/>
    </row>
    <row r="11" s="1" customFormat="1" ht="15" customHeight="1">
      <c r="B11" s="326"/>
      <c r="C11" s="327"/>
      <c r="D11" s="325" t="s">
        <v>1683</v>
      </c>
      <c r="E11" s="325"/>
      <c r="F11" s="325"/>
      <c r="G11" s="325"/>
      <c r="H11" s="325"/>
      <c r="I11" s="325"/>
      <c r="J11" s="325"/>
      <c r="K11" s="323"/>
    </row>
    <row r="12" s="1" customFormat="1" ht="15" customHeight="1">
      <c r="B12" s="326"/>
      <c r="C12" s="327"/>
      <c r="D12" s="325"/>
      <c r="E12" s="325"/>
      <c r="F12" s="325"/>
      <c r="G12" s="325"/>
      <c r="H12" s="325"/>
      <c r="I12" s="325"/>
      <c r="J12" s="325"/>
      <c r="K12" s="323"/>
    </row>
    <row r="13" s="1" customFormat="1" ht="15" customHeight="1">
      <c r="B13" s="326"/>
      <c r="C13" s="327"/>
      <c r="D13" s="328" t="s">
        <v>1684</v>
      </c>
      <c r="E13" s="325"/>
      <c r="F13" s="325"/>
      <c r="G13" s="325"/>
      <c r="H13" s="325"/>
      <c r="I13" s="325"/>
      <c r="J13" s="325"/>
      <c r="K13" s="323"/>
    </row>
    <row r="14" s="1" customFormat="1" ht="12.75" customHeight="1">
      <c r="B14" s="326"/>
      <c r="C14" s="327"/>
      <c r="D14" s="327"/>
      <c r="E14" s="327"/>
      <c r="F14" s="327"/>
      <c r="G14" s="327"/>
      <c r="H14" s="327"/>
      <c r="I14" s="327"/>
      <c r="J14" s="327"/>
      <c r="K14" s="323"/>
    </row>
    <row r="15" s="1" customFormat="1" ht="15" customHeight="1">
      <c r="B15" s="326"/>
      <c r="C15" s="327"/>
      <c r="D15" s="325" t="s">
        <v>1685</v>
      </c>
      <c r="E15" s="325"/>
      <c r="F15" s="325"/>
      <c r="G15" s="325"/>
      <c r="H15" s="325"/>
      <c r="I15" s="325"/>
      <c r="J15" s="325"/>
      <c r="K15" s="323"/>
    </row>
    <row r="16" s="1" customFormat="1" ht="15" customHeight="1">
      <c r="B16" s="326"/>
      <c r="C16" s="327"/>
      <c r="D16" s="325" t="s">
        <v>1686</v>
      </c>
      <c r="E16" s="325"/>
      <c r="F16" s="325"/>
      <c r="G16" s="325"/>
      <c r="H16" s="325"/>
      <c r="I16" s="325"/>
      <c r="J16" s="325"/>
      <c r="K16" s="323"/>
    </row>
    <row r="17" s="1" customFormat="1" ht="15" customHeight="1">
      <c r="B17" s="326"/>
      <c r="C17" s="327"/>
      <c r="D17" s="325" t="s">
        <v>1687</v>
      </c>
      <c r="E17" s="325"/>
      <c r="F17" s="325"/>
      <c r="G17" s="325"/>
      <c r="H17" s="325"/>
      <c r="I17" s="325"/>
      <c r="J17" s="325"/>
      <c r="K17" s="323"/>
    </row>
    <row r="18" s="1" customFormat="1" ht="15" customHeight="1">
      <c r="B18" s="326"/>
      <c r="C18" s="327"/>
      <c r="D18" s="327"/>
      <c r="E18" s="329" t="s">
        <v>80</v>
      </c>
      <c r="F18" s="325" t="s">
        <v>1688</v>
      </c>
      <c r="G18" s="325"/>
      <c r="H18" s="325"/>
      <c r="I18" s="325"/>
      <c r="J18" s="325"/>
      <c r="K18" s="323"/>
    </row>
    <row r="19" s="1" customFormat="1" ht="15" customHeight="1">
      <c r="B19" s="326"/>
      <c r="C19" s="327"/>
      <c r="D19" s="327"/>
      <c r="E19" s="329" t="s">
        <v>1689</v>
      </c>
      <c r="F19" s="325" t="s">
        <v>1690</v>
      </c>
      <c r="G19" s="325"/>
      <c r="H19" s="325"/>
      <c r="I19" s="325"/>
      <c r="J19" s="325"/>
      <c r="K19" s="323"/>
    </row>
    <row r="20" s="1" customFormat="1" ht="15" customHeight="1">
      <c r="B20" s="326"/>
      <c r="C20" s="327"/>
      <c r="D20" s="327"/>
      <c r="E20" s="329" t="s">
        <v>1691</v>
      </c>
      <c r="F20" s="325" t="s">
        <v>1692</v>
      </c>
      <c r="G20" s="325"/>
      <c r="H20" s="325"/>
      <c r="I20" s="325"/>
      <c r="J20" s="325"/>
      <c r="K20" s="323"/>
    </row>
    <row r="21" s="1" customFormat="1" ht="15" customHeight="1">
      <c r="B21" s="326"/>
      <c r="C21" s="327"/>
      <c r="D21" s="327"/>
      <c r="E21" s="329" t="s">
        <v>1693</v>
      </c>
      <c r="F21" s="325" t="s">
        <v>1694</v>
      </c>
      <c r="G21" s="325"/>
      <c r="H21" s="325"/>
      <c r="I21" s="325"/>
      <c r="J21" s="325"/>
      <c r="K21" s="323"/>
    </row>
    <row r="22" s="1" customFormat="1" ht="15" customHeight="1">
      <c r="B22" s="326"/>
      <c r="C22" s="327"/>
      <c r="D22" s="327"/>
      <c r="E22" s="329" t="s">
        <v>1695</v>
      </c>
      <c r="F22" s="325" t="s">
        <v>1696</v>
      </c>
      <c r="G22" s="325"/>
      <c r="H22" s="325"/>
      <c r="I22" s="325"/>
      <c r="J22" s="325"/>
      <c r="K22" s="323"/>
    </row>
    <row r="23" s="1" customFormat="1" ht="15" customHeight="1">
      <c r="B23" s="326"/>
      <c r="C23" s="327"/>
      <c r="D23" s="327"/>
      <c r="E23" s="329" t="s">
        <v>89</v>
      </c>
      <c r="F23" s="325" t="s">
        <v>1697</v>
      </c>
      <c r="G23" s="325"/>
      <c r="H23" s="325"/>
      <c r="I23" s="325"/>
      <c r="J23" s="325"/>
      <c r="K23" s="323"/>
    </row>
    <row r="24" s="1" customFormat="1" ht="12.75" customHeight="1">
      <c r="B24" s="326"/>
      <c r="C24" s="327"/>
      <c r="D24" s="327"/>
      <c r="E24" s="327"/>
      <c r="F24" s="327"/>
      <c r="G24" s="327"/>
      <c r="H24" s="327"/>
      <c r="I24" s="327"/>
      <c r="J24" s="327"/>
      <c r="K24" s="323"/>
    </row>
    <row r="25" s="1" customFormat="1" ht="15" customHeight="1">
      <c r="B25" s="326"/>
      <c r="C25" s="325" t="s">
        <v>1698</v>
      </c>
      <c r="D25" s="325"/>
      <c r="E25" s="325"/>
      <c r="F25" s="325"/>
      <c r="G25" s="325"/>
      <c r="H25" s="325"/>
      <c r="I25" s="325"/>
      <c r="J25" s="325"/>
      <c r="K25" s="323"/>
    </row>
    <row r="26" s="1" customFormat="1" ht="15" customHeight="1">
      <c r="B26" s="326"/>
      <c r="C26" s="325" t="s">
        <v>1699</v>
      </c>
      <c r="D26" s="325"/>
      <c r="E26" s="325"/>
      <c r="F26" s="325"/>
      <c r="G26" s="325"/>
      <c r="H26" s="325"/>
      <c r="I26" s="325"/>
      <c r="J26" s="325"/>
      <c r="K26" s="323"/>
    </row>
    <row r="27" s="1" customFormat="1" ht="15" customHeight="1">
      <c r="B27" s="326"/>
      <c r="C27" s="325"/>
      <c r="D27" s="325" t="s">
        <v>1700</v>
      </c>
      <c r="E27" s="325"/>
      <c r="F27" s="325"/>
      <c r="G27" s="325"/>
      <c r="H27" s="325"/>
      <c r="I27" s="325"/>
      <c r="J27" s="325"/>
      <c r="K27" s="323"/>
    </row>
    <row r="28" s="1" customFormat="1" ht="15" customHeight="1">
      <c r="B28" s="326"/>
      <c r="C28" s="327"/>
      <c r="D28" s="325" t="s">
        <v>1701</v>
      </c>
      <c r="E28" s="325"/>
      <c r="F28" s="325"/>
      <c r="G28" s="325"/>
      <c r="H28" s="325"/>
      <c r="I28" s="325"/>
      <c r="J28" s="325"/>
      <c r="K28" s="323"/>
    </row>
    <row r="29" s="1" customFormat="1" ht="12.75" customHeight="1">
      <c r="B29" s="326"/>
      <c r="C29" s="327"/>
      <c r="D29" s="327"/>
      <c r="E29" s="327"/>
      <c r="F29" s="327"/>
      <c r="G29" s="327"/>
      <c r="H29" s="327"/>
      <c r="I29" s="327"/>
      <c r="J29" s="327"/>
      <c r="K29" s="323"/>
    </row>
    <row r="30" s="1" customFormat="1" ht="15" customHeight="1">
      <c r="B30" s="326"/>
      <c r="C30" s="327"/>
      <c r="D30" s="325" t="s">
        <v>1702</v>
      </c>
      <c r="E30" s="325"/>
      <c r="F30" s="325"/>
      <c r="G30" s="325"/>
      <c r="H30" s="325"/>
      <c r="I30" s="325"/>
      <c r="J30" s="325"/>
      <c r="K30" s="323"/>
    </row>
    <row r="31" s="1" customFormat="1" ht="15" customHeight="1">
      <c r="B31" s="326"/>
      <c r="C31" s="327"/>
      <c r="D31" s="325" t="s">
        <v>1703</v>
      </c>
      <c r="E31" s="325"/>
      <c r="F31" s="325"/>
      <c r="G31" s="325"/>
      <c r="H31" s="325"/>
      <c r="I31" s="325"/>
      <c r="J31" s="325"/>
      <c r="K31" s="323"/>
    </row>
    <row r="32" s="1" customFormat="1" ht="12.75" customHeight="1">
      <c r="B32" s="326"/>
      <c r="C32" s="327"/>
      <c r="D32" s="327"/>
      <c r="E32" s="327"/>
      <c r="F32" s="327"/>
      <c r="G32" s="327"/>
      <c r="H32" s="327"/>
      <c r="I32" s="327"/>
      <c r="J32" s="327"/>
      <c r="K32" s="323"/>
    </row>
    <row r="33" s="1" customFormat="1" ht="15" customHeight="1">
      <c r="B33" s="326"/>
      <c r="C33" s="327"/>
      <c r="D33" s="325" t="s">
        <v>1704</v>
      </c>
      <c r="E33" s="325"/>
      <c r="F33" s="325"/>
      <c r="G33" s="325"/>
      <c r="H33" s="325"/>
      <c r="I33" s="325"/>
      <c r="J33" s="325"/>
      <c r="K33" s="323"/>
    </row>
    <row r="34" s="1" customFormat="1" ht="15" customHeight="1">
      <c r="B34" s="326"/>
      <c r="C34" s="327"/>
      <c r="D34" s="325" t="s">
        <v>1705</v>
      </c>
      <c r="E34" s="325"/>
      <c r="F34" s="325"/>
      <c r="G34" s="325"/>
      <c r="H34" s="325"/>
      <c r="I34" s="325"/>
      <c r="J34" s="325"/>
      <c r="K34" s="323"/>
    </row>
    <row r="35" s="1" customFormat="1" ht="15" customHeight="1">
      <c r="B35" s="326"/>
      <c r="C35" s="327"/>
      <c r="D35" s="325" t="s">
        <v>1706</v>
      </c>
      <c r="E35" s="325"/>
      <c r="F35" s="325"/>
      <c r="G35" s="325"/>
      <c r="H35" s="325"/>
      <c r="I35" s="325"/>
      <c r="J35" s="325"/>
      <c r="K35" s="323"/>
    </row>
    <row r="36" s="1" customFormat="1" ht="15" customHeight="1">
      <c r="B36" s="326"/>
      <c r="C36" s="327"/>
      <c r="D36" s="325"/>
      <c r="E36" s="328" t="s">
        <v>130</v>
      </c>
      <c r="F36" s="325"/>
      <c r="G36" s="325" t="s">
        <v>1707</v>
      </c>
      <c r="H36" s="325"/>
      <c r="I36" s="325"/>
      <c r="J36" s="325"/>
      <c r="K36" s="323"/>
    </row>
    <row r="37" s="1" customFormat="1" ht="30.75" customHeight="1">
      <c r="B37" s="326"/>
      <c r="C37" s="327"/>
      <c r="D37" s="325"/>
      <c r="E37" s="328" t="s">
        <v>1708</v>
      </c>
      <c r="F37" s="325"/>
      <c r="G37" s="325" t="s">
        <v>1709</v>
      </c>
      <c r="H37" s="325"/>
      <c r="I37" s="325"/>
      <c r="J37" s="325"/>
      <c r="K37" s="323"/>
    </row>
    <row r="38" s="1" customFormat="1" ht="15" customHeight="1">
      <c r="B38" s="326"/>
      <c r="C38" s="327"/>
      <c r="D38" s="325"/>
      <c r="E38" s="328" t="s">
        <v>54</v>
      </c>
      <c r="F38" s="325"/>
      <c r="G38" s="325" t="s">
        <v>1710</v>
      </c>
      <c r="H38" s="325"/>
      <c r="I38" s="325"/>
      <c r="J38" s="325"/>
      <c r="K38" s="323"/>
    </row>
    <row r="39" s="1" customFormat="1" ht="15" customHeight="1">
      <c r="B39" s="326"/>
      <c r="C39" s="327"/>
      <c r="D39" s="325"/>
      <c r="E39" s="328" t="s">
        <v>55</v>
      </c>
      <c r="F39" s="325"/>
      <c r="G39" s="325" t="s">
        <v>1711</v>
      </c>
      <c r="H39" s="325"/>
      <c r="I39" s="325"/>
      <c r="J39" s="325"/>
      <c r="K39" s="323"/>
    </row>
    <row r="40" s="1" customFormat="1" ht="15" customHeight="1">
      <c r="B40" s="326"/>
      <c r="C40" s="327"/>
      <c r="D40" s="325"/>
      <c r="E40" s="328" t="s">
        <v>131</v>
      </c>
      <c r="F40" s="325"/>
      <c r="G40" s="325" t="s">
        <v>1712</v>
      </c>
      <c r="H40" s="325"/>
      <c r="I40" s="325"/>
      <c r="J40" s="325"/>
      <c r="K40" s="323"/>
    </row>
    <row r="41" s="1" customFormat="1" ht="15" customHeight="1">
      <c r="B41" s="326"/>
      <c r="C41" s="327"/>
      <c r="D41" s="325"/>
      <c r="E41" s="328" t="s">
        <v>132</v>
      </c>
      <c r="F41" s="325"/>
      <c r="G41" s="325" t="s">
        <v>1713</v>
      </c>
      <c r="H41" s="325"/>
      <c r="I41" s="325"/>
      <c r="J41" s="325"/>
      <c r="K41" s="323"/>
    </row>
    <row r="42" s="1" customFormat="1" ht="15" customHeight="1">
      <c r="B42" s="326"/>
      <c r="C42" s="327"/>
      <c r="D42" s="325"/>
      <c r="E42" s="328" t="s">
        <v>1714</v>
      </c>
      <c r="F42" s="325"/>
      <c r="G42" s="325" t="s">
        <v>1715</v>
      </c>
      <c r="H42" s="325"/>
      <c r="I42" s="325"/>
      <c r="J42" s="325"/>
      <c r="K42" s="323"/>
    </row>
    <row r="43" s="1" customFormat="1" ht="15" customHeight="1">
      <c r="B43" s="326"/>
      <c r="C43" s="327"/>
      <c r="D43" s="325"/>
      <c r="E43" s="328"/>
      <c r="F43" s="325"/>
      <c r="G43" s="325" t="s">
        <v>1716</v>
      </c>
      <c r="H43" s="325"/>
      <c r="I43" s="325"/>
      <c r="J43" s="325"/>
      <c r="K43" s="323"/>
    </row>
    <row r="44" s="1" customFormat="1" ht="15" customHeight="1">
      <c r="B44" s="326"/>
      <c r="C44" s="327"/>
      <c r="D44" s="325"/>
      <c r="E44" s="328" t="s">
        <v>1717</v>
      </c>
      <c r="F44" s="325"/>
      <c r="G44" s="325" t="s">
        <v>1718</v>
      </c>
      <c r="H44" s="325"/>
      <c r="I44" s="325"/>
      <c r="J44" s="325"/>
      <c r="K44" s="323"/>
    </row>
    <row r="45" s="1" customFormat="1" ht="15" customHeight="1">
      <c r="B45" s="326"/>
      <c r="C45" s="327"/>
      <c r="D45" s="325"/>
      <c r="E45" s="328" t="s">
        <v>134</v>
      </c>
      <c r="F45" s="325"/>
      <c r="G45" s="325" t="s">
        <v>1719</v>
      </c>
      <c r="H45" s="325"/>
      <c r="I45" s="325"/>
      <c r="J45" s="325"/>
      <c r="K45" s="323"/>
    </row>
    <row r="46" s="1" customFormat="1" ht="12.75" customHeight="1">
      <c r="B46" s="326"/>
      <c r="C46" s="327"/>
      <c r="D46" s="325"/>
      <c r="E46" s="325"/>
      <c r="F46" s="325"/>
      <c r="G46" s="325"/>
      <c r="H46" s="325"/>
      <c r="I46" s="325"/>
      <c r="J46" s="325"/>
      <c r="K46" s="323"/>
    </row>
    <row r="47" s="1" customFormat="1" ht="15" customHeight="1">
      <c r="B47" s="326"/>
      <c r="C47" s="327"/>
      <c r="D47" s="325" t="s">
        <v>1720</v>
      </c>
      <c r="E47" s="325"/>
      <c r="F47" s="325"/>
      <c r="G47" s="325"/>
      <c r="H47" s="325"/>
      <c r="I47" s="325"/>
      <c r="J47" s="325"/>
      <c r="K47" s="323"/>
    </row>
    <row r="48" s="1" customFormat="1" ht="15" customHeight="1">
      <c r="B48" s="326"/>
      <c r="C48" s="327"/>
      <c r="D48" s="327"/>
      <c r="E48" s="325" t="s">
        <v>1721</v>
      </c>
      <c r="F48" s="325"/>
      <c r="G48" s="325"/>
      <c r="H48" s="325"/>
      <c r="I48" s="325"/>
      <c r="J48" s="325"/>
      <c r="K48" s="323"/>
    </row>
    <row r="49" s="1" customFormat="1" ht="15" customHeight="1">
      <c r="B49" s="326"/>
      <c r="C49" s="327"/>
      <c r="D49" s="327"/>
      <c r="E49" s="325" t="s">
        <v>1722</v>
      </c>
      <c r="F49" s="325"/>
      <c r="G49" s="325"/>
      <c r="H49" s="325"/>
      <c r="I49" s="325"/>
      <c r="J49" s="325"/>
      <c r="K49" s="323"/>
    </row>
    <row r="50" s="1" customFormat="1" ht="15" customHeight="1">
      <c r="B50" s="326"/>
      <c r="C50" s="327"/>
      <c r="D50" s="327"/>
      <c r="E50" s="325" t="s">
        <v>1723</v>
      </c>
      <c r="F50" s="325"/>
      <c r="G50" s="325"/>
      <c r="H50" s="325"/>
      <c r="I50" s="325"/>
      <c r="J50" s="325"/>
      <c r="K50" s="323"/>
    </row>
    <row r="51" s="1" customFormat="1" ht="15" customHeight="1">
      <c r="B51" s="326"/>
      <c r="C51" s="327"/>
      <c r="D51" s="325" t="s">
        <v>1724</v>
      </c>
      <c r="E51" s="325"/>
      <c r="F51" s="325"/>
      <c r="G51" s="325"/>
      <c r="H51" s="325"/>
      <c r="I51" s="325"/>
      <c r="J51" s="325"/>
      <c r="K51" s="323"/>
    </row>
    <row r="52" s="1" customFormat="1" ht="25.5" customHeight="1">
      <c r="B52" s="321"/>
      <c r="C52" s="322" t="s">
        <v>1725</v>
      </c>
      <c r="D52" s="322"/>
      <c r="E52" s="322"/>
      <c r="F52" s="322"/>
      <c r="G52" s="322"/>
      <c r="H52" s="322"/>
      <c r="I52" s="322"/>
      <c r="J52" s="322"/>
      <c r="K52" s="323"/>
    </row>
    <row r="53" s="1" customFormat="1" ht="5.25" customHeight="1">
      <c r="B53" s="321"/>
      <c r="C53" s="324"/>
      <c r="D53" s="324"/>
      <c r="E53" s="324"/>
      <c r="F53" s="324"/>
      <c r="G53" s="324"/>
      <c r="H53" s="324"/>
      <c r="I53" s="324"/>
      <c r="J53" s="324"/>
      <c r="K53" s="323"/>
    </row>
    <row r="54" s="1" customFormat="1" ht="15" customHeight="1">
      <c r="B54" s="321"/>
      <c r="C54" s="325" t="s">
        <v>1726</v>
      </c>
      <c r="D54" s="325"/>
      <c r="E54" s="325"/>
      <c r="F54" s="325"/>
      <c r="G54" s="325"/>
      <c r="H54" s="325"/>
      <c r="I54" s="325"/>
      <c r="J54" s="325"/>
      <c r="K54" s="323"/>
    </row>
    <row r="55" s="1" customFormat="1" ht="15" customHeight="1">
      <c r="B55" s="321"/>
      <c r="C55" s="325" t="s">
        <v>1727</v>
      </c>
      <c r="D55" s="325"/>
      <c r="E55" s="325"/>
      <c r="F55" s="325"/>
      <c r="G55" s="325"/>
      <c r="H55" s="325"/>
      <c r="I55" s="325"/>
      <c r="J55" s="325"/>
      <c r="K55" s="323"/>
    </row>
    <row r="56" s="1" customFormat="1" ht="12.75" customHeight="1">
      <c r="B56" s="321"/>
      <c r="C56" s="325"/>
      <c r="D56" s="325"/>
      <c r="E56" s="325"/>
      <c r="F56" s="325"/>
      <c r="G56" s="325"/>
      <c r="H56" s="325"/>
      <c r="I56" s="325"/>
      <c r="J56" s="325"/>
      <c r="K56" s="323"/>
    </row>
    <row r="57" s="1" customFormat="1" ht="15" customHeight="1">
      <c r="B57" s="321"/>
      <c r="C57" s="325" t="s">
        <v>1728</v>
      </c>
      <c r="D57" s="325"/>
      <c r="E57" s="325"/>
      <c r="F57" s="325"/>
      <c r="G57" s="325"/>
      <c r="H57" s="325"/>
      <c r="I57" s="325"/>
      <c r="J57" s="325"/>
      <c r="K57" s="323"/>
    </row>
    <row r="58" s="1" customFormat="1" ht="15" customHeight="1">
      <c r="B58" s="321"/>
      <c r="C58" s="327"/>
      <c r="D58" s="325" t="s">
        <v>1729</v>
      </c>
      <c r="E58" s="325"/>
      <c r="F58" s="325"/>
      <c r="G58" s="325"/>
      <c r="H58" s="325"/>
      <c r="I58" s="325"/>
      <c r="J58" s="325"/>
      <c r="K58" s="323"/>
    </row>
    <row r="59" s="1" customFormat="1" ht="15" customHeight="1">
      <c r="B59" s="321"/>
      <c r="C59" s="327"/>
      <c r="D59" s="325" t="s">
        <v>1730</v>
      </c>
      <c r="E59" s="325"/>
      <c r="F59" s="325"/>
      <c r="G59" s="325"/>
      <c r="H59" s="325"/>
      <c r="I59" s="325"/>
      <c r="J59" s="325"/>
      <c r="K59" s="323"/>
    </row>
    <row r="60" s="1" customFormat="1" ht="15" customHeight="1">
      <c r="B60" s="321"/>
      <c r="C60" s="327"/>
      <c r="D60" s="325" t="s">
        <v>1731</v>
      </c>
      <c r="E60" s="325"/>
      <c r="F60" s="325"/>
      <c r="G60" s="325"/>
      <c r="H60" s="325"/>
      <c r="I60" s="325"/>
      <c r="J60" s="325"/>
      <c r="K60" s="323"/>
    </row>
    <row r="61" s="1" customFormat="1" ht="15" customHeight="1">
      <c r="B61" s="321"/>
      <c r="C61" s="327"/>
      <c r="D61" s="325" t="s">
        <v>1732</v>
      </c>
      <c r="E61" s="325"/>
      <c r="F61" s="325"/>
      <c r="G61" s="325"/>
      <c r="H61" s="325"/>
      <c r="I61" s="325"/>
      <c r="J61" s="325"/>
      <c r="K61" s="323"/>
    </row>
    <row r="62" s="1" customFormat="1" ht="15" customHeight="1">
      <c r="B62" s="321"/>
      <c r="C62" s="327"/>
      <c r="D62" s="330" t="s">
        <v>1733</v>
      </c>
      <c r="E62" s="330"/>
      <c r="F62" s="330"/>
      <c r="G62" s="330"/>
      <c r="H62" s="330"/>
      <c r="I62" s="330"/>
      <c r="J62" s="330"/>
      <c r="K62" s="323"/>
    </row>
    <row r="63" s="1" customFormat="1" ht="15" customHeight="1">
      <c r="B63" s="321"/>
      <c r="C63" s="327"/>
      <c r="D63" s="325" t="s">
        <v>1734</v>
      </c>
      <c r="E63" s="325"/>
      <c r="F63" s="325"/>
      <c r="G63" s="325"/>
      <c r="H63" s="325"/>
      <c r="I63" s="325"/>
      <c r="J63" s="325"/>
      <c r="K63" s="323"/>
    </row>
    <row r="64" s="1" customFormat="1" ht="12.75" customHeight="1">
      <c r="B64" s="321"/>
      <c r="C64" s="327"/>
      <c r="D64" s="327"/>
      <c r="E64" s="331"/>
      <c r="F64" s="327"/>
      <c r="G64" s="327"/>
      <c r="H64" s="327"/>
      <c r="I64" s="327"/>
      <c r="J64" s="327"/>
      <c r="K64" s="323"/>
    </row>
    <row r="65" s="1" customFormat="1" ht="15" customHeight="1">
      <c r="B65" s="321"/>
      <c r="C65" s="327"/>
      <c r="D65" s="325" t="s">
        <v>1735</v>
      </c>
      <c r="E65" s="325"/>
      <c r="F65" s="325"/>
      <c r="G65" s="325"/>
      <c r="H65" s="325"/>
      <c r="I65" s="325"/>
      <c r="J65" s="325"/>
      <c r="K65" s="323"/>
    </row>
    <row r="66" s="1" customFormat="1" ht="15" customHeight="1">
      <c r="B66" s="321"/>
      <c r="C66" s="327"/>
      <c r="D66" s="330" t="s">
        <v>1736</v>
      </c>
      <c r="E66" s="330"/>
      <c r="F66" s="330"/>
      <c r="G66" s="330"/>
      <c r="H66" s="330"/>
      <c r="I66" s="330"/>
      <c r="J66" s="330"/>
      <c r="K66" s="323"/>
    </row>
    <row r="67" s="1" customFormat="1" ht="15" customHeight="1">
      <c r="B67" s="321"/>
      <c r="C67" s="327"/>
      <c r="D67" s="325" t="s">
        <v>1737</v>
      </c>
      <c r="E67" s="325"/>
      <c r="F67" s="325"/>
      <c r="G67" s="325"/>
      <c r="H67" s="325"/>
      <c r="I67" s="325"/>
      <c r="J67" s="325"/>
      <c r="K67" s="323"/>
    </row>
    <row r="68" s="1" customFormat="1" ht="15" customHeight="1">
      <c r="B68" s="321"/>
      <c r="C68" s="327"/>
      <c r="D68" s="325" t="s">
        <v>1738</v>
      </c>
      <c r="E68" s="325"/>
      <c r="F68" s="325"/>
      <c r="G68" s="325"/>
      <c r="H68" s="325"/>
      <c r="I68" s="325"/>
      <c r="J68" s="325"/>
      <c r="K68" s="323"/>
    </row>
    <row r="69" s="1" customFormat="1" ht="15" customHeight="1">
      <c r="B69" s="321"/>
      <c r="C69" s="327"/>
      <c r="D69" s="325" t="s">
        <v>1739</v>
      </c>
      <c r="E69" s="325"/>
      <c r="F69" s="325"/>
      <c r="G69" s="325"/>
      <c r="H69" s="325"/>
      <c r="I69" s="325"/>
      <c r="J69" s="325"/>
      <c r="K69" s="323"/>
    </row>
    <row r="70" s="1" customFormat="1" ht="15" customHeight="1">
      <c r="B70" s="321"/>
      <c r="C70" s="327"/>
      <c r="D70" s="325" t="s">
        <v>1740</v>
      </c>
      <c r="E70" s="325"/>
      <c r="F70" s="325"/>
      <c r="G70" s="325"/>
      <c r="H70" s="325"/>
      <c r="I70" s="325"/>
      <c r="J70" s="325"/>
      <c r="K70" s="323"/>
    </row>
    <row r="71" s="1" customFormat="1" ht="12.75" customHeight="1">
      <c r="B71" s="332"/>
      <c r="C71" s="333"/>
      <c r="D71" s="333"/>
      <c r="E71" s="333"/>
      <c r="F71" s="333"/>
      <c r="G71" s="333"/>
      <c r="H71" s="333"/>
      <c r="I71" s="333"/>
      <c r="J71" s="333"/>
      <c r="K71" s="334"/>
    </row>
    <row r="72" s="1" customFormat="1" ht="18.75" customHeight="1">
      <c r="B72" s="335"/>
      <c r="C72" s="335"/>
      <c r="D72" s="335"/>
      <c r="E72" s="335"/>
      <c r="F72" s="335"/>
      <c r="G72" s="335"/>
      <c r="H72" s="335"/>
      <c r="I72" s="335"/>
      <c r="J72" s="335"/>
      <c r="K72" s="336"/>
    </row>
    <row r="73" s="1" customFormat="1" ht="18.75" customHeight="1">
      <c r="B73" s="336"/>
      <c r="C73" s="336"/>
      <c r="D73" s="336"/>
      <c r="E73" s="336"/>
      <c r="F73" s="336"/>
      <c r="G73" s="336"/>
      <c r="H73" s="336"/>
      <c r="I73" s="336"/>
      <c r="J73" s="336"/>
      <c r="K73" s="336"/>
    </row>
    <row r="74" s="1" customFormat="1" ht="7.5" customHeight="1">
      <c r="B74" s="337"/>
      <c r="C74" s="338"/>
      <c r="D74" s="338"/>
      <c r="E74" s="338"/>
      <c r="F74" s="338"/>
      <c r="G74" s="338"/>
      <c r="H74" s="338"/>
      <c r="I74" s="338"/>
      <c r="J74" s="338"/>
      <c r="K74" s="339"/>
    </row>
    <row r="75" s="1" customFormat="1" ht="45" customHeight="1">
      <c r="B75" s="340"/>
      <c r="C75" s="341" t="s">
        <v>1741</v>
      </c>
      <c r="D75" s="341"/>
      <c r="E75" s="341"/>
      <c r="F75" s="341"/>
      <c r="G75" s="341"/>
      <c r="H75" s="341"/>
      <c r="I75" s="341"/>
      <c r="J75" s="341"/>
      <c r="K75" s="342"/>
    </row>
    <row r="76" s="1" customFormat="1" ht="17.25" customHeight="1">
      <c r="B76" s="340"/>
      <c r="C76" s="343" t="s">
        <v>1742</v>
      </c>
      <c r="D76" s="343"/>
      <c r="E76" s="343"/>
      <c r="F76" s="343" t="s">
        <v>1743</v>
      </c>
      <c r="G76" s="344"/>
      <c r="H76" s="343" t="s">
        <v>55</v>
      </c>
      <c r="I76" s="343" t="s">
        <v>58</v>
      </c>
      <c r="J76" s="343" t="s">
        <v>1744</v>
      </c>
      <c r="K76" s="342"/>
    </row>
    <row r="77" s="1" customFormat="1" ht="17.25" customHeight="1">
      <c r="B77" s="340"/>
      <c r="C77" s="345" t="s">
        <v>1745</v>
      </c>
      <c r="D77" s="345"/>
      <c r="E77" s="345"/>
      <c r="F77" s="346" t="s">
        <v>1746</v>
      </c>
      <c r="G77" s="347"/>
      <c r="H77" s="345"/>
      <c r="I77" s="345"/>
      <c r="J77" s="345" t="s">
        <v>1747</v>
      </c>
      <c r="K77" s="342"/>
    </row>
    <row r="78" s="1" customFormat="1" ht="5.25" customHeight="1">
      <c r="B78" s="340"/>
      <c r="C78" s="348"/>
      <c r="D78" s="348"/>
      <c r="E78" s="348"/>
      <c r="F78" s="348"/>
      <c r="G78" s="349"/>
      <c r="H78" s="348"/>
      <c r="I78" s="348"/>
      <c r="J78" s="348"/>
      <c r="K78" s="342"/>
    </row>
    <row r="79" s="1" customFormat="1" ht="15" customHeight="1">
      <c r="B79" s="340"/>
      <c r="C79" s="328" t="s">
        <v>54</v>
      </c>
      <c r="D79" s="350"/>
      <c r="E79" s="350"/>
      <c r="F79" s="351" t="s">
        <v>1748</v>
      </c>
      <c r="G79" s="352"/>
      <c r="H79" s="328" t="s">
        <v>1749</v>
      </c>
      <c r="I79" s="328" t="s">
        <v>1750</v>
      </c>
      <c r="J79" s="328">
        <v>20</v>
      </c>
      <c r="K79" s="342"/>
    </row>
    <row r="80" s="1" customFormat="1" ht="15" customHeight="1">
      <c r="B80" s="340"/>
      <c r="C80" s="328" t="s">
        <v>1751</v>
      </c>
      <c r="D80" s="328"/>
      <c r="E80" s="328"/>
      <c r="F80" s="351" t="s">
        <v>1748</v>
      </c>
      <c r="G80" s="352"/>
      <c r="H80" s="328" t="s">
        <v>1752</v>
      </c>
      <c r="I80" s="328" t="s">
        <v>1750</v>
      </c>
      <c r="J80" s="328">
        <v>120</v>
      </c>
      <c r="K80" s="342"/>
    </row>
    <row r="81" s="1" customFormat="1" ht="15" customHeight="1">
      <c r="B81" s="353"/>
      <c r="C81" s="328" t="s">
        <v>1753</v>
      </c>
      <c r="D81" s="328"/>
      <c r="E81" s="328"/>
      <c r="F81" s="351" t="s">
        <v>1754</v>
      </c>
      <c r="G81" s="352"/>
      <c r="H81" s="328" t="s">
        <v>1755</v>
      </c>
      <c r="I81" s="328" t="s">
        <v>1750</v>
      </c>
      <c r="J81" s="328">
        <v>50</v>
      </c>
      <c r="K81" s="342"/>
    </row>
    <row r="82" s="1" customFormat="1" ht="15" customHeight="1">
      <c r="B82" s="353"/>
      <c r="C82" s="328" t="s">
        <v>1756</v>
      </c>
      <c r="D82" s="328"/>
      <c r="E82" s="328"/>
      <c r="F82" s="351" t="s">
        <v>1748</v>
      </c>
      <c r="G82" s="352"/>
      <c r="H82" s="328" t="s">
        <v>1757</v>
      </c>
      <c r="I82" s="328" t="s">
        <v>1758</v>
      </c>
      <c r="J82" s="328"/>
      <c r="K82" s="342"/>
    </row>
    <row r="83" s="1" customFormat="1" ht="15" customHeight="1">
      <c r="B83" s="353"/>
      <c r="C83" s="354" t="s">
        <v>1759</v>
      </c>
      <c r="D83" s="354"/>
      <c r="E83" s="354"/>
      <c r="F83" s="355" t="s">
        <v>1754</v>
      </c>
      <c r="G83" s="354"/>
      <c r="H83" s="354" t="s">
        <v>1760</v>
      </c>
      <c r="I83" s="354" t="s">
        <v>1750</v>
      </c>
      <c r="J83" s="354">
        <v>15</v>
      </c>
      <c r="K83" s="342"/>
    </row>
    <row r="84" s="1" customFormat="1" ht="15" customHeight="1">
      <c r="B84" s="353"/>
      <c r="C84" s="354" t="s">
        <v>1761</v>
      </c>
      <c r="D84" s="354"/>
      <c r="E84" s="354"/>
      <c r="F84" s="355" t="s">
        <v>1754</v>
      </c>
      <c r="G84" s="354"/>
      <c r="H84" s="354" t="s">
        <v>1762</v>
      </c>
      <c r="I84" s="354" t="s">
        <v>1750</v>
      </c>
      <c r="J84" s="354">
        <v>15</v>
      </c>
      <c r="K84" s="342"/>
    </row>
    <row r="85" s="1" customFormat="1" ht="15" customHeight="1">
      <c r="B85" s="353"/>
      <c r="C85" s="354" t="s">
        <v>1763</v>
      </c>
      <c r="D85" s="354"/>
      <c r="E85" s="354"/>
      <c r="F85" s="355" t="s">
        <v>1754</v>
      </c>
      <c r="G85" s="354"/>
      <c r="H85" s="354" t="s">
        <v>1764</v>
      </c>
      <c r="I85" s="354" t="s">
        <v>1750</v>
      </c>
      <c r="J85" s="354">
        <v>20</v>
      </c>
      <c r="K85" s="342"/>
    </row>
    <row r="86" s="1" customFormat="1" ht="15" customHeight="1">
      <c r="B86" s="353"/>
      <c r="C86" s="354" t="s">
        <v>1765</v>
      </c>
      <c r="D86" s="354"/>
      <c r="E86" s="354"/>
      <c r="F86" s="355" t="s">
        <v>1754</v>
      </c>
      <c r="G86" s="354"/>
      <c r="H86" s="354" t="s">
        <v>1766</v>
      </c>
      <c r="I86" s="354" t="s">
        <v>1750</v>
      </c>
      <c r="J86" s="354">
        <v>20</v>
      </c>
      <c r="K86" s="342"/>
    </row>
    <row r="87" s="1" customFormat="1" ht="15" customHeight="1">
      <c r="B87" s="353"/>
      <c r="C87" s="328" t="s">
        <v>1767</v>
      </c>
      <c r="D87" s="328"/>
      <c r="E87" s="328"/>
      <c r="F87" s="351" t="s">
        <v>1754</v>
      </c>
      <c r="G87" s="352"/>
      <c r="H87" s="328" t="s">
        <v>1768</v>
      </c>
      <c r="I87" s="328" t="s">
        <v>1750</v>
      </c>
      <c r="J87" s="328">
        <v>50</v>
      </c>
      <c r="K87" s="342"/>
    </row>
    <row r="88" s="1" customFormat="1" ht="15" customHeight="1">
      <c r="B88" s="353"/>
      <c r="C88" s="328" t="s">
        <v>1769</v>
      </c>
      <c r="D88" s="328"/>
      <c r="E88" s="328"/>
      <c r="F88" s="351" t="s">
        <v>1754</v>
      </c>
      <c r="G88" s="352"/>
      <c r="H88" s="328" t="s">
        <v>1770</v>
      </c>
      <c r="I88" s="328" t="s">
        <v>1750</v>
      </c>
      <c r="J88" s="328">
        <v>20</v>
      </c>
      <c r="K88" s="342"/>
    </row>
    <row r="89" s="1" customFormat="1" ht="15" customHeight="1">
      <c r="B89" s="353"/>
      <c r="C89" s="328" t="s">
        <v>1771</v>
      </c>
      <c r="D89" s="328"/>
      <c r="E89" s="328"/>
      <c r="F89" s="351" t="s">
        <v>1754</v>
      </c>
      <c r="G89" s="352"/>
      <c r="H89" s="328" t="s">
        <v>1772</v>
      </c>
      <c r="I89" s="328" t="s">
        <v>1750</v>
      </c>
      <c r="J89" s="328">
        <v>20</v>
      </c>
      <c r="K89" s="342"/>
    </row>
    <row r="90" s="1" customFormat="1" ht="15" customHeight="1">
      <c r="B90" s="353"/>
      <c r="C90" s="328" t="s">
        <v>1773</v>
      </c>
      <c r="D90" s="328"/>
      <c r="E90" s="328"/>
      <c r="F90" s="351" t="s">
        <v>1754</v>
      </c>
      <c r="G90" s="352"/>
      <c r="H90" s="328" t="s">
        <v>1774</v>
      </c>
      <c r="I90" s="328" t="s">
        <v>1750</v>
      </c>
      <c r="J90" s="328">
        <v>50</v>
      </c>
      <c r="K90" s="342"/>
    </row>
    <row r="91" s="1" customFormat="1" ht="15" customHeight="1">
      <c r="B91" s="353"/>
      <c r="C91" s="328" t="s">
        <v>1775</v>
      </c>
      <c r="D91" s="328"/>
      <c r="E91" s="328"/>
      <c r="F91" s="351" t="s">
        <v>1754</v>
      </c>
      <c r="G91" s="352"/>
      <c r="H91" s="328" t="s">
        <v>1775</v>
      </c>
      <c r="I91" s="328" t="s">
        <v>1750</v>
      </c>
      <c r="J91" s="328">
        <v>50</v>
      </c>
      <c r="K91" s="342"/>
    </row>
    <row r="92" s="1" customFormat="1" ht="15" customHeight="1">
      <c r="B92" s="353"/>
      <c r="C92" s="328" t="s">
        <v>1776</v>
      </c>
      <c r="D92" s="328"/>
      <c r="E92" s="328"/>
      <c r="F92" s="351" t="s">
        <v>1754</v>
      </c>
      <c r="G92" s="352"/>
      <c r="H92" s="328" t="s">
        <v>1777</v>
      </c>
      <c r="I92" s="328" t="s">
        <v>1750</v>
      </c>
      <c r="J92" s="328">
        <v>255</v>
      </c>
      <c r="K92" s="342"/>
    </row>
    <row r="93" s="1" customFormat="1" ht="15" customHeight="1">
      <c r="B93" s="353"/>
      <c r="C93" s="328" t="s">
        <v>1778</v>
      </c>
      <c r="D93" s="328"/>
      <c r="E93" s="328"/>
      <c r="F93" s="351" t="s">
        <v>1748</v>
      </c>
      <c r="G93" s="352"/>
      <c r="H93" s="328" t="s">
        <v>1779</v>
      </c>
      <c r="I93" s="328" t="s">
        <v>1780</v>
      </c>
      <c r="J93" s="328"/>
      <c r="K93" s="342"/>
    </row>
    <row r="94" s="1" customFormat="1" ht="15" customHeight="1">
      <c r="B94" s="353"/>
      <c r="C94" s="328" t="s">
        <v>1781</v>
      </c>
      <c r="D94" s="328"/>
      <c r="E94" s="328"/>
      <c r="F94" s="351" t="s">
        <v>1748</v>
      </c>
      <c r="G94" s="352"/>
      <c r="H94" s="328" t="s">
        <v>1782</v>
      </c>
      <c r="I94" s="328" t="s">
        <v>1783</v>
      </c>
      <c r="J94" s="328"/>
      <c r="K94" s="342"/>
    </row>
    <row r="95" s="1" customFormat="1" ht="15" customHeight="1">
      <c r="B95" s="353"/>
      <c r="C95" s="328" t="s">
        <v>1784</v>
      </c>
      <c r="D95" s="328"/>
      <c r="E95" s="328"/>
      <c r="F95" s="351" t="s">
        <v>1748</v>
      </c>
      <c r="G95" s="352"/>
      <c r="H95" s="328" t="s">
        <v>1784</v>
      </c>
      <c r="I95" s="328" t="s">
        <v>1783</v>
      </c>
      <c r="J95" s="328"/>
      <c r="K95" s="342"/>
    </row>
    <row r="96" s="1" customFormat="1" ht="15" customHeight="1">
      <c r="B96" s="353"/>
      <c r="C96" s="328" t="s">
        <v>39</v>
      </c>
      <c r="D96" s="328"/>
      <c r="E96" s="328"/>
      <c r="F96" s="351" t="s">
        <v>1748</v>
      </c>
      <c r="G96" s="352"/>
      <c r="H96" s="328" t="s">
        <v>1785</v>
      </c>
      <c r="I96" s="328" t="s">
        <v>1783</v>
      </c>
      <c r="J96" s="328"/>
      <c r="K96" s="342"/>
    </row>
    <row r="97" s="1" customFormat="1" ht="15" customHeight="1">
      <c r="B97" s="353"/>
      <c r="C97" s="328" t="s">
        <v>49</v>
      </c>
      <c r="D97" s="328"/>
      <c r="E97" s="328"/>
      <c r="F97" s="351" t="s">
        <v>1748</v>
      </c>
      <c r="G97" s="352"/>
      <c r="H97" s="328" t="s">
        <v>1786</v>
      </c>
      <c r="I97" s="328" t="s">
        <v>1783</v>
      </c>
      <c r="J97" s="328"/>
      <c r="K97" s="342"/>
    </row>
    <row r="98" s="1" customFormat="1" ht="15" customHeight="1">
      <c r="B98" s="356"/>
      <c r="C98" s="357"/>
      <c r="D98" s="357"/>
      <c r="E98" s="357"/>
      <c r="F98" s="357"/>
      <c r="G98" s="357"/>
      <c r="H98" s="357"/>
      <c r="I98" s="357"/>
      <c r="J98" s="357"/>
      <c r="K98" s="358"/>
    </row>
    <row r="99" s="1" customFormat="1" ht="18.75" customHeight="1">
      <c r="B99" s="359"/>
      <c r="C99" s="360"/>
      <c r="D99" s="360"/>
      <c r="E99" s="360"/>
      <c r="F99" s="360"/>
      <c r="G99" s="360"/>
      <c r="H99" s="360"/>
      <c r="I99" s="360"/>
      <c r="J99" s="360"/>
      <c r="K99" s="359"/>
    </row>
    <row r="100" s="1" customFormat="1" ht="18.75" customHeight="1"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</row>
    <row r="101" s="1" customFormat="1" ht="7.5" customHeight="1">
      <c r="B101" s="337"/>
      <c r="C101" s="338"/>
      <c r="D101" s="338"/>
      <c r="E101" s="338"/>
      <c r="F101" s="338"/>
      <c r="G101" s="338"/>
      <c r="H101" s="338"/>
      <c r="I101" s="338"/>
      <c r="J101" s="338"/>
      <c r="K101" s="339"/>
    </row>
    <row r="102" s="1" customFormat="1" ht="45" customHeight="1">
      <c r="B102" s="340"/>
      <c r="C102" s="341" t="s">
        <v>1787</v>
      </c>
      <c r="D102" s="341"/>
      <c r="E102" s="341"/>
      <c r="F102" s="341"/>
      <c r="G102" s="341"/>
      <c r="H102" s="341"/>
      <c r="I102" s="341"/>
      <c r="J102" s="341"/>
      <c r="K102" s="342"/>
    </row>
    <row r="103" s="1" customFormat="1" ht="17.25" customHeight="1">
      <c r="B103" s="340"/>
      <c r="C103" s="343" t="s">
        <v>1742</v>
      </c>
      <c r="D103" s="343"/>
      <c r="E103" s="343"/>
      <c r="F103" s="343" t="s">
        <v>1743</v>
      </c>
      <c r="G103" s="344"/>
      <c r="H103" s="343" t="s">
        <v>55</v>
      </c>
      <c r="I103" s="343" t="s">
        <v>58</v>
      </c>
      <c r="J103" s="343" t="s">
        <v>1744</v>
      </c>
      <c r="K103" s="342"/>
    </row>
    <row r="104" s="1" customFormat="1" ht="17.25" customHeight="1">
      <c r="B104" s="340"/>
      <c r="C104" s="345" t="s">
        <v>1745</v>
      </c>
      <c r="D104" s="345"/>
      <c r="E104" s="345"/>
      <c r="F104" s="346" t="s">
        <v>1746</v>
      </c>
      <c r="G104" s="347"/>
      <c r="H104" s="345"/>
      <c r="I104" s="345"/>
      <c r="J104" s="345" t="s">
        <v>1747</v>
      </c>
      <c r="K104" s="342"/>
    </row>
    <row r="105" s="1" customFormat="1" ht="5.25" customHeight="1">
      <c r="B105" s="340"/>
      <c r="C105" s="343"/>
      <c r="D105" s="343"/>
      <c r="E105" s="343"/>
      <c r="F105" s="343"/>
      <c r="G105" s="361"/>
      <c r="H105" s="343"/>
      <c r="I105" s="343"/>
      <c r="J105" s="343"/>
      <c r="K105" s="342"/>
    </row>
    <row r="106" s="1" customFormat="1" ht="15" customHeight="1">
      <c r="B106" s="340"/>
      <c r="C106" s="328" t="s">
        <v>54</v>
      </c>
      <c r="D106" s="350"/>
      <c r="E106" s="350"/>
      <c r="F106" s="351" t="s">
        <v>1748</v>
      </c>
      <c r="G106" s="328"/>
      <c r="H106" s="328" t="s">
        <v>1788</v>
      </c>
      <c r="I106" s="328" t="s">
        <v>1750</v>
      </c>
      <c r="J106" s="328">
        <v>20</v>
      </c>
      <c r="K106" s="342"/>
    </row>
    <row r="107" s="1" customFormat="1" ht="15" customHeight="1">
      <c r="B107" s="340"/>
      <c r="C107" s="328" t="s">
        <v>1751</v>
      </c>
      <c r="D107" s="328"/>
      <c r="E107" s="328"/>
      <c r="F107" s="351" t="s">
        <v>1748</v>
      </c>
      <c r="G107" s="328"/>
      <c r="H107" s="328" t="s">
        <v>1788</v>
      </c>
      <c r="I107" s="328" t="s">
        <v>1750</v>
      </c>
      <c r="J107" s="328">
        <v>120</v>
      </c>
      <c r="K107" s="342"/>
    </row>
    <row r="108" s="1" customFormat="1" ht="15" customHeight="1">
      <c r="B108" s="353"/>
      <c r="C108" s="328" t="s">
        <v>1753</v>
      </c>
      <c r="D108" s="328"/>
      <c r="E108" s="328"/>
      <c r="F108" s="351" t="s">
        <v>1754</v>
      </c>
      <c r="G108" s="328"/>
      <c r="H108" s="328" t="s">
        <v>1788</v>
      </c>
      <c r="I108" s="328" t="s">
        <v>1750</v>
      </c>
      <c r="J108" s="328">
        <v>50</v>
      </c>
      <c r="K108" s="342"/>
    </row>
    <row r="109" s="1" customFormat="1" ht="15" customHeight="1">
      <c r="B109" s="353"/>
      <c r="C109" s="328" t="s">
        <v>1756</v>
      </c>
      <c r="D109" s="328"/>
      <c r="E109" s="328"/>
      <c r="F109" s="351" t="s">
        <v>1748</v>
      </c>
      <c r="G109" s="328"/>
      <c r="H109" s="328" t="s">
        <v>1788</v>
      </c>
      <c r="I109" s="328" t="s">
        <v>1758</v>
      </c>
      <c r="J109" s="328"/>
      <c r="K109" s="342"/>
    </row>
    <row r="110" s="1" customFormat="1" ht="15" customHeight="1">
      <c r="B110" s="353"/>
      <c r="C110" s="328" t="s">
        <v>1767</v>
      </c>
      <c r="D110" s="328"/>
      <c r="E110" s="328"/>
      <c r="F110" s="351" t="s">
        <v>1754</v>
      </c>
      <c r="G110" s="328"/>
      <c r="H110" s="328" t="s">
        <v>1788</v>
      </c>
      <c r="I110" s="328" t="s">
        <v>1750</v>
      </c>
      <c r="J110" s="328">
        <v>50</v>
      </c>
      <c r="K110" s="342"/>
    </row>
    <row r="111" s="1" customFormat="1" ht="15" customHeight="1">
      <c r="B111" s="353"/>
      <c r="C111" s="328" t="s">
        <v>1775</v>
      </c>
      <c r="D111" s="328"/>
      <c r="E111" s="328"/>
      <c r="F111" s="351" t="s">
        <v>1754</v>
      </c>
      <c r="G111" s="328"/>
      <c r="H111" s="328" t="s">
        <v>1788</v>
      </c>
      <c r="I111" s="328" t="s">
        <v>1750</v>
      </c>
      <c r="J111" s="328">
        <v>50</v>
      </c>
      <c r="K111" s="342"/>
    </row>
    <row r="112" s="1" customFormat="1" ht="15" customHeight="1">
      <c r="B112" s="353"/>
      <c r="C112" s="328" t="s">
        <v>1773</v>
      </c>
      <c r="D112" s="328"/>
      <c r="E112" s="328"/>
      <c r="F112" s="351" t="s">
        <v>1754</v>
      </c>
      <c r="G112" s="328"/>
      <c r="H112" s="328" t="s">
        <v>1788</v>
      </c>
      <c r="I112" s="328" t="s">
        <v>1750</v>
      </c>
      <c r="J112" s="328">
        <v>50</v>
      </c>
      <c r="K112" s="342"/>
    </row>
    <row r="113" s="1" customFormat="1" ht="15" customHeight="1">
      <c r="B113" s="353"/>
      <c r="C113" s="328" t="s">
        <v>54</v>
      </c>
      <c r="D113" s="328"/>
      <c r="E113" s="328"/>
      <c r="F113" s="351" t="s">
        <v>1748</v>
      </c>
      <c r="G113" s="328"/>
      <c r="H113" s="328" t="s">
        <v>1789</v>
      </c>
      <c r="I113" s="328" t="s">
        <v>1750</v>
      </c>
      <c r="J113" s="328">
        <v>20</v>
      </c>
      <c r="K113" s="342"/>
    </row>
    <row r="114" s="1" customFormat="1" ht="15" customHeight="1">
      <c r="B114" s="353"/>
      <c r="C114" s="328" t="s">
        <v>1790</v>
      </c>
      <c r="D114" s="328"/>
      <c r="E114" s="328"/>
      <c r="F114" s="351" t="s">
        <v>1748</v>
      </c>
      <c r="G114" s="328"/>
      <c r="H114" s="328" t="s">
        <v>1791</v>
      </c>
      <c r="I114" s="328" t="s">
        <v>1750</v>
      </c>
      <c r="J114" s="328">
        <v>120</v>
      </c>
      <c r="K114" s="342"/>
    </row>
    <row r="115" s="1" customFormat="1" ht="15" customHeight="1">
      <c r="B115" s="353"/>
      <c r="C115" s="328" t="s">
        <v>39</v>
      </c>
      <c r="D115" s="328"/>
      <c r="E115" s="328"/>
      <c r="F115" s="351" t="s">
        <v>1748</v>
      </c>
      <c r="G115" s="328"/>
      <c r="H115" s="328" t="s">
        <v>1792</v>
      </c>
      <c r="I115" s="328" t="s">
        <v>1783</v>
      </c>
      <c r="J115" s="328"/>
      <c r="K115" s="342"/>
    </row>
    <row r="116" s="1" customFormat="1" ht="15" customHeight="1">
      <c r="B116" s="353"/>
      <c r="C116" s="328" t="s">
        <v>49</v>
      </c>
      <c r="D116" s="328"/>
      <c r="E116" s="328"/>
      <c r="F116" s="351" t="s">
        <v>1748</v>
      </c>
      <c r="G116" s="328"/>
      <c r="H116" s="328" t="s">
        <v>1793</v>
      </c>
      <c r="I116" s="328" t="s">
        <v>1783</v>
      </c>
      <c r="J116" s="328"/>
      <c r="K116" s="342"/>
    </row>
    <row r="117" s="1" customFormat="1" ht="15" customHeight="1">
      <c r="B117" s="353"/>
      <c r="C117" s="328" t="s">
        <v>58</v>
      </c>
      <c r="D117" s="328"/>
      <c r="E117" s="328"/>
      <c r="F117" s="351" t="s">
        <v>1748</v>
      </c>
      <c r="G117" s="328"/>
      <c r="H117" s="328" t="s">
        <v>1794</v>
      </c>
      <c r="I117" s="328" t="s">
        <v>1795</v>
      </c>
      <c r="J117" s="328"/>
      <c r="K117" s="342"/>
    </row>
    <row r="118" s="1" customFormat="1" ht="15" customHeight="1">
      <c r="B118" s="356"/>
      <c r="C118" s="362"/>
      <c r="D118" s="362"/>
      <c r="E118" s="362"/>
      <c r="F118" s="362"/>
      <c r="G118" s="362"/>
      <c r="H118" s="362"/>
      <c r="I118" s="362"/>
      <c r="J118" s="362"/>
      <c r="K118" s="358"/>
    </row>
    <row r="119" s="1" customFormat="1" ht="18.75" customHeight="1">
      <c r="B119" s="363"/>
      <c r="C119" s="364"/>
      <c r="D119" s="364"/>
      <c r="E119" s="364"/>
      <c r="F119" s="365"/>
      <c r="G119" s="364"/>
      <c r="H119" s="364"/>
      <c r="I119" s="364"/>
      <c r="J119" s="364"/>
      <c r="K119" s="363"/>
    </row>
    <row r="120" s="1" customFormat="1" ht="18.75" customHeight="1"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</row>
    <row r="121" s="1" customFormat="1" ht="7.5" customHeight="1">
      <c r="B121" s="366"/>
      <c r="C121" s="367"/>
      <c r="D121" s="367"/>
      <c r="E121" s="367"/>
      <c r="F121" s="367"/>
      <c r="G121" s="367"/>
      <c r="H121" s="367"/>
      <c r="I121" s="367"/>
      <c r="J121" s="367"/>
      <c r="K121" s="368"/>
    </row>
    <row r="122" s="1" customFormat="1" ht="45" customHeight="1">
      <c r="B122" s="369"/>
      <c r="C122" s="319" t="s">
        <v>1796</v>
      </c>
      <c r="D122" s="319"/>
      <c r="E122" s="319"/>
      <c r="F122" s="319"/>
      <c r="G122" s="319"/>
      <c r="H122" s="319"/>
      <c r="I122" s="319"/>
      <c r="J122" s="319"/>
      <c r="K122" s="370"/>
    </row>
    <row r="123" s="1" customFormat="1" ht="17.25" customHeight="1">
      <c r="B123" s="371"/>
      <c r="C123" s="343" t="s">
        <v>1742</v>
      </c>
      <c r="D123" s="343"/>
      <c r="E123" s="343"/>
      <c r="F123" s="343" t="s">
        <v>1743</v>
      </c>
      <c r="G123" s="344"/>
      <c r="H123" s="343" t="s">
        <v>55</v>
      </c>
      <c r="I123" s="343" t="s">
        <v>58</v>
      </c>
      <c r="J123" s="343" t="s">
        <v>1744</v>
      </c>
      <c r="K123" s="372"/>
    </row>
    <row r="124" s="1" customFormat="1" ht="17.25" customHeight="1">
      <c r="B124" s="371"/>
      <c r="C124" s="345" t="s">
        <v>1745</v>
      </c>
      <c r="D124" s="345"/>
      <c r="E124" s="345"/>
      <c r="F124" s="346" t="s">
        <v>1746</v>
      </c>
      <c r="G124" s="347"/>
      <c r="H124" s="345"/>
      <c r="I124" s="345"/>
      <c r="J124" s="345" t="s">
        <v>1747</v>
      </c>
      <c r="K124" s="372"/>
    </row>
    <row r="125" s="1" customFormat="1" ht="5.25" customHeight="1">
      <c r="B125" s="373"/>
      <c r="C125" s="348"/>
      <c r="D125" s="348"/>
      <c r="E125" s="348"/>
      <c r="F125" s="348"/>
      <c r="G125" s="374"/>
      <c r="H125" s="348"/>
      <c r="I125" s="348"/>
      <c r="J125" s="348"/>
      <c r="K125" s="375"/>
    </row>
    <row r="126" s="1" customFormat="1" ht="15" customHeight="1">
      <c r="B126" s="373"/>
      <c r="C126" s="328" t="s">
        <v>1751</v>
      </c>
      <c r="D126" s="350"/>
      <c r="E126" s="350"/>
      <c r="F126" s="351" t="s">
        <v>1748</v>
      </c>
      <c r="G126" s="328"/>
      <c r="H126" s="328" t="s">
        <v>1788</v>
      </c>
      <c r="I126" s="328" t="s">
        <v>1750</v>
      </c>
      <c r="J126" s="328">
        <v>120</v>
      </c>
      <c r="K126" s="376"/>
    </row>
    <row r="127" s="1" customFormat="1" ht="15" customHeight="1">
      <c r="B127" s="373"/>
      <c r="C127" s="328" t="s">
        <v>1797</v>
      </c>
      <c r="D127" s="328"/>
      <c r="E127" s="328"/>
      <c r="F127" s="351" t="s">
        <v>1748</v>
      </c>
      <c r="G127" s="328"/>
      <c r="H127" s="328" t="s">
        <v>1798</v>
      </c>
      <c r="I127" s="328" t="s">
        <v>1750</v>
      </c>
      <c r="J127" s="328" t="s">
        <v>1799</v>
      </c>
      <c r="K127" s="376"/>
    </row>
    <row r="128" s="1" customFormat="1" ht="15" customHeight="1">
      <c r="B128" s="373"/>
      <c r="C128" s="328" t="s">
        <v>89</v>
      </c>
      <c r="D128" s="328"/>
      <c r="E128" s="328"/>
      <c r="F128" s="351" t="s">
        <v>1748</v>
      </c>
      <c r="G128" s="328"/>
      <c r="H128" s="328" t="s">
        <v>1800</v>
      </c>
      <c r="I128" s="328" t="s">
        <v>1750</v>
      </c>
      <c r="J128" s="328" t="s">
        <v>1799</v>
      </c>
      <c r="K128" s="376"/>
    </row>
    <row r="129" s="1" customFormat="1" ht="15" customHeight="1">
      <c r="B129" s="373"/>
      <c r="C129" s="328" t="s">
        <v>1759</v>
      </c>
      <c r="D129" s="328"/>
      <c r="E129" s="328"/>
      <c r="F129" s="351" t="s">
        <v>1754</v>
      </c>
      <c r="G129" s="328"/>
      <c r="H129" s="328" t="s">
        <v>1760</v>
      </c>
      <c r="I129" s="328" t="s">
        <v>1750</v>
      </c>
      <c r="J129" s="328">
        <v>15</v>
      </c>
      <c r="K129" s="376"/>
    </row>
    <row r="130" s="1" customFormat="1" ht="15" customHeight="1">
      <c r="B130" s="373"/>
      <c r="C130" s="354" t="s">
        <v>1761</v>
      </c>
      <c r="D130" s="354"/>
      <c r="E130" s="354"/>
      <c r="F130" s="355" t="s">
        <v>1754</v>
      </c>
      <c r="G130" s="354"/>
      <c r="H130" s="354" t="s">
        <v>1762</v>
      </c>
      <c r="I130" s="354" t="s">
        <v>1750</v>
      </c>
      <c r="J130" s="354">
        <v>15</v>
      </c>
      <c r="K130" s="376"/>
    </row>
    <row r="131" s="1" customFormat="1" ht="15" customHeight="1">
      <c r="B131" s="373"/>
      <c r="C131" s="354" t="s">
        <v>1763</v>
      </c>
      <c r="D131" s="354"/>
      <c r="E131" s="354"/>
      <c r="F131" s="355" t="s">
        <v>1754</v>
      </c>
      <c r="G131" s="354"/>
      <c r="H131" s="354" t="s">
        <v>1764</v>
      </c>
      <c r="I131" s="354" t="s">
        <v>1750</v>
      </c>
      <c r="J131" s="354">
        <v>20</v>
      </c>
      <c r="K131" s="376"/>
    </row>
    <row r="132" s="1" customFormat="1" ht="15" customHeight="1">
      <c r="B132" s="373"/>
      <c r="C132" s="354" t="s">
        <v>1765</v>
      </c>
      <c r="D132" s="354"/>
      <c r="E132" s="354"/>
      <c r="F132" s="355" t="s">
        <v>1754</v>
      </c>
      <c r="G132" s="354"/>
      <c r="H132" s="354" t="s">
        <v>1766</v>
      </c>
      <c r="I132" s="354" t="s">
        <v>1750</v>
      </c>
      <c r="J132" s="354">
        <v>20</v>
      </c>
      <c r="K132" s="376"/>
    </row>
    <row r="133" s="1" customFormat="1" ht="15" customHeight="1">
      <c r="B133" s="373"/>
      <c r="C133" s="328" t="s">
        <v>1753</v>
      </c>
      <c r="D133" s="328"/>
      <c r="E133" s="328"/>
      <c r="F133" s="351" t="s">
        <v>1754</v>
      </c>
      <c r="G133" s="328"/>
      <c r="H133" s="328" t="s">
        <v>1788</v>
      </c>
      <c r="I133" s="328" t="s">
        <v>1750</v>
      </c>
      <c r="J133" s="328">
        <v>50</v>
      </c>
      <c r="K133" s="376"/>
    </row>
    <row r="134" s="1" customFormat="1" ht="15" customHeight="1">
      <c r="B134" s="373"/>
      <c r="C134" s="328" t="s">
        <v>1767</v>
      </c>
      <c r="D134" s="328"/>
      <c r="E134" s="328"/>
      <c r="F134" s="351" t="s">
        <v>1754</v>
      </c>
      <c r="G134" s="328"/>
      <c r="H134" s="328" t="s">
        <v>1788</v>
      </c>
      <c r="I134" s="328" t="s">
        <v>1750</v>
      </c>
      <c r="J134" s="328">
        <v>50</v>
      </c>
      <c r="K134" s="376"/>
    </row>
    <row r="135" s="1" customFormat="1" ht="15" customHeight="1">
      <c r="B135" s="373"/>
      <c r="C135" s="328" t="s">
        <v>1773</v>
      </c>
      <c r="D135" s="328"/>
      <c r="E135" s="328"/>
      <c r="F135" s="351" t="s">
        <v>1754</v>
      </c>
      <c r="G135" s="328"/>
      <c r="H135" s="328" t="s">
        <v>1788</v>
      </c>
      <c r="I135" s="328" t="s">
        <v>1750</v>
      </c>
      <c r="J135" s="328">
        <v>50</v>
      </c>
      <c r="K135" s="376"/>
    </row>
    <row r="136" s="1" customFormat="1" ht="15" customHeight="1">
      <c r="B136" s="373"/>
      <c r="C136" s="328" t="s">
        <v>1775</v>
      </c>
      <c r="D136" s="328"/>
      <c r="E136" s="328"/>
      <c r="F136" s="351" t="s">
        <v>1754</v>
      </c>
      <c r="G136" s="328"/>
      <c r="H136" s="328" t="s">
        <v>1788</v>
      </c>
      <c r="I136" s="328" t="s">
        <v>1750</v>
      </c>
      <c r="J136" s="328">
        <v>50</v>
      </c>
      <c r="K136" s="376"/>
    </row>
    <row r="137" s="1" customFormat="1" ht="15" customHeight="1">
      <c r="B137" s="373"/>
      <c r="C137" s="328" t="s">
        <v>1776</v>
      </c>
      <c r="D137" s="328"/>
      <c r="E137" s="328"/>
      <c r="F137" s="351" t="s">
        <v>1754</v>
      </c>
      <c r="G137" s="328"/>
      <c r="H137" s="328" t="s">
        <v>1801</v>
      </c>
      <c r="I137" s="328" t="s">
        <v>1750</v>
      </c>
      <c r="J137" s="328">
        <v>255</v>
      </c>
      <c r="K137" s="376"/>
    </row>
    <row r="138" s="1" customFormat="1" ht="15" customHeight="1">
      <c r="B138" s="373"/>
      <c r="C138" s="328" t="s">
        <v>1778</v>
      </c>
      <c r="D138" s="328"/>
      <c r="E138" s="328"/>
      <c r="F138" s="351" t="s">
        <v>1748</v>
      </c>
      <c r="G138" s="328"/>
      <c r="H138" s="328" t="s">
        <v>1802</v>
      </c>
      <c r="I138" s="328" t="s">
        <v>1780</v>
      </c>
      <c r="J138" s="328"/>
      <c r="K138" s="376"/>
    </row>
    <row r="139" s="1" customFormat="1" ht="15" customHeight="1">
      <c r="B139" s="373"/>
      <c r="C139" s="328" t="s">
        <v>1781</v>
      </c>
      <c r="D139" s="328"/>
      <c r="E139" s="328"/>
      <c r="F139" s="351" t="s">
        <v>1748</v>
      </c>
      <c r="G139" s="328"/>
      <c r="H139" s="328" t="s">
        <v>1803</v>
      </c>
      <c r="I139" s="328" t="s">
        <v>1783</v>
      </c>
      <c r="J139" s="328"/>
      <c r="K139" s="376"/>
    </row>
    <row r="140" s="1" customFormat="1" ht="15" customHeight="1">
      <c r="B140" s="373"/>
      <c r="C140" s="328" t="s">
        <v>1784</v>
      </c>
      <c r="D140" s="328"/>
      <c r="E140" s="328"/>
      <c r="F140" s="351" t="s">
        <v>1748</v>
      </c>
      <c r="G140" s="328"/>
      <c r="H140" s="328" t="s">
        <v>1784</v>
      </c>
      <c r="I140" s="328" t="s">
        <v>1783</v>
      </c>
      <c r="J140" s="328"/>
      <c r="K140" s="376"/>
    </row>
    <row r="141" s="1" customFormat="1" ht="15" customHeight="1">
      <c r="B141" s="373"/>
      <c r="C141" s="328" t="s">
        <v>39</v>
      </c>
      <c r="D141" s="328"/>
      <c r="E141" s="328"/>
      <c r="F141" s="351" t="s">
        <v>1748</v>
      </c>
      <c r="G141" s="328"/>
      <c r="H141" s="328" t="s">
        <v>1804</v>
      </c>
      <c r="I141" s="328" t="s">
        <v>1783</v>
      </c>
      <c r="J141" s="328"/>
      <c r="K141" s="376"/>
    </row>
    <row r="142" s="1" customFormat="1" ht="15" customHeight="1">
      <c r="B142" s="373"/>
      <c r="C142" s="328" t="s">
        <v>1805</v>
      </c>
      <c r="D142" s="328"/>
      <c r="E142" s="328"/>
      <c r="F142" s="351" t="s">
        <v>1748</v>
      </c>
      <c r="G142" s="328"/>
      <c r="H142" s="328" t="s">
        <v>1806</v>
      </c>
      <c r="I142" s="328" t="s">
        <v>1783</v>
      </c>
      <c r="J142" s="328"/>
      <c r="K142" s="376"/>
    </row>
    <row r="143" s="1" customFormat="1" ht="15" customHeight="1">
      <c r="B143" s="377"/>
      <c r="C143" s="378"/>
      <c r="D143" s="378"/>
      <c r="E143" s="378"/>
      <c r="F143" s="378"/>
      <c r="G143" s="378"/>
      <c r="H143" s="378"/>
      <c r="I143" s="378"/>
      <c r="J143" s="378"/>
      <c r="K143" s="379"/>
    </row>
    <row r="144" s="1" customFormat="1" ht="18.75" customHeight="1">
      <c r="B144" s="364"/>
      <c r="C144" s="364"/>
      <c r="D144" s="364"/>
      <c r="E144" s="364"/>
      <c r="F144" s="365"/>
      <c r="G144" s="364"/>
      <c r="H144" s="364"/>
      <c r="I144" s="364"/>
      <c r="J144" s="364"/>
      <c r="K144" s="364"/>
    </row>
    <row r="145" s="1" customFormat="1" ht="18.75" customHeight="1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</row>
    <row r="146" s="1" customFormat="1" ht="7.5" customHeight="1">
      <c r="B146" s="337"/>
      <c r="C146" s="338"/>
      <c r="D146" s="338"/>
      <c r="E146" s="338"/>
      <c r="F146" s="338"/>
      <c r="G146" s="338"/>
      <c r="H146" s="338"/>
      <c r="I146" s="338"/>
      <c r="J146" s="338"/>
      <c r="K146" s="339"/>
    </row>
    <row r="147" s="1" customFormat="1" ht="45" customHeight="1">
      <c r="B147" s="340"/>
      <c r="C147" s="341" t="s">
        <v>1807</v>
      </c>
      <c r="D147" s="341"/>
      <c r="E147" s="341"/>
      <c r="F147" s="341"/>
      <c r="G147" s="341"/>
      <c r="H147" s="341"/>
      <c r="I147" s="341"/>
      <c r="J147" s="341"/>
      <c r="K147" s="342"/>
    </row>
    <row r="148" s="1" customFormat="1" ht="17.25" customHeight="1">
      <c r="B148" s="340"/>
      <c r="C148" s="343" t="s">
        <v>1742</v>
      </c>
      <c r="D148" s="343"/>
      <c r="E148" s="343"/>
      <c r="F148" s="343" t="s">
        <v>1743</v>
      </c>
      <c r="G148" s="344"/>
      <c r="H148" s="343" t="s">
        <v>55</v>
      </c>
      <c r="I148" s="343" t="s">
        <v>58</v>
      </c>
      <c r="J148" s="343" t="s">
        <v>1744</v>
      </c>
      <c r="K148" s="342"/>
    </row>
    <row r="149" s="1" customFormat="1" ht="17.25" customHeight="1">
      <c r="B149" s="340"/>
      <c r="C149" s="345" t="s">
        <v>1745</v>
      </c>
      <c r="D149" s="345"/>
      <c r="E149" s="345"/>
      <c r="F149" s="346" t="s">
        <v>1746</v>
      </c>
      <c r="G149" s="347"/>
      <c r="H149" s="345"/>
      <c r="I149" s="345"/>
      <c r="J149" s="345" t="s">
        <v>1747</v>
      </c>
      <c r="K149" s="342"/>
    </row>
    <row r="150" s="1" customFormat="1" ht="5.25" customHeight="1">
      <c r="B150" s="353"/>
      <c r="C150" s="348"/>
      <c r="D150" s="348"/>
      <c r="E150" s="348"/>
      <c r="F150" s="348"/>
      <c r="G150" s="349"/>
      <c r="H150" s="348"/>
      <c r="I150" s="348"/>
      <c r="J150" s="348"/>
      <c r="K150" s="376"/>
    </row>
    <row r="151" s="1" customFormat="1" ht="15" customHeight="1">
      <c r="B151" s="353"/>
      <c r="C151" s="380" t="s">
        <v>1751</v>
      </c>
      <c r="D151" s="328"/>
      <c r="E151" s="328"/>
      <c r="F151" s="381" t="s">
        <v>1748</v>
      </c>
      <c r="G151" s="328"/>
      <c r="H151" s="380" t="s">
        <v>1788</v>
      </c>
      <c r="I151" s="380" t="s">
        <v>1750</v>
      </c>
      <c r="J151" s="380">
        <v>120</v>
      </c>
      <c r="K151" s="376"/>
    </row>
    <row r="152" s="1" customFormat="1" ht="15" customHeight="1">
      <c r="B152" s="353"/>
      <c r="C152" s="380" t="s">
        <v>1797</v>
      </c>
      <c r="D152" s="328"/>
      <c r="E152" s="328"/>
      <c r="F152" s="381" t="s">
        <v>1748</v>
      </c>
      <c r="G152" s="328"/>
      <c r="H152" s="380" t="s">
        <v>1808</v>
      </c>
      <c r="I152" s="380" t="s">
        <v>1750</v>
      </c>
      <c r="J152" s="380" t="s">
        <v>1799</v>
      </c>
      <c r="K152" s="376"/>
    </row>
    <row r="153" s="1" customFormat="1" ht="15" customHeight="1">
      <c r="B153" s="353"/>
      <c r="C153" s="380" t="s">
        <v>89</v>
      </c>
      <c r="D153" s="328"/>
      <c r="E153" s="328"/>
      <c r="F153" s="381" t="s">
        <v>1748</v>
      </c>
      <c r="G153" s="328"/>
      <c r="H153" s="380" t="s">
        <v>1809</v>
      </c>
      <c r="I153" s="380" t="s">
        <v>1750</v>
      </c>
      <c r="J153" s="380" t="s">
        <v>1799</v>
      </c>
      <c r="K153" s="376"/>
    </row>
    <row r="154" s="1" customFormat="1" ht="15" customHeight="1">
      <c r="B154" s="353"/>
      <c r="C154" s="380" t="s">
        <v>1753</v>
      </c>
      <c r="D154" s="328"/>
      <c r="E154" s="328"/>
      <c r="F154" s="381" t="s">
        <v>1754</v>
      </c>
      <c r="G154" s="328"/>
      <c r="H154" s="380" t="s">
        <v>1788</v>
      </c>
      <c r="I154" s="380" t="s">
        <v>1750</v>
      </c>
      <c r="J154" s="380">
        <v>50</v>
      </c>
      <c r="K154" s="376"/>
    </row>
    <row r="155" s="1" customFormat="1" ht="15" customHeight="1">
      <c r="B155" s="353"/>
      <c r="C155" s="380" t="s">
        <v>1756</v>
      </c>
      <c r="D155" s="328"/>
      <c r="E155" s="328"/>
      <c r="F155" s="381" t="s">
        <v>1748</v>
      </c>
      <c r="G155" s="328"/>
      <c r="H155" s="380" t="s">
        <v>1788</v>
      </c>
      <c r="I155" s="380" t="s">
        <v>1758</v>
      </c>
      <c r="J155" s="380"/>
      <c r="K155" s="376"/>
    </row>
    <row r="156" s="1" customFormat="1" ht="15" customHeight="1">
      <c r="B156" s="353"/>
      <c r="C156" s="380" t="s">
        <v>1767</v>
      </c>
      <c r="D156" s="328"/>
      <c r="E156" s="328"/>
      <c r="F156" s="381" t="s">
        <v>1754</v>
      </c>
      <c r="G156" s="328"/>
      <c r="H156" s="380" t="s">
        <v>1788</v>
      </c>
      <c r="I156" s="380" t="s">
        <v>1750</v>
      </c>
      <c r="J156" s="380">
        <v>50</v>
      </c>
      <c r="K156" s="376"/>
    </row>
    <row r="157" s="1" customFormat="1" ht="15" customHeight="1">
      <c r="B157" s="353"/>
      <c r="C157" s="380" t="s">
        <v>1775</v>
      </c>
      <c r="D157" s="328"/>
      <c r="E157" s="328"/>
      <c r="F157" s="381" t="s">
        <v>1754</v>
      </c>
      <c r="G157" s="328"/>
      <c r="H157" s="380" t="s">
        <v>1788</v>
      </c>
      <c r="I157" s="380" t="s">
        <v>1750</v>
      </c>
      <c r="J157" s="380">
        <v>50</v>
      </c>
      <c r="K157" s="376"/>
    </row>
    <row r="158" s="1" customFormat="1" ht="15" customHeight="1">
      <c r="B158" s="353"/>
      <c r="C158" s="380" t="s">
        <v>1773</v>
      </c>
      <c r="D158" s="328"/>
      <c r="E158" s="328"/>
      <c r="F158" s="381" t="s">
        <v>1754</v>
      </c>
      <c r="G158" s="328"/>
      <c r="H158" s="380" t="s">
        <v>1788</v>
      </c>
      <c r="I158" s="380" t="s">
        <v>1750</v>
      </c>
      <c r="J158" s="380">
        <v>50</v>
      </c>
      <c r="K158" s="376"/>
    </row>
    <row r="159" s="1" customFormat="1" ht="15" customHeight="1">
      <c r="B159" s="353"/>
      <c r="C159" s="380" t="s">
        <v>110</v>
      </c>
      <c r="D159" s="328"/>
      <c r="E159" s="328"/>
      <c r="F159" s="381" t="s">
        <v>1748</v>
      </c>
      <c r="G159" s="328"/>
      <c r="H159" s="380" t="s">
        <v>1810</v>
      </c>
      <c r="I159" s="380" t="s">
        <v>1750</v>
      </c>
      <c r="J159" s="380" t="s">
        <v>1811</v>
      </c>
      <c r="K159" s="376"/>
    </row>
    <row r="160" s="1" customFormat="1" ht="15" customHeight="1">
      <c r="B160" s="353"/>
      <c r="C160" s="380" t="s">
        <v>1812</v>
      </c>
      <c r="D160" s="328"/>
      <c r="E160" s="328"/>
      <c r="F160" s="381" t="s">
        <v>1748</v>
      </c>
      <c r="G160" s="328"/>
      <c r="H160" s="380" t="s">
        <v>1813</v>
      </c>
      <c r="I160" s="380" t="s">
        <v>1783</v>
      </c>
      <c r="J160" s="380"/>
      <c r="K160" s="376"/>
    </row>
    <row r="161" s="1" customFormat="1" ht="15" customHeight="1">
      <c r="B161" s="382"/>
      <c r="C161" s="362"/>
      <c r="D161" s="362"/>
      <c r="E161" s="362"/>
      <c r="F161" s="362"/>
      <c r="G161" s="362"/>
      <c r="H161" s="362"/>
      <c r="I161" s="362"/>
      <c r="J161" s="362"/>
      <c r="K161" s="383"/>
    </row>
    <row r="162" s="1" customFormat="1" ht="18.75" customHeight="1">
      <c r="B162" s="364"/>
      <c r="C162" s="374"/>
      <c r="D162" s="374"/>
      <c r="E162" s="374"/>
      <c r="F162" s="384"/>
      <c r="G162" s="374"/>
      <c r="H162" s="374"/>
      <c r="I162" s="374"/>
      <c r="J162" s="374"/>
      <c r="K162" s="364"/>
    </row>
    <row r="163" s="1" customFormat="1" ht="18.75" customHeight="1"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</row>
    <row r="164" s="1" customFormat="1" ht="7.5" customHeight="1">
      <c r="B164" s="315"/>
      <c r="C164" s="316"/>
      <c r="D164" s="316"/>
      <c r="E164" s="316"/>
      <c r="F164" s="316"/>
      <c r="G164" s="316"/>
      <c r="H164" s="316"/>
      <c r="I164" s="316"/>
      <c r="J164" s="316"/>
      <c r="K164" s="317"/>
    </row>
    <row r="165" s="1" customFormat="1" ht="45" customHeight="1">
      <c r="B165" s="318"/>
      <c r="C165" s="319" t="s">
        <v>1814</v>
      </c>
      <c r="D165" s="319"/>
      <c r="E165" s="319"/>
      <c r="F165" s="319"/>
      <c r="G165" s="319"/>
      <c r="H165" s="319"/>
      <c r="I165" s="319"/>
      <c r="J165" s="319"/>
      <c r="K165" s="320"/>
    </row>
    <row r="166" s="1" customFormat="1" ht="17.25" customHeight="1">
      <c r="B166" s="318"/>
      <c r="C166" s="343" t="s">
        <v>1742</v>
      </c>
      <c r="D166" s="343"/>
      <c r="E166" s="343"/>
      <c r="F166" s="343" t="s">
        <v>1743</v>
      </c>
      <c r="G166" s="385"/>
      <c r="H166" s="386" t="s">
        <v>55</v>
      </c>
      <c r="I166" s="386" t="s">
        <v>58</v>
      </c>
      <c r="J166" s="343" t="s">
        <v>1744</v>
      </c>
      <c r="K166" s="320"/>
    </row>
    <row r="167" s="1" customFormat="1" ht="17.25" customHeight="1">
      <c r="B167" s="321"/>
      <c r="C167" s="345" t="s">
        <v>1745</v>
      </c>
      <c r="D167" s="345"/>
      <c r="E167" s="345"/>
      <c r="F167" s="346" t="s">
        <v>1746</v>
      </c>
      <c r="G167" s="387"/>
      <c r="H167" s="388"/>
      <c r="I167" s="388"/>
      <c r="J167" s="345" t="s">
        <v>1747</v>
      </c>
      <c r="K167" s="323"/>
    </row>
    <row r="168" s="1" customFormat="1" ht="5.25" customHeight="1">
      <c r="B168" s="353"/>
      <c r="C168" s="348"/>
      <c r="D168" s="348"/>
      <c r="E168" s="348"/>
      <c r="F168" s="348"/>
      <c r="G168" s="349"/>
      <c r="H168" s="348"/>
      <c r="I168" s="348"/>
      <c r="J168" s="348"/>
      <c r="K168" s="376"/>
    </row>
    <row r="169" s="1" customFormat="1" ht="15" customHeight="1">
      <c r="B169" s="353"/>
      <c r="C169" s="328" t="s">
        <v>1751</v>
      </c>
      <c r="D169" s="328"/>
      <c r="E169" s="328"/>
      <c r="F169" s="351" t="s">
        <v>1748</v>
      </c>
      <c r="G169" s="328"/>
      <c r="H169" s="328" t="s">
        <v>1788</v>
      </c>
      <c r="I169" s="328" t="s">
        <v>1750</v>
      </c>
      <c r="J169" s="328">
        <v>120</v>
      </c>
      <c r="K169" s="376"/>
    </row>
    <row r="170" s="1" customFormat="1" ht="15" customHeight="1">
      <c r="B170" s="353"/>
      <c r="C170" s="328" t="s">
        <v>1797</v>
      </c>
      <c r="D170" s="328"/>
      <c r="E170" s="328"/>
      <c r="F170" s="351" t="s">
        <v>1748</v>
      </c>
      <c r="G170" s="328"/>
      <c r="H170" s="328" t="s">
        <v>1798</v>
      </c>
      <c r="I170" s="328" t="s">
        <v>1750</v>
      </c>
      <c r="J170" s="328" t="s">
        <v>1799</v>
      </c>
      <c r="K170" s="376"/>
    </row>
    <row r="171" s="1" customFormat="1" ht="15" customHeight="1">
      <c r="B171" s="353"/>
      <c r="C171" s="328" t="s">
        <v>89</v>
      </c>
      <c r="D171" s="328"/>
      <c r="E171" s="328"/>
      <c r="F171" s="351" t="s">
        <v>1748</v>
      </c>
      <c r="G171" s="328"/>
      <c r="H171" s="328" t="s">
        <v>1815</v>
      </c>
      <c r="I171" s="328" t="s">
        <v>1750</v>
      </c>
      <c r="J171" s="328" t="s">
        <v>1799</v>
      </c>
      <c r="K171" s="376"/>
    </row>
    <row r="172" s="1" customFormat="1" ht="15" customHeight="1">
      <c r="B172" s="353"/>
      <c r="C172" s="328" t="s">
        <v>1753</v>
      </c>
      <c r="D172" s="328"/>
      <c r="E172" s="328"/>
      <c r="F172" s="351" t="s">
        <v>1754</v>
      </c>
      <c r="G172" s="328"/>
      <c r="H172" s="328" t="s">
        <v>1815</v>
      </c>
      <c r="I172" s="328" t="s">
        <v>1750</v>
      </c>
      <c r="J172" s="328">
        <v>50</v>
      </c>
      <c r="K172" s="376"/>
    </row>
    <row r="173" s="1" customFormat="1" ht="15" customHeight="1">
      <c r="B173" s="353"/>
      <c r="C173" s="328" t="s">
        <v>1756</v>
      </c>
      <c r="D173" s="328"/>
      <c r="E173" s="328"/>
      <c r="F173" s="351" t="s">
        <v>1748</v>
      </c>
      <c r="G173" s="328"/>
      <c r="H173" s="328" t="s">
        <v>1815</v>
      </c>
      <c r="I173" s="328" t="s">
        <v>1758</v>
      </c>
      <c r="J173" s="328"/>
      <c r="K173" s="376"/>
    </row>
    <row r="174" s="1" customFormat="1" ht="15" customHeight="1">
      <c r="B174" s="353"/>
      <c r="C174" s="328" t="s">
        <v>1767</v>
      </c>
      <c r="D174" s="328"/>
      <c r="E174" s="328"/>
      <c r="F174" s="351" t="s">
        <v>1754</v>
      </c>
      <c r="G174" s="328"/>
      <c r="H174" s="328" t="s">
        <v>1815</v>
      </c>
      <c r="I174" s="328" t="s">
        <v>1750</v>
      </c>
      <c r="J174" s="328">
        <v>50</v>
      </c>
      <c r="K174" s="376"/>
    </row>
    <row r="175" s="1" customFormat="1" ht="15" customHeight="1">
      <c r="B175" s="353"/>
      <c r="C175" s="328" t="s">
        <v>1775</v>
      </c>
      <c r="D175" s="328"/>
      <c r="E175" s="328"/>
      <c r="F175" s="351" t="s">
        <v>1754</v>
      </c>
      <c r="G175" s="328"/>
      <c r="H175" s="328" t="s">
        <v>1815</v>
      </c>
      <c r="I175" s="328" t="s">
        <v>1750</v>
      </c>
      <c r="J175" s="328">
        <v>50</v>
      </c>
      <c r="K175" s="376"/>
    </row>
    <row r="176" s="1" customFormat="1" ht="15" customHeight="1">
      <c r="B176" s="353"/>
      <c r="C176" s="328" t="s">
        <v>1773</v>
      </c>
      <c r="D176" s="328"/>
      <c r="E176" s="328"/>
      <c r="F176" s="351" t="s">
        <v>1754</v>
      </c>
      <c r="G176" s="328"/>
      <c r="H176" s="328" t="s">
        <v>1815</v>
      </c>
      <c r="I176" s="328" t="s">
        <v>1750</v>
      </c>
      <c r="J176" s="328">
        <v>50</v>
      </c>
      <c r="K176" s="376"/>
    </row>
    <row r="177" s="1" customFormat="1" ht="15" customHeight="1">
      <c r="B177" s="353"/>
      <c r="C177" s="328" t="s">
        <v>130</v>
      </c>
      <c r="D177" s="328"/>
      <c r="E177" s="328"/>
      <c r="F177" s="351" t="s">
        <v>1748</v>
      </c>
      <c r="G177" s="328"/>
      <c r="H177" s="328" t="s">
        <v>1816</v>
      </c>
      <c r="I177" s="328" t="s">
        <v>1817</v>
      </c>
      <c r="J177" s="328"/>
      <c r="K177" s="376"/>
    </row>
    <row r="178" s="1" customFormat="1" ht="15" customHeight="1">
      <c r="B178" s="353"/>
      <c r="C178" s="328" t="s">
        <v>58</v>
      </c>
      <c r="D178" s="328"/>
      <c r="E178" s="328"/>
      <c r="F178" s="351" t="s">
        <v>1748</v>
      </c>
      <c r="G178" s="328"/>
      <c r="H178" s="328" t="s">
        <v>1818</v>
      </c>
      <c r="I178" s="328" t="s">
        <v>1819</v>
      </c>
      <c r="J178" s="328">
        <v>1</v>
      </c>
      <c r="K178" s="376"/>
    </row>
    <row r="179" s="1" customFormat="1" ht="15" customHeight="1">
      <c r="B179" s="353"/>
      <c r="C179" s="328" t="s">
        <v>54</v>
      </c>
      <c r="D179" s="328"/>
      <c r="E179" s="328"/>
      <c r="F179" s="351" t="s">
        <v>1748</v>
      </c>
      <c r="G179" s="328"/>
      <c r="H179" s="328" t="s">
        <v>1820</v>
      </c>
      <c r="I179" s="328" t="s">
        <v>1750</v>
      </c>
      <c r="J179" s="328">
        <v>20</v>
      </c>
      <c r="K179" s="376"/>
    </row>
    <row r="180" s="1" customFormat="1" ht="15" customHeight="1">
      <c r="B180" s="353"/>
      <c r="C180" s="328" t="s">
        <v>55</v>
      </c>
      <c r="D180" s="328"/>
      <c r="E180" s="328"/>
      <c r="F180" s="351" t="s">
        <v>1748</v>
      </c>
      <c r="G180" s="328"/>
      <c r="H180" s="328" t="s">
        <v>1821</v>
      </c>
      <c r="I180" s="328" t="s">
        <v>1750</v>
      </c>
      <c r="J180" s="328">
        <v>255</v>
      </c>
      <c r="K180" s="376"/>
    </row>
    <row r="181" s="1" customFormat="1" ht="15" customHeight="1">
      <c r="B181" s="353"/>
      <c r="C181" s="328" t="s">
        <v>131</v>
      </c>
      <c r="D181" s="328"/>
      <c r="E181" s="328"/>
      <c r="F181" s="351" t="s">
        <v>1748</v>
      </c>
      <c r="G181" s="328"/>
      <c r="H181" s="328" t="s">
        <v>1712</v>
      </c>
      <c r="I181" s="328" t="s">
        <v>1750</v>
      </c>
      <c r="J181" s="328">
        <v>10</v>
      </c>
      <c r="K181" s="376"/>
    </row>
    <row r="182" s="1" customFormat="1" ht="15" customHeight="1">
      <c r="B182" s="353"/>
      <c r="C182" s="328" t="s">
        <v>132</v>
      </c>
      <c r="D182" s="328"/>
      <c r="E182" s="328"/>
      <c r="F182" s="351" t="s">
        <v>1748</v>
      </c>
      <c r="G182" s="328"/>
      <c r="H182" s="328" t="s">
        <v>1822</v>
      </c>
      <c r="I182" s="328" t="s">
        <v>1783</v>
      </c>
      <c r="J182" s="328"/>
      <c r="K182" s="376"/>
    </row>
    <row r="183" s="1" customFormat="1" ht="15" customHeight="1">
      <c r="B183" s="353"/>
      <c r="C183" s="328" t="s">
        <v>1823</v>
      </c>
      <c r="D183" s="328"/>
      <c r="E183" s="328"/>
      <c r="F183" s="351" t="s">
        <v>1748</v>
      </c>
      <c r="G183" s="328"/>
      <c r="H183" s="328" t="s">
        <v>1824</v>
      </c>
      <c r="I183" s="328" t="s">
        <v>1783</v>
      </c>
      <c r="J183" s="328"/>
      <c r="K183" s="376"/>
    </row>
    <row r="184" s="1" customFormat="1" ht="15" customHeight="1">
      <c r="B184" s="353"/>
      <c r="C184" s="328" t="s">
        <v>1812</v>
      </c>
      <c r="D184" s="328"/>
      <c r="E184" s="328"/>
      <c r="F184" s="351" t="s">
        <v>1748</v>
      </c>
      <c r="G184" s="328"/>
      <c r="H184" s="328" t="s">
        <v>1825</v>
      </c>
      <c r="I184" s="328" t="s">
        <v>1783</v>
      </c>
      <c r="J184" s="328"/>
      <c r="K184" s="376"/>
    </row>
    <row r="185" s="1" customFormat="1" ht="15" customHeight="1">
      <c r="B185" s="353"/>
      <c r="C185" s="328" t="s">
        <v>134</v>
      </c>
      <c r="D185" s="328"/>
      <c r="E185" s="328"/>
      <c r="F185" s="351" t="s">
        <v>1754</v>
      </c>
      <c r="G185" s="328"/>
      <c r="H185" s="328" t="s">
        <v>1826</v>
      </c>
      <c r="I185" s="328" t="s">
        <v>1750</v>
      </c>
      <c r="J185" s="328">
        <v>50</v>
      </c>
      <c r="K185" s="376"/>
    </row>
    <row r="186" s="1" customFormat="1" ht="15" customHeight="1">
      <c r="B186" s="353"/>
      <c r="C186" s="328" t="s">
        <v>1827</v>
      </c>
      <c r="D186" s="328"/>
      <c r="E186" s="328"/>
      <c r="F186" s="351" t="s">
        <v>1754</v>
      </c>
      <c r="G186" s="328"/>
      <c r="H186" s="328" t="s">
        <v>1828</v>
      </c>
      <c r="I186" s="328" t="s">
        <v>1829</v>
      </c>
      <c r="J186" s="328"/>
      <c r="K186" s="376"/>
    </row>
    <row r="187" s="1" customFormat="1" ht="15" customHeight="1">
      <c r="B187" s="353"/>
      <c r="C187" s="328" t="s">
        <v>1830</v>
      </c>
      <c r="D187" s="328"/>
      <c r="E187" s="328"/>
      <c r="F187" s="351" t="s">
        <v>1754</v>
      </c>
      <c r="G187" s="328"/>
      <c r="H187" s="328" t="s">
        <v>1831</v>
      </c>
      <c r="I187" s="328" t="s">
        <v>1829</v>
      </c>
      <c r="J187" s="328"/>
      <c r="K187" s="376"/>
    </row>
    <row r="188" s="1" customFormat="1" ht="15" customHeight="1">
      <c r="B188" s="353"/>
      <c r="C188" s="328" t="s">
        <v>1832</v>
      </c>
      <c r="D188" s="328"/>
      <c r="E188" s="328"/>
      <c r="F188" s="351" t="s">
        <v>1754</v>
      </c>
      <c r="G188" s="328"/>
      <c r="H188" s="328" t="s">
        <v>1833</v>
      </c>
      <c r="I188" s="328" t="s">
        <v>1829</v>
      </c>
      <c r="J188" s="328"/>
      <c r="K188" s="376"/>
    </row>
    <row r="189" s="1" customFormat="1" ht="15" customHeight="1">
      <c r="B189" s="353"/>
      <c r="C189" s="389" t="s">
        <v>1834</v>
      </c>
      <c r="D189" s="328"/>
      <c r="E189" s="328"/>
      <c r="F189" s="351" t="s">
        <v>1754</v>
      </c>
      <c r="G189" s="328"/>
      <c r="H189" s="328" t="s">
        <v>1835</v>
      </c>
      <c r="I189" s="328" t="s">
        <v>1836</v>
      </c>
      <c r="J189" s="390" t="s">
        <v>1837</v>
      </c>
      <c r="K189" s="376"/>
    </row>
    <row r="190" s="1" customFormat="1" ht="15" customHeight="1">
      <c r="B190" s="353"/>
      <c r="C190" s="389" t="s">
        <v>43</v>
      </c>
      <c r="D190" s="328"/>
      <c r="E190" s="328"/>
      <c r="F190" s="351" t="s">
        <v>1748</v>
      </c>
      <c r="G190" s="328"/>
      <c r="H190" s="325" t="s">
        <v>1838</v>
      </c>
      <c r="I190" s="328" t="s">
        <v>1839</v>
      </c>
      <c r="J190" s="328"/>
      <c r="K190" s="376"/>
    </row>
    <row r="191" s="1" customFormat="1" ht="15" customHeight="1">
      <c r="B191" s="353"/>
      <c r="C191" s="389" t="s">
        <v>1840</v>
      </c>
      <c r="D191" s="328"/>
      <c r="E191" s="328"/>
      <c r="F191" s="351" t="s">
        <v>1748</v>
      </c>
      <c r="G191" s="328"/>
      <c r="H191" s="328" t="s">
        <v>1841</v>
      </c>
      <c r="I191" s="328" t="s">
        <v>1783</v>
      </c>
      <c r="J191" s="328"/>
      <c r="K191" s="376"/>
    </row>
    <row r="192" s="1" customFormat="1" ht="15" customHeight="1">
      <c r="B192" s="353"/>
      <c r="C192" s="389" t="s">
        <v>1842</v>
      </c>
      <c r="D192" s="328"/>
      <c r="E192" s="328"/>
      <c r="F192" s="351" t="s">
        <v>1748</v>
      </c>
      <c r="G192" s="328"/>
      <c r="H192" s="328" t="s">
        <v>1843</v>
      </c>
      <c r="I192" s="328" t="s">
        <v>1783</v>
      </c>
      <c r="J192" s="328"/>
      <c r="K192" s="376"/>
    </row>
    <row r="193" s="1" customFormat="1" ht="15" customHeight="1">
      <c r="B193" s="353"/>
      <c r="C193" s="389" t="s">
        <v>1844</v>
      </c>
      <c r="D193" s="328"/>
      <c r="E193" s="328"/>
      <c r="F193" s="351" t="s">
        <v>1754</v>
      </c>
      <c r="G193" s="328"/>
      <c r="H193" s="328" t="s">
        <v>1845</v>
      </c>
      <c r="I193" s="328" t="s">
        <v>1783</v>
      </c>
      <c r="J193" s="328"/>
      <c r="K193" s="376"/>
    </row>
    <row r="194" s="1" customFormat="1" ht="15" customHeight="1">
      <c r="B194" s="382"/>
      <c r="C194" s="391"/>
      <c r="D194" s="362"/>
      <c r="E194" s="362"/>
      <c r="F194" s="362"/>
      <c r="G194" s="362"/>
      <c r="H194" s="362"/>
      <c r="I194" s="362"/>
      <c r="J194" s="362"/>
      <c r="K194" s="383"/>
    </row>
    <row r="195" s="1" customFormat="1" ht="18.75" customHeight="1">
      <c r="B195" s="364"/>
      <c r="C195" s="374"/>
      <c r="D195" s="374"/>
      <c r="E195" s="374"/>
      <c r="F195" s="384"/>
      <c r="G195" s="374"/>
      <c r="H195" s="374"/>
      <c r="I195" s="374"/>
      <c r="J195" s="374"/>
      <c r="K195" s="364"/>
    </row>
    <row r="196" s="1" customFormat="1" ht="18.75" customHeight="1">
      <c r="B196" s="364"/>
      <c r="C196" s="374"/>
      <c r="D196" s="374"/>
      <c r="E196" s="374"/>
      <c r="F196" s="384"/>
      <c r="G196" s="374"/>
      <c r="H196" s="374"/>
      <c r="I196" s="374"/>
      <c r="J196" s="374"/>
      <c r="K196" s="364"/>
    </row>
    <row r="197" s="1" customFormat="1" ht="18.75" customHeight="1"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</row>
    <row r="198" s="1" customFormat="1" ht="13.5">
      <c r="B198" s="315"/>
      <c r="C198" s="316"/>
      <c r="D198" s="316"/>
      <c r="E198" s="316"/>
      <c r="F198" s="316"/>
      <c r="G198" s="316"/>
      <c r="H198" s="316"/>
      <c r="I198" s="316"/>
      <c r="J198" s="316"/>
      <c r="K198" s="317"/>
    </row>
    <row r="199" s="1" customFormat="1" ht="21">
      <c r="B199" s="318"/>
      <c r="C199" s="319" t="s">
        <v>1846</v>
      </c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5.5" customHeight="1">
      <c r="B200" s="318"/>
      <c r="C200" s="392" t="s">
        <v>1847</v>
      </c>
      <c r="D200" s="392"/>
      <c r="E200" s="392"/>
      <c r="F200" s="392" t="s">
        <v>1848</v>
      </c>
      <c r="G200" s="393"/>
      <c r="H200" s="392" t="s">
        <v>1849</v>
      </c>
      <c r="I200" s="392"/>
      <c r="J200" s="392"/>
      <c r="K200" s="320"/>
    </row>
    <row r="201" s="1" customFormat="1" ht="5.25" customHeight="1">
      <c r="B201" s="353"/>
      <c r="C201" s="348"/>
      <c r="D201" s="348"/>
      <c r="E201" s="348"/>
      <c r="F201" s="348"/>
      <c r="G201" s="374"/>
      <c r="H201" s="348"/>
      <c r="I201" s="348"/>
      <c r="J201" s="348"/>
      <c r="K201" s="376"/>
    </row>
    <row r="202" s="1" customFormat="1" ht="15" customHeight="1">
      <c r="B202" s="353"/>
      <c r="C202" s="328" t="s">
        <v>1839</v>
      </c>
      <c r="D202" s="328"/>
      <c r="E202" s="328"/>
      <c r="F202" s="351" t="s">
        <v>44</v>
      </c>
      <c r="G202" s="328"/>
      <c r="H202" s="328" t="s">
        <v>1850</v>
      </c>
      <c r="I202" s="328"/>
      <c r="J202" s="328"/>
      <c r="K202" s="376"/>
    </row>
    <row r="203" s="1" customFormat="1" ht="15" customHeight="1">
      <c r="B203" s="353"/>
      <c r="C203" s="328"/>
      <c r="D203" s="328"/>
      <c r="E203" s="328"/>
      <c r="F203" s="351" t="s">
        <v>45</v>
      </c>
      <c r="G203" s="328"/>
      <c r="H203" s="328" t="s">
        <v>1851</v>
      </c>
      <c r="I203" s="328"/>
      <c r="J203" s="328"/>
      <c r="K203" s="376"/>
    </row>
    <row r="204" s="1" customFormat="1" ht="15" customHeight="1">
      <c r="B204" s="353"/>
      <c r="C204" s="328"/>
      <c r="D204" s="328"/>
      <c r="E204" s="328"/>
      <c r="F204" s="351" t="s">
        <v>48</v>
      </c>
      <c r="G204" s="328"/>
      <c r="H204" s="328" t="s">
        <v>1852</v>
      </c>
      <c r="I204" s="328"/>
      <c r="J204" s="328"/>
      <c r="K204" s="376"/>
    </row>
    <row r="205" s="1" customFormat="1" ht="15" customHeight="1">
      <c r="B205" s="353"/>
      <c r="C205" s="328"/>
      <c r="D205" s="328"/>
      <c r="E205" s="328"/>
      <c r="F205" s="351" t="s">
        <v>46</v>
      </c>
      <c r="G205" s="328"/>
      <c r="H205" s="328" t="s">
        <v>1853</v>
      </c>
      <c r="I205" s="328"/>
      <c r="J205" s="328"/>
      <c r="K205" s="376"/>
    </row>
    <row r="206" s="1" customFormat="1" ht="15" customHeight="1">
      <c r="B206" s="353"/>
      <c r="C206" s="328"/>
      <c r="D206" s="328"/>
      <c r="E206" s="328"/>
      <c r="F206" s="351" t="s">
        <v>47</v>
      </c>
      <c r="G206" s="328"/>
      <c r="H206" s="328" t="s">
        <v>1854</v>
      </c>
      <c r="I206" s="328"/>
      <c r="J206" s="328"/>
      <c r="K206" s="376"/>
    </row>
    <row r="207" s="1" customFormat="1" ht="15" customHeight="1">
      <c r="B207" s="353"/>
      <c r="C207" s="328"/>
      <c r="D207" s="328"/>
      <c r="E207" s="328"/>
      <c r="F207" s="351"/>
      <c r="G207" s="328"/>
      <c r="H207" s="328"/>
      <c r="I207" s="328"/>
      <c r="J207" s="328"/>
      <c r="K207" s="376"/>
    </row>
    <row r="208" s="1" customFormat="1" ht="15" customHeight="1">
      <c r="B208" s="353"/>
      <c r="C208" s="328" t="s">
        <v>1795</v>
      </c>
      <c r="D208" s="328"/>
      <c r="E208" s="328"/>
      <c r="F208" s="351" t="s">
        <v>80</v>
      </c>
      <c r="G208" s="328"/>
      <c r="H208" s="328" t="s">
        <v>1855</v>
      </c>
      <c r="I208" s="328"/>
      <c r="J208" s="328"/>
      <c r="K208" s="376"/>
    </row>
    <row r="209" s="1" customFormat="1" ht="15" customHeight="1">
      <c r="B209" s="353"/>
      <c r="C209" s="328"/>
      <c r="D209" s="328"/>
      <c r="E209" s="328"/>
      <c r="F209" s="351" t="s">
        <v>1691</v>
      </c>
      <c r="G209" s="328"/>
      <c r="H209" s="328" t="s">
        <v>1692</v>
      </c>
      <c r="I209" s="328"/>
      <c r="J209" s="328"/>
      <c r="K209" s="376"/>
    </row>
    <row r="210" s="1" customFormat="1" ht="15" customHeight="1">
      <c r="B210" s="353"/>
      <c r="C210" s="328"/>
      <c r="D210" s="328"/>
      <c r="E210" s="328"/>
      <c r="F210" s="351" t="s">
        <v>1689</v>
      </c>
      <c r="G210" s="328"/>
      <c r="H210" s="328" t="s">
        <v>1856</v>
      </c>
      <c r="I210" s="328"/>
      <c r="J210" s="328"/>
      <c r="K210" s="376"/>
    </row>
    <row r="211" s="1" customFormat="1" ht="15" customHeight="1">
      <c r="B211" s="394"/>
      <c r="C211" s="328"/>
      <c r="D211" s="328"/>
      <c r="E211" s="328"/>
      <c r="F211" s="351" t="s">
        <v>1693</v>
      </c>
      <c r="G211" s="389"/>
      <c r="H211" s="380" t="s">
        <v>1694</v>
      </c>
      <c r="I211" s="380"/>
      <c r="J211" s="380"/>
      <c r="K211" s="395"/>
    </row>
    <row r="212" s="1" customFormat="1" ht="15" customHeight="1">
      <c r="B212" s="394"/>
      <c r="C212" s="328"/>
      <c r="D212" s="328"/>
      <c r="E212" s="328"/>
      <c r="F212" s="351" t="s">
        <v>1695</v>
      </c>
      <c r="G212" s="389"/>
      <c r="H212" s="380" t="s">
        <v>1857</v>
      </c>
      <c r="I212" s="380"/>
      <c r="J212" s="380"/>
      <c r="K212" s="395"/>
    </row>
    <row r="213" s="1" customFormat="1" ht="15" customHeight="1">
      <c r="B213" s="394"/>
      <c r="C213" s="328"/>
      <c r="D213" s="328"/>
      <c r="E213" s="328"/>
      <c r="F213" s="351"/>
      <c r="G213" s="389"/>
      <c r="H213" s="380"/>
      <c r="I213" s="380"/>
      <c r="J213" s="380"/>
      <c r="K213" s="395"/>
    </row>
    <row r="214" s="1" customFormat="1" ht="15" customHeight="1">
      <c r="B214" s="394"/>
      <c r="C214" s="328" t="s">
        <v>1819</v>
      </c>
      <c r="D214" s="328"/>
      <c r="E214" s="328"/>
      <c r="F214" s="351">
        <v>1</v>
      </c>
      <c r="G214" s="389"/>
      <c r="H214" s="380" t="s">
        <v>1858</v>
      </c>
      <c r="I214" s="380"/>
      <c r="J214" s="380"/>
      <c r="K214" s="395"/>
    </row>
    <row r="215" s="1" customFormat="1" ht="15" customHeight="1">
      <c r="B215" s="394"/>
      <c r="C215" s="328"/>
      <c r="D215" s="328"/>
      <c r="E215" s="328"/>
      <c r="F215" s="351">
        <v>2</v>
      </c>
      <c r="G215" s="389"/>
      <c r="H215" s="380" t="s">
        <v>1859</v>
      </c>
      <c r="I215" s="380"/>
      <c r="J215" s="380"/>
      <c r="K215" s="395"/>
    </row>
    <row r="216" s="1" customFormat="1" ht="15" customHeight="1">
      <c r="B216" s="394"/>
      <c r="C216" s="328"/>
      <c r="D216" s="328"/>
      <c r="E216" s="328"/>
      <c r="F216" s="351">
        <v>3</v>
      </c>
      <c r="G216" s="389"/>
      <c r="H216" s="380" t="s">
        <v>1860</v>
      </c>
      <c r="I216" s="380"/>
      <c r="J216" s="380"/>
      <c r="K216" s="395"/>
    </row>
    <row r="217" s="1" customFormat="1" ht="15" customHeight="1">
      <c r="B217" s="394"/>
      <c r="C217" s="328"/>
      <c r="D217" s="328"/>
      <c r="E217" s="328"/>
      <c r="F217" s="351">
        <v>4</v>
      </c>
      <c r="G217" s="389"/>
      <c r="H217" s="380" t="s">
        <v>1861</v>
      </c>
      <c r="I217" s="380"/>
      <c r="J217" s="380"/>
      <c r="K217" s="395"/>
    </row>
    <row r="218" s="1" customFormat="1" ht="12.75" customHeight="1">
      <c r="B218" s="396"/>
      <c r="C218" s="397"/>
      <c r="D218" s="397"/>
      <c r="E218" s="397"/>
      <c r="F218" s="397"/>
      <c r="G218" s="397"/>
      <c r="H218" s="397"/>
      <c r="I218" s="397"/>
      <c r="J218" s="397"/>
      <c r="K218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VENTO-PC\Pedro Melo</dc:creator>
  <cp:lastModifiedBy>VENTO-PC\Pedro Melo</cp:lastModifiedBy>
  <dcterms:created xsi:type="dcterms:W3CDTF">2022-06-03T09:55:28Z</dcterms:created>
  <dcterms:modified xsi:type="dcterms:W3CDTF">2022-06-03T09:55:47Z</dcterms:modified>
</cp:coreProperties>
</file>