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jbal.tomas\Downloads\"/>
    </mc:Choice>
  </mc:AlternateContent>
  <bookViews>
    <workbookView xWindow="0" yWindow="0" windowWidth="28800" windowHeight="12300"/>
  </bookViews>
  <sheets>
    <sheet name="arboristika slepý" sheetId="2" r:id="rId1"/>
    <sheet name="VR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5" i="2" l="1"/>
  <c r="R119" i="2"/>
  <c r="R139" i="2" l="1"/>
  <c r="S139" i="2" l="1"/>
  <c r="S119" i="2"/>
  <c r="S104" i="2"/>
  <c r="Q140" i="2" l="1"/>
  <c r="Q139" i="2"/>
  <c r="S128" i="2" l="1"/>
  <c r="S127" i="2"/>
  <c r="S152" i="2" s="1"/>
  <c r="S106" i="2"/>
  <c r="S8" i="2"/>
  <c r="R143" i="2" l="1"/>
  <c r="S143" i="2" s="1"/>
  <c r="R142" i="2"/>
  <c r="S142" i="2" s="1"/>
  <c r="R141" i="2"/>
  <c r="S141" i="2" s="1"/>
  <c r="R140" i="2"/>
  <c r="S3" i="2"/>
  <c r="S4" i="2"/>
  <c r="S5" i="2"/>
  <c r="S6" i="2"/>
  <c r="S7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2" i="2"/>
  <c r="S145" i="2"/>
  <c r="S140" i="2"/>
  <c r="S153" i="2"/>
  <c r="S125" i="2"/>
  <c r="S123" i="2"/>
  <c r="S122" i="2"/>
  <c r="S121" i="2"/>
  <c r="S120" i="2"/>
  <c r="S110" i="2"/>
  <c r="S151" i="2" s="1"/>
  <c r="S109" i="2"/>
  <c r="S150" i="2" s="1"/>
  <c r="S108" i="2"/>
  <c r="S149" i="2" s="1"/>
  <c r="S107" i="2"/>
  <c r="S148" i="2" s="1"/>
  <c r="S147" i="2"/>
  <c r="S112" i="2" l="1"/>
  <c r="S130" i="2" s="1"/>
  <c r="S155" i="2" l="1"/>
  <c r="S157" i="2" s="1"/>
  <c r="S158" i="2" s="1"/>
  <c r="S113" i="2"/>
  <c r="S114" i="2" s="1"/>
  <c r="S132" i="2" l="1"/>
  <c r="S133" i="2" s="1"/>
  <c r="S134" i="2" s="1"/>
  <c r="S159" i="2"/>
</calcChain>
</file>

<file path=xl/sharedStrings.xml><?xml version="1.0" encoding="utf-8"?>
<sst xmlns="http://schemas.openxmlformats.org/spreadsheetml/2006/main" count="790" uniqueCount="300">
  <si>
    <t>číslo stromu</t>
  </si>
  <si>
    <t>taxon</t>
  </si>
  <si>
    <t>průměr kmene (m)</t>
  </si>
  <si>
    <t>výška stromu (m)</t>
  </si>
  <si>
    <t>šířka koruny ve 2 kolmých směrech (m)</t>
  </si>
  <si>
    <t>šířka koruny průměrná (m)</t>
  </si>
  <si>
    <t>plocha koruny (m2)</t>
  </si>
  <si>
    <t>pařez (cm)</t>
  </si>
  <si>
    <t>technologie</t>
  </si>
  <si>
    <t>poznámka k technologii</t>
  </si>
  <si>
    <t>vazba</t>
  </si>
  <si>
    <t>hlavní typ řezu</t>
  </si>
  <si>
    <t>1. doplňkový typ řezu</t>
  </si>
  <si>
    <t>2. doplňkový typ řezu</t>
  </si>
  <si>
    <t>3. doplňkový typ řezu</t>
  </si>
  <si>
    <t>vazby</t>
  </si>
  <si>
    <t>kácení</t>
  </si>
  <si>
    <t>frézování pařezů</t>
  </si>
  <si>
    <t>cena celkem</t>
  </si>
  <si>
    <t>1</t>
  </si>
  <si>
    <t>lípa zelená (Tilia euchlora)</t>
  </si>
  <si>
    <t>65</t>
  </si>
  <si>
    <t>8x8</t>
  </si>
  <si>
    <t>8</t>
  </si>
  <si>
    <t>2</t>
  </si>
  <si>
    <t>lípa srdčitá (Tilia cordata)</t>
  </si>
  <si>
    <t>81</t>
  </si>
  <si>
    <t>10x13</t>
  </si>
  <si>
    <t>12</t>
  </si>
  <si>
    <t>3</t>
  </si>
  <si>
    <t>56</t>
  </si>
  <si>
    <t>7x10</t>
  </si>
  <si>
    <t>9</t>
  </si>
  <si>
    <t>TAH</t>
  </si>
  <si>
    <t>5</t>
  </si>
  <si>
    <t>17</t>
  </si>
  <si>
    <t>5x6</t>
  </si>
  <si>
    <t>6</t>
  </si>
  <si>
    <t>13</t>
  </si>
  <si>
    <t>48</t>
  </si>
  <si>
    <t>6x7</t>
  </si>
  <si>
    <t>7</t>
  </si>
  <si>
    <t>nevyšla TAH</t>
  </si>
  <si>
    <t>14</t>
  </si>
  <si>
    <t>42</t>
  </si>
  <si>
    <t>8x11</t>
  </si>
  <si>
    <t>10</t>
  </si>
  <si>
    <t>15</t>
  </si>
  <si>
    <t>50</t>
  </si>
  <si>
    <t>7x9</t>
  </si>
  <si>
    <t>36</t>
  </si>
  <si>
    <t>7x8</t>
  </si>
  <si>
    <t>18</t>
  </si>
  <si>
    <t>46</t>
  </si>
  <si>
    <t>19</t>
  </si>
  <si>
    <t>9x10</t>
  </si>
  <si>
    <t>20</t>
  </si>
  <si>
    <t>45</t>
  </si>
  <si>
    <t>11x9</t>
  </si>
  <si>
    <t>zapěstovat sekundární obrost, redukce k drátem, výměna vazby</t>
  </si>
  <si>
    <t>22</t>
  </si>
  <si>
    <t>30</t>
  </si>
  <si>
    <t>8x9</t>
  </si>
  <si>
    <t xml:space="preserve">redukce k tramvajovému sloupu </t>
  </si>
  <si>
    <t>24</t>
  </si>
  <si>
    <t>9x9</t>
  </si>
  <si>
    <t>zapěstovat sekundární obrost</t>
  </si>
  <si>
    <t>25</t>
  </si>
  <si>
    <t>58</t>
  </si>
  <si>
    <t>26</t>
  </si>
  <si>
    <t>67</t>
  </si>
  <si>
    <t>11x11</t>
  </si>
  <si>
    <t>11</t>
  </si>
  <si>
    <t>27</t>
  </si>
  <si>
    <t>60</t>
  </si>
  <si>
    <t>9x11</t>
  </si>
  <si>
    <t>28</t>
  </si>
  <si>
    <t>51</t>
  </si>
  <si>
    <t>29</t>
  </si>
  <si>
    <t>6x8</t>
  </si>
  <si>
    <t>32</t>
  </si>
  <si>
    <t>64</t>
  </si>
  <si>
    <t>redukce k vile</t>
  </si>
  <si>
    <t>33</t>
  </si>
  <si>
    <t>59</t>
  </si>
  <si>
    <t>8x10</t>
  </si>
  <si>
    <t>35</t>
  </si>
  <si>
    <t>55</t>
  </si>
  <si>
    <t>8x12</t>
  </si>
  <si>
    <t>57</t>
  </si>
  <si>
    <t>8x13</t>
  </si>
  <si>
    <t>37</t>
  </si>
  <si>
    <t>75</t>
  </si>
  <si>
    <t>11x14</t>
  </si>
  <si>
    <t>38</t>
  </si>
  <si>
    <t>49</t>
  </si>
  <si>
    <t>39</t>
  </si>
  <si>
    <t>44</t>
  </si>
  <si>
    <t>10x10</t>
  </si>
  <si>
    <t>41</t>
  </si>
  <si>
    <t>43</t>
  </si>
  <si>
    <t>40</t>
  </si>
  <si>
    <t xml:space="preserve">odlehčit větev do zahrady </t>
  </si>
  <si>
    <t>47</t>
  </si>
  <si>
    <t>8x 9</t>
  </si>
  <si>
    <t>54</t>
  </si>
  <si>
    <t>10x11</t>
  </si>
  <si>
    <t>52</t>
  </si>
  <si>
    <t>53</t>
  </si>
  <si>
    <t>11x13</t>
  </si>
  <si>
    <t xml:space="preserve">zapěstovat sekundární obrost, redukovat větev nad tratí </t>
  </si>
  <si>
    <t>9x7</t>
  </si>
  <si>
    <t>zakrátit kolmý výhon nad lavičkou</t>
  </si>
  <si>
    <t>61</t>
  </si>
  <si>
    <t>63</t>
  </si>
  <si>
    <t>66</t>
  </si>
  <si>
    <t>14x13</t>
  </si>
  <si>
    <t xml:space="preserve">zapěstovat sekundární obrost, redukce k drátům </t>
  </si>
  <si>
    <t>68</t>
  </si>
  <si>
    <t>6x10</t>
  </si>
  <si>
    <t>69</t>
  </si>
  <si>
    <t>zapěstovat sekundární obrost, redukce k drátům, odlehčit větev nad zahradu, výměna vazby</t>
  </si>
  <si>
    <t>70</t>
  </si>
  <si>
    <t>71</t>
  </si>
  <si>
    <t xml:space="preserve">redukce k drátům </t>
  </si>
  <si>
    <t>72</t>
  </si>
  <si>
    <t>zapěstovat sekundární obrost, výměna vazby</t>
  </si>
  <si>
    <t>74</t>
  </si>
  <si>
    <t>62</t>
  </si>
  <si>
    <t>76</t>
  </si>
  <si>
    <t>12x15</t>
  </si>
  <si>
    <t>zapěstovat sekundární obrost, odlehčit větev nad dráty, TAH</t>
  </si>
  <si>
    <t>78</t>
  </si>
  <si>
    <t>7x13</t>
  </si>
  <si>
    <t>79</t>
  </si>
  <si>
    <t>12x16</t>
  </si>
  <si>
    <t>80</t>
  </si>
  <si>
    <t>výměna vazby</t>
  </si>
  <si>
    <t>10x9</t>
  </si>
  <si>
    <t>odlehčit drobnější kodominantní výhon</t>
  </si>
  <si>
    <t>82</t>
  </si>
  <si>
    <t>82a</t>
  </si>
  <si>
    <t>2.5x2</t>
  </si>
  <si>
    <t>83</t>
  </si>
  <si>
    <t>redukovat část k dubu</t>
  </si>
  <si>
    <t>85</t>
  </si>
  <si>
    <t>7x11</t>
  </si>
  <si>
    <t>odlehčit část nad chodníkem k parku</t>
  </si>
  <si>
    <t>86</t>
  </si>
  <si>
    <t>9x12</t>
  </si>
  <si>
    <t>88</t>
  </si>
  <si>
    <t>89</t>
  </si>
  <si>
    <t>90</t>
  </si>
  <si>
    <t>10x12</t>
  </si>
  <si>
    <t>92</t>
  </si>
  <si>
    <t>výměna vazby, zapěstovat sekundární obrost, redukce ke sloupu S-RLSP sloup, citlivé opakování obvodové redukce, nezvětšovat rozsah spíše probrat výmladky a zakrátit/přibrzdit ponechané</t>
  </si>
  <si>
    <t>93</t>
  </si>
  <si>
    <t>redukovat větev k drátům, TAH</t>
  </si>
  <si>
    <t>94</t>
  </si>
  <si>
    <t>13x14</t>
  </si>
  <si>
    <t>95</t>
  </si>
  <si>
    <t>97</t>
  </si>
  <si>
    <t>98</t>
  </si>
  <si>
    <t>100</t>
  </si>
  <si>
    <t>101</t>
  </si>
  <si>
    <t>102</t>
  </si>
  <si>
    <t>104</t>
  </si>
  <si>
    <t>105</t>
  </si>
  <si>
    <t>strukturální zdravotní řez</t>
  </si>
  <si>
    <t>106</t>
  </si>
  <si>
    <t>redukovat dvě stagnující větve k domu, zapěstovat sekundární obrost</t>
  </si>
  <si>
    <t>108</t>
  </si>
  <si>
    <t>109</t>
  </si>
  <si>
    <t>TAH (po odkácení zvýšená větrná zátěž na okolí stromy)</t>
  </si>
  <si>
    <t>110</t>
  </si>
  <si>
    <t>112</t>
  </si>
  <si>
    <t>14x9</t>
  </si>
  <si>
    <t>114</t>
  </si>
  <si>
    <t>8x7</t>
  </si>
  <si>
    <t>115</t>
  </si>
  <si>
    <t>4.5x4</t>
  </si>
  <si>
    <t>4</t>
  </si>
  <si>
    <t>120</t>
  </si>
  <si>
    <t>126</t>
  </si>
  <si>
    <t>127</t>
  </si>
  <si>
    <t>lípa velkolistá (Tilia platyphyllos)</t>
  </si>
  <si>
    <t>7x12</t>
  </si>
  <si>
    <t>redukce k domu</t>
  </si>
  <si>
    <t>130</t>
  </si>
  <si>
    <t>131</t>
  </si>
  <si>
    <t>132</t>
  </si>
  <si>
    <t>133</t>
  </si>
  <si>
    <t>135</t>
  </si>
  <si>
    <t>136</t>
  </si>
  <si>
    <t>137</t>
  </si>
  <si>
    <t>138</t>
  </si>
  <si>
    <t>139</t>
  </si>
  <si>
    <t>TAH (kontrola - vizuálně strom bez významných poškození)</t>
  </si>
  <si>
    <t>140</t>
  </si>
  <si>
    <t>141</t>
  </si>
  <si>
    <t>6x6</t>
  </si>
  <si>
    <t>142</t>
  </si>
  <si>
    <t>143</t>
  </si>
  <si>
    <t>7x7</t>
  </si>
  <si>
    <t>144</t>
  </si>
  <si>
    <t>4x5</t>
  </si>
  <si>
    <t>opravný řez</t>
  </si>
  <si>
    <t>145</t>
  </si>
  <si>
    <t>5x5</t>
  </si>
  <si>
    <t>množ.</t>
  </si>
  <si>
    <t>jedn.cena</t>
  </si>
  <si>
    <t>NNO</t>
  </si>
  <si>
    <t>Likvidace klestu po řezu štěpkováním (objem vzniklé štěpky)</t>
  </si>
  <si>
    <t>m3</t>
  </si>
  <si>
    <t>cena za hlavní typ řezu</t>
  </si>
  <si>
    <t>cena za doplňkový řez 1</t>
  </si>
  <si>
    <t>cena za doplňkový řez 2</t>
  </si>
  <si>
    <t>cena za doplňkový řez 3</t>
  </si>
  <si>
    <t>cena za vazby</t>
  </si>
  <si>
    <t>cena celkem bez DPH</t>
  </si>
  <si>
    <t>DPH 21%</t>
  </si>
  <si>
    <t>cena celkem včetně DPH</t>
  </si>
  <si>
    <t>NEUZNATELNÉ NÁKLADY</t>
  </si>
  <si>
    <t>Likvidace klestu po kácení štěpkováním (objem vzniklé štěpky)</t>
  </si>
  <si>
    <t>Přesun hmoty pro sadovnické a krajinářské úpravy vodorovně do 5000 m</t>
  </si>
  <si>
    <t>t</t>
  </si>
  <si>
    <t>Vodorovné přemístění kmenů stromů listnatých do 1 km D kmene přes 500 do 700 mm</t>
  </si>
  <si>
    <t>ks</t>
  </si>
  <si>
    <t>Vodorovné přemístění kmenů stromů listnatých do 1 km D kmene přes 700 do 900 mm</t>
  </si>
  <si>
    <t>Příplatek k vodorovnému přemístění kmenů stromů listnatých D kmene přes 500 do 700 mm ZKD 1 km(požadovná vzdálenost do 5 km)</t>
  </si>
  <si>
    <t>Příplatek k vodorovnému přemístění kmenů stromů listnatých D kmene přes 700 do 900 mm ZKD 1 km (požadovaná vzdálenost do 5 km)</t>
  </si>
  <si>
    <t>kácení stromů</t>
  </si>
  <si>
    <t>odfrézování pařezů</t>
  </si>
  <si>
    <t>CELKOVÉ NÁKLADY</t>
  </si>
  <si>
    <t>Likvidace klestu po řezu a kácení štěpkováním (objem vzniklé štěpky)</t>
  </si>
  <si>
    <t>cena za kácení</t>
  </si>
  <si>
    <t>cena za odstranění pařezů</t>
  </si>
  <si>
    <t>S-RZ</t>
  </si>
  <si>
    <t>S-RV</t>
  </si>
  <si>
    <t>S-RO20, S-RZ</t>
  </si>
  <si>
    <t>S-TP, S-RO20, S-RZ</t>
  </si>
  <si>
    <t>S-TP, S-RO20, S-RB</t>
  </si>
  <si>
    <t>S-RO20, S-RZ, S-RLLR</t>
  </si>
  <si>
    <t>S-RZ, S-RLLR</t>
  </si>
  <si>
    <t>S-TP, S-RO20, S-RZ, S-RLLR</t>
  </si>
  <si>
    <t>S-RO20, S-RLLR</t>
  </si>
  <si>
    <t>S-RO10, S-RZ, S-RLLR</t>
  </si>
  <si>
    <t>S-RZ, S-RLPV</t>
  </si>
  <si>
    <t>S-RV, S-RLPV</t>
  </si>
  <si>
    <t>S-RZ, S-RLSP, S-RLPV</t>
  </si>
  <si>
    <t>S-RZ, S-RLSP</t>
  </si>
  <si>
    <t>S-RO20, S-RZ, S-RLSP</t>
  </si>
  <si>
    <t>S-RZ, S-RLLR, S-RLSP</t>
  </si>
  <si>
    <t>S-TP, S-RO20, S-RZ, S-RLLR, S-RLSP</t>
  </si>
  <si>
    <t>S-RZ, S-OV</t>
  </si>
  <si>
    <t>S-RO20, S-RZ, S-OV</t>
  </si>
  <si>
    <t>S-RZ, S-RLSP, S-OV</t>
  </si>
  <si>
    <t>S-RO20, S-RZ, S-RLLR, S-OV</t>
  </si>
  <si>
    <t>S-TP, S-RO30, S-RZ, S-OV</t>
  </si>
  <si>
    <t>S-KPP, S-OF</t>
  </si>
  <si>
    <t>S-RO20, S-RZ, S-OV, S-TP</t>
  </si>
  <si>
    <t>S-RLSP, S-RZ</t>
  </si>
  <si>
    <t>1xVD4</t>
  </si>
  <si>
    <t>3xVD4Δ</t>
  </si>
  <si>
    <t>1xVD4, 2xVD4</t>
  </si>
  <si>
    <t>redukovat nezakrácené z habitu vybíhající větve, TAH</t>
  </si>
  <si>
    <t>S-TP, S-RO20, S-RZ, S-OV</t>
  </si>
  <si>
    <t>redukovat nezakrácené větve v periferii nad obchodníkem, zapěstovat sekundární obrost</t>
  </si>
  <si>
    <t>VRN</t>
  </si>
  <si>
    <t>Liberec</t>
  </si>
  <si>
    <t>Výčet ostatních a vedlejších nákladů, nezbytných pro realizaci díla a zahrnutých do 1% nákladů VRN v Rekapitulaci</t>
  </si>
  <si>
    <t>P.Č.</t>
  </si>
  <si>
    <t>TEXT</t>
  </si>
  <si>
    <t>M.J.</t>
  </si>
  <si>
    <t>MNOŽSTVÍ</t>
  </si>
  <si>
    <t>zařízení staveniště a související náklady</t>
  </si>
  <si>
    <t>kpt</t>
  </si>
  <si>
    <t>případné zajištění povolení záboru veřejného prostranství či komunikací nutných k provedení prací, včetně úhrady poplatků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</si>
  <si>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</si>
  <si>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</si>
  <si>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</si>
  <si>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</si>
  <si>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</si>
  <si>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</si>
  <si>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>průběžná fotodokumentace z průběhu provádění zakázky (digitální forma) především fotodokumentace dřevin před ošetřením a po ošetření</t>
  </si>
  <si>
    <t>Vedlejší rozpočtové náklady 1% (zajištění pracoviště apod.)</t>
  </si>
  <si>
    <t xml:space="preserve">HODNOCENÍ STAVU STROMŮ </t>
  </si>
  <si>
    <t>Lipová alej - Masarykova třída, Liberec</t>
  </si>
  <si>
    <t>nevyšla TAH 9/2022</t>
  </si>
  <si>
    <t>S-RO20, S-RZ, S-RLSP, S-RLLR</t>
  </si>
  <si>
    <t>S-RO 20% nejméně o 3m, na celkovou maximální výšku 16m, S-RLSP, S-RLLR přetížených větví</t>
  </si>
  <si>
    <t>S-RO20, S-RZ, S-RLR</t>
  </si>
  <si>
    <t>zapěstovat sekundární obrost, redukce přetížených větví</t>
  </si>
  <si>
    <t xml:space="preserve">S-RO 20% nejméně o 3,5m na maximální výšku 13,5m, zapěstovat sekundární obrost, redukce přetížených větví, zredukovat nejdelší výhon na periferii </t>
  </si>
  <si>
    <t>S-RO 20% nejméně o 3 m na maximální výšku 15,5m, 3xS-VDH4t, S-RLLR přetížených větví a odlehčit větev nad dráty</t>
  </si>
  <si>
    <t>S-R0 20% snížit o 2m na celkovou výšku 19m, S-RLLR vykloněné části o 20%, výměna vazby</t>
  </si>
  <si>
    <t>S-RO20% nejméně o 3,5m na celkovou
maximální výšku 15,5m, S-OV, S-RLSP, S-RLLR
přetížených větví,zapěstovat sekundární obrost, zkrátit větve k muzeu</t>
  </si>
  <si>
    <t>nevyšel TOM</t>
  </si>
  <si>
    <t>S-RO 20% nejméně o 3,5m, na celkovou maximální výšku 16,5m. S-RLSP. SRLPV 4,5m, S-RLLR přetížených větví</t>
  </si>
  <si>
    <t>S-RO 20% nejméně o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</si>
</sst>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6" fillId="0" borderId="0"/>
    <xf numFmtId="0" fontId="16" fillId="0" borderId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/>
    <xf numFmtId="0" fontId="0" fillId="0" borderId="0" xfId="0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/>
    <xf numFmtId="0" fontId="6" fillId="0" borderId="7" xfId="1" applyFont="1" applyFill="1" applyBorder="1" applyAlignment="1" applyProtection="1"/>
    <xf numFmtId="0" fontId="5" fillId="0" borderId="7" xfId="1" applyFont="1" applyBorder="1" applyProtection="1"/>
    <xf numFmtId="0" fontId="6" fillId="0" borderId="7" xfId="1" applyFont="1" applyBorder="1" applyProtection="1"/>
    <xf numFmtId="0" fontId="5" fillId="0" borderId="8" xfId="1" applyFont="1" applyBorder="1" applyProtection="1"/>
    <xf numFmtId="0" fontId="5" fillId="0" borderId="9" xfId="1" applyFont="1" applyBorder="1" applyAlignment="1">
      <alignment horizontal="center"/>
    </xf>
    <xf numFmtId="0" fontId="6" fillId="0" borderId="3" xfId="1" applyFont="1" applyBorder="1" applyAlignment="1" applyProtection="1">
      <alignment horizontal="center"/>
    </xf>
    <xf numFmtId="165" fontId="6" fillId="5" borderId="10" xfId="1" applyNumberFormat="1" applyFont="1" applyFill="1" applyBorder="1" applyProtection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 applyProtection="1">
      <alignment horizontal="right"/>
    </xf>
    <xf numFmtId="0" fontId="5" fillId="0" borderId="0" xfId="1" applyFont="1" applyBorder="1" applyProtection="1"/>
    <xf numFmtId="0" fontId="6" fillId="0" borderId="0" xfId="1" applyFont="1" applyBorder="1" applyAlignment="1" applyProtection="1">
      <alignment horizontal="center"/>
    </xf>
    <xf numFmtId="0" fontId="5" fillId="0" borderId="0" xfId="1" applyFont="1" applyBorder="1"/>
    <xf numFmtId="0" fontId="6" fillId="0" borderId="0" xfId="1" applyFont="1" applyBorder="1" applyProtection="1"/>
    <xf numFmtId="164" fontId="6" fillId="0" borderId="11" xfId="1" applyNumberFormat="1" applyFont="1" applyBorder="1" applyProtection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right"/>
    </xf>
    <xf numFmtId="0" fontId="8" fillId="0" borderId="0" xfId="1" applyFont="1" applyBorder="1" applyAlignment="1" applyProtection="1">
      <alignment horizontal="right"/>
    </xf>
    <xf numFmtId="0" fontId="9" fillId="0" borderId="0" xfId="1" applyFont="1" applyBorder="1" applyProtection="1"/>
    <xf numFmtId="164" fontId="8" fillId="5" borderId="10" xfId="1" applyNumberFormat="1" applyFont="1" applyFill="1" applyBorder="1" applyProtection="1"/>
    <xf numFmtId="164" fontId="8" fillId="6" borderId="10" xfId="1" applyNumberFormat="1" applyFont="1" applyFill="1" applyBorder="1" applyProtection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6" xfId="1" applyFont="1" applyBorder="1"/>
    <xf numFmtId="0" fontId="6" fillId="0" borderId="16" xfId="1" applyFont="1" applyFill="1" applyBorder="1" applyAlignment="1" applyProtection="1">
      <alignment horizontal="right"/>
    </xf>
    <xf numFmtId="0" fontId="5" fillId="0" borderId="16" xfId="1" applyFont="1" applyBorder="1" applyProtection="1"/>
    <xf numFmtId="0" fontId="5" fillId="0" borderId="17" xfId="1" applyFont="1" applyBorder="1" applyProtection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Fill="1" applyAlignment="1">
      <alignment horizontal="left"/>
    </xf>
    <xf numFmtId="164" fontId="10" fillId="0" borderId="0" xfId="1" applyNumberFormat="1" applyFont="1" applyAlignment="1">
      <alignment horizontal="right"/>
    </xf>
    <xf numFmtId="0" fontId="6" fillId="0" borderId="7" xfId="1" applyFont="1" applyFill="1" applyBorder="1" applyAlignment="1">
      <alignment horizontal="left"/>
    </xf>
    <xf numFmtId="0" fontId="6" fillId="0" borderId="7" xfId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/>
    </xf>
    <xf numFmtId="0" fontId="6" fillId="0" borderId="14" xfId="1" applyFont="1" applyBorder="1" applyAlignment="1" applyProtection="1">
      <alignment horizontal="center" vertical="center"/>
    </xf>
    <xf numFmtId="165" fontId="6" fillId="5" borderId="10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4" fontId="6" fillId="5" borderId="10" xfId="1" applyNumberFormat="1" applyFont="1" applyFill="1" applyBorder="1" applyProtection="1"/>
    <xf numFmtId="0" fontId="6" fillId="0" borderId="0" xfId="1" applyFont="1" applyBorder="1" applyAlignment="1" applyProtection="1"/>
    <xf numFmtId="164" fontId="6" fillId="0" borderId="11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164" fontId="8" fillId="7" borderId="10" xfId="1" applyNumberFormat="1" applyFont="1" applyFill="1" applyBorder="1" applyAlignment="1">
      <alignment horizontal="right" vertical="center"/>
    </xf>
    <xf numFmtId="164" fontId="8" fillId="6" borderId="10" xfId="1" applyNumberFormat="1" applyFont="1" applyFill="1" applyBorder="1" applyAlignment="1">
      <alignment horizontal="right" vertical="center"/>
    </xf>
    <xf numFmtId="0" fontId="5" fillId="0" borderId="17" xfId="1" applyFont="1" applyBorder="1"/>
    <xf numFmtId="0" fontId="10" fillId="0" borderId="0" xfId="1" applyFont="1"/>
    <xf numFmtId="0" fontId="6" fillId="0" borderId="0" xfId="1" applyFont="1" applyBorder="1" applyAlignment="1">
      <alignment horizontal="center" vertical="center"/>
    </xf>
    <xf numFmtId="164" fontId="0" fillId="0" borderId="0" xfId="0" applyNumberFormat="1"/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5" fontId="6" fillId="4" borderId="3" xfId="1" applyNumberFormat="1" applyFont="1" applyFill="1" applyBorder="1" applyAlignment="1" applyProtection="1">
      <alignment horizontal="right" vertical="center"/>
      <protection locked="0"/>
    </xf>
    <xf numFmtId="0" fontId="6" fillId="0" borderId="14" xfId="1" applyFont="1" applyBorder="1" applyAlignment="1">
      <alignment horizontal="center" vertic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5" fillId="0" borderId="0" xfId="2" applyFont="1" applyFill="1" applyBorder="1" applyAlignment="1">
      <alignment horizontal="left" vertical="center"/>
    </xf>
    <xf numFmtId="0" fontId="11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19" xfId="2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vertical="center" wrapText="1"/>
    </xf>
    <xf numFmtId="0" fontId="11" fillId="0" borderId="19" xfId="4" applyFont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19" xfId="4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164" fontId="6" fillId="0" borderId="11" xfId="1" applyNumberFormat="1" applyFont="1" applyFill="1" applyBorder="1" applyProtection="1"/>
    <xf numFmtId="0" fontId="6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2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/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5" xfId="0" applyNumberFormat="1" applyFont="1" applyFill="1" applyBorder="1"/>
    <xf numFmtId="164" fontId="6" fillId="3" borderId="3" xfId="0" applyNumberFormat="1" applyFont="1" applyFill="1" applyBorder="1" applyAlignment="1" applyProtection="1">
      <alignment horizontal="right" vertical="center"/>
      <protection locked="0"/>
    </xf>
    <xf numFmtId="164" fontId="6" fillId="3" borderId="5" xfId="0" applyNumberFormat="1" applyFont="1" applyFill="1" applyBorder="1" applyAlignment="1" applyProtection="1">
      <alignment horizontal="right" vertical="center"/>
      <protection locked="0"/>
    </xf>
    <xf numFmtId="164" fontId="6" fillId="3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0" borderId="3" xfId="1" applyFont="1" applyBorder="1" applyAlignment="1" applyProtection="1">
      <alignment horizontal="right"/>
    </xf>
    <xf numFmtId="0" fontId="6" fillId="0" borderId="3" xfId="1" applyFont="1" applyFill="1" applyBorder="1" applyAlignment="1" applyProtection="1">
      <alignment horizontal="right"/>
    </xf>
    <xf numFmtId="0" fontId="6" fillId="0" borderId="12" xfId="1" applyFont="1" applyBorder="1" applyAlignment="1" applyProtection="1">
      <alignment horizontal="right"/>
    </xf>
    <xf numFmtId="0" fontId="6" fillId="0" borderId="13" xfId="1" applyFont="1" applyBorder="1" applyAlignment="1" applyProtection="1">
      <alignment horizontal="right"/>
    </xf>
    <xf numFmtId="0" fontId="6" fillId="0" borderId="14" xfId="1" applyFont="1" applyBorder="1" applyAlignment="1" applyProtection="1">
      <alignment horizontal="right"/>
    </xf>
    <xf numFmtId="0" fontId="6" fillId="0" borderId="1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 applyProtection="1">
      <alignment horizontal="right" wrapText="1"/>
    </xf>
    <xf numFmtId="0" fontId="6" fillId="0" borderId="1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65" fontId="6" fillId="4" borderId="3" xfId="1" applyNumberFormat="1" applyFont="1" applyFill="1" applyBorder="1" applyAlignment="1" applyProtection="1">
      <alignment horizontal="right" vertical="center"/>
      <protection locked="0"/>
    </xf>
    <xf numFmtId="165" fontId="6" fillId="5" borderId="10" xfId="1" applyNumberFormat="1" applyFont="1" applyFill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2" fillId="0" borderId="0" xfId="0" applyFont="1" applyAlignment="1">
      <alignment horizontal="left"/>
    </xf>
    <xf numFmtId="165" fontId="6" fillId="0" borderId="3" xfId="1" applyNumberFormat="1" applyFont="1" applyFill="1" applyBorder="1" applyAlignment="1" applyProtection="1">
      <alignment horizontal="right" vertical="center"/>
    </xf>
    <xf numFmtId="165" fontId="6" fillId="0" borderId="3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</cellXfs>
  <cellStyles count="5">
    <cellStyle name="Normální" xfId="0" builtinId="0"/>
    <cellStyle name="normální 2" xfId="4"/>
    <cellStyle name="Normální 3" xfId="1"/>
    <cellStyle name="normální 5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topLeftCell="A89" zoomScaleNormal="100" workbookViewId="0">
      <selection activeCell="L100" sqref="L100"/>
    </sheetView>
  </sheetViews>
  <sheetFormatPr defaultRowHeight="15" x14ac:dyDescent="0.25"/>
  <cols>
    <col min="1" max="1" width="4" bestFit="1" customWidth="1"/>
    <col min="2" max="2" width="28.140625" bestFit="1" customWidth="1"/>
    <col min="3" max="3" width="3.28515625" bestFit="1" customWidth="1"/>
    <col min="4" max="4" width="3.28515625" style="11" bestFit="1" customWidth="1"/>
    <col min="5" max="5" width="5.85546875" style="11" bestFit="1" customWidth="1"/>
    <col min="6" max="6" width="5.7109375" style="11" bestFit="1" customWidth="1"/>
    <col min="7" max="8" width="4" style="11" bestFit="1" customWidth="1"/>
    <col min="9" max="9" width="18.28515625" customWidth="1"/>
    <col min="10" max="10" width="28.42578125" customWidth="1"/>
    <col min="11" max="11" width="6.85546875" bestFit="1" customWidth="1"/>
    <col min="12" max="12" width="8.5703125" bestFit="1" customWidth="1"/>
    <col min="13" max="15" width="9" bestFit="1" customWidth="1"/>
    <col min="16" max="17" width="8.7109375" bestFit="1" customWidth="1"/>
    <col min="18" max="18" width="11.140625" bestFit="1" customWidth="1"/>
    <col min="19" max="19" width="15.28515625" customWidth="1"/>
    <col min="20" max="20" width="9.85546875" bestFit="1" customWidth="1"/>
  </cols>
  <sheetData>
    <row r="1" spans="1:19" ht="94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5" t="s">
        <v>17</v>
      </c>
      <c r="S1" s="6" t="s">
        <v>18</v>
      </c>
    </row>
    <row r="2" spans="1:19" x14ac:dyDescent="0.25">
      <c r="A2" s="8" t="s">
        <v>19</v>
      </c>
      <c r="B2" s="7" t="s">
        <v>20</v>
      </c>
      <c r="C2" s="8" t="s">
        <v>21</v>
      </c>
      <c r="D2" s="8">
        <v>25</v>
      </c>
      <c r="E2" s="8" t="s">
        <v>22</v>
      </c>
      <c r="F2" s="8" t="s">
        <v>23</v>
      </c>
      <c r="G2" s="8">
        <v>200</v>
      </c>
      <c r="H2" s="8">
        <v>89</v>
      </c>
      <c r="I2" s="7" t="s">
        <v>239</v>
      </c>
      <c r="J2" s="7"/>
      <c r="K2" s="7"/>
      <c r="L2" s="67"/>
      <c r="M2" s="67"/>
      <c r="N2" s="9"/>
      <c r="O2" s="9"/>
      <c r="P2" s="9"/>
      <c r="Q2" s="9"/>
      <c r="R2" s="9"/>
      <c r="S2" s="10">
        <f>L2+M2+N2+O2+P2+Q2+R2</f>
        <v>0</v>
      </c>
    </row>
    <row r="3" spans="1:19" x14ac:dyDescent="0.25">
      <c r="A3" s="94" t="s">
        <v>24</v>
      </c>
      <c r="B3" s="95" t="s">
        <v>25</v>
      </c>
      <c r="C3" s="94" t="s">
        <v>26</v>
      </c>
      <c r="D3" s="94">
        <v>26</v>
      </c>
      <c r="E3" s="94" t="s">
        <v>27</v>
      </c>
      <c r="F3" s="94" t="s">
        <v>28</v>
      </c>
      <c r="G3" s="94">
        <v>312</v>
      </c>
      <c r="H3" s="94">
        <v>111</v>
      </c>
      <c r="I3" s="95" t="s">
        <v>239</v>
      </c>
      <c r="J3" s="95"/>
      <c r="K3" s="95"/>
      <c r="L3" s="96"/>
      <c r="M3" s="96"/>
      <c r="N3" s="97"/>
      <c r="O3" s="97"/>
      <c r="P3" s="97"/>
      <c r="Q3" s="97"/>
      <c r="R3" s="97"/>
      <c r="S3" s="98">
        <f t="shared" ref="S3:S66" si="0">L3+M3+N3+O3+P3+Q3+R3</f>
        <v>0</v>
      </c>
    </row>
    <row r="4" spans="1:19" x14ac:dyDescent="0.25">
      <c r="A4" s="94" t="s">
        <v>29</v>
      </c>
      <c r="B4" s="95" t="s">
        <v>20</v>
      </c>
      <c r="C4" s="94" t="s">
        <v>30</v>
      </c>
      <c r="D4" s="94">
        <v>22</v>
      </c>
      <c r="E4" s="94" t="s">
        <v>31</v>
      </c>
      <c r="F4" s="94" t="s">
        <v>32</v>
      </c>
      <c r="G4" s="94">
        <v>198</v>
      </c>
      <c r="H4" s="94">
        <v>77</v>
      </c>
      <c r="I4" s="95" t="s">
        <v>241</v>
      </c>
      <c r="J4" s="95" t="s">
        <v>33</v>
      </c>
      <c r="K4" s="95"/>
      <c r="L4" s="96"/>
      <c r="M4" s="96"/>
      <c r="N4" s="97"/>
      <c r="O4" s="97"/>
      <c r="P4" s="97"/>
      <c r="Q4" s="97"/>
      <c r="R4" s="97"/>
      <c r="S4" s="98">
        <f t="shared" si="0"/>
        <v>0</v>
      </c>
    </row>
    <row r="5" spans="1:19" x14ac:dyDescent="0.25">
      <c r="A5" s="94" t="s">
        <v>34</v>
      </c>
      <c r="B5" s="95" t="s">
        <v>25</v>
      </c>
      <c r="C5" s="94" t="s">
        <v>35</v>
      </c>
      <c r="D5" s="94">
        <v>8</v>
      </c>
      <c r="E5" s="94" t="s">
        <v>36</v>
      </c>
      <c r="F5" s="94" t="s">
        <v>37</v>
      </c>
      <c r="G5" s="94">
        <v>48</v>
      </c>
      <c r="H5" s="94">
        <v>23</v>
      </c>
      <c r="I5" s="95" t="s">
        <v>249</v>
      </c>
      <c r="J5" s="95"/>
      <c r="K5" s="95"/>
      <c r="L5" s="96"/>
      <c r="M5" s="96"/>
      <c r="N5" s="96"/>
      <c r="O5" s="97"/>
      <c r="P5" s="97"/>
      <c r="Q5" s="97"/>
      <c r="R5" s="97"/>
      <c r="S5" s="98">
        <f t="shared" si="0"/>
        <v>0</v>
      </c>
    </row>
    <row r="6" spans="1:19" x14ac:dyDescent="0.25">
      <c r="A6" s="94" t="s">
        <v>38</v>
      </c>
      <c r="B6" s="95" t="s">
        <v>20</v>
      </c>
      <c r="C6" s="94" t="s">
        <v>39</v>
      </c>
      <c r="D6" s="94">
        <v>16</v>
      </c>
      <c r="E6" s="94" t="s">
        <v>40</v>
      </c>
      <c r="F6" s="94" t="s">
        <v>41</v>
      </c>
      <c r="G6" s="94">
        <v>112</v>
      </c>
      <c r="H6" s="94">
        <v>66</v>
      </c>
      <c r="I6" s="95" t="s">
        <v>259</v>
      </c>
      <c r="J6" s="95" t="s">
        <v>42</v>
      </c>
      <c r="K6" s="95"/>
      <c r="L6" s="97"/>
      <c r="M6" s="97"/>
      <c r="N6" s="97"/>
      <c r="O6" s="97"/>
      <c r="P6" s="97"/>
      <c r="Q6" s="96"/>
      <c r="R6" s="96"/>
      <c r="S6" s="98">
        <f t="shared" si="0"/>
        <v>0</v>
      </c>
    </row>
    <row r="7" spans="1:19" s="93" customFormat="1" x14ac:dyDescent="0.25">
      <c r="A7" s="107" t="s">
        <v>43</v>
      </c>
      <c r="B7" s="108" t="s">
        <v>25</v>
      </c>
      <c r="C7" s="107" t="s">
        <v>44</v>
      </c>
      <c r="D7" s="107">
        <v>17</v>
      </c>
      <c r="E7" s="107" t="s">
        <v>45</v>
      </c>
      <c r="F7" s="107" t="s">
        <v>46</v>
      </c>
      <c r="G7" s="107">
        <v>170</v>
      </c>
      <c r="H7" s="107">
        <v>57</v>
      </c>
      <c r="I7" s="108" t="s">
        <v>259</v>
      </c>
      <c r="J7" s="108" t="s">
        <v>288</v>
      </c>
      <c r="K7" s="109"/>
      <c r="L7" s="105"/>
      <c r="M7" s="105"/>
      <c r="N7" s="99"/>
      <c r="O7" s="97"/>
      <c r="P7" s="97"/>
      <c r="Q7" s="96"/>
      <c r="R7" s="96"/>
      <c r="S7" s="100">
        <f t="shared" si="0"/>
        <v>0</v>
      </c>
    </row>
    <row r="8" spans="1:19" s="93" customFormat="1" ht="51" x14ac:dyDescent="0.25">
      <c r="A8" s="107" t="s">
        <v>47</v>
      </c>
      <c r="B8" s="108" t="s">
        <v>20</v>
      </c>
      <c r="C8" s="107" t="s">
        <v>48</v>
      </c>
      <c r="D8" s="107">
        <v>19</v>
      </c>
      <c r="E8" s="107" t="s">
        <v>49</v>
      </c>
      <c r="F8" s="107" t="s">
        <v>23</v>
      </c>
      <c r="G8" s="107">
        <v>152</v>
      </c>
      <c r="H8" s="107">
        <v>68</v>
      </c>
      <c r="I8" s="108" t="s">
        <v>289</v>
      </c>
      <c r="J8" s="108" t="s">
        <v>298</v>
      </c>
      <c r="K8" s="108"/>
      <c r="L8" s="101"/>
      <c r="M8" s="101"/>
      <c r="N8" s="101"/>
      <c r="O8" s="101"/>
      <c r="P8" s="97"/>
      <c r="Q8" s="97"/>
      <c r="R8" s="97"/>
      <c r="S8" s="100">
        <f>L8+M8+N8+O8+P8+Q8+R8</f>
        <v>0</v>
      </c>
    </row>
    <row r="9" spans="1:19" x14ac:dyDescent="0.25">
      <c r="A9" s="94" t="s">
        <v>35</v>
      </c>
      <c r="B9" s="95" t="s">
        <v>25</v>
      </c>
      <c r="C9" s="94" t="s">
        <v>50</v>
      </c>
      <c r="D9" s="94">
        <v>16</v>
      </c>
      <c r="E9" s="94" t="s">
        <v>51</v>
      </c>
      <c r="F9" s="94" t="s">
        <v>23</v>
      </c>
      <c r="G9" s="94">
        <v>128</v>
      </c>
      <c r="H9" s="94">
        <v>49</v>
      </c>
      <c r="I9" s="95" t="s">
        <v>254</v>
      </c>
      <c r="J9" s="95"/>
      <c r="K9" s="95"/>
      <c r="L9" s="102"/>
      <c r="M9" s="102"/>
      <c r="N9" s="97"/>
      <c r="O9" s="97"/>
      <c r="P9" s="97"/>
      <c r="Q9" s="97"/>
      <c r="R9" s="97"/>
      <c r="S9" s="98">
        <f t="shared" si="0"/>
        <v>0</v>
      </c>
    </row>
    <row r="10" spans="1:19" x14ac:dyDescent="0.25">
      <c r="A10" s="94" t="s">
        <v>52</v>
      </c>
      <c r="B10" s="95" t="s">
        <v>20</v>
      </c>
      <c r="C10" s="94" t="s">
        <v>53</v>
      </c>
      <c r="D10" s="94">
        <v>19</v>
      </c>
      <c r="E10" s="94" t="s">
        <v>31</v>
      </c>
      <c r="F10" s="94" t="s">
        <v>32</v>
      </c>
      <c r="G10" s="94">
        <v>171</v>
      </c>
      <c r="H10" s="94">
        <v>63</v>
      </c>
      <c r="I10" s="95" t="s">
        <v>255</v>
      </c>
      <c r="J10" s="95"/>
      <c r="K10" s="95"/>
      <c r="L10" s="96"/>
      <c r="M10" s="96"/>
      <c r="N10" s="96"/>
      <c r="O10" s="97"/>
      <c r="P10" s="97"/>
      <c r="Q10" s="97"/>
      <c r="R10" s="97"/>
      <c r="S10" s="98">
        <f t="shared" si="0"/>
        <v>0</v>
      </c>
    </row>
    <row r="11" spans="1:19" x14ac:dyDescent="0.25">
      <c r="A11" s="94" t="s">
        <v>54</v>
      </c>
      <c r="B11" s="95" t="s">
        <v>20</v>
      </c>
      <c r="C11" s="94" t="s">
        <v>30</v>
      </c>
      <c r="D11" s="94">
        <v>19</v>
      </c>
      <c r="E11" s="94" t="s">
        <v>55</v>
      </c>
      <c r="F11" s="94" t="s">
        <v>46</v>
      </c>
      <c r="G11" s="94">
        <v>190</v>
      </c>
      <c r="H11" s="94">
        <v>77</v>
      </c>
      <c r="I11" s="95" t="s">
        <v>239</v>
      </c>
      <c r="J11" s="95"/>
      <c r="K11" s="95"/>
      <c r="L11" s="96"/>
      <c r="M11" s="96"/>
      <c r="N11" s="97"/>
      <c r="O11" s="97"/>
      <c r="P11" s="97"/>
      <c r="Q11" s="97"/>
      <c r="R11" s="97"/>
      <c r="S11" s="98">
        <f t="shared" si="0"/>
        <v>0</v>
      </c>
    </row>
    <row r="12" spans="1:19" ht="25.5" x14ac:dyDescent="0.25">
      <c r="A12" s="94" t="s">
        <v>56</v>
      </c>
      <c r="B12" s="95" t="s">
        <v>25</v>
      </c>
      <c r="C12" s="94" t="s">
        <v>57</v>
      </c>
      <c r="D12" s="94">
        <v>13</v>
      </c>
      <c r="E12" s="94" t="s">
        <v>58</v>
      </c>
      <c r="F12" s="94" t="s">
        <v>46</v>
      </c>
      <c r="G12" s="94">
        <v>130</v>
      </c>
      <c r="H12" s="94">
        <v>62</v>
      </c>
      <c r="I12" s="95" t="s">
        <v>256</v>
      </c>
      <c r="J12" s="95" t="s">
        <v>59</v>
      </c>
      <c r="K12" s="95" t="s">
        <v>262</v>
      </c>
      <c r="L12" s="96"/>
      <c r="M12" s="96"/>
      <c r="N12" s="96"/>
      <c r="O12" s="97"/>
      <c r="P12" s="96"/>
      <c r="Q12" s="97"/>
      <c r="R12" s="97"/>
      <c r="S12" s="98">
        <f t="shared" si="0"/>
        <v>0</v>
      </c>
    </row>
    <row r="13" spans="1:19" x14ac:dyDescent="0.25">
      <c r="A13" s="94" t="s">
        <v>60</v>
      </c>
      <c r="B13" s="95" t="s">
        <v>25</v>
      </c>
      <c r="C13" s="94" t="s">
        <v>61</v>
      </c>
      <c r="D13" s="94">
        <v>15</v>
      </c>
      <c r="E13" s="94" t="s">
        <v>62</v>
      </c>
      <c r="F13" s="94" t="s">
        <v>32</v>
      </c>
      <c r="G13" s="94">
        <v>135</v>
      </c>
      <c r="H13" s="94">
        <v>41</v>
      </c>
      <c r="I13" s="95" t="s">
        <v>250</v>
      </c>
      <c r="J13" s="95" t="s">
        <v>63</v>
      </c>
      <c r="K13" s="95"/>
      <c r="L13" s="96"/>
      <c r="M13" s="96"/>
      <c r="N13" s="97"/>
      <c r="O13" s="97"/>
      <c r="P13" s="97"/>
      <c r="Q13" s="97"/>
      <c r="R13" s="97"/>
      <c r="S13" s="98">
        <f t="shared" si="0"/>
        <v>0</v>
      </c>
    </row>
    <row r="14" spans="1:19" x14ac:dyDescent="0.25">
      <c r="A14" s="94" t="s">
        <v>64</v>
      </c>
      <c r="B14" s="95" t="s">
        <v>25</v>
      </c>
      <c r="C14" s="94" t="s">
        <v>44</v>
      </c>
      <c r="D14" s="94">
        <v>14</v>
      </c>
      <c r="E14" s="94" t="s">
        <v>65</v>
      </c>
      <c r="F14" s="94" t="s">
        <v>32</v>
      </c>
      <c r="G14" s="94">
        <v>126</v>
      </c>
      <c r="H14" s="94">
        <v>57</v>
      </c>
      <c r="I14" s="95" t="s">
        <v>254</v>
      </c>
      <c r="J14" s="95" t="s">
        <v>66</v>
      </c>
      <c r="K14" s="95"/>
      <c r="L14" s="103"/>
      <c r="M14" s="103"/>
      <c r="N14" s="97"/>
      <c r="O14" s="97"/>
      <c r="P14" s="97"/>
      <c r="Q14" s="97"/>
      <c r="R14" s="97"/>
      <c r="S14" s="98">
        <f t="shared" si="0"/>
        <v>0</v>
      </c>
    </row>
    <row r="15" spans="1:19" s="93" customFormat="1" ht="38.25" x14ac:dyDescent="0.25">
      <c r="A15" s="107" t="s">
        <v>67</v>
      </c>
      <c r="B15" s="108" t="s">
        <v>20</v>
      </c>
      <c r="C15" s="107" t="s">
        <v>68</v>
      </c>
      <c r="D15" s="107">
        <v>18</v>
      </c>
      <c r="E15" s="107" t="s">
        <v>22</v>
      </c>
      <c r="F15" s="107" t="s">
        <v>23</v>
      </c>
      <c r="G15" s="107">
        <v>144</v>
      </c>
      <c r="H15" s="107">
        <v>79</v>
      </c>
      <c r="I15" s="108" t="s">
        <v>289</v>
      </c>
      <c r="J15" s="108" t="s">
        <v>290</v>
      </c>
      <c r="K15" s="108"/>
      <c r="L15" s="101"/>
      <c r="M15" s="101"/>
      <c r="N15" s="101"/>
      <c r="O15" s="101"/>
      <c r="P15" s="97"/>
      <c r="Q15" s="97"/>
      <c r="R15" s="97"/>
      <c r="S15" s="100">
        <f t="shared" si="0"/>
        <v>0</v>
      </c>
    </row>
    <row r="16" spans="1:19" ht="25.5" x14ac:dyDescent="0.25">
      <c r="A16" s="94" t="s">
        <v>69</v>
      </c>
      <c r="B16" s="95" t="s">
        <v>20</v>
      </c>
      <c r="C16" s="94" t="s">
        <v>70</v>
      </c>
      <c r="D16" s="94">
        <v>21</v>
      </c>
      <c r="E16" s="94" t="s">
        <v>71</v>
      </c>
      <c r="F16" s="94" t="s">
        <v>72</v>
      </c>
      <c r="G16" s="94">
        <v>231</v>
      </c>
      <c r="H16" s="94">
        <v>92</v>
      </c>
      <c r="I16" s="95" t="s">
        <v>260</v>
      </c>
      <c r="J16" s="95" t="s">
        <v>197</v>
      </c>
      <c r="K16" s="95"/>
      <c r="L16" s="102"/>
      <c r="M16" s="102"/>
      <c r="N16" s="102"/>
      <c r="O16" s="97"/>
      <c r="P16" s="97"/>
      <c r="Q16" s="97"/>
      <c r="R16" s="97"/>
      <c r="S16" s="98">
        <f t="shared" si="0"/>
        <v>0</v>
      </c>
    </row>
    <row r="17" spans="1:19" x14ac:dyDescent="0.25">
      <c r="A17" s="94" t="s">
        <v>73</v>
      </c>
      <c r="B17" s="95" t="s">
        <v>25</v>
      </c>
      <c r="C17" s="94" t="s">
        <v>74</v>
      </c>
      <c r="D17" s="94">
        <v>17</v>
      </c>
      <c r="E17" s="94" t="s">
        <v>75</v>
      </c>
      <c r="F17" s="94" t="s">
        <v>46</v>
      </c>
      <c r="G17" s="94">
        <v>170</v>
      </c>
      <c r="H17" s="94">
        <v>82</v>
      </c>
      <c r="I17" s="95" t="s">
        <v>240</v>
      </c>
      <c r="J17" s="95" t="s">
        <v>33</v>
      </c>
      <c r="K17" s="95"/>
      <c r="L17" s="96"/>
      <c r="M17" s="96"/>
      <c r="N17" s="97"/>
      <c r="O17" s="97"/>
      <c r="P17" s="97"/>
      <c r="Q17" s="97"/>
      <c r="R17" s="97"/>
      <c r="S17" s="98">
        <f t="shared" si="0"/>
        <v>0</v>
      </c>
    </row>
    <row r="18" spans="1:19" x14ac:dyDescent="0.25">
      <c r="A18" s="94" t="s">
        <v>76</v>
      </c>
      <c r="B18" s="95" t="s">
        <v>25</v>
      </c>
      <c r="C18" s="94" t="s">
        <v>77</v>
      </c>
      <c r="D18" s="94">
        <v>17</v>
      </c>
      <c r="E18" s="94" t="s">
        <v>62</v>
      </c>
      <c r="F18" s="94" t="s">
        <v>32</v>
      </c>
      <c r="G18" s="94">
        <v>153</v>
      </c>
      <c r="H18" s="94">
        <v>70</v>
      </c>
      <c r="I18" s="95" t="s">
        <v>259</v>
      </c>
      <c r="J18" s="95"/>
      <c r="K18" s="95"/>
      <c r="L18" s="97"/>
      <c r="M18" s="97"/>
      <c r="N18" s="97"/>
      <c r="O18" s="97"/>
      <c r="P18" s="97"/>
      <c r="Q18" s="96"/>
      <c r="R18" s="96"/>
      <c r="S18" s="98">
        <f t="shared" si="0"/>
        <v>0</v>
      </c>
    </row>
    <row r="19" spans="1:19" x14ac:dyDescent="0.25">
      <c r="A19" s="94" t="s">
        <v>78</v>
      </c>
      <c r="B19" s="95" t="s">
        <v>20</v>
      </c>
      <c r="C19" s="94" t="s">
        <v>50</v>
      </c>
      <c r="D19" s="94">
        <v>13</v>
      </c>
      <c r="E19" s="94" t="s">
        <v>79</v>
      </c>
      <c r="F19" s="94" t="s">
        <v>41</v>
      </c>
      <c r="G19" s="94">
        <v>91</v>
      </c>
      <c r="H19" s="94">
        <v>49</v>
      </c>
      <c r="I19" s="95" t="s">
        <v>239</v>
      </c>
      <c r="J19" s="95"/>
      <c r="K19" s="95"/>
      <c r="L19" s="96"/>
      <c r="M19" s="96"/>
      <c r="N19" s="97"/>
      <c r="O19" s="97"/>
      <c r="P19" s="97"/>
      <c r="Q19" s="97"/>
      <c r="R19" s="97"/>
      <c r="S19" s="98">
        <f t="shared" si="0"/>
        <v>0</v>
      </c>
    </row>
    <row r="20" spans="1:19" x14ac:dyDescent="0.25">
      <c r="A20" s="94" t="s">
        <v>80</v>
      </c>
      <c r="B20" s="95" t="s">
        <v>20</v>
      </c>
      <c r="C20" s="94" t="s">
        <v>81</v>
      </c>
      <c r="D20" s="94">
        <v>20</v>
      </c>
      <c r="E20" s="94" t="s">
        <v>75</v>
      </c>
      <c r="F20" s="94" t="s">
        <v>46</v>
      </c>
      <c r="G20" s="94">
        <v>200</v>
      </c>
      <c r="H20" s="94">
        <v>87</v>
      </c>
      <c r="I20" s="95" t="s">
        <v>251</v>
      </c>
      <c r="J20" s="95" t="s">
        <v>82</v>
      </c>
      <c r="K20" s="95"/>
      <c r="L20" s="96"/>
      <c r="M20" s="96"/>
      <c r="N20" s="96"/>
      <c r="O20" s="97"/>
      <c r="P20" s="97"/>
      <c r="Q20" s="97"/>
      <c r="R20" s="97"/>
      <c r="S20" s="98">
        <f t="shared" si="0"/>
        <v>0</v>
      </c>
    </row>
    <row r="21" spans="1:19" x14ac:dyDescent="0.25">
      <c r="A21" s="94" t="s">
        <v>83</v>
      </c>
      <c r="B21" s="95" t="s">
        <v>20</v>
      </c>
      <c r="C21" s="94" t="s">
        <v>84</v>
      </c>
      <c r="D21" s="94">
        <v>22</v>
      </c>
      <c r="E21" s="94" t="s">
        <v>85</v>
      </c>
      <c r="F21" s="94" t="s">
        <v>32</v>
      </c>
      <c r="G21" s="94">
        <v>198</v>
      </c>
      <c r="H21" s="94">
        <v>81</v>
      </c>
      <c r="I21" s="95" t="s">
        <v>259</v>
      </c>
      <c r="J21" s="95" t="s">
        <v>42</v>
      </c>
      <c r="K21" s="95"/>
      <c r="L21" s="97"/>
      <c r="M21" s="97"/>
      <c r="N21" s="97"/>
      <c r="O21" s="97"/>
      <c r="P21" s="97"/>
      <c r="Q21" s="96"/>
      <c r="R21" s="96"/>
      <c r="S21" s="98">
        <f t="shared" si="0"/>
        <v>0</v>
      </c>
    </row>
    <row r="22" spans="1:19" x14ac:dyDescent="0.25">
      <c r="A22" s="94" t="s">
        <v>86</v>
      </c>
      <c r="B22" s="95" t="s">
        <v>20</v>
      </c>
      <c r="C22" s="94" t="s">
        <v>87</v>
      </c>
      <c r="D22" s="94">
        <v>19</v>
      </c>
      <c r="E22" s="94" t="s">
        <v>88</v>
      </c>
      <c r="F22" s="94" t="s">
        <v>46</v>
      </c>
      <c r="G22" s="94">
        <v>190</v>
      </c>
      <c r="H22" s="94">
        <v>75</v>
      </c>
      <c r="I22" s="95" t="s">
        <v>242</v>
      </c>
      <c r="J22" s="95"/>
      <c r="K22" s="95"/>
      <c r="L22" s="96"/>
      <c r="M22" s="96"/>
      <c r="N22" s="96"/>
      <c r="O22" s="97"/>
      <c r="P22" s="97"/>
      <c r="Q22" s="97"/>
      <c r="R22" s="97"/>
      <c r="S22" s="98">
        <f t="shared" si="0"/>
        <v>0</v>
      </c>
    </row>
    <row r="23" spans="1:19" x14ac:dyDescent="0.25">
      <c r="A23" s="94" t="s">
        <v>50</v>
      </c>
      <c r="B23" s="95" t="s">
        <v>25</v>
      </c>
      <c r="C23" s="94" t="s">
        <v>89</v>
      </c>
      <c r="D23" s="94">
        <v>21</v>
      </c>
      <c r="E23" s="94" t="s">
        <v>90</v>
      </c>
      <c r="F23" s="94" t="s">
        <v>72</v>
      </c>
      <c r="G23" s="94">
        <v>231</v>
      </c>
      <c r="H23" s="94">
        <v>78</v>
      </c>
      <c r="I23" s="95" t="s">
        <v>251</v>
      </c>
      <c r="J23" s="95"/>
      <c r="K23" s="95"/>
      <c r="L23" s="96"/>
      <c r="M23" s="96"/>
      <c r="N23" s="96"/>
      <c r="O23" s="97"/>
      <c r="P23" s="97"/>
      <c r="Q23" s="97"/>
      <c r="R23" s="97"/>
      <c r="S23" s="98">
        <f t="shared" si="0"/>
        <v>0</v>
      </c>
    </row>
    <row r="24" spans="1:19" s="93" customFormat="1" ht="25.5" x14ac:dyDescent="0.25">
      <c r="A24" s="107" t="s">
        <v>91</v>
      </c>
      <c r="B24" s="108" t="s">
        <v>25</v>
      </c>
      <c r="C24" s="107" t="s">
        <v>92</v>
      </c>
      <c r="D24" s="107">
        <v>19</v>
      </c>
      <c r="E24" s="107" t="s">
        <v>93</v>
      </c>
      <c r="F24" s="107" t="s">
        <v>38</v>
      </c>
      <c r="G24" s="107">
        <v>247</v>
      </c>
      <c r="H24" s="107">
        <v>103</v>
      </c>
      <c r="I24" s="108" t="s">
        <v>291</v>
      </c>
      <c r="J24" s="108" t="s">
        <v>292</v>
      </c>
      <c r="K24" s="108" t="s">
        <v>263</v>
      </c>
      <c r="L24" s="101"/>
      <c r="M24" s="101"/>
      <c r="N24" s="101"/>
      <c r="O24" s="97"/>
      <c r="P24" s="96"/>
      <c r="Q24" s="97"/>
      <c r="R24" s="97"/>
      <c r="S24" s="100">
        <f t="shared" si="0"/>
        <v>0</v>
      </c>
    </row>
    <row r="25" spans="1:19" s="93" customFormat="1" x14ac:dyDescent="0.25">
      <c r="A25" s="107" t="s">
        <v>94</v>
      </c>
      <c r="B25" s="108" t="s">
        <v>20</v>
      </c>
      <c r="C25" s="107" t="s">
        <v>95</v>
      </c>
      <c r="D25" s="107">
        <v>17</v>
      </c>
      <c r="E25" s="107" t="s">
        <v>49</v>
      </c>
      <c r="F25" s="107" t="s">
        <v>23</v>
      </c>
      <c r="G25" s="107">
        <v>136</v>
      </c>
      <c r="H25" s="107">
        <v>67</v>
      </c>
      <c r="I25" s="108" t="s">
        <v>239</v>
      </c>
      <c r="J25" s="108" t="s">
        <v>299</v>
      </c>
      <c r="K25" s="108"/>
      <c r="L25" s="101"/>
      <c r="M25" s="101"/>
      <c r="N25" s="97"/>
      <c r="O25" s="97"/>
      <c r="P25" s="97"/>
      <c r="Q25" s="97"/>
      <c r="R25" s="97"/>
      <c r="S25" s="100">
        <f t="shared" si="0"/>
        <v>0</v>
      </c>
    </row>
    <row r="26" spans="1:19" s="93" customFormat="1" ht="76.5" x14ac:dyDescent="0.25">
      <c r="A26" s="107" t="s">
        <v>96</v>
      </c>
      <c r="B26" s="108" t="s">
        <v>25</v>
      </c>
      <c r="C26" s="107" t="s">
        <v>97</v>
      </c>
      <c r="D26" s="107">
        <v>15</v>
      </c>
      <c r="E26" s="107" t="s">
        <v>98</v>
      </c>
      <c r="F26" s="107" t="s">
        <v>46</v>
      </c>
      <c r="G26" s="107">
        <v>150</v>
      </c>
      <c r="H26" s="107">
        <v>60</v>
      </c>
      <c r="I26" s="108" t="s">
        <v>257</v>
      </c>
      <c r="J26" s="108" t="s">
        <v>293</v>
      </c>
      <c r="K26" s="108"/>
      <c r="L26" s="101"/>
      <c r="M26" s="101"/>
      <c r="N26" s="101"/>
      <c r="O26" s="97"/>
      <c r="P26" s="97"/>
      <c r="Q26" s="97"/>
      <c r="R26" s="97"/>
      <c r="S26" s="100">
        <f t="shared" si="0"/>
        <v>0</v>
      </c>
    </row>
    <row r="27" spans="1:19" x14ac:dyDescent="0.25">
      <c r="A27" s="94" t="s">
        <v>99</v>
      </c>
      <c r="B27" s="95" t="s">
        <v>20</v>
      </c>
      <c r="C27" s="94" t="s">
        <v>100</v>
      </c>
      <c r="D27" s="94">
        <v>16</v>
      </c>
      <c r="E27" s="94" t="s">
        <v>22</v>
      </c>
      <c r="F27" s="94" t="s">
        <v>23</v>
      </c>
      <c r="G27" s="94">
        <v>128</v>
      </c>
      <c r="H27" s="94">
        <v>59</v>
      </c>
      <c r="I27" s="95" t="s">
        <v>239</v>
      </c>
      <c r="J27" s="95"/>
      <c r="K27" s="95"/>
      <c r="L27" s="96"/>
      <c r="M27" s="96"/>
      <c r="N27" s="97"/>
      <c r="O27" s="97"/>
      <c r="P27" s="97"/>
      <c r="Q27" s="97"/>
      <c r="R27" s="97"/>
      <c r="S27" s="98">
        <f t="shared" si="0"/>
        <v>0</v>
      </c>
    </row>
    <row r="28" spans="1:19" x14ac:dyDescent="0.25">
      <c r="A28" s="94" t="s">
        <v>44</v>
      </c>
      <c r="B28" s="95" t="s">
        <v>20</v>
      </c>
      <c r="C28" s="94" t="s">
        <v>101</v>
      </c>
      <c r="D28" s="94">
        <v>15</v>
      </c>
      <c r="E28" s="94" t="s">
        <v>49</v>
      </c>
      <c r="F28" s="94" t="s">
        <v>23</v>
      </c>
      <c r="G28" s="94">
        <v>120</v>
      </c>
      <c r="H28" s="94">
        <v>55</v>
      </c>
      <c r="I28" s="95" t="s">
        <v>242</v>
      </c>
      <c r="J28" s="95" t="s">
        <v>102</v>
      </c>
      <c r="K28" s="95"/>
      <c r="L28" s="96"/>
      <c r="M28" s="96"/>
      <c r="N28" s="96"/>
      <c r="O28" s="97"/>
      <c r="P28" s="97"/>
      <c r="Q28" s="97"/>
      <c r="R28" s="97"/>
      <c r="S28" s="98">
        <f t="shared" si="0"/>
        <v>0</v>
      </c>
    </row>
    <row r="29" spans="1:19" x14ac:dyDescent="0.25">
      <c r="A29" s="94" t="s">
        <v>57</v>
      </c>
      <c r="B29" s="95" t="s">
        <v>20</v>
      </c>
      <c r="C29" s="94" t="s">
        <v>103</v>
      </c>
      <c r="D29" s="94">
        <v>15</v>
      </c>
      <c r="E29" s="94" t="s">
        <v>104</v>
      </c>
      <c r="F29" s="94" t="s">
        <v>32</v>
      </c>
      <c r="G29" s="94">
        <v>135</v>
      </c>
      <c r="H29" s="94">
        <v>64</v>
      </c>
      <c r="I29" s="95" t="s">
        <v>259</v>
      </c>
      <c r="J29" s="95" t="s">
        <v>42</v>
      </c>
      <c r="K29" s="95"/>
      <c r="L29" s="97"/>
      <c r="M29" s="97"/>
      <c r="N29" s="97"/>
      <c r="O29" s="97"/>
      <c r="P29" s="97"/>
      <c r="Q29" s="96"/>
      <c r="R29" s="96"/>
      <c r="S29" s="98">
        <f t="shared" si="0"/>
        <v>0</v>
      </c>
    </row>
    <row r="30" spans="1:19" x14ac:dyDescent="0.25">
      <c r="A30" s="94" t="s">
        <v>53</v>
      </c>
      <c r="B30" s="95" t="s">
        <v>20</v>
      </c>
      <c r="C30" s="94" t="s">
        <v>105</v>
      </c>
      <c r="D30" s="94">
        <v>18</v>
      </c>
      <c r="E30" s="94" t="s">
        <v>65</v>
      </c>
      <c r="F30" s="94" t="s">
        <v>32</v>
      </c>
      <c r="G30" s="94">
        <v>162</v>
      </c>
      <c r="H30" s="94">
        <v>74</v>
      </c>
      <c r="I30" s="95" t="s">
        <v>239</v>
      </c>
      <c r="J30" s="95"/>
      <c r="K30" s="95"/>
      <c r="L30" s="96"/>
      <c r="M30" s="96"/>
      <c r="N30" s="97"/>
      <c r="O30" s="97"/>
      <c r="P30" s="97"/>
      <c r="Q30" s="97"/>
      <c r="R30" s="97"/>
      <c r="S30" s="98">
        <f t="shared" si="0"/>
        <v>0</v>
      </c>
    </row>
    <row r="31" spans="1:19" s="93" customFormat="1" ht="51" x14ac:dyDescent="0.25">
      <c r="A31" s="107" t="s">
        <v>39</v>
      </c>
      <c r="B31" s="108" t="s">
        <v>20</v>
      </c>
      <c r="C31" s="107" t="s">
        <v>68</v>
      </c>
      <c r="D31" s="107">
        <v>17</v>
      </c>
      <c r="E31" s="107" t="s">
        <v>106</v>
      </c>
      <c r="F31" s="107" t="s">
        <v>72</v>
      </c>
      <c r="G31" s="107">
        <v>187</v>
      </c>
      <c r="H31" s="107">
        <v>79</v>
      </c>
      <c r="I31" s="108" t="s">
        <v>242</v>
      </c>
      <c r="J31" s="108" t="s">
        <v>294</v>
      </c>
      <c r="K31" s="108" t="s">
        <v>263</v>
      </c>
      <c r="L31" s="101"/>
      <c r="M31" s="101"/>
      <c r="N31" s="101"/>
      <c r="O31" s="97"/>
      <c r="P31" s="101"/>
      <c r="Q31" s="97"/>
      <c r="R31" s="97"/>
      <c r="S31" s="100">
        <f t="shared" si="0"/>
        <v>0</v>
      </c>
    </row>
    <row r="32" spans="1:19" x14ac:dyDescent="0.25">
      <c r="A32" s="94" t="s">
        <v>95</v>
      </c>
      <c r="B32" s="95" t="s">
        <v>25</v>
      </c>
      <c r="C32" s="94" t="s">
        <v>96</v>
      </c>
      <c r="D32" s="94">
        <v>15</v>
      </c>
      <c r="E32" s="94" t="s">
        <v>58</v>
      </c>
      <c r="F32" s="94" t="s">
        <v>46</v>
      </c>
      <c r="G32" s="94">
        <v>150</v>
      </c>
      <c r="H32" s="94">
        <v>53</v>
      </c>
      <c r="I32" s="95" t="s">
        <v>237</v>
      </c>
      <c r="J32" s="95" t="s">
        <v>66</v>
      </c>
      <c r="K32" s="95"/>
      <c r="L32" s="96"/>
      <c r="M32" s="97"/>
      <c r="N32" s="97"/>
      <c r="O32" s="97"/>
      <c r="P32" s="97"/>
      <c r="Q32" s="97"/>
      <c r="R32" s="97"/>
      <c r="S32" s="98">
        <f t="shared" si="0"/>
        <v>0</v>
      </c>
    </row>
    <row r="33" spans="1:19" x14ac:dyDescent="0.25">
      <c r="A33" s="94" t="s">
        <v>48</v>
      </c>
      <c r="B33" s="95" t="s">
        <v>25</v>
      </c>
      <c r="C33" s="94" t="s">
        <v>39</v>
      </c>
      <c r="D33" s="94">
        <v>16</v>
      </c>
      <c r="E33" s="94" t="s">
        <v>98</v>
      </c>
      <c r="F33" s="94" t="s">
        <v>46</v>
      </c>
      <c r="G33" s="94">
        <v>160</v>
      </c>
      <c r="H33" s="94">
        <v>66</v>
      </c>
      <c r="I33" s="95" t="s">
        <v>237</v>
      </c>
      <c r="J33" s="95" t="s">
        <v>66</v>
      </c>
      <c r="K33" s="95"/>
      <c r="L33" s="96"/>
      <c r="M33" s="97"/>
      <c r="N33" s="97"/>
      <c r="O33" s="97"/>
      <c r="P33" s="97"/>
      <c r="Q33" s="97"/>
      <c r="R33" s="97"/>
      <c r="S33" s="98">
        <f t="shared" si="0"/>
        <v>0</v>
      </c>
    </row>
    <row r="34" spans="1:19" x14ac:dyDescent="0.25">
      <c r="A34" s="94" t="s">
        <v>77</v>
      </c>
      <c r="B34" s="95" t="s">
        <v>25</v>
      </c>
      <c r="C34" s="94" t="s">
        <v>48</v>
      </c>
      <c r="D34" s="94">
        <v>20</v>
      </c>
      <c r="E34" s="94" t="s">
        <v>49</v>
      </c>
      <c r="F34" s="94" t="s">
        <v>23</v>
      </c>
      <c r="G34" s="94">
        <v>160</v>
      </c>
      <c r="H34" s="94">
        <v>68</v>
      </c>
      <c r="I34" s="95" t="s">
        <v>239</v>
      </c>
      <c r="J34" s="95"/>
      <c r="K34" s="95"/>
      <c r="L34" s="96"/>
      <c r="M34" s="96"/>
      <c r="N34" s="97"/>
      <c r="O34" s="97"/>
      <c r="P34" s="97"/>
      <c r="Q34" s="97"/>
      <c r="R34" s="97"/>
      <c r="S34" s="98">
        <f t="shared" si="0"/>
        <v>0</v>
      </c>
    </row>
    <row r="35" spans="1:19" x14ac:dyDescent="0.25">
      <c r="A35" s="94" t="s">
        <v>107</v>
      </c>
      <c r="B35" s="95" t="s">
        <v>20</v>
      </c>
      <c r="C35" s="94" t="s">
        <v>94</v>
      </c>
      <c r="D35" s="94">
        <v>14</v>
      </c>
      <c r="E35" s="94" t="s">
        <v>85</v>
      </c>
      <c r="F35" s="94" t="s">
        <v>32</v>
      </c>
      <c r="G35" s="94">
        <v>126</v>
      </c>
      <c r="H35" s="94">
        <v>52</v>
      </c>
      <c r="I35" s="95" t="s">
        <v>239</v>
      </c>
      <c r="J35" s="95"/>
      <c r="K35" s="95"/>
      <c r="L35" s="96"/>
      <c r="M35" s="96"/>
      <c r="N35" s="97"/>
      <c r="O35" s="97"/>
      <c r="P35" s="97"/>
      <c r="Q35" s="97"/>
      <c r="R35" s="97"/>
      <c r="S35" s="98">
        <f t="shared" si="0"/>
        <v>0</v>
      </c>
    </row>
    <row r="36" spans="1:19" ht="25.5" x14ac:dyDescent="0.25">
      <c r="A36" s="94" t="s">
        <v>108</v>
      </c>
      <c r="B36" s="95" t="s">
        <v>25</v>
      </c>
      <c r="C36" s="94" t="s">
        <v>74</v>
      </c>
      <c r="D36" s="94">
        <v>22</v>
      </c>
      <c r="E36" s="94" t="s">
        <v>109</v>
      </c>
      <c r="F36" s="94" t="s">
        <v>28</v>
      </c>
      <c r="G36" s="94">
        <v>264</v>
      </c>
      <c r="H36" s="94">
        <v>82</v>
      </c>
      <c r="I36" s="95" t="s">
        <v>242</v>
      </c>
      <c r="J36" s="95" t="s">
        <v>110</v>
      </c>
      <c r="K36" s="95" t="s">
        <v>262</v>
      </c>
      <c r="L36" s="96"/>
      <c r="M36" s="96"/>
      <c r="N36" s="96"/>
      <c r="O36" s="97"/>
      <c r="P36" s="96"/>
      <c r="Q36" s="97"/>
      <c r="R36" s="97"/>
      <c r="S36" s="98">
        <f t="shared" si="0"/>
        <v>0</v>
      </c>
    </row>
    <row r="37" spans="1:19" x14ac:dyDescent="0.25">
      <c r="A37" s="94" t="s">
        <v>87</v>
      </c>
      <c r="B37" s="95" t="s">
        <v>25</v>
      </c>
      <c r="C37" s="94" t="s">
        <v>97</v>
      </c>
      <c r="D37" s="94">
        <v>16</v>
      </c>
      <c r="E37" s="94" t="s">
        <v>65</v>
      </c>
      <c r="F37" s="94" t="s">
        <v>32</v>
      </c>
      <c r="G37" s="94">
        <v>144</v>
      </c>
      <c r="H37" s="94">
        <v>60</v>
      </c>
      <c r="I37" s="95" t="s">
        <v>254</v>
      </c>
      <c r="J37" s="95" t="s">
        <v>66</v>
      </c>
      <c r="K37" s="95"/>
      <c r="L37" s="96"/>
      <c r="M37" s="96"/>
      <c r="N37" s="97"/>
      <c r="O37" s="97"/>
      <c r="P37" s="97"/>
      <c r="Q37" s="97"/>
      <c r="R37" s="97"/>
      <c r="S37" s="98">
        <f t="shared" si="0"/>
        <v>0</v>
      </c>
    </row>
    <row r="38" spans="1:19" x14ac:dyDescent="0.25">
      <c r="A38" s="94" t="s">
        <v>30</v>
      </c>
      <c r="B38" s="95" t="s">
        <v>20</v>
      </c>
      <c r="C38" s="94" t="s">
        <v>96</v>
      </c>
      <c r="D38" s="94">
        <v>13</v>
      </c>
      <c r="E38" s="94" t="s">
        <v>111</v>
      </c>
      <c r="F38" s="94" t="s">
        <v>23</v>
      </c>
      <c r="G38" s="94">
        <v>104</v>
      </c>
      <c r="H38" s="94">
        <v>53</v>
      </c>
      <c r="I38" s="95" t="s">
        <v>239</v>
      </c>
      <c r="J38" s="95"/>
      <c r="K38" s="95"/>
      <c r="L38" s="96"/>
      <c r="M38" s="96"/>
      <c r="N38" s="97"/>
      <c r="O38" s="97"/>
      <c r="P38" s="97"/>
      <c r="Q38" s="97"/>
      <c r="R38" s="97"/>
      <c r="S38" s="98">
        <f t="shared" si="0"/>
        <v>0</v>
      </c>
    </row>
    <row r="39" spans="1:19" x14ac:dyDescent="0.25">
      <c r="A39" s="94" t="s">
        <v>89</v>
      </c>
      <c r="B39" s="95" t="s">
        <v>20</v>
      </c>
      <c r="C39" s="94" t="s">
        <v>44</v>
      </c>
      <c r="D39" s="94">
        <v>16</v>
      </c>
      <c r="E39" s="94" t="s">
        <v>51</v>
      </c>
      <c r="F39" s="94" t="s">
        <v>23</v>
      </c>
      <c r="G39" s="94">
        <v>128</v>
      </c>
      <c r="H39" s="94">
        <v>57</v>
      </c>
      <c r="I39" s="95" t="s">
        <v>239</v>
      </c>
      <c r="J39" s="95"/>
      <c r="K39" s="95"/>
      <c r="L39" s="96"/>
      <c r="M39" s="96"/>
      <c r="N39" s="97"/>
      <c r="O39" s="97"/>
      <c r="P39" s="97"/>
      <c r="Q39" s="97"/>
      <c r="R39" s="97"/>
      <c r="S39" s="98">
        <f t="shared" si="0"/>
        <v>0</v>
      </c>
    </row>
    <row r="40" spans="1:19" ht="25.5" x14ac:dyDescent="0.25">
      <c r="A40" s="94" t="s">
        <v>84</v>
      </c>
      <c r="B40" s="95" t="s">
        <v>20</v>
      </c>
      <c r="C40" s="94" t="s">
        <v>39</v>
      </c>
      <c r="D40" s="94">
        <v>17</v>
      </c>
      <c r="E40" s="94" t="s">
        <v>62</v>
      </c>
      <c r="F40" s="94" t="s">
        <v>32</v>
      </c>
      <c r="G40" s="94">
        <v>153</v>
      </c>
      <c r="H40" s="94">
        <v>66</v>
      </c>
      <c r="I40" s="95" t="s">
        <v>257</v>
      </c>
      <c r="J40" s="95" t="s">
        <v>112</v>
      </c>
      <c r="K40" s="95"/>
      <c r="L40" s="103"/>
      <c r="M40" s="103"/>
      <c r="N40" s="96"/>
      <c r="O40" s="96"/>
      <c r="P40" s="97"/>
      <c r="Q40" s="97"/>
      <c r="R40" s="97"/>
      <c r="S40" s="98">
        <f t="shared" si="0"/>
        <v>0</v>
      </c>
    </row>
    <row r="41" spans="1:19" x14ac:dyDescent="0.25">
      <c r="A41" s="94" t="s">
        <v>74</v>
      </c>
      <c r="B41" s="95" t="s">
        <v>25</v>
      </c>
      <c r="C41" s="94" t="s">
        <v>91</v>
      </c>
      <c r="D41" s="94">
        <v>14</v>
      </c>
      <c r="E41" s="94" t="s">
        <v>49</v>
      </c>
      <c r="F41" s="94" t="s">
        <v>23</v>
      </c>
      <c r="G41" s="94">
        <v>112</v>
      </c>
      <c r="H41" s="94">
        <v>51</v>
      </c>
      <c r="I41" s="95" t="s">
        <v>243</v>
      </c>
      <c r="J41" s="95"/>
      <c r="K41" s="104"/>
      <c r="L41" s="101"/>
      <c r="M41" s="101"/>
      <c r="N41" s="97"/>
      <c r="O41" s="97"/>
      <c r="P41" s="97"/>
      <c r="Q41" s="97"/>
      <c r="R41" s="97"/>
      <c r="S41" s="98">
        <f t="shared" si="0"/>
        <v>0</v>
      </c>
    </row>
    <row r="42" spans="1:19" s="93" customFormat="1" x14ac:dyDescent="0.25">
      <c r="A42" s="107" t="s">
        <v>113</v>
      </c>
      <c r="B42" s="108" t="s">
        <v>20</v>
      </c>
      <c r="C42" s="107" t="s">
        <v>97</v>
      </c>
      <c r="D42" s="107">
        <v>17</v>
      </c>
      <c r="E42" s="107" t="s">
        <v>49</v>
      </c>
      <c r="F42" s="107" t="s">
        <v>23</v>
      </c>
      <c r="G42" s="107">
        <v>136</v>
      </c>
      <c r="H42" s="107">
        <v>60</v>
      </c>
      <c r="I42" s="108" t="s">
        <v>259</v>
      </c>
      <c r="J42" s="108" t="s">
        <v>288</v>
      </c>
      <c r="K42" s="109"/>
      <c r="L42" s="105"/>
      <c r="M42" s="105"/>
      <c r="N42" s="105"/>
      <c r="O42" s="105"/>
      <c r="P42" s="105"/>
      <c r="Q42" s="101"/>
      <c r="R42" s="101"/>
      <c r="S42" s="100">
        <f t="shared" si="0"/>
        <v>0</v>
      </c>
    </row>
    <row r="43" spans="1:19" x14ac:dyDescent="0.25">
      <c r="A43" s="94" t="s">
        <v>114</v>
      </c>
      <c r="B43" s="95" t="s">
        <v>25</v>
      </c>
      <c r="C43" s="94" t="s">
        <v>100</v>
      </c>
      <c r="D43" s="94">
        <v>17</v>
      </c>
      <c r="E43" s="94" t="s">
        <v>65</v>
      </c>
      <c r="F43" s="94" t="s">
        <v>32</v>
      </c>
      <c r="G43" s="94">
        <v>153</v>
      </c>
      <c r="H43" s="94">
        <v>59</v>
      </c>
      <c r="I43" s="95" t="s">
        <v>243</v>
      </c>
      <c r="J43" s="95"/>
      <c r="K43" s="104"/>
      <c r="L43" s="101"/>
      <c r="M43" s="101"/>
      <c r="N43" s="97"/>
      <c r="O43" s="97"/>
      <c r="P43" s="97"/>
      <c r="Q43" s="97"/>
      <c r="R43" s="97"/>
      <c r="S43" s="98">
        <f t="shared" si="0"/>
        <v>0</v>
      </c>
    </row>
    <row r="44" spans="1:19" ht="25.5" x14ac:dyDescent="0.25">
      <c r="A44" s="94" t="s">
        <v>115</v>
      </c>
      <c r="B44" s="95" t="s">
        <v>25</v>
      </c>
      <c r="C44" s="94" t="s">
        <v>81</v>
      </c>
      <c r="D44" s="94">
        <v>18</v>
      </c>
      <c r="E44" s="94" t="s">
        <v>116</v>
      </c>
      <c r="F44" s="94" t="s">
        <v>43</v>
      </c>
      <c r="G44" s="94">
        <v>252</v>
      </c>
      <c r="H44" s="94">
        <v>87</v>
      </c>
      <c r="I44" s="95" t="s">
        <v>250</v>
      </c>
      <c r="J44" s="95" t="s">
        <v>117</v>
      </c>
      <c r="K44" s="95" t="s">
        <v>262</v>
      </c>
      <c r="L44" s="102"/>
      <c r="M44" s="102"/>
      <c r="N44" s="97"/>
      <c r="O44" s="97"/>
      <c r="P44" s="96"/>
      <c r="Q44" s="97"/>
      <c r="R44" s="97"/>
      <c r="S44" s="98">
        <f t="shared" si="0"/>
        <v>0</v>
      </c>
    </row>
    <row r="45" spans="1:19" x14ac:dyDescent="0.25">
      <c r="A45" s="94" t="s">
        <v>70</v>
      </c>
      <c r="B45" s="95" t="s">
        <v>20</v>
      </c>
      <c r="C45" s="94" t="s">
        <v>97</v>
      </c>
      <c r="D45" s="94">
        <v>17</v>
      </c>
      <c r="E45" s="94" t="s">
        <v>22</v>
      </c>
      <c r="F45" s="94" t="s">
        <v>23</v>
      </c>
      <c r="G45" s="94">
        <v>136</v>
      </c>
      <c r="H45" s="94">
        <v>60</v>
      </c>
      <c r="I45" s="95" t="s">
        <v>239</v>
      </c>
      <c r="J45" s="95"/>
      <c r="K45" s="95"/>
      <c r="L45" s="96"/>
      <c r="M45" s="96"/>
      <c r="N45" s="97"/>
      <c r="O45" s="97"/>
      <c r="P45" s="97"/>
      <c r="Q45" s="97"/>
      <c r="R45" s="97"/>
      <c r="S45" s="98">
        <f t="shared" si="0"/>
        <v>0</v>
      </c>
    </row>
    <row r="46" spans="1:19" x14ac:dyDescent="0.25">
      <c r="A46" s="94" t="s">
        <v>118</v>
      </c>
      <c r="B46" s="95" t="s">
        <v>20</v>
      </c>
      <c r="C46" s="94" t="s">
        <v>39</v>
      </c>
      <c r="D46" s="94">
        <v>18</v>
      </c>
      <c r="E46" s="94" t="s">
        <v>119</v>
      </c>
      <c r="F46" s="94" t="s">
        <v>23</v>
      </c>
      <c r="G46" s="94">
        <v>144</v>
      </c>
      <c r="H46" s="94">
        <v>66</v>
      </c>
      <c r="I46" s="95" t="s">
        <v>239</v>
      </c>
      <c r="J46" s="95"/>
      <c r="K46" s="95"/>
      <c r="L46" s="96"/>
      <c r="M46" s="96"/>
      <c r="N46" s="97"/>
      <c r="O46" s="97"/>
      <c r="P46" s="97"/>
      <c r="Q46" s="97"/>
      <c r="R46" s="97"/>
      <c r="S46" s="98">
        <f t="shared" si="0"/>
        <v>0</v>
      </c>
    </row>
    <row r="47" spans="1:19" ht="38.25" x14ac:dyDescent="0.25">
      <c r="A47" s="94" t="s">
        <v>120</v>
      </c>
      <c r="B47" s="95" t="s">
        <v>25</v>
      </c>
      <c r="C47" s="94" t="s">
        <v>68</v>
      </c>
      <c r="D47" s="94">
        <v>17</v>
      </c>
      <c r="E47" s="94" t="s">
        <v>106</v>
      </c>
      <c r="F47" s="94" t="s">
        <v>72</v>
      </c>
      <c r="G47" s="94">
        <v>187</v>
      </c>
      <c r="H47" s="94">
        <v>79</v>
      </c>
      <c r="I47" s="95" t="s">
        <v>252</v>
      </c>
      <c r="J47" s="95" t="s">
        <v>121</v>
      </c>
      <c r="K47" s="95" t="s">
        <v>264</v>
      </c>
      <c r="L47" s="96"/>
      <c r="M47" s="96"/>
      <c r="N47" s="96"/>
      <c r="O47" s="97"/>
      <c r="P47" s="96"/>
      <c r="Q47" s="97"/>
      <c r="R47" s="97"/>
      <c r="S47" s="98">
        <f t="shared" si="0"/>
        <v>0</v>
      </c>
    </row>
    <row r="48" spans="1:19" x14ac:dyDescent="0.25">
      <c r="A48" s="94" t="s">
        <v>122</v>
      </c>
      <c r="B48" s="95" t="s">
        <v>20</v>
      </c>
      <c r="C48" s="94" t="s">
        <v>94</v>
      </c>
      <c r="D48" s="94">
        <v>18</v>
      </c>
      <c r="E48" s="94" t="s">
        <v>40</v>
      </c>
      <c r="F48" s="94" t="s">
        <v>41</v>
      </c>
      <c r="G48" s="94">
        <v>126</v>
      </c>
      <c r="H48" s="94">
        <v>52</v>
      </c>
      <c r="I48" s="95" t="s">
        <v>239</v>
      </c>
      <c r="J48" s="95"/>
      <c r="K48" s="95"/>
      <c r="L48" s="96"/>
      <c r="M48" s="96"/>
      <c r="N48" s="97"/>
      <c r="O48" s="97"/>
      <c r="P48" s="97"/>
      <c r="Q48" s="97"/>
      <c r="R48" s="97"/>
      <c r="S48" s="98">
        <f t="shared" si="0"/>
        <v>0</v>
      </c>
    </row>
    <row r="49" spans="1:19" x14ac:dyDescent="0.25">
      <c r="A49" s="94" t="s">
        <v>123</v>
      </c>
      <c r="B49" s="95" t="s">
        <v>20</v>
      </c>
      <c r="C49" s="94" t="s">
        <v>107</v>
      </c>
      <c r="D49" s="94">
        <v>19</v>
      </c>
      <c r="E49" s="94" t="s">
        <v>106</v>
      </c>
      <c r="F49" s="94" t="s">
        <v>72</v>
      </c>
      <c r="G49" s="94">
        <v>209</v>
      </c>
      <c r="H49" s="94">
        <v>71</v>
      </c>
      <c r="I49" s="95" t="s">
        <v>251</v>
      </c>
      <c r="J49" s="95" t="s">
        <v>124</v>
      </c>
      <c r="K49" s="95"/>
      <c r="L49" s="96"/>
      <c r="M49" s="96"/>
      <c r="N49" s="96"/>
      <c r="O49" s="97"/>
      <c r="P49" s="97"/>
      <c r="Q49" s="97"/>
      <c r="R49" s="97"/>
      <c r="S49" s="98">
        <f t="shared" si="0"/>
        <v>0</v>
      </c>
    </row>
    <row r="50" spans="1:19" ht="25.5" x14ac:dyDescent="0.25">
      <c r="A50" s="94" t="s">
        <v>125</v>
      </c>
      <c r="B50" s="95" t="s">
        <v>25</v>
      </c>
      <c r="C50" s="94" t="s">
        <v>107</v>
      </c>
      <c r="D50" s="94">
        <v>17</v>
      </c>
      <c r="E50" s="94" t="s">
        <v>106</v>
      </c>
      <c r="F50" s="94" t="s">
        <v>72</v>
      </c>
      <c r="G50" s="94">
        <v>187</v>
      </c>
      <c r="H50" s="94">
        <v>71</v>
      </c>
      <c r="I50" s="95" t="s">
        <v>254</v>
      </c>
      <c r="J50" s="95" t="s">
        <v>126</v>
      </c>
      <c r="K50" s="95" t="s">
        <v>263</v>
      </c>
      <c r="L50" s="96"/>
      <c r="M50" s="96"/>
      <c r="N50" s="97"/>
      <c r="O50" s="97"/>
      <c r="P50" s="96"/>
      <c r="Q50" s="97"/>
      <c r="R50" s="97"/>
      <c r="S50" s="98">
        <f t="shared" si="0"/>
        <v>0</v>
      </c>
    </row>
    <row r="51" spans="1:19" x14ac:dyDescent="0.25">
      <c r="A51" s="94" t="s">
        <v>127</v>
      </c>
      <c r="B51" s="95" t="s">
        <v>20</v>
      </c>
      <c r="C51" s="94" t="s">
        <v>128</v>
      </c>
      <c r="D51" s="94">
        <v>21</v>
      </c>
      <c r="E51" s="94" t="s">
        <v>106</v>
      </c>
      <c r="F51" s="94" t="s">
        <v>72</v>
      </c>
      <c r="G51" s="94">
        <v>231</v>
      </c>
      <c r="H51" s="94">
        <v>85</v>
      </c>
      <c r="I51" s="95" t="s">
        <v>259</v>
      </c>
      <c r="J51" s="95" t="s">
        <v>42</v>
      </c>
      <c r="K51" s="95"/>
      <c r="L51" s="97"/>
      <c r="M51" s="97"/>
      <c r="N51" s="97"/>
      <c r="O51" s="97"/>
      <c r="P51" s="97"/>
      <c r="Q51" s="96"/>
      <c r="R51" s="96"/>
      <c r="S51" s="98">
        <f t="shared" si="0"/>
        <v>0</v>
      </c>
    </row>
    <row r="52" spans="1:19" ht="25.5" x14ac:dyDescent="0.25">
      <c r="A52" s="94" t="s">
        <v>129</v>
      </c>
      <c r="B52" s="95" t="s">
        <v>25</v>
      </c>
      <c r="C52" s="94" t="s">
        <v>92</v>
      </c>
      <c r="D52" s="94">
        <v>21</v>
      </c>
      <c r="E52" s="94" t="s">
        <v>130</v>
      </c>
      <c r="F52" s="94" t="s">
        <v>43</v>
      </c>
      <c r="G52" s="94">
        <v>294</v>
      </c>
      <c r="H52" s="94">
        <v>103</v>
      </c>
      <c r="I52" s="95" t="s">
        <v>244</v>
      </c>
      <c r="J52" s="95" t="s">
        <v>131</v>
      </c>
      <c r="K52" s="95"/>
      <c r="L52" s="96"/>
      <c r="M52" s="96"/>
      <c r="N52" s="96"/>
      <c r="O52" s="97"/>
      <c r="P52" s="97"/>
      <c r="Q52" s="97"/>
      <c r="R52" s="97"/>
      <c r="S52" s="98">
        <f t="shared" si="0"/>
        <v>0</v>
      </c>
    </row>
    <row r="53" spans="1:19" x14ac:dyDescent="0.25">
      <c r="A53" s="94" t="s">
        <v>132</v>
      </c>
      <c r="B53" s="95" t="s">
        <v>20</v>
      </c>
      <c r="C53" s="94" t="s">
        <v>89</v>
      </c>
      <c r="D53" s="94">
        <v>22</v>
      </c>
      <c r="E53" s="94" t="s">
        <v>133</v>
      </c>
      <c r="F53" s="94" t="s">
        <v>46</v>
      </c>
      <c r="G53" s="94">
        <v>220</v>
      </c>
      <c r="H53" s="94">
        <v>78</v>
      </c>
      <c r="I53" s="95" t="s">
        <v>259</v>
      </c>
      <c r="J53" s="95" t="s">
        <v>42</v>
      </c>
      <c r="K53" s="95"/>
      <c r="L53" s="97"/>
      <c r="M53" s="97"/>
      <c r="N53" s="97"/>
      <c r="O53" s="97"/>
      <c r="P53" s="97"/>
      <c r="Q53" s="96"/>
      <c r="R53" s="96"/>
      <c r="S53" s="98">
        <f t="shared" si="0"/>
        <v>0</v>
      </c>
    </row>
    <row r="54" spans="1:19" ht="25.5" x14ac:dyDescent="0.25">
      <c r="A54" s="94" t="s">
        <v>134</v>
      </c>
      <c r="B54" s="95" t="s">
        <v>25</v>
      </c>
      <c r="C54" s="94" t="s">
        <v>129</v>
      </c>
      <c r="D54" s="94">
        <v>23</v>
      </c>
      <c r="E54" s="94" t="s">
        <v>135</v>
      </c>
      <c r="F54" s="94" t="s">
        <v>43</v>
      </c>
      <c r="G54" s="94">
        <v>322</v>
      </c>
      <c r="H54" s="94">
        <v>104</v>
      </c>
      <c r="I54" s="95" t="s">
        <v>239</v>
      </c>
      <c r="J54" s="95" t="s">
        <v>126</v>
      </c>
      <c r="K54" s="95" t="s">
        <v>263</v>
      </c>
      <c r="L54" s="96"/>
      <c r="M54" s="96"/>
      <c r="N54" s="97"/>
      <c r="O54" s="97"/>
      <c r="P54" s="96"/>
      <c r="Q54" s="97"/>
      <c r="R54" s="97"/>
      <c r="S54" s="98">
        <f t="shared" si="0"/>
        <v>0</v>
      </c>
    </row>
    <row r="55" spans="1:19" x14ac:dyDescent="0.25">
      <c r="A55" s="94" t="s">
        <v>136</v>
      </c>
      <c r="B55" s="95" t="s">
        <v>20</v>
      </c>
      <c r="C55" s="94" t="s">
        <v>84</v>
      </c>
      <c r="D55" s="94">
        <v>19</v>
      </c>
      <c r="E55" s="94" t="s">
        <v>85</v>
      </c>
      <c r="F55" s="94" t="s">
        <v>32</v>
      </c>
      <c r="G55" s="94">
        <v>171</v>
      </c>
      <c r="H55" s="94">
        <v>81</v>
      </c>
      <c r="I55" s="95" t="s">
        <v>239</v>
      </c>
      <c r="J55" s="95" t="s">
        <v>137</v>
      </c>
      <c r="K55" s="95" t="s">
        <v>262</v>
      </c>
      <c r="L55" s="96"/>
      <c r="M55" s="96"/>
      <c r="N55" s="97"/>
      <c r="O55" s="97"/>
      <c r="P55" s="96"/>
      <c r="Q55" s="97"/>
      <c r="R55" s="97"/>
      <c r="S55" s="98">
        <f t="shared" si="0"/>
        <v>0</v>
      </c>
    </row>
    <row r="56" spans="1:19" ht="25.5" x14ac:dyDescent="0.25">
      <c r="A56" s="94" t="s">
        <v>26</v>
      </c>
      <c r="B56" s="95" t="s">
        <v>20</v>
      </c>
      <c r="C56" s="94" t="s">
        <v>113</v>
      </c>
      <c r="D56" s="94">
        <v>19</v>
      </c>
      <c r="E56" s="94" t="s">
        <v>138</v>
      </c>
      <c r="F56" s="94" t="s">
        <v>46</v>
      </c>
      <c r="G56" s="94">
        <v>190</v>
      </c>
      <c r="H56" s="94">
        <v>83</v>
      </c>
      <c r="I56" s="95" t="s">
        <v>257</v>
      </c>
      <c r="J56" s="95" t="s">
        <v>139</v>
      </c>
      <c r="K56" s="95"/>
      <c r="L56" s="96"/>
      <c r="M56" s="96"/>
      <c r="N56" s="96"/>
      <c r="O56" s="96"/>
      <c r="P56" s="97"/>
      <c r="Q56" s="97"/>
      <c r="R56" s="97"/>
      <c r="S56" s="98">
        <f t="shared" si="0"/>
        <v>0</v>
      </c>
    </row>
    <row r="57" spans="1:19" s="93" customFormat="1" ht="38.25" x14ac:dyDescent="0.25">
      <c r="A57" s="107" t="s">
        <v>140</v>
      </c>
      <c r="B57" s="108" t="s">
        <v>20</v>
      </c>
      <c r="C57" s="107" t="s">
        <v>21</v>
      </c>
      <c r="D57" s="107">
        <v>18</v>
      </c>
      <c r="E57" s="107" t="s">
        <v>138</v>
      </c>
      <c r="F57" s="107" t="s">
        <v>46</v>
      </c>
      <c r="G57" s="107">
        <v>180</v>
      </c>
      <c r="H57" s="107">
        <v>89</v>
      </c>
      <c r="I57" s="108" t="s">
        <v>242</v>
      </c>
      <c r="J57" s="108" t="s">
        <v>295</v>
      </c>
      <c r="K57" s="108" t="s">
        <v>262</v>
      </c>
      <c r="L57" s="101"/>
      <c r="M57" s="101"/>
      <c r="N57" s="101"/>
      <c r="O57" s="105"/>
      <c r="P57" s="101"/>
      <c r="Q57" s="105"/>
      <c r="R57" s="105"/>
      <c r="S57" s="100">
        <f t="shared" si="0"/>
        <v>0</v>
      </c>
    </row>
    <row r="58" spans="1:19" x14ac:dyDescent="0.25">
      <c r="A58" s="94" t="s">
        <v>141</v>
      </c>
      <c r="B58" s="95" t="s">
        <v>25</v>
      </c>
      <c r="C58" s="94" t="s">
        <v>23</v>
      </c>
      <c r="D58" s="94">
        <v>5</v>
      </c>
      <c r="E58" s="94" t="s">
        <v>142</v>
      </c>
      <c r="F58" s="94" t="s">
        <v>24</v>
      </c>
      <c r="G58" s="94">
        <v>10</v>
      </c>
      <c r="H58" s="94">
        <v>11</v>
      </c>
      <c r="I58" s="95" t="s">
        <v>238</v>
      </c>
      <c r="J58" s="95"/>
      <c r="K58" s="95"/>
      <c r="L58" s="102"/>
      <c r="M58" s="97"/>
      <c r="N58" s="97"/>
      <c r="O58" s="97"/>
      <c r="P58" s="97"/>
      <c r="Q58" s="97"/>
      <c r="R58" s="97"/>
      <c r="S58" s="98">
        <f t="shared" si="0"/>
        <v>0</v>
      </c>
    </row>
    <row r="59" spans="1:19" x14ac:dyDescent="0.25">
      <c r="A59" s="94" t="s">
        <v>143</v>
      </c>
      <c r="B59" s="95" t="s">
        <v>20</v>
      </c>
      <c r="C59" s="94" t="s">
        <v>44</v>
      </c>
      <c r="D59" s="94">
        <v>17</v>
      </c>
      <c r="E59" s="94" t="s">
        <v>62</v>
      </c>
      <c r="F59" s="94" t="s">
        <v>32</v>
      </c>
      <c r="G59" s="94">
        <v>153</v>
      </c>
      <c r="H59" s="94">
        <v>57</v>
      </c>
      <c r="I59" s="95" t="s">
        <v>245</v>
      </c>
      <c r="J59" s="95" t="s">
        <v>144</v>
      </c>
      <c r="K59" s="95"/>
      <c r="L59" s="96"/>
      <c r="M59" s="96"/>
      <c r="N59" s="97"/>
      <c r="O59" s="97"/>
      <c r="P59" s="97"/>
      <c r="Q59" s="97"/>
      <c r="R59" s="97"/>
      <c r="S59" s="98">
        <f t="shared" si="0"/>
        <v>0</v>
      </c>
    </row>
    <row r="60" spans="1:19" ht="25.5" x14ac:dyDescent="0.25">
      <c r="A60" s="94" t="s">
        <v>145</v>
      </c>
      <c r="B60" s="95" t="s">
        <v>25</v>
      </c>
      <c r="C60" s="94" t="s">
        <v>84</v>
      </c>
      <c r="D60" s="94">
        <v>21</v>
      </c>
      <c r="E60" s="94" t="s">
        <v>146</v>
      </c>
      <c r="F60" s="94" t="s">
        <v>32</v>
      </c>
      <c r="G60" s="94">
        <v>189</v>
      </c>
      <c r="H60" s="94">
        <v>81</v>
      </c>
      <c r="I60" s="95" t="s">
        <v>257</v>
      </c>
      <c r="J60" s="95" t="s">
        <v>147</v>
      </c>
      <c r="K60" s="95"/>
      <c r="L60" s="96"/>
      <c r="M60" s="96"/>
      <c r="N60" s="96"/>
      <c r="O60" s="96"/>
      <c r="P60" s="97"/>
      <c r="Q60" s="97"/>
      <c r="R60" s="97"/>
      <c r="S60" s="98">
        <f t="shared" si="0"/>
        <v>0</v>
      </c>
    </row>
    <row r="61" spans="1:19" x14ac:dyDescent="0.25">
      <c r="A61" s="94" t="s">
        <v>148</v>
      </c>
      <c r="B61" s="95" t="s">
        <v>20</v>
      </c>
      <c r="C61" s="94" t="s">
        <v>87</v>
      </c>
      <c r="D61" s="94">
        <v>20</v>
      </c>
      <c r="E61" s="94" t="s">
        <v>149</v>
      </c>
      <c r="F61" s="94" t="s">
        <v>72</v>
      </c>
      <c r="G61" s="94">
        <v>220</v>
      </c>
      <c r="H61" s="94">
        <v>75</v>
      </c>
      <c r="I61" s="95" t="s">
        <v>239</v>
      </c>
      <c r="J61" s="95"/>
      <c r="K61" s="95"/>
      <c r="L61" s="96"/>
      <c r="M61" s="96"/>
      <c r="N61" s="97"/>
      <c r="O61" s="97"/>
      <c r="P61" s="97"/>
      <c r="Q61" s="97"/>
      <c r="R61" s="97"/>
      <c r="S61" s="98">
        <f t="shared" si="0"/>
        <v>0</v>
      </c>
    </row>
    <row r="62" spans="1:19" x14ac:dyDescent="0.25">
      <c r="A62" s="94" t="s">
        <v>150</v>
      </c>
      <c r="B62" s="95" t="s">
        <v>20</v>
      </c>
      <c r="C62" s="94" t="s">
        <v>77</v>
      </c>
      <c r="D62" s="94">
        <v>20</v>
      </c>
      <c r="E62" s="94" t="s">
        <v>65</v>
      </c>
      <c r="F62" s="94" t="s">
        <v>32</v>
      </c>
      <c r="G62" s="94">
        <v>180</v>
      </c>
      <c r="H62" s="94">
        <v>70</v>
      </c>
      <c r="I62" s="95" t="s">
        <v>239</v>
      </c>
      <c r="J62" s="95"/>
      <c r="K62" s="95"/>
      <c r="L62" s="96"/>
      <c r="M62" s="96"/>
      <c r="N62" s="97"/>
      <c r="O62" s="97"/>
      <c r="P62" s="97"/>
      <c r="Q62" s="97"/>
      <c r="R62" s="97"/>
      <c r="S62" s="98">
        <f t="shared" si="0"/>
        <v>0</v>
      </c>
    </row>
    <row r="63" spans="1:19" x14ac:dyDescent="0.25">
      <c r="A63" s="94" t="s">
        <v>151</v>
      </c>
      <c r="B63" s="95" t="s">
        <v>20</v>
      </c>
      <c r="C63" s="94" t="s">
        <v>68</v>
      </c>
      <c r="D63" s="94">
        <v>22</v>
      </c>
      <c r="E63" s="94" t="s">
        <v>65</v>
      </c>
      <c r="F63" s="94" t="s">
        <v>32</v>
      </c>
      <c r="G63" s="94">
        <v>198</v>
      </c>
      <c r="H63" s="94">
        <v>79</v>
      </c>
      <c r="I63" s="95" t="s">
        <v>239</v>
      </c>
      <c r="J63" s="95"/>
      <c r="K63" s="95" t="s">
        <v>262</v>
      </c>
      <c r="L63" s="96"/>
      <c r="M63" s="96"/>
      <c r="N63" s="97"/>
      <c r="O63" s="97"/>
      <c r="P63" s="96"/>
      <c r="Q63" s="97"/>
      <c r="R63" s="97"/>
      <c r="S63" s="98">
        <f t="shared" si="0"/>
        <v>0</v>
      </c>
    </row>
    <row r="64" spans="1:19" ht="25.5" x14ac:dyDescent="0.25">
      <c r="A64" s="94" t="s">
        <v>152</v>
      </c>
      <c r="B64" s="95" t="s">
        <v>25</v>
      </c>
      <c r="C64" s="94" t="s">
        <v>122</v>
      </c>
      <c r="D64" s="94">
        <v>21</v>
      </c>
      <c r="E64" s="94" t="s">
        <v>153</v>
      </c>
      <c r="F64" s="94" t="s">
        <v>72</v>
      </c>
      <c r="G64" s="94">
        <v>231</v>
      </c>
      <c r="H64" s="94">
        <v>96</v>
      </c>
      <c r="I64" s="95" t="s">
        <v>255</v>
      </c>
      <c r="J64" s="95" t="s">
        <v>66</v>
      </c>
      <c r="K64" s="95" t="s">
        <v>263</v>
      </c>
      <c r="L64" s="96"/>
      <c r="M64" s="96"/>
      <c r="N64" s="96"/>
      <c r="O64" s="97"/>
      <c r="P64" s="96"/>
      <c r="Q64" s="97"/>
      <c r="R64" s="97"/>
      <c r="S64" s="98">
        <f t="shared" si="0"/>
        <v>0</v>
      </c>
    </row>
    <row r="65" spans="1:19" ht="89.25" x14ac:dyDescent="0.25">
      <c r="A65" s="94" t="s">
        <v>154</v>
      </c>
      <c r="B65" s="95" t="s">
        <v>25</v>
      </c>
      <c r="C65" s="94" t="s">
        <v>128</v>
      </c>
      <c r="D65" s="94">
        <v>15</v>
      </c>
      <c r="E65" s="94" t="s">
        <v>109</v>
      </c>
      <c r="F65" s="94" t="s">
        <v>28</v>
      </c>
      <c r="G65" s="94">
        <v>180</v>
      </c>
      <c r="H65" s="94">
        <v>85</v>
      </c>
      <c r="I65" s="95" t="s">
        <v>261</v>
      </c>
      <c r="J65" s="95" t="s">
        <v>155</v>
      </c>
      <c r="K65" s="95" t="s">
        <v>262</v>
      </c>
      <c r="L65" s="96"/>
      <c r="M65" s="96"/>
      <c r="N65" s="97"/>
      <c r="O65" s="97"/>
      <c r="P65" s="96"/>
      <c r="Q65" s="97"/>
      <c r="R65" s="97"/>
      <c r="S65" s="98">
        <f t="shared" si="0"/>
        <v>0</v>
      </c>
    </row>
    <row r="66" spans="1:19" ht="25.5" x14ac:dyDescent="0.25">
      <c r="A66" s="94" t="s">
        <v>156</v>
      </c>
      <c r="B66" s="95" t="s">
        <v>20</v>
      </c>
      <c r="C66" s="94" t="s">
        <v>108</v>
      </c>
      <c r="D66" s="94">
        <v>17</v>
      </c>
      <c r="E66" s="94" t="s">
        <v>49</v>
      </c>
      <c r="F66" s="94" t="s">
        <v>23</v>
      </c>
      <c r="G66" s="94">
        <v>136</v>
      </c>
      <c r="H66" s="94">
        <v>72</v>
      </c>
      <c r="I66" s="95" t="s">
        <v>253</v>
      </c>
      <c r="J66" s="95" t="s">
        <v>157</v>
      </c>
      <c r="K66" s="95"/>
      <c r="L66" s="96"/>
      <c r="M66" s="96"/>
      <c r="N66" s="96"/>
      <c r="O66" s="96"/>
      <c r="P66" s="97"/>
      <c r="Q66" s="97"/>
      <c r="R66" s="97"/>
      <c r="S66" s="98">
        <f t="shared" si="0"/>
        <v>0</v>
      </c>
    </row>
    <row r="67" spans="1:19" s="93" customFormat="1" ht="89.25" x14ac:dyDescent="0.25">
      <c r="A67" s="107" t="s">
        <v>158</v>
      </c>
      <c r="B67" s="108" t="s">
        <v>25</v>
      </c>
      <c r="C67" s="107" t="s">
        <v>84</v>
      </c>
      <c r="D67" s="107">
        <v>19</v>
      </c>
      <c r="E67" s="107" t="s">
        <v>159</v>
      </c>
      <c r="F67" s="107" t="s">
        <v>43</v>
      </c>
      <c r="G67" s="107">
        <v>266</v>
      </c>
      <c r="H67" s="107">
        <v>81</v>
      </c>
      <c r="I67" s="108" t="s">
        <v>257</v>
      </c>
      <c r="J67" s="108" t="s">
        <v>296</v>
      </c>
      <c r="K67" s="108" t="s">
        <v>262</v>
      </c>
      <c r="L67" s="103"/>
      <c r="M67" s="103"/>
      <c r="N67" s="101"/>
      <c r="O67" s="101"/>
      <c r="P67" s="101"/>
      <c r="Q67" s="105"/>
      <c r="R67" s="105"/>
      <c r="S67" s="100">
        <f t="shared" ref="S67:S100" si="1">L67+M67+N67+O67+P67+Q67+R67</f>
        <v>0</v>
      </c>
    </row>
    <row r="68" spans="1:19" x14ac:dyDescent="0.25">
      <c r="A68" s="94" t="s">
        <v>160</v>
      </c>
      <c r="B68" s="95" t="s">
        <v>20</v>
      </c>
      <c r="C68" s="94" t="s">
        <v>113</v>
      </c>
      <c r="D68" s="94">
        <v>20</v>
      </c>
      <c r="E68" s="94" t="s">
        <v>55</v>
      </c>
      <c r="F68" s="94" t="s">
        <v>46</v>
      </c>
      <c r="G68" s="94">
        <v>200</v>
      </c>
      <c r="H68" s="94">
        <v>83</v>
      </c>
      <c r="I68" s="95" t="s">
        <v>239</v>
      </c>
      <c r="J68" s="95"/>
      <c r="K68" s="95"/>
      <c r="L68" s="101"/>
      <c r="M68" s="101"/>
      <c r="N68" s="97"/>
      <c r="O68" s="97"/>
      <c r="P68" s="97"/>
      <c r="Q68" s="97"/>
      <c r="R68" s="97"/>
      <c r="S68" s="98">
        <f t="shared" si="1"/>
        <v>0</v>
      </c>
    </row>
    <row r="69" spans="1:19" x14ac:dyDescent="0.25">
      <c r="A69" s="94" t="s">
        <v>161</v>
      </c>
      <c r="B69" s="95" t="s">
        <v>20</v>
      </c>
      <c r="C69" s="94" t="s">
        <v>107</v>
      </c>
      <c r="D69" s="94">
        <v>16</v>
      </c>
      <c r="E69" s="94" t="s">
        <v>75</v>
      </c>
      <c r="F69" s="94" t="s">
        <v>46</v>
      </c>
      <c r="G69" s="94">
        <v>160</v>
      </c>
      <c r="H69" s="94">
        <v>71</v>
      </c>
      <c r="I69" s="95" t="s">
        <v>259</v>
      </c>
      <c r="J69" s="95" t="s">
        <v>42</v>
      </c>
      <c r="K69" s="106"/>
      <c r="L69" s="105"/>
      <c r="M69" s="105"/>
      <c r="N69" s="97"/>
      <c r="O69" s="97"/>
      <c r="P69" s="97"/>
      <c r="Q69" s="96"/>
      <c r="R69" s="96"/>
      <c r="S69" s="98">
        <f t="shared" si="1"/>
        <v>0</v>
      </c>
    </row>
    <row r="70" spans="1:19" s="93" customFormat="1" x14ac:dyDescent="0.25">
      <c r="A70" s="107" t="s">
        <v>162</v>
      </c>
      <c r="B70" s="108" t="s">
        <v>20</v>
      </c>
      <c r="C70" s="107" t="s">
        <v>105</v>
      </c>
      <c r="D70" s="107">
        <v>16</v>
      </c>
      <c r="E70" s="107" t="s">
        <v>55</v>
      </c>
      <c r="F70" s="107" t="s">
        <v>46</v>
      </c>
      <c r="G70" s="107">
        <v>160</v>
      </c>
      <c r="H70" s="107">
        <v>74</v>
      </c>
      <c r="I70" s="108" t="s">
        <v>259</v>
      </c>
      <c r="J70" s="108" t="s">
        <v>288</v>
      </c>
      <c r="K70" s="109"/>
      <c r="L70" s="105"/>
      <c r="M70" s="105"/>
      <c r="N70" s="97"/>
      <c r="O70" s="97"/>
      <c r="P70" s="97"/>
      <c r="Q70" s="96"/>
      <c r="R70" s="96"/>
      <c r="S70" s="100">
        <f t="shared" si="1"/>
        <v>0</v>
      </c>
    </row>
    <row r="71" spans="1:19" x14ac:dyDescent="0.25">
      <c r="A71" s="94" t="s">
        <v>163</v>
      </c>
      <c r="B71" s="95" t="s">
        <v>20</v>
      </c>
      <c r="C71" s="94" t="s">
        <v>87</v>
      </c>
      <c r="D71" s="94">
        <v>18</v>
      </c>
      <c r="E71" s="94" t="s">
        <v>22</v>
      </c>
      <c r="F71" s="94" t="s">
        <v>23</v>
      </c>
      <c r="G71" s="94">
        <v>144</v>
      </c>
      <c r="H71" s="94">
        <v>75</v>
      </c>
      <c r="I71" s="95" t="s">
        <v>239</v>
      </c>
      <c r="J71" s="95"/>
      <c r="K71" s="95"/>
      <c r="L71" s="101"/>
      <c r="M71" s="101"/>
      <c r="N71" s="97"/>
      <c r="O71" s="97"/>
      <c r="P71" s="97"/>
      <c r="Q71" s="97"/>
      <c r="R71" s="97"/>
      <c r="S71" s="98">
        <f t="shared" si="1"/>
        <v>0</v>
      </c>
    </row>
    <row r="72" spans="1:19" x14ac:dyDescent="0.25">
      <c r="A72" s="94" t="s">
        <v>164</v>
      </c>
      <c r="B72" s="95" t="s">
        <v>20</v>
      </c>
      <c r="C72" s="94" t="s">
        <v>108</v>
      </c>
      <c r="D72" s="94">
        <v>17</v>
      </c>
      <c r="E72" s="94" t="s">
        <v>85</v>
      </c>
      <c r="F72" s="94" t="s">
        <v>32</v>
      </c>
      <c r="G72" s="94">
        <v>153</v>
      </c>
      <c r="H72" s="94">
        <v>72</v>
      </c>
      <c r="I72" s="95" t="s">
        <v>239</v>
      </c>
      <c r="J72" s="95"/>
      <c r="K72" s="95"/>
      <c r="L72" s="102"/>
      <c r="M72" s="102"/>
      <c r="N72" s="97"/>
      <c r="O72" s="97"/>
      <c r="P72" s="97"/>
      <c r="Q72" s="97"/>
      <c r="R72" s="97"/>
      <c r="S72" s="98">
        <f t="shared" si="1"/>
        <v>0</v>
      </c>
    </row>
    <row r="73" spans="1:19" ht="25.5" x14ac:dyDescent="0.25">
      <c r="A73" s="94" t="s">
        <v>165</v>
      </c>
      <c r="B73" s="95" t="s">
        <v>25</v>
      </c>
      <c r="C73" s="94" t="s">
        <v>113</v>
      </c>
      <c r="D73" s="94">
        <v>18</v>
      </c>
      <c r="E73" s="94" t="s">
        <v>55</v>
      </c>
      <c r="F73" s="94" t="s">
        <v>46</v>
      </c>
      <c r="G73" s="94">
        <v>180</v>
      </c>
      <c r="H73" s="94">
        <v>83</v>
      </c>
      <c r="I73" s="95" t="s">
        <v>258</v>
      </c>
      <c r="J73" s="95" t="s">
        <v>33</v>
      </c>
      <c r="K73" s="95"/>
      <c r="L73" s="96"/>
      <c r="M73" s="96"/>
      <c r="N73" s="96"/>
      <c r="O73" s="97"/>
      <c r="P73" s="97"/>
      <c r="Q73" s="97"/>
      <c r="R73" s="97"/>
      <c r="S73" s="98">
        <f t="shared" si="1"/>
        <v>0</v>
      </c>
    </row>
    <row r="74" spans="1:19" x14ac:dyDescent="0.25">
      <c r="A74" s="94" t="s">
        <v>166</v>
      </c>
      <c r="B74" s="95" t="s">
        <v>20</v>
      </c>
      <c r="C74" s="94" t="s">
        <v>81</v>
      </c>
      <c r="D74" s="94">
        <v>24</v>
      </c>
      <c r="E74" s="94" t="s">
        <v>55</v>
      </c>
      <c r="F74" s="94" t="s">
        <v>46</v>
      </c>
      <c r="G74" s="94">
        <v>240</v>
      </c>
      <c r="H74" s="94">
        <v>87</v>
      </c>
      <c r="I74" s="95" t="s">
        <v>240</v>
      </c>
      <c r="J74" s="95" t="s">
        <v>33</v>
      </c>
      <c r="K74" s="95"/>
      <c r="L74" s="96"/>
      <c r="M74" s="96"/>
      <c r="N74" s="97"/>
      <c r="O74" s="97"/>
      <c r="P74" s="97"/>
      <c r="Q74" s="97"/>
      <c r="R74" s="97"/>
      <c r="S74" s="98">
        <f t="shared" si="1"/>
        <v>0</v>
      </c>
    </row>
    <row r="75" spans="1:19" x14ac:dyDescent="0.25">
      <c r="A75" s="94" t="s">
        <v>167</v>
      </c>
      <c r="B75" s="95" t="s">
        <v>25</v>
      </c>
      <c r="C75" s="94" t="s">
        <v>43</v>
      </c>
      <c r="D75" s="94">
        <v>8</v>
      </c>
      <c r="E75" s="94" t="s">
        <v>36</v>
      </c>
      <c r="F75" s="94" t="s">
        <v>37</v>
      </c>
      <c r="G75" s="94">
        <v>48</v>
      </c>
      <c r="H75" s="94">
        <v>19</v>
      </c>
      <c r="I75" s="95" t="s">
        <v>247</v>
      </c>
      <c r="J75" s="95" t="s">
        <v>168</v>
      </c>
      <c r="K75" s="95"/>
      <c r="L75" s="96"/>
      <c r="M75" s="96"/>
      <c r="N75" s="97"/>
      <c r="O75" s="97"/>
      <c r="P75" s="97"/>
      <c r="Q75" s="97"/>
      <c r="R75" s="97"/>
      <c r="S75" s="98">
        <f t="shared" si="1"/>
        <v>0</v>
      </c>
    </row>
    <row r="76" spans="1:19" ht="38.25" x14ac:dyDescent="0.25">
      <c r="A76" s="94" t="s">
        <v>169</v>
      </c>
      <c r="B76" s="95" t="s">
        <v>25</v>
      </c>
      <c r="C76" s="94" t="s">
        <v>128</v>
      </c>
      <c r="D76" s="94">
        <v>17</v>
      </c>
      <c r="E76" s="94" t="s">
        <v>109</v>
      </c>
      <c r="F76" s="94" t="s">
        <v>28</v>
      </c>
      <c r="G76" s="94">
        <v>204</v>
      </c>
      <c r="H76" s="94">
        <v>85</v>
      </c>
      <c r="I76" s="95" t="s">
        <v>246</v>
      </c>
      <c r="J76" s="95" t="s">
        <v>170</v>
      </c>
      <c r="K76" s="95"/>
      <c r="L76" s="96"/>
      <c r="M76" s="96"/>
      <c r="N76" s="96"/>
      <c r="O76" s="97"/>
      <c r="P76" s="97"/>
      <c r="Q76" s="97"/>
      <c r="R76" s="97"/>
      <c r="S76" s="98">
        <f t="shared" si="1"/>
        <v>0</v>
      </c>
    </row>
    <row r="77" spans="1:19" x14ac:dyDescent="0.25">
      <c r="A77" s="94" t="s">
        <v>171</v>
      </c>
      <c r="B77" s="95" t="s">
        <v>20</v>
      </c>
      <c r="C77" s="94" t="s">
        <v>21</v>
      </c>
      <c r="D77" s="94">
        <v>22</v>
      </c>
      <c r="E77" s="94" t="s">
        <v>85</v>
      </c>
      <c r="F77" s="94" t="s">
        <v>32</v>
      </c>
      <c r="G77" s="94">
        <v>198</v>
      </c>
      <c r="H77" s="94">
        <v>89</v>
      </c>
      <c r="I77" s="95" t="s">
        <v>255</v>
      </c>
      <c r="J77" s="95"/>
      <c r="K77" s="95"/>
      <c r="L77" s="96"/>
      <c r="M77" s="96"/>
      <c r="N77" s="96"/>
      <c r="O77" s="97"/>
      <c r="P77" s="97"/>
      <c r="Q77" s="97"/>
      <c r="R77" s="97"/>
      <c r="S77" s="98">
        <f t="shared" si="1"/>
        <v>0</v>
      </c>
    </row>
    <row r="78" spans="1:19" ht="25.5" x14ac:dyDescent="0.25">
      <c r="A78" s="94" t="s">
        <v>172</v>
      </c>
      <c r="B78" s="95" t="s">
        <v>25</v>
      </c>
      <c r="C78" s="94" t="s">
        <v>105</v>
      </c>
      <c r="D78" s="94">
        <v>20</v>
      </c>
      <c r="E78" s="94" t="s">
        <v>45</v>
      </c>
      <c r="F78" s="94" t="s">
        <v>46</v>
      </c>
      <c r="G78" s="94">
        <v>200</v>
      </c>
      <c r="H78" s="94">
        <v>74</v>
      </c>
      <c r="I78" s="95" t="s">
        <v>240</v>
      </c>
      <c r="J78" s="95" t="s">
        <v>173</v>
      </c>
      <c r="K78" s="95"/>
      <c r="L78" s="96"/>
      <c r="M78" s="96"/>
      <c r="N78" s="97"/>
      <c r="O78" s="97"/>
      <c r="P78" s="97"/>
      <c r="Q78" s="97"/>
      <c r="R78" s="97"/>
      <c r="S78" s="98">
        <f t="shared" si="1"/>
        <v>0</v>
      </c>
    </row>
    <row r="79" spans="1:19" x14ac:dyDescent="0.25">
      <c r="A79" s="94" t="s">
        <v>174</v>
      </c>
      <c r="B79" s="95" t="s">
        <v>20</v>
      </c>
      <c r="C79" s="94" t="s">
        <v>115</v>
      </c>
      <c r="D79" s="94">
        <v>24</v>
      </c>
      <c r="E79" s="94" t="s">
        <v>55</v>
      </c>
      <c r="F79" s="94" t="s">
        <v>46</v>
      </c>
      <c r="G79" s="94">
        <v>240</v>
      </c>
      <c r="H79" s="94">
        <v>90</v>
      </c>
      <c r="I79" s="95" t="s">
        <v>239</v>
      </c>
      <c r="J79" s="95"/>
      <c r="K79" s="95"/>
      <c r="L79" s="96"/>
      <c r="M79" s="96"/>
      <c r="N79" s="97"/>
      <c r="O79" s="97"/>
      <c r="P79" s="97"/>
      <c r="Q79" s="97"/>
      <c r="R79" s="97"/>
      <c r="S79" s="98">
        <f t="shared" si="1"/>
        <v>0</v>
      </c>
    </row>
    <row r="80" spans="1:19" ht="25.5" x14ac:dyDescent="0.25">
      <c r="A80" s="94" t="s">
        <v>175</v>
      </c>
      <c r="B80" s="95" t="s">
        <v>20</v>
      </c>
      <c r="C80" s="94" t="s">
        <v>113</v>
      </c>
      <c r="D80" s="94">
        <v>17</v>
      </c>
      <c r="E80" s="94" t="s">
        <v>176</v>
      </c>
      <c r="F80" s="94" t="s">
        <v>28</v>
      </c>
      <c r="G80" s="94">
        <v>204</v>
      </c>
      <c r="H80" s="94">
        <v>83</v>
      </c>
      <c r="I80" s="95" t="s">
        <v>244</v>
      </c>
      <c r="J80" s="95" t="s">
        <v>265</v>
      </c>
      <c r="K80" s="95"/>
      <c r="L80" s="96"/>
      <c r="M80" s="96"/>
      <c r="N80" s="96"/>
      <c r="O80" s="97"/>
      <c r="P80" s="97"/>
      <c r="Q80" s="97"/>
      <c r="R80" s="97"/>
      <c r="S80" s="98">
        <f t="shared" si="1"/>
        <v>0</v>
      </c>
    </row>
    <row r="81" spans="1:19" x14ac:dyDescent="0.25">
      <c r="A81" s="94" t="s">
        <v>177</v>
      </c>
      <c r="B81" s="95" t="s">
        <v>20</v>
      </c>
      <c r="C81" s="94" t="s">
        <v>77</v>
      </c>
      <c r="D81" s="94">
        <v>20</v>
      </c>
      <c r="E81" s="94" t="s">
        <v>178</v>
      </c>
      <c r="F81" s="94" t="s">
        <v>23</v>
      </c>
      <c r="G81" s="94">
        <v>160</v>
      </c>
      <c r="H81" s="94">
        <v>70</v>
      </c>
      <c r="I81" s="95" t="s">
        <v>259</v>
      </c>
      <c r="J81" s="95" t="s">
        <v>42</v>
      </c>
      <c r="K81" s="95"/>
      <c r="L81" s="97"/>
      <c r="M81" s="97"/>
      <c r="N81" s="97"/>
      <c r="O81" s="97"/>
      <c r="P81" s="97"/>
      <c r="Q81" s="96"/>
      <c r="R81" s="96"/>
      <c r="S81" s="98">
        <f t="shared" si="1"/>
        <v>0</v>
      </c>
    </row>
    <row r="82" spans="1:19" x14ac:dyDescent="0.25">
      <c r="A82" s="94" t="s">
        <v>179</v>
      </c>
      <c r="B82" s="95" t="s">
        <v>25</v>
      </c>
      <c r="C82" s="94" t="s">
        <v>43</v>
      </c>
      <c r="D82" s="94">
        <v>8</v>
      </c>
      <c r="E82" s="94" t="s">
        <v>180</v>
      </c>
      <c r="F82" s="94" t="s">
        <v>181</v>
      </c>
      <c r="G82" s="94">
        <v>32</v>
      </c>
      <c r="H82" s="94">
        <v>19</v>
      </c>
      <c r="I82" s="95" t="s">
        <v>247</v>
      </c>
      <c r="J82" s="95"/>
      <c r="K82" s="95"/>
      <c r="L82" s="96"/>
      <c r="M82" s="96"/>
      <c r="N82" s="97"/>
      <c r="O82" s="97"/>
      <c r="P82" s="97"/>
      <c r="Q82" s="97"/>
      <c r="R82" s="97"/>
      <c r="S82" s="98">
        <f t="shared" si="1"/>
        <v>0</v>
      </c>
    </row>
    <row r="83" spans="1:19" ht="25.5" x14ac:dyDescent="0.25">
      <c r="A83" s="94" t="s">
        <v>182</v>
      </c>
      <c r="B83" s="95" t="s">
        <v>20</v>
      </c>
      <c r="C83" s="94" t="s">
        <v>128</v>
      </c>
      <c r="D83" s="94">
        <v>21</v>
      </c>
      <c r="E83" s="94" t="s">
        <v>149</v>
      </c>
      <c r="F83" s="94" t="s">
        <v>72</v>
      </c>
      <c r="G83" s="94">
        <v>231</v>
      </c>
      <c r="H83" s="94">
        <v>85</v>
      </c>
      <c r="I83" s="95" t="s">
        <v>266</v>
      </c>
      <c r="J83" s="95" t="s">
        <v>33</v>
      </c>
      <c r="K83" s="95"/>
      <c r="L83" s="96"/>
      <c r="M83" s="96"/>
      <c r="N83" s="96"/>
      <c r="O83" s="97"/>
      <c r="P83" s="97"/>
      <c r="Q83" s="97"/>
      <c r="R83" s="97"/>
      <c r="S83" s="98">
        <f t="shared" si="1"/>
        <v>0</v>
      </c>
    </row>
    <row r="84" spans="1:19" ht="38.25" x14ac:dyDescent="0.25">
      <c r="A84" s="94" t="s">
        <v>183</v>
      </c>
      <c r="B84" s="95" t="s">
        <v>25</v>
      </c>
      <c r="C84" s="94" t="s">
        <v>114</v>
      </c>
      <c r="D84" s="94">
        <v>23</v>
      </c>
      <c r="E84" s="94" t="s">
        <v>149</v>
      </c>
      <c r="F84" s="94" t="s">
        <v>72</v>
      </c>
      <c r="G84" s="94">
        <v>253</v>
      </c>
      <c r="H84" s="94">
        <v>86</v>
      </c>
      <c r="I84" s="95" t="s">
        <v>242</v>
      </c>
      <c r="J84" s="95" t="s">
        <v>267</v>
      </c>
      <c r="K84" s="95" t="s">
        <v>263</v>
      </c>
      <c r="L84" s="96"/>
      <c r="M84" s="96"/>
      <c r="N84" s="96"/>
      <c r="O84" s="97"/>
      <c r="P84" s="96"/>
      <c r="Q84" s="97"/>
      <c r="R84" s="97"/>
      <c r="S84" s="98">
        <f t="shared" si="1"/>
        <v>0</v>
      </c>
    </row>
    <row r="85" spans="1:19" x14ac:dyDescent="0.25">
      <c r="A85" s="94" t="s">
        <v>184</v>
      </c>
      <c r="B85" s="95" t="s">
        <v>185</v>
      </c>
      <c r="C85" s="94" t="s">
        <v>115</v>
      </c>
      <c r="D85" s="94">
        <v>21</v>
      </c>
      <c r="E85" s="94" t="s">
        <v>186</v>
      </c>
      <c r="F85" s="94" t="s">
        <v>32</v>
      </c>
      <c r="G85" s="94">
        <v>189</v>
      </c>
      <c r="H85" s="94">
        <v>90</v>
      </c>
      <c r="I85" s="95" t="s">
        <v>251</v>
      </c>
      <c r="J85" s="95" t="s">
        <v>187</v>
      </c>
      <c r="K85" s="95"/>
      <c r="L85" s="96"/>
      <c r="M85" s="96"/>
      <c r="N85" s="96"/>
      <c r="O85" s="97"/>
      <c r="P85" s="97"/>
      <c r="Q85" s="97"/>
      <c r="R85" s="97"/>
      <c r="S85" s="98">
        <f t="shared" si="1"/>
        <v>0</v>
      </c>
    </row>
    <row r="86" spans="1:19" x14ac:dyDescent="0.25">
      <c r="A86" s="94" t="s">
        <v>188</v>
      </c>
      <c r="B86" s="95" t="s">
        <v>20</v>
      </c>
      <c r="C86" s="94" t="s">
        <v>48</v>
      </c>
      <c r="D86" s="94">
        <v>18</v>
      </c>
      <c r="E86" s="94" t="s">
        <v>55</v>
      </c>
      <c r="F86" s="94" t="s">
        <v>46</v>
      </c>
      <c r="G86" s="94">
        <v>180</v>
      </c>
      <c r="H86" s="94">
        <v>68</v>
      </c>
      <c r="I86" s="95" t="s">
        <v>259</v>
      </c>
      <c r="J86" s="95" t="s">
        <v>297</v>
      </c>
      <c r="K86" s="95"/>
      <c r="L86" s="97"/>
      <c r="M86" s="97"/>
      <c r="N86" s="97"/>
      <c r="O86" s="97"/>
      <c r="P86" s="97"/>
      <c r="Q86" s="96"/>
      <c r="R86" s="96"/>
      <c r="S86" s="98">
        <f t="shared" si="1"/>
        <v>0</v>
      </c>
    </row>
    <row r="87" spans="1:19" x14ac:dyDescent="0.25">
      <c r="A87" s="94" t="s">
        <v>189</v>
      </c>
      <c r="B87" s="95" t="s">
        <v>20</v>
      </c>
      <c r="C87" s="94" t="s">
        <v>50</v>
      </c>
      <c r="D87" s="94">
        <v>14</v>
      </c>
      <c r="E87" s="94" t="s">
        <v>40</v>
      </c>
      <c r="F87" s="94" t="s">
        <v>41</v>
      </c>
      <c r="G87" s="94">
        <v>98</v>
      </c>
      <c r="H87" s="94">
        <v>49</v>
      </c>
      <c r="I87" s="95" t="s">
        <v>239</v>
      </c>
      <c r="J87" s="95"/>
      <c r="K87" s="95"/>
      <c r="L87" s="96"/>
      <c r="M87" s="96"/>
      <c r="N87" s="97"/>
      <c r="O87" s="97"/>
      <c r="P87" s="97"/>
      <c r="Q87" s="97"/>
      <c r="R87" s="97"/>
      <c r="S87" s="98">
        <f t="shared" si="1"/>
        <v>0</v>
      </c>
    </row>
    <row r="88" spans="1:19" x14ac:dyDescent="0.25">
      <c r="A88" s="94" t="s">
        <v>190</v>
      </c>
      <c r="B88" s="95" t="s">
        <v>20</v>
      </c>
      <c r="C88" s="94" t="s">
        <v>89</v>
      </c>
      <c r="D88" s="94">
        <v>22</v>
      </c>
      <c r="E88" s="94" t="s">
        <v>65</v>
      </c>
      <c r="F88" s="94" t="s">
        <v>32</v>
      </c>
      <c r="G88" s="94">
        <v>198</v>
      </c>
      <c r="H88" s="94">
        <v>78</v>
      </c>
      <c r="I88" s="95" t="s">
        <v>239</v>
      </c>
      <c r="J88" s="95"/>
      <c r="K88" s="95"/>
      <c r="L88" s="96"/>
      <c r="M88" s="96"/>
      <c r="N88" s="97"/>
      <c r="O88" s="97"/>
      <c r="P88" s="97"/>
      <c r="Q88" s="97"/>
      <c r="R88" s="97"/>
      <c r="S88" s="98">
        <f t="shared" si="1"/>
        <v>0</v>
      </c>
    </row>
    <row r="89" spans="1:19" x14ac:dyDescent="0.25">
      <c r="A89" s="94" t="s">
        <v>191</v>
      </c>
      <c r="B89" s="95" t="s">
        <v>20</v>
      </c>
      <c r="C89" s="94" t="s">
        <v>77</v>
      </c>
      <c r="D89" s="94">
        <v>23</v>
      </c>
      <c r="E89" s="94" t="s">
        <v>49</v>
      </c>
      <c r="F89" s="94" t="s">
        <v>23</v>
      </c>
      <c r="G89" s="94">
        <v>184</v>
      </c>
      <c r="H89" s="94">
        <v>70</v>
      </c>
      <c r="I89" s="95" t="s">
        <v>239</v>
      </c>
      <c r="J89" s="95"/>
      <c r="K89" s="95"/>
      <c r="L89" s="96"/>
      <c r="M89" s="96"/>
      <c r="N89" s="97"/>
      <c r="O89" s="97"/>
      <c r="P89" s="97"/>
      <c r="Q89" s="97"/>
      <c r="R89" s="97"/>
      <c r="S89" s="98">
        <f t="shared" si="1"/>
        <v>0</v>
      </c>
    </row>
    <row r="90" spans="1:19" x14ac:dyDescent="0.25">
      <c r="A90" s="94" t="s">
        <v>192</v>
      </c>
      <c r="B90" s="95" t="s">
        <v>20</v>
      </c>
      <c r="C90" s="94" t="s">
        <v>105</v>
      </c>
      <c r="D90" s="94">
        <v>22</v>
      </c>
      <c r="E90" s="94" t="s">
        <v>51</v>
      </c>
      <c r="F90" s="94" t="s">
        <v>23</v>
      </c>
      <c r="G90" s="94">
        <v>176</v>
      </c>
      <c r="H90" s="94">
        <v>74</v>
      </c>
      <c r="I90" s="95" t="s">
        <v>240</v>
      </c>
      <c r="J90" s="95" t="s">
        <v>33</v>
      </c>
      <c r="K90" s="95"/>
      <c r="L90" s="96"/>
      <c r="M90" s="96"/>
      <c r="N90" s="97"/>
      <c r="O90" s="97"/>
      <c r="P90" s="97"/>
      <c r="Q90" s="97"/>
      <c r="R90" s="97"/>
      <c r="S90" s="98">
        <f t="shared" si="1"/>
        <v>0</v>
      </c>
    </row>
    <row r="91" spans="1:19" x14ac:dyDescent="0.25">
      <c r="A91" s="94" t="s">
        <v>193</v>
      </c>
      <c r="B91" s="95" t="s">
        <v>20</v>
      </c>
      <c r="C91" s="94" t="s">
        <v>87</v>
      </c>
      <c r="D91" s="94">
        <v>22</v>
      </c>
      <c r="E91" s="94" t="s">
        <v>51</v>
      </c>
      <c r="F91" s="94" t="s">
        <v>23</v>
      </c>
      <c r="G91" s="94">
        <v>176</v>
      </c>
      <c r="H91" s="94">
        <v>75</v>
      </c>
      <c r="I91" s="95" t="s">
        <v>239</v>
      </c>
      <c r="J91" s="95"/>
      <c r="K91" s="95"/>
      <c r="L91" s="96"/>
      <c r="M91" s="96"/>
      <c r="N91" s="97"/>
      <c r="O91" s="97"/>
      <c r="P91" s="97"/>
      <c r="Q91" s="97"/>
      <c r="R91" s="97"/>
      <c r="S91" s="98">
        <f t="shared" si="1"/>
        <v>0</v>
      </c>
    </row>
    <row r="92" spans="1:19" x14ac:dyDescent="0.25">
      <c r="A92" s="94" t="s">
        <v>194</v>
      </c>
      <c r="B92" s="95" t="s">
        <v>20</v>
      </c>
      <c r="C92" s="94" t="s">
        <v>74</v>
      </c>
      <c r="D92" s="94">
        <v>22</v>
      </c>
      <c r="E92" s="94" t="s">
        <v>85</v>
      </c>
      <c r="F92" s="94" t="s">
        <v>32</v>
      </c>
      <c r="G92" s="94">
        <v>198</v>
      </c>
      <c r="H92" s="94">
        <v>82</v>
      </c>
      <c r="I92" s="95" t="s">
        <v>239</v>
      </c>
      <c r="J92" s="95"/>
      <c r="K92" s="95"/>
      <c r="L92" s="96"/>
      <c r="M92" s="96"/>
      <c r="N92" s="97"/>
      <c r="O92" s="97"/>
      <c r="P92" s="97"/>
      <c r="Q92" s="97"/>
      <c r="R92" s="97"/>
      <c r="S92" s="98">
        <f t="shared" si="1"/>
        <v>0</v>
      </c>
    </row>
    <row r="93" spans="1:19" x14ac:dyDescent="0.25">
      <c r="A93" s="94" t="s">
        <v>195</v>
      </c>
      <c r="B93" s="95" t="s">
        <v>20</v>
      </c>
      <c r="C93" s="94" t="s">
        <v>68</v>
      </c>
      <c r="D93" s="94">
        <v>22</v>
      </c>
      <c r="E93" s="94" t="s">
        <v>51</v>
      </c>
      <c r="F93" s="94" t="s">
        <v>23</v>
      </c>
      <c r="G93" s="94">
        <v>176</v>
      </c>
      <c r="H93" s="94">
        <v>79</v>
      </c>
      <c r="I93" s="95" t="s">
        <v>239</v>
      </c>
      <c r="J93" s="95"/>
      <c r="K93" s="95"/>
      <c r="L93" s="96"/>
      <c r="M93" s="96"/>
      <c r="N93" s="97"/>
      <c r="O93" s="97"/>
      <c r="P93" s="97"/>
      <c r="Q93" s="97"/>
      <c r="R93" s="97"/>
      <c r="S93" s="98">
        <f t="shared" si="1"/>
        <v>0</v>
      </c>
    </row>
    <row r="94" spans="1:19" ht="25.5" x14ac:dyDescent="0.25">
      <c r="A94" s="94" t="s">
        <v>196</v>
      </c>
      <c r="B94" s="95" t="s">
        <v>20</v>
      </c>
      <c r="C94" s="94" t="s">
        <v>108</v>
      </c>
      <c r="D94" s="94">
        <v>22</v>
      </c>
      <c r="E94" s="94" t="s">
        <v>49</v>
      </c>
      <c r="F94" s="94" t="s">
        <v>23</v>
      </c>
      <c r="G94" s="94">
        <v>176</v>
      </c>
      <c r="H94" s="94">
        <v>72</v>
      </c>
      <c r="I94" s="95" t="s">
        <v>240</v>
      </c>
      <c r="J94" s="95" t="s">
        <v>197</v>
      </c>
      <c r="K94" s="95"/>
      <c r="L94" s="96"/>
      <c r="M94" s="96"/>
      <c r="N94" s="97"/>
      <c r="O94" s="97"/>
      <c r="P94" s="97"/>
      <c r="Q94" s="97"/>
      <c r="R94" s="97"/>
      <c r="S94" s="98">
        <f t="shared" si="1"/>
        <v>0</v>
      </c>
    </row>
    <row r="95" spans="1:19" x14ac:dyDescent="0.25">
      <c r="A95" s="94" t="s">
        <v>198</v>
      </c>
      <c r="B95" s="95" t="s">
        <v>20</v>
      </c>
      <c r="C95" s="94" t="s">
        <v>115</v>
      </c>
      <c r="D95" s="94">
        <v>21</v>
      </c>
      <c r="E95" s="94" t="s">
        <v>45</v>
      </c>
      <c r="F95" s="94" t="s">
        <v>46</v>
      </c>
      <c r="G95" s="94">
        <v>210</v>
      </c>
      <c r="H95" s="94">
        <v>90</v>
      </c>
      <c r="I95" s="95" t="s">
        <v>239</v>
      </c>
      <c r="J95" s="95"/>
      <c r="K95" s="95" t="s">
        <v>262</v>
      </c>
      <c r="L95" s="96"/>
      <c r="M95" s="96"/>
      <c r="N95" s="97"/>
      <c r="O95" s="97"/>
      <c r="P95" s="96"/>
      <c r="Q95" s="97"/>
      <c r="R95" s="97"/>
      <c r="S95" s="98">
        <f t="shared" si="1"/>
        <v>0</v>
      </c>
    </row>
    <row r="96" spans="1:19" x14ac:dyDescent="0.25">
      <c r="A96" s="8" t="s">
        <v>199</v>
      </c>
      <c r="B96" s="7" t="s">
        <v>20</v>
      </c>
      <c r="C96" s="8" t="s">
        <v>87</v>
      </c>
      <c r="D96" s="8">
        <v>19</v>
      </c>
      <c r="E96" s="8" t="s">
        <v>200</v>
      </c>
      <c r="F96" s="8" t="s">
        <v>37</v>
      </c>
      <c r="G96" s="8">
        <v>114</v>
      </c>
      <c r="H96" s="8">
        <v>75</v>
      </c>
      <c r="I96" s="7" t="s">
        <v>239</v>
      </c>
      <c r="J96" s="7"/>
      <c r="K96" s="7"/>
      <c r="L96" s="68"/>
      <c r="M96" s="68"/>
      <c r="N96" s="9"/>
      <c r="O96" s="9"/>
      <c r="P96" s="9"/>
      <c r="Q96" s="9"/>
      <c r="R96" s="9"/>
      <c r="S96" s="10">
        <f t="shared" si="1"/>
        <v>0</v>
      </c>
    </row>
    <row r="97" spans="1:19" x14ac:dyDescent="0.25">
      <c r="A97" s="8" t="s">
        <v>201</v>
      </c>
      <c r="B97" s="7" t="s">
        <v>25</v>
      </c>
      <c r="C97" s="8" t="s">
        <v>35</v>
      </c>
      <c r="D97" s="8">
        <v>10</v>
      </c>
      <c r="E97" s="8" t="s">
        <v>51</v>
      </c>
      <c r="F97" s="8" t="s">
        <v>23</v>
      </c>
      <c r="G97" s="8">
        <v>80</v>
      </c>
      <c r="H97" s="8">
        <v>23</v>
      </c>
      <c r="I97" s="7" t="s">
        <v>247</v>
      </c>
      <c r="J97" s="7"/>
      <c r="K97" s="7"/>
      <c r="L97" s="68"/>
      <c r="M97" s="68"/>
      <c r="N97" s="9"/>
      <c r="O97" s="9"/>
      <c r="P97" s="9"/>
      <c r="Q97" s="9"/>
      <c r="R97" s="9"/>
      <c r="S97" s="10">
        <f t="shared" si="1"/>
        <v>0</v>
      </c>
    </row>
    <row r="98" spans="1:19" x14ac:dyDescent="0.25">
      <c r="A98" s="8" t="s">
        <v>202</v>
      </c>
      <c r="B98" s="7" t="s">
        <v>25</v>
      </c>
      <c r="C98" s="8" t="s">
        <v>35</v>
      </c>
      <c r="D98" s="8">
        <v>10</v>
      </c>
      <c r="E98" s="8" t="s">
        <v>203</v>
      </c>
      <c r="F98" s="8" t="s">
        <v>41</v>
      </c>
      <c r="G98" s="8">
        <v>70</v>
      </c>
      <c r="H98" s="8">
        <v>23</v>
      </c>
      <c r="I98" s="7" t="s">
        <v>247</v>
      </c>
      <c r="J98" s="7"/>
      <c r="K98" s="7"/>
      <c r="L98" s="68"/>
      <c r="M98" s="68"/>
      <c r="N98" s="9"/>
      <c r="O98" s="9"/>
      <c r="P98" s="9"/>
      <c r="Q98" s="9"/>
      <c r="R98" s="9"/>
      <c r="S98" s="10">
        <f t="shared" si="1"/>
        <v>0</v>
      </c>
    </row>
    <row r="99" spans="1:19" x14ac:dyDescent="0.25">
      <c r="A99" s="8" t="s">
        <v>204</v>
      </c>
      <c r="B99" s="7" t="s">
        <v>25</v>
      </c>
      <c r="C99" s="8" t="s">
        <v>72</v>
      </c>
      <c r="D99" s="8">
        <v>5</v>
      </c>
      <c r="E99" s="8" t="s">
        <v>205</v>
      </c>
      <c r="F99" s="8" t="s">
        <v>34</v>
      </c>
      <c r="G99" s="8">
        <v>25</v>
      </c>
      <c r="H99" s="8">
        <v>15</v>
      </c>
      <c r="I99" s="7" t="s">
        <v>248</v>
      </c>
      <c r="J99" s="7" t="s">
        <v>206</v>
      </c>
      <c r="K99" s="7"/>
      <c r="L99" s="68"/>
      <c r="M99" s="68"/>
      <c r="N99" s="9"/>
      <c r="O99" s="9"/>
      <c r="P99" s="9"/>
      <c r="Q99" s="9"/>
      <c r="R99" s="9"/>
      <c r="S99" s="10">
        <f t="shared" si="1"/>
        <v>0</v>
      </c>
    </row>
    <row r="100" spans="1:19" x14ac:dyDescent="0.25">
      <c r="A100" s="8" t="s">
        <v>207</v>
      </c>
      <c r="B100" s="7" t="s">
        <v>25</v>
      </c>
      <c r="C100" s="8" t="s">
        <v>72</v>
      </c>
      <c r="D100" s="8">
        <v>8</v>
      </c>
      <c r="E100" s="8" t="s">
        <v>208</v>
      </c>
      <c r="F100" s="8" t="s">
        <v>34</v>
      </c>
      <c r="G100" s="8">
        <v>40</v>
      </c>
      <c r="H100" s="8">
        <v>15</v>
      </c>
      <c r="I100" s="7" t="s">
        <v>247</v>
      </c>
      <c r="J100" s="7"/>
      <c r="K100" s="7"/>
      <c r="L100" s="68"/>
      <c r="M100" s="68"/>
      <c r="N100" s="9"/>
      <c r="O100" s="9"/>
      <c r="P100" s="9"/>
      <c r="Q100" s="9"/>
      <c r="R100" s="9"/>
      <c r="S100" s="10">
        <f t="shared" si="1"/>
        <v>0</v>
      </c>
    </row>
    <row r="102" spans="1:19" ht="15.75" thickBot="1" x14ac:dyDescent="0.3"/>
    <row r="103" spans="1:19" x14ac:dyDescent="0.25">
      <c r="G103" s="12"/>
      <c r="H103" s="13"/>
      <c r="I103" s="13"/>
      <c r="J103" s="14"/>
      <c r="K103" s="15"/>
      <c r="L103" s="15"/>
      <c r="M103" s="15"/>
      <c r="N103" s="15"/>
      <c r="O103" s="16"/>
      <c r="P103" s="16"/>
      <c r="Q103" s="17" t="s">
        <v>209</v>
      </c>
      <c r="R103" s="17" t="s">
        <v>210</v>
      </c>
      <c r="S103" s="18"/>
    </row>
    <row r="104" spans="1:19" x14ac:dyDescent="0.25">
      <c r="G104" s="19"/>
      <c r="I104" s="65" t="s">
        <v>211</v>
      </c>
      <c r="J104" s="111" t="s">
        <v>212</v>
      </c>
      <c r="K104" s="111"/>
      <c r="L104" s="111"/>
      <c r="M104" s="111"/>
      <c r="N104" s="111"/>
      <c r="O104" s="111"/>
      <c r="P104" s="65" t="s">
        <v>213</v>
      </c>
      <c r="Q104" s="20">
        <v>36.5</v>
      </c>
      <c r="R104" s="69"/>
      <c r="S104" s="21">
        <f>Q104*R104</f>
        <v>0</v>
      </c>
    </row>
    <row r="105" spans="1:19" x14ac:dyDescent="0.25">
      <c r="G105" s="19"/>
      <c r="I105" s="22"/>
      <c r="K105" s="23"/>
      <c r="L105" s="23"/>
      <c r="M105" s="23"/>
      <c r="N105" s="24"/>
      <c r="O105" s="25"/>
      <c r="P105" s="26"/>
      <c r="Q105" s="27"/>
      <c r="R105" s="27"/>
      <c r="S105" s="28"/>
    </row>
    <row r="106" spans="1:19" x14ac:dyDescent="0.25">
      <c r="G106" s="19"/>
      <c r="I106" s="65" t="s">
        <v>211</v>
      </c>
      <c r="J106" s="110" t="s">
        <v>214</v>
      </c>
      <c r="K106" s="110"/>
      <c r="L106" s="110"/>
      <c r="M106" s="110"/>
      <c r="N106" s="110"/>
      <c r="O106" s="110"/>
      <c r="P106" s="26"/>
      <c r="Q106" s="27"/>
      <c r="R106" s="27"/>
      <c r="S106" s="21">
        <f>SUM(L2:L100)</f>
        <v>0</v>
      </c>
    </row>
    <row r="107" spans="1:19" x14ac:dyDescent="0.25">
      <c r="G107" s="19"/>
      <c r="I107" s="65" t="s">
        <v>211</v>
      </c>
      <c r="J107" s="110" t="s">
        <v>215</v>
      </c>
      <c r="K107" s="110"/>
      <c r="L107" s="110"/>
      <c r="M107" s="110"/>
      <c r="N107" s="110"/>
      <c r="O107" s="110"/>
      <c r="P107" s="26"/>
      <c r="Q107" s="27"/>
      <c r="R107" s="27"/>
      <c r="S107" s="21">
        <f>SUM(M2:M100)</f>
        <v>0</v>
      </c>
    </row>
    <row r="108" spans="1:19" x14ac:dyDescent="0.25">
      <c r="G108" s="19"/>
      <c r="I108" s="65" t="s">
        <v>211</v>
      </c>
      <c r="J108" s="110" t="s">
        <v>216</v>
      </c>
      <c r="K108" s="110"/>
      <c r="L108" s="110"/>
      <c r="M108" s="110"/>
      <c r="N108" s="110"/>
      <c r="O108" s="110"/>
      <c r="P108" s="26"/>
      <c r="Q108" s="27"/>
      <c r="R108" s="27"/>
      <c r="S108" s="21">
        <f>SUM(N2:N100)</f>
        <v>0</v>
      </c>
    </row>
    <row r="109" spans="1:19" x14ac:dyDescent="0.25">
      <c r="G109" s="19"/>
      <c r="I109" s="65" t="s">
        <v>211</v>
      </c>
      <c r="J109" s="112" t="s">
        <v>217</v>
      </c>
      <c r="K109" s="113"/>
      <c r="L109" s="113"/>
      <c r="M109" s="113"/>
      <c r="N109" s="113"/>
      <c r="O109" s="114"/>
      <c r="P109" s="26"/>
      <c r="Q109" s="27"/>
      <c r="R109" s="27"/>
      <c r="S109" s="21">
        <f>SUM(O2:O100)</f>
        <v>0</v>
      </c>
    </row>
    <row r="110" spans="1:19" x14ac:dyDescent="0.25">
      <c r="G110" s="19"/>
      <c r="I110" s="65" t="s">
        <v>211</v>
      </c>
      <c r="J110" s="110" t="s">
        <v>218</v>
      </c>
      <c r="K110" s="110"/>
      <c r="L110" s="110"/>
      <c r="M110" s="110"/>
      <c r="N110" s="110"/>
      <c r="O110" s="110"/>
      <c r="P110" s="26"/>
      <c r="Q110" s="27"/>
      <c r="R110" s="27"/>
      <c r="S110" s="21">
        <f>SUM(P2:P100)</f>
        <v>0</v>
      </c>
    </row>
    <row r="111" spans="1:19" x14ac:dyDescent="0.25">
      <c r="G111" s="19"/>
      <c r="H111" s="29"/>
      <c r="I111" s="29"/>
      <c r="J111" s="26"/>
      <c r="K111" s="23"/>
      <c r="L111" s="23"/>
      <c r="M111" s="23"/>
      <c r="N111" s="30"/>
      <c r="O111" s="30"/>
      <c r="P111" s="26"/>
      <c r="Q111" s="24"/>
      <c r="R111" s="24"/>
      <c r="S111" s="28"/>
    </row>
    <row r="112" spans="1:19" ht="15.75" x14ac:dyDescent="0.25">
      <c r="G112" s="19"/>
      <c r="H112" s="29"/>
      <c r="I112" s="29"/>
      <c r="J112" s="26"/>
      <c r="K112" s="31"/>
      <c r="L112" s="31"/>
      <c r="M112" s="31"/>
      <c r="N112" s="24"/>
      <c r="O112" s="32" t="s">
        <v>219</v>
      </c>
      <c r="P112" s="26"/>
      <c r="Q112" s="33"/>
      <c r="R112" s="33"/>
      <c r="S112" s="34">
        <f>SUM(S104:S110)</f>
        <v>0</v>
      </c>
    </row>
    <row r="113" spans="7:19" ht="15.75" x14ac:dyDescent="0.25">
      <c r="G113" s="19"/>
      <c r="H113" s="29"/>
      <c r="I113" s="29"/>
      <c r="J113" s="26"/>
      <c r="K113" s="31"/>
      <c r="L113" s="31"/>
      <c r="M113" s="31"/>
      <c r="N113" s="24"/>
      <c r="O113" s="32" t="s">
        <v>220</v>
      </c>
      <c r="P113" s="26"/>
      <c r="Q113" s="33"/>
      <c r="R113" s="33"/>
      <c r="S113" s="34">
        <f>0.21*S112</f>
        <v>0</v>
      </c>
    </row>
    <row r="114" spans="7:19" ht="15.75" x14ac:dyDescent="0.25">
      <c r="G114" s="19"/>
      <c r="H114" s="29"/>
      <c r="I114" s="29"/>
      <c r="J114" s="26"/>
      <c r="K114" s="31"/>
      <c r="L114" s="31"/>
      <c r="M114" s="31"/>
      <c r="N114" s="24"/>
      <c r="O114" s="32" t="s">
        <v>221</v>
      </c>
      <c r="P114" s="26"/>
      <c r="Q114" s="33"/>
      <c r="R114" s="33"/>
      <c r="S114" s="35">
        <f>SUM(S112:S113)</f>
        <v>0</v>
      </c>
    </row>
    <row r="115" spans="7:19" ht="15.75" thickBot="1" x14ac:dyDescent="0.3">
      <c r="G115" s="36"/>
      <c r="H115" s="37"/>
      <c r="I115" s="37"/>
      <c r="J115" s="38"/>
      <c r="K115" s="39"/>
      <c r="L115" s="39"/>
      <c r="M115" s="39"/>
      <c r="N115" s="40"/>
      <c r="O115" s="40"/>
      <c r="P115" s="40"/>
      <c r="Q115" s="40"/>
      <c r="R115" s="40"/>
      <c r="S115" s="41"/>
    </row>
    <row r="116" spans="7:19" x14ac:dyDescent="0.25">
      <c r="G116" s="42"/>
      <c r="H116" s="42"/>
      <c r="I116" s="42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7:19" ht="15.75" thickBot="1" x14ac:dyDescent="0.3">
      <c r="G117" s="42"/>
      <c r="H117" s="42"/>
      <c r="I117" s="42"/>
      <c r="J117" s="43"/>
      <c r="K117" s="44"/>
      <c r="L117" s="44"/>
      <c r="M117" s="44"/>
      <c r="N117" s="44"/>
      <c r="O117" s="44"/>
      <c r="P117" s="44"/>
      <c r="Q117" s="44"/>
      <c r="R117" s="44"/>
      <c r="S117" s="45" t="s">
        <v>222</v>
      </c>
    </row>
    <row r="118" spans="7:19" x14ac:dyDescent="0.25">
      <c r="G118" s="12"/>
      <c r="H118" s="13"/>
      <c r="I118" s="13"/>
      <c r="J118" s="14"/>
      <c r="K118" s="46"/>
      <c r="L118" s="46"/>
      <c r="M118" s="46"/>
      <c r="N118" s="46"/>
      <c r="O118" s="14"/>
      <c r="P118" s="46"/>
      <c r="Q118" s="47" t="s">
        <v>209</v>
      </c>
      <c r="R118" s="47" t="s">
        <v>210</v>
      </c>
      <c r="S118" s="18"/>
    </row>
    <row r="119" spans="7:19" x14ac:dyDescent="0.25">
      <c r="G119" s="115" t="s">
        <v>211</v>
      </c>
      <c r="H119" s="116"/>
      <c r="I119" s="116"/>
      <c r="J119" s="111" t="s">
        <v>223</v>
      </c>
      <c r="K119" s="111"/>
      <c r="L119" s="111"/>
      <c r="M119" s="111"/>
      <c r="N119" s="111"/>
      <c r="O119" s="111"/>
      <c r="P119" s="48" t="s">
        <v>213</v>
      </c>
      <c r="Q119" s="20">
        <v>8.5</v>
      </c>
      <c r="R119" s="128">
        <f>SUM(R104)</f>
        <v>0</v>
      </c>
      <c r="S119" s="21">
        <f>Q119*R119</f>
        <v>0</v>
      </c>
    </row>
    <row r="120" spans="7:19" x14ac:dyDescent="0.25">
      <c r="G120" s="115">
        <v>998231311</v>
      </c>
      <c r="H120" s="116"/>
      <c r="I120" s="116"/>
      <c r="J120" s="117" t="s">
        <v>224</v>
      </c>
      <c r="K120" s="117"/>
      <c r="L120" s="117"/>
      <c r="M120" s="117"/>
      <c r="N120" s="117"/>
      <c r="O120" s="117"/>
      <c r="P120" s="49" t="s">
        <v>225</v>
      </c>
      <c r="Q120" s="92">
        <v>22</v>
      </c>
      <c r="R120" s="69"/>
      <c r="S120" s="50">
        <f>Q120*R120</f>
        <v>0</v>
      </c>
    </row>
    <row r="121" spans="7:19" x14ac:dyDescent="0.25">
      <c r="G121" s="115">
        <v>162201413</v>
      </c>
      <c r="H121" s="116"/>
      <c r="I121" s="116"/>
      <c r="J121" s="111" t="s">
        <v>226</v>
      </c>
      <c r="K121" s="111"/>
      <c r="L121" s="111"/>
      <c r="M121" s="111"/>
      <c r="N121" s="111"/>
      <c r="O121" s="111"/>
      <c r="P121" s="48" t="s">
        <v>227</v>
      </c>
      <c r="Q121" s="20">
        <v>7</v>
      </c>
      <c r="R121" s="69"/>
      <c r="S121" s="21">
        <f t="shared" ref="S121:S125" si="2">Q121*R121</f>
        <v>0</v>
      </c>
    </row>
    <row r="122" spans="7:19" x14ac:dyDescent="0.25">
      <c r="G122" s="115">
        <v>162201414</v>
      </c>
      <c r="H122" s="116"/>
      <c r="I122" s="116"/>
      <c r="J122" s="111" t="s">
        <v>228</v>
      </c>
      <c r="K122" s="111"/>
      <c r="L122" s="111"/>
      <c r="M122" s="111"/>
      <c r="N122" s="111"/>
      <c r="O122" s="111"/>
      <c r="P122" s="48" t="s">
        <v>227</v>
      </c>
      <c r="Q122" s="20">
        <v>5</v>
      </c>
      <c r="R122" s="69"/>
      <c r="S122" s="21">
        <f t="shared" si="2"/>
        <v>0</v>
      </c>
    </row>
    <row r="123" spans="7:19" x14ac:dyDescent="0.25">
      <c r="G123" s="118">
        <v>162301953</v>
      </c>
      <c r="H123" s="119"/>
      <c r="I123" s="119"/>
      <c r="J123" s="117" t="s">
        <v>229</v>
      </c>
      <c r="K123" s="117"/>
      <c r="L123" s="117"/>
      <c r="M123" s="117"/>
      <c r="N123" s="117"/>
      <c r="O123" s="117"/>
      <c r="P123" s="120" t="s">
        <v>227</v>
      </c>
      <c r="Q123" s="123">
        <v>28</v>
      </c>
      <c r="R123" s="121"/>
      <c r="S123" s="122">
        <f t="shared" si="2"/>
        <v>0</v>
      </c>
    </row>
    <row r="124" spans="7:19" x14ac:dyDescent="0.25">
      <c r="G124" s="118"/>
      <c r="H124" s="119"/>
      <c r="I124" s="119"/>
      <c r="J124" s="117"/>
      <c r="K124" s="117"/>
      <c r="L124" s="117"/>
      <c r="M124" s="117"/>
      <c r="N124" s="117"/>
      <c r="O124" s="117"/>
      <c r="P124" s="120"/>
      <c r="Q124" s="123"/>
      <c r="R124" s="121"/>
      <c r="S124" s="122"/>
    </row>
    <row r="125" spans="7:19" ht="30" customHeight="1" x14ac:dyDescent="0.25">
      <c r="G125" s="118">
        <v>162301954</v>
      </c>
      <c r="H125" s="119"/>
      <c r="I125" s="119"/>
      <c r="J125" s="117" t="s">
        <v>230</v>
      </c>
      <c r="K125" s="117"/>
      <c r="L125" s="117"/>
      <c r="M125" s="117"/>
      <c r="N125" s="117"/>
      <c r="O125" s="117"/>
      <c r="P125" s="64" t="s">
        <v>227</v>
      </c>
      <c r="Q125" s="91">
        <v>20</v>
      </c>
      <c r="R125" s="69"/>
      <c r="S125" s="66">
        <f t="shared" si="2"/>
        <v>0</v>
      </c>
    </row>
    <row r="126" spans="7:19" x14ac:dyDescent="0.25">
      <c r="G126" s="19"/>
      <c r="H126" s="29"/>
      <c r="I126" s="29"/>
      <c r="J126" s="26"/>
      <c r="K126" s="26"/>
      <c r="L126" s="26"/>
      <c r="M126" s="26"/>
      <c r="N126" s="26"/>
      <c r="O126" s="26"/>
      <c r="P126" s="26"/>
      <c r="Q126" s="26"/>
      <c r="R126" s="51"/>
      <c r="S126" s="52"/>
    </row>
    <row r="127" spans="7:19" x14ac:dyDescent="0.25">
      <c r="G127" s="118" t="s">
        <v>211</v>
      </c>
      <c r="H127" s="119"/>
      <c r="I127" s="119"/>
      <c r="J127" s="124" t="s">
        <v>231</v>
      </c>
      <c r="K127" s="124"/>
      <c r="L127" s="124"/>
      <c r="M127" s="124"/>
      <c r="N127" s="124"/>
      <c r="O127" s="124"/>
      <c r="P127" s="53"/>
      <c r="Q127" s="53"/>
      <c r="R127" s="26"/>
      <c r="S127" s="54">
        <f>SUM(Q2:Q100)</f>
        <v>0</v>
      </c>
    </row>
    <row r="128" spans="7:19" x14ac:dyDescent="0.25">
      <c r="G128" s="118" t="s">
        <v>211</v>
      </c>
      <c r="H128" s="119"/>
      <c r="I128" s="119"/>
      <c r="J128" s="110" t="s">
        <v>232</v>
      </c>
      <c r="K128" s="110"/>
      <c r="L128" s="110"/>
      <c r="M128" s="110"/>
      <c r="N128" s="110"/>
      <c r="O128" s="110"/>
      <c r="P128" s="55"/>
      <c r="Q128" s="55"/>
      <c r="R128" s="27"/>
      <c r="S128" s="54">
        <f>SUM(R2:R100)</f>
        <v>0</v>
      </c>
    </row>
    <row r="129" spans="7:19" x14ac:dyDescent="0.25">
      <c r="G129" s="19"/>
      <c r="H129" s="29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56"/>
    </row>
    <row r="130" spans="7:19" x14ac:dyDescent="0.25">
      <c r="G130" s="125" t="s">
        <v>268</v>
      </c>
      <c r="H130" s="126"/>
      <c r="I130" s="126"/>
      <c r="J130" s="126" t="s">
        <v>285</v>
      </c>
      <c r="K130" s="126"/>
      <c r="L130" s="126"/>
      <c r="M130" s="126"/>
      <c r="N130" s="126"/>
      <c r="O130" s="126"/>
      <c r="P130" s="26"/>
      <c r="Q130" s="26"/>
      <c r="R130" s="26"/>
      <c r="S130" s="54">
        <f>SUM(S112+S119+S120+S121+S122+S123+S125+S127+S128)/100*1</f>
        <v>0</v>
      </c>
    </row>
    <row r="131" spans="7:19" x14ac:dyDescent="0.25">
      <c r="G131" s="19"/>
      <c r="H131" s="29"/>
      <c r="I131" s="29"/>
      <c r="J131" s="26"/>
      <c r="K131" s="26"/>
      <c r="L131" s="26"/>
      <c r="M131" s="26"/>
      <c r="N131" s="26"/>
      <c r="O131" s="26"/>
      <c r="P131" s="26"/>
      <c r="Q131" s="26"/>
      <c r="R131" s="26"/>
      <c r="S131" s="56"/>
    </row>
    <row r="132" spans="7:19" ht="15.75" x14ac:dyDescent="0.25">
      <c r="G132" s="19"/>
      <c r="H132" s="29"/>
      <c r="I132" s="29"/>
      <c r="J132" s="26"/>
      <c r="K132" s="26"/>
      <c r="L132" s="26"/>
      <c r="M132" s="26"/>
      <c r="N132" s="26"/>
      <c r="O132" s="57" t="s">
        <v>219</v>
      </c>
      <c r="P132" s="26"/>
      <c r="Q132" s="26"/>
      <c r="R132" s="26"/>
      <c r="S132" s="58">
        <f>SUM(S119:S130)</f>
        <v>0</v>
      </c>
    </row>
    <row r="133" spans="7:19" ht="15.75" x14ac:dyDescent="0.25">
      <c r="G133" s="19"/>
      <c r="H133" s="29"/>
      <c r="I133" s="29"/>
      <c r="J133" s="26"/>
      <c r="K133" s="26"/>
      <c r="L133" s="26"/>
      <c r="M133" s="26"/>
      <c r="N133" s="26"/>
      <c r="O133" s="57" t="s">
        <v>220</v>
      </c>
      <c r="P133" s="26"/>
      <c r="Q133" s="26"/>
      <c r="R133" s="26"/>
      <c r="S133" s="58">
        <f>0.21*S132</f>
        <v>0</v>
      </c>
    </row>
    <row r="134" spans="7:19" ht="15.75" x14ac:dyDescent="0.25">
      <c r="G134" s="19"/>
      <c r="H134" s="29"/>
      <c r="I134" s="29"/>
      <c r="J134" s="26"/>
      <c r="K134" s="26"/>
      <c r="L134" s="26"/>
      <c r="M134" s="26"/>
      <c r="N134" s="26"/>
      <c r="O134" s="57" t="s">
        <v>221</v>
      </c>
      <c r="P134" s="26"/>
      <c r="Q134" s="26"/>
      <c r="R134" s="26"/>
      <c r="S134" s="59">
        <f>SUM(S132:S133)</f>
        <v>0</v>
      </c>
    </row>
    <row r="135" spans="7:19" ht="15.75" thickBot="1" x14ac:dyDescent="0.3">
      <c r="G135" s="36"/>
      <c r="H135" s="37"/>
      <c r="I135" s="37"/>
      <c r="J135" s="38"/>
      <c r="K135" s="38"/>
      <c r="L135" s="38"/>
      <c r="M135" s="38"/>
      <c r="N135" s="38"/>
      <c r="O135" s="38"/>
      <c r="P135" s="38"/>
      <c r="Q135" s="38"/>
      <c r="R135" s="38"/>
      <c r="S135" s="60"/>
    </row>
    <row r="136" spans="7:19" x14ac:dyDescent="0.25">
      <c r="G136" s="42"/>
      <c r="H136" s="42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7:19" ht="15.75" thickBot="1" x14ac:dyDescent="0.3">
      <c r="G137" s="42"/>
      <c r="H137" s="42"/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61" t="s">
        <v>233</v>
      </c>
    </row>
    <row r="138" spans="7:19" x14ac:dyDescent="0.25">
      <c r="G138" s="12"/>
      <c r="H138" s="13"/>
      <c r="I138" s="13"/>
      <c r="J138" s="14"/>
      <c r="K138" s="46"/>
      <c r="L138" s="46"/>
      <c r="M138" s="46"/>
      <c r="N138" s="46"/>
      <c r="O138" s="14"/>
      <c r="P138" s="46"/>
      <c r="Q138" s="47" t="s">
        <v>209</v>
      </c>
      <c r="R138" s="47" t="s">
        <v>210</v>
      </c>
      <c r="S138" s="18"/>
    </row>
    <row r="139" spans="7:19" x14ac:dyDescent="0.25">
      <c r="G139" s="115" t="s">
        <v>211</v>
      </c>
      <c r="H139" s="116"/>
      <c r="I139" s="116"/>
      <c r="J139" s="111" t="s">
        <v>234</v>
      </c>
      <c r="K139" s="111"/>
      <c r="L139" s="111"/>
      <c r="M139" s="111"/>
      <c r="N139" s="111"/>
      <c r="O139" s="111"/>
      <c r="P139" s="48" t="s">
        <v>213</v>
      </c>
      <c r="Q139" s="20">
        <f>SUM(Q104+Q119)</f>
        <v>45</v>
      </c>
      <c r="R139" s="129">
        <f>SUM(R104)</f>
        <v>0</v>
      </c>
      <c r="S139" s="21">
        <f>Q139*R139</f>
        <v>0</v>
      </c>
    </row>
    <row r="140" spans="7:19" x14ac:dyDescent="0.25">
      <c r="G140" s="115">
        <v>998231311</v>
      </c>
      <c r="H140" s="116"/>
      <c r="I140" s="116"/>
      <c r="J140" s="117" t="s">
        <v>224</v>
      </c>
      <c r="K140" s="117"/>
      <c r="L140" s="117"/>
      <c r="M140" s="117"/>
      <c r="N140" s="117"/>
      <c r="O140" s="117"/>
      <c r="P140" s="48" t="s">
        <v>225</v>
      </c>
      <c r="Q140" s="20">
        <f>SUM(Q120)</f>
        <v>22</v>
      </c>
      <c r="R140" s="129">
        <f>R120</f>
        <v>0</v>
      </c>
      <c r="S140" s="21">
        <f>Q140*R140</f>
        <v>0</v>
      </c>
    </row>
    <row r="141" spans="7:19" x14ac:dyDescent="0.25">
      <c r="G141" s="115">
        <v>162201413</v>
      </c>
      <c r="H141" s="116"/>
      <c r="I141" s="116"/>
      <c r="J141" s="111" t="s">
        <v>226</v>
      </c>
      <c r="K141" s="111"/>
      <c r="L141" s="111"/>
      <c r="M141" s="111"/>
      <c r="N141" s="111"/>
      <c r="O141" s="111"/>
      <c r="P141" s="48" t="s">
        <v>227</v>
      </c>
      <c r="Q141" s="20">
        <v>7</v>
      </c>
      <c r="R141" s="130">
        <f>R121</f>
        <v>0</v>
      </c>
      <c r="S141" s="21">
        <f t="shared" ref="S141:S143" si="3">Q141*R141</f>
        <v>0</v>
      </c>
    </row>
    <row r="142" spans="7:19" x14ac:dyDescent="0.25">
      <c r="G142" s="115">
        <v>162201414</v>
      </c>
      <c r="H142" s="116"/>
      <c r="I142" s="116"/>
      <c r="J142" s="111" t="s">
        <v>228</v>
      </c>
      <c r="K142" s="111"/>
      <c r="L142" s="111"/>
      <c r="M142" s="111"/>
      <c r="N142" s="111"/>
      <c r="O142" s="111"/>
      <c r="P142" s="48" t="s">
        <v>227</v>
      </c>
      <c r="Q142" s="20">
        <v>5</v>
      </c>
      <c r="R142" s="130">
        <f>R122</f>
        <v>0</v>
      </c>
      <c r="S142" s="21">
        <f t="shared" si="3"/>
        <v>0</v>
      </c>
    </row>
    <row r="143" spans="7:19" x14ac:dyDescent="0.25">
      <c r="G143" s="118">
        <v>162301953</v>
      </c>
      <c r="H143" s="119"/>
      <c r="I143" s="119"/>
      <c r="J143" s="117" t="s">
        <v>229</v>
      </c>
      <c r="K143" s="117"/>
      <c r="L143" s="117"/>
      <c r="M143" s="117"/>
      <c r="N143" s="117"/>
      <c r="O143" s="117"/>
      <c r="P143" s="120" t="s">
        <v>227</v>
      </c>
      <c r="Q143" s="123">
        <v>28</v>
      </c>
      <c r="R143" s="131">
        <f>R123</f>
        <v>0</v>
      </c>
      <c r="S143" s="122">
        <f t="shared" si="3"/>
        <v>0</v>
      </c>
    </row>
    <row r="144" spans="7:19" x14ac:dyDescent="0.25">
      <c r="G144" s="118"/>
      <c r="H144" s="119"/>
      <c r="I144" s="119"/>
      <c r="J144" s="117"/>
      <c r="K144" s="117"/>
      <c r="L144" s="117"/>
      <c r="M144" s="117"/>
      <c r="N144" s="117"/>
      <c r="O144" s="117"/>
      <c r="P144" s="120"/>
      <c r="Q144" s="123"/>
      <c r="R144" s="131"/>
      <c r="S144" s="122"/>
    </row>
    <row r="145" spans="7:20" ht="30" customHeight="1" x14ac:dyDescent="0.25">
      <c r="G145" s="118">
        <v>162301954</v>
      </c>
      <c r="H145" s="119"/>
      <c r="I145" s="119"/>
      <c r="J145" s="117" t="s">
        <v>230</v>
      </c>
      <c r="K145" s="117"/>
      <c r="L145" s="117"/>
      <c r="M145" s="117"/>
      <c r="N145" s="117"/>
      <c r="O145" s="117"/>
      <c r="P145" s="70" t="s">
        <v>227</v>
      </c>
      <c r="Q145" s="91">
        <v>20</v>
      </c>
      <c r="R145" s="130">
        <f>R125</f>
        <v>0</v>
      </c>
      <c r="S145" s="71">
        <f t="shared" ref="S145" si="4">Q145*R145</f>
        <v>0</v>
      </c>
    </row>
    <row r="146" spans="7:20" x14ac:dyDescent="0.25">
      <c r="G146" s="19"/>
      <c r="H146" s="29"/>
      <c r="I146" s="29"/>
      <c r="J146" s="26"/>
      <c r="K146" s="26"/>
      <c r="L146" s="26"/>
      <c r="M146" s="26"/>
      <c r="N146" s="26"/>
      <c r="O146" s="26"/>
      <c r="P146" s="26"/>
      <c r="Q146" s="26"/>
      <c r="R146" s="26"/>
      <c r="S146" s="52"/>
    </row>
    <row r="147" spans="7:20" x14ac:dyDescent="0.25">
      <c r="G147" s="19"/>
      <c r="H147" s="29"/>
      <c r="I147" s="29"/>
      <c r="J147" s="62"/>
      <c r="K147" s="26"/>
      <c r="L147" s="55"/>
      <c r="M147" s="55"/>
      <c r="N147" s="20" t="s">
        <v>211</v>
      </c>
      <c r="O147" s="110" t="s">
        <v>214</v>
      </c>
      <c r="P147" s="110"/>
      <c r="Q147" s="110"/>
      <c r="R147" s="26"/>
      <c r="S147" s="54">
        <f>S106</f>
        <v>0</v>
      </c>
    </row>
    <row r="148" spans="7:20" x14ac:dyDescent="0.25">
      <c r="G148" s="19"/>
      <c r="H148" s="29"/>
      <c r="I148" s="29"/>
      <c r="J148" s="62"/>
      <c r="K148" s="53"/>
      <c r="L148" s="53"/>
      <c r="M148" s="53"/>
      <c r="N148" s="20" t="s">
        <v>211</v>
      </c>
      <c r="O148" s="110" t="s">
        <v>215</v>
      </c>
      <c r="P148" s="110"/>
      <c r="Q148" s="110"/>
      <c r="R148" s="26"/>
      <c r="S148" s="54">
        <f>S107</f>
        <v>0</v>
      </c>
    </row>
    <row r="149" spans="7:20" x14ac:dyDescent="0.25">
      <c r="G149" s="19"/>
      <c r="H149" s="29"/>
      <c r="I149" s="29"/>
      <c r="J149" s="62"/>
      <c r="K149" s="55"/>
      <c r="L149" s="55"/>
      <c r="M149" s="55"/>
      <c r="N149" s="20" t="s">
        <v>211</v>
      </c>
      <c r="O149" s="110" t="s">
        <v>216</v>
      </c>
      <c r="P149" s="110"/>
      <c r="Q149" s="110"/>
      <c r="R149" s="27"/>
      <c r="S149" s="54">
        <f>S108</f>
        <v>0</v>
      </c>
    </row>
    <row r="150" spans="7:20" x14ac:dyDescent="0.25">
      <c r="G150" s="19"/>
      <c r="H150" s="29"/>
      <c r="I150" s="29"/>
      <c r="J150" s="62"/>
      <c r="K150" s="55"/>
      <c r="L150" s="55"/>
      <c r="M150" s="55"/>
      <c r="N150" s="20" t="s">
        <v>211</v>
      </c>
      <c r="O150" s="112" t="s">
        <v>217</v>
      </c>
      <c r="P150" s="113"/>
      <c r="Q150" s="114"/>
      <c r="R150" s="27"/>
      <c r="S150" s="54">
        <f>S109</f>
        <v>0</v>
      </c>
    </row>
    <row r="151" spans="7:20" x14ac:dyDescent="0.25">
      <c r="G151" s="19"/>
      <c r="H151" s="29"/>
      <c r="I151" s="29"/>
      <c r="J151" s="62"/>
      <c r="K151" s="30"/>
      <c r="L151" s="30"/>
      <c r="M151" s="30"/>
      <c r="N151" s="20" t="s">
        <v>211</v>
      </c>
      <c r="O151" s="110" t="s">
        <v>218</v>
      </c>
      <c r="P151" s="110"/>
      <c r="Q151" s="110"/>
      <c r="R151" s="27"/>
      <c r="S151" s="54">
        <f>S110</f>
        <v>0</v>
      </c>
    </row>
    <row r="152" spans="7:20" x14ac:dyDescent="0.25">
      <c r="G152" s="19"/>
      <c r="H152" s="29"/>
      <c r="I152" s="29"/>
      <c r="J152" s="62"/>
      <c r="K152" s="30"/>
      <c r="L152" s="30"/>
      <c r="M152" s="30"/>
      <c r="N152" s="20" t="s">
        <v>211</v>
      </c>
      <c r="O152" s="110" t="s">
        <v>235</v>
      </c>
      <c r="P152" s="110"/>
      <c r="Q152" s="110"/>
      <c r="R152" s="27"/>
      <c r="S152" s="54">
        <f>S127</f>
        <v>0</v>
      </c>
    </row>
    <row r="153" spans="7:20" x14ac:dyDescent="0.25">
      <c r="G153" s="19"/>
      <c r="H153" s="29"/>
      <c r="I153" s="29"/>
      <c r="J153" s="62"/>
      <c r="K153" s="30"/>
      <c r="L153" s="30"/>
      <c r="M153" s="30"/>
      <c r="N153" s="20" t="s">
        <v>211</v>
      </c>
      <c r="O153" s="110" t="s">
        <v>236</v>
      </c>
      <c r="P153" s="110"/>
      <c r="Q153" s="110"/>
      <c r="R153" s="27"/>
      <c r="S153" s="54">
        <f>S128</f>
        <v>0</v>
      </c>
    </row>
    <row r="154" spans="7:20" x14ac:dyDescent="0.25">
      <c r="G154" s="19"/>
      <c r="H154" s="29"/>
      <c r="I154" s="29"/>
      <c r="J154" s="62"/>
      <c r="K154" s="30"/>
      <c r="L154" s="30"/>
      <c r="M154" s="30"/>
      <c r="N154" s="25"/>
      <c r="O154" s="30"/>
      <c r="P154" s="30"/>
      <c r="Q154" s="30"/>
      <c r="R154" s="27"/>
      <c r="S154" s="90"/>
    </row>
    <row r="155" spans="7:20" x14ac:dyDescent="0.25">
      <c r="G155" s="125" t="s">
        <v>268</v>
      </c>
      <c r="H155" s="126"/>
      <c r="I155" s="126"/>
      <c r="J155" s="126" t="s">
        <v>285</v>
      </c>
      <c r="K155" s="126"/>
      <c r="L155" s="126"/>
      <c r="M155" s="126"/>
      <c r="N155" s="126"/>
      <c r="O155" s="126"/>
      <c r="P155" s="30"/>
      <c r="Q155" s="30"/>
      <c r="R155" s="27"/>
      <c r="S155" s="54">
        <f>SUM(S130)</f>
        <v>0</v>
      </c>
    </row>
    <row r="156" spans="7:20" x14ac:dyDescent="0.25">
      <c r="G156" s="19"/>
      <c r="H156" s="29"/>
      <c r="I156" s="29"/>
      <c r="J156" s="62"/>
      <c r="K156" s="30"/>
      <c r="L156" s="30"/>
      <c r="M156" s="30"/>
      <c r="N156" s="25"/>
      <c r="O156" s="30"/>
      <c r="P156" s="30"/>
      <c r="Q156" s="30"/>
      <c r="R156" s="27"/>
      <c r="S156" s="90"/>
    </row>
    <row r="157" spans="7:20" ht="15.75" x14ac:dyDescent="0.25">
      <c r="G157" s="19"/>
      <c r="H157" s="29"/>
      <c r="I157" s="29"/>
      <c r="J157" s="26"/>
      <c r="K157" s="26"/>
      <c r="L157" s="26"/>
      <c r="M157" s="26"/>
      <c r="N157" s="26"/>
      <c r="O157" s="26"/>
      <c r="P157" s="26"/>
      <c r="Q157" s="57" t="s">
        <v>219</v>
      </c>
      <c r="R157" s="26"/>
      <c r="S157" s="58">
        <f>SUM(S139:S155)</f>
        <v>0</v>
      </c>
      <c r="T157" s="63"/>
    </row>
    <row r="158" spans="7:20" ht="15.75" x14ac:dyDescent="0.25">
      <c r="G158" s="19"/>
      <c r="H158" s="29"/>
      <c r="I158" s="29"/>
      <c r="J158" s="26"/>
      <c r="K158" s="26"/>
      <c r="L158" s="26"/>
      <c r="M158" s="26"/>
      <c r="N158" s="26"/>
      <c r="O158" s="26"/>
      <c r="P158" s="26"/>
      <c r="Q158" s="57" t="s">
        <v>220</v>
      </c>
      <c r="R158" s="26"/>
      <c r="S158" s="58">
        <f>0.21*S157</f>
        <v>0</v>
      </c>
    </row>
    <row r="159" spans="7:20" ht="15.75" x14ac:dyDescent="0.25">
      <c r="G159" s="19"/>
      <c r="H159" s="29"/>
      <c r="I159" s="29"/>
      <c r="J159" s="26"/>
      <c r="K159" s="26"/>
      <c r="L159" s="26"/>
      <c r="M159" s="26"/>
      <c r="N159" s="26"/>
      <c r="O159" s="26"/>
      <c r="P159" s="26"/>
      <c r="Q159" s="57" t="s">
        <v>221</v>
      </c>
      <c r="R159" s="26"/>
      <c r="S159" s="59">
        <f>SUM(S157:S158)</f>
        <v>0</v>
      </c>
    </row>
    <row r="160" spans="7:20" ht="15.75" thickBot="1" x14ac:dyDescent="0.3">
      <c r="G160" s="36"/>
      <c r="H160" s="37"/>
      <c r="I160" s="37"/>
      <c r="J160" s="38"/>
      <c r="K160" s="38"/>
      <c r="L160" s="38"/>
      <c r="M160" s="38"/>
      <c r="N160" s="38"/>
      <c r="O160" s="38"/>
      <c r="P160" s="38"/>
      <c r="Q160" s="38"/>
      <c r="R160" s="38"/>
      <c r="S160" s="60"/>
    </row>
  </sheetData>
  <sheetProtection algorithmName="SHA-512" hashValue="nDVvOhsQUcZbTy7yQmamCWil17SbI/hnYV1L4DXJ0DzYkXkzROX5s8AViUcKUcFXTUuYwOA8IUEn3XIuDJmA1Q==" saltValue="WtEMdcpGbB2/iuCR+wfM8Q==" spinCount="100000" sheet="1" selectLockedCells="1"/>
  <mergeCells count="53">
    <mergeCell ref="O148:Q148"/>
    <mergeCell ref="G143:I144"/>
    <mergeCell ref="J143:O144"/>
    <mergeCell ref="P143:P144"/>
    <mergeCell ref="Q143:Q144"/>
    <mergeCell ref="G145:I145"/>
    <mergeCell ref="J145:O145"/>
    <mergeCell ref="O147:Q147"/>
    <mergeCell ref="G155:I155"/>
    <mergeCell ref="J155:O155"/>
    <mergeCell ref="O149:Q149"/>
    <mergeCell ref="O150:Q150"/>
    <mergeCell ref="O151:Q151"/>
    <mergeCell ref="O152:Q152"/>
    <mergeCell ref="O153:Q153"/>
    <mergeCell ref="R143:R144"/>
    <mergeCell ref="S143:S144"/>
    <mergeCell ref="G140:I140"/>
    <mergeCell ref="J140:O140"/>
    <mergeCell ref="G141:I141"/>
    <mergeCell ref="J141:O141"/>
    <mergeCell ref="G142:I142"/>
    <mergeCell ref="J142:O142"/>
    <mergeCell ref="G127:I127"/>
    <mergeCell ref="J127:O127"/>
    <mergeCell ref="G128:I128"/>
    <mergeCell ref="J128:O128"/>
    <mergeCell ref="G139:I139"/>
    <mergeCell ref="J139:O139"/>
    <mergeCell ref="G130:I130"/>
    <mergeCell ref="J130:O130"/>
    <mergeCell ref="R123:R124"/>
    <mergeCell ref="S123:S124"/>
    <mergeCell ref="G125:I125"/>
    <mergeCell ref="J125:O125"/>
    <mergeCell ref="Q123:Q124"/>
    <mergeCell ref="G122:I122"/>
    <mergeCell ref="J122:O122"/>
    <mergeCell ref="G123:I124"/>
    <mergeCell ref="J123:O124"/>
    <mergeCell ref="P123:P124"/>
    <mergeCell ref="G119:I119"/>
    <mergeCell ref="J119:O119"/>
    <mergeCell ref="G120:I120"/>
    <mergeCell ref="J120:O120"/>
    <mergeCell ref="G121:I121"/>
    <mergeCell ref="J121:O121"/>
    <mergeCell ref="J110:O110"/>
    <mergeCell ref="J104:O104"/>
    <mergeCell ref="J106:O106"/>
    <mergeCell ref="J107:O107"/>
    <mergeCell ref="J108:O108"/>
    <mergeCell ref="J109:O109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6" sqref="B26"/>
    </sheetView>
  </sheetViews>
  <sheetFormatPr defaultRowHeight="15" x14ac:dyDescent="0.25"/>
  <cols>
    <col min="1" max="1" width="5" customWidth="1"/>
    <col min="2" max="2" width="67.42578125" customWidth="1"/>
    <col min="3" max="3" width="7.42578125" customWidth="1"/>
    <col min="4" max="4" width="10.28515625" customWidth="1"/>
  </cols>
  <sheetData>
    <row r="1" spans="1:6" s="72" customFormat="1" ht="16.5" x14ac:dyDescent="0.3">
      <c r="A1" s="127" t="s">
        <v>286</v>
      </c>
      <c r="B1" s="127"/>
      <c r="C1" s="127"/>
      <c r="D1" s="127"/>
      <c r="E1" s="127"/>
    </row>
    <row r="2" spans="1:6" s="72" customFormat="1" ht="16.5" x14ac:dyDescent="0.3">
      <c r="A2" s="127" t="s">
        <v>287</v>
      </c>
      <c r="B2" s="127"/>
      <c r="C2" s="127"/>
      <c r="D2" s="127"/>
      <c r="E2" s="127"/>
    </row>
    <row r="3" spans="1:6" s="72" customFormat="1" ht="16.5" x14ac:dyDescent="0.3">
      <c r="A3" s="73" t="s">
        <v>269</v>
      </c>
    </row>
    <row r="4" spans="1:6" s="75" customFormat="1" ht="16.5" x14ac:dyDescent="0.25">
      <c r="A4" s="73"/>
      <c r="B4" s="74"/>
      <c r="C4" s="74"/>
      <c r="D4" s="74"/>
    </row>
    <row r="6" spans="1:6" s="76" customFormat="1" ht="16.5" x14ac:dyDescent="0.3">
      <c r="A6" s="76" t="s">
        <v>270</v>
      </c>
    </row>
    <row r="8" spans="1:6" s="79" customFormat="1" x14ac:dyDescent="0.25">
      <c r="A8" s="77" t="s">
        <v>271</v>
      </c>
      <c r="B8" s="77" t="s">
        <v>272</v>
      </c>
      <c r="C8" s="77" t="s">
        <v>273</v>
      </c>
      <c r="D8" s="77" t="s">
        <v>274</v>
      </c>
      <c r="E8" s="78"/>
    </row>
    <row r="9" spans="1:6" s="79" customFormat="1" x14ac:dyDescent="0.25">
      <c r="A9" s="80">
        <v>1</v>
      </c>
      <c r="B9" s="81" t="s">
        <v>275</v>
      </c>
      <c r="C9" s="80" t="s">
        <v>276</v>
      </c>
      <c r="D9" s="80">
        <v>1</v>
      </c>
      <c r="E9" s="78"/>
    </row>
    <row r="10" spans="1:6" s="85" customFormat="1" ht="25.5" x14ac:dyDescent="0.25">
      <c r="A10" s="80">
        <v>2</v>
      </c>
      <c r="B10" s="82" t="s">
        <v>277</v>
      </c>
      <c r="C10" s="83" t="s">
        <v>276</v>
      </c>
      <c r="D10" s="80">
        <v>1</v>
      </c>
      <c r="E10" s="84"/>
    </row>
    <row r="11" spans="1:6" s="88" customFormat="1" ht="12.75" x14ac:dyDescent="0.25">
      <c r="A11" s="80">
        <v>3</v>
      </c>
      <c r="B11" s="86" t="s">
        <v>278</v>
      </c>
      <c r="C11" s="83" t="s">
        <v>276</v>
      </c>
      <c r="D11" s="80">
        <v>1</v>
      </c>
      <c r="E11" s="87"/>
    </row>
    <row r="12" spans="1:6" s="85" customFormat="1" ht="25.5" x14ac:dyDescent="0.25">
      <c r="A12" s="80">
        <v>4</v>
      </c>
      <c r="B12" s="86" t="s">
        <v>279</v>
      </c>
      <c r="C12" s="83" t="s">
        <v>276</v>
      </c>
      <c r="D12" s="80">
        <v>1</v>
      </c>
      <c r="E12" s="84"/>
    </row>
    <row r="13" spans="1:6" s="88" customFormat="1" ht="12.75" x14ac:dyDescent="0.25">
      <c r="A13" s="80">
        <v>5</v>
      </c>
      <c r="B13" s="86" t="s">
        <v>280</v>
      </c>
      <c r="C13" s="83" t="s">
        <v>276</v>
      </c>
      <c r="D13" s="80">
        <v>1</v>
      </c>
      <c r="E13" s="87"/>
    </row>
    <row r="14" spans="1:6" s="85" customFormat="1" ht="25.5" x14ac:dyDescent="0.25">
      <c r="A14" s="80">
        <v>6</v>
      </c>
      <c r="B14" s="86" t="s">
        <v>281</v>
      </c>
      <c r="C14" s="83" t="s">
        <v>276</v>
      </c>
      <c r="D14" s="80">
        <v>1</v>
      </c>
    </row>
    <row r="15" spans="1:6" s="88" customFormat="1" ht="25.5" x14ac:dyDescent="0.25">
      <c r="A15" s="80">
        <v>7</v>
      </c>
      <c r="B15" s="86" t="s">
        <v>282</v>
      </c>
      <c r="C15" s="83" t="s">
        <v>276</v>
      </c>
      <c r="D15" s="80">
        <v>1</v>
      </c>
      <c r="E15" s="87"/>
      <c r="F15" s="89"/>
    </row>
    <row r="16" spans="1:6" s="85" customFormat="1" ht="25.5" x14ac:dyDescent="0.25">
      <c r="A16" s="80">
        <v>8</v>
      </c>
      <c r="B16" s="86" t="s">
        <v>283</v>
      </c>
      <c r="C16" s="83" t="s">
        <v>276</v>
      </c>
      <c r="D16" s="80">
        <v>1</v>
      </c>
      <c r="E16" s="84"/>
    </row>
    <row r="17" spans="1:5" s="85" customFormat="1" ht="25.5" x14ac:dyDescent="0.25">
      <c r="A17" s="80">
        <v>9</v>
      </c>
      <c r="B17" s="86" t="s">
        <v>284</v>
      </c>
      <c r="C17" s="83" t="s">
        <v>276</v>
      </c>
      <c r="D17" s="80">
        <v>1</v>
      </c>
      <c r="E17" s="84"/>
    </row>
  </sheetData>
  <mergeCells count="2">
    <mergeCell ref="A1:E1"/>
    <mergeCell ref="A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arboristika slepý</vt:lpstr>
      <vt:lpstr>VRN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Trejbal Tomáš</cp:lastModifiedBy>
  <dcterms:created xsi:type="dcterms:W3CDTF">2022-05-21T17:19:36Z</dcterms:created>
  <dcterms:modified xsi:type="dcterms:W3CDTF">2022-09-09T08:21:03Z</dcterms:modified>
</cp:coreProperties>
</file>