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OSVČ\ROZPOČTY\FS VISION\MŠ MALÍNEK\ŘÍJEN 2021\"/>
    </mc:Choice>
  </mc:AlternateContent>
  <bookViews>
    <workbookView xWindow="0" yWindow="0" windowWidth="0" windowHeight="0"/>
  </bookViews>
  <sheets>
    <sheet name="Rekapitulace stavby" sheetId="1" r:id="rId1"/>
    <sheet name="SO 01 - Mobiliář" sheetId="2" r:id="rId2"/>
    <sheet name="SO 02b - Mobiliář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01 - Mobiliář'!$C$122:$K$193</definedName>
    <definedName name="_xlnm.Print_Area" localSheetId="1">'SO 01 - Mobiliář'!$C$4:$J$76,'SO 01 - Mobiliář'!$C$82:$J$104,'SO 01 - Mobiliář'!$C$110:$J$193</definedName>
    <definedName name="_xlnm.Print_Titles" localSheetId="1">'SO 01 - Mobiliář'!$122:$122</definedName>
    <definedName name="_xlnm._FilterDatabase" localSheetId="2" hidden="1">'SO 02b - Mobiliář'!$C$125:$K$245</definedName>
    <definedName name="_xlnm.Print_Area" localSheetId="2">'SO 02b - Mobiliář'!$C$4:$J$76,'SO 02b - Mobiliář'!$C$82:$J$107,'SO 02b - Mobiliář'!$C$113:$J$245</definedName>
    <definedName name="_xlnm.Print_Titles" localSheetId="2">'SO 02b - Mobiliář'!$125:$125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J123"/>
  <c r="J122"/>
  <c r="F122"/>
  <c r="F120"/>
  <c r="E118"/>
  <c r="J92"/>
  <c r="J91"/>
  <c r="F91"/>
  <c r="F89"/>
  <c r="E87"/>
  <c r="J18"/>
  <c r="E18"/>
  <c r="F92"/>
  <c r="J17"/>
  <c r="J12"/>
  <c r="J89"/>
  <c r="E7"/>
  <c r="E85"/>
  <c i="2" r="J37"/>
  <c r="J36"/>
  <c i="1" r="AY95"/>
  <c i="2" r="J35"/>
  <c i="1" r="AX95"/>
  <c i="2"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85"/>
  <c i="1" r="L90"/>
  <c r="AM90"/>
  <c r="AM89"/>
  <c r="L89"/>
  <c r="AM87"/>
  <c r="L87"/>
  <c r="L85"/>
  <c r="L84"/>
  <c i="2" r="J193"/>
  <c r="J191"/>
  <c r="J188"/>
  <c r="BK184"/>
  <c r="BK176"/>
  <c r="BK169"/>
  <c r="J161"/>
  <c r="J156"/>
  <c r="J149"/>
  <c r="BK138"/>
  <c r="J130"/>
  <c r="J189"/>
  <c r="J185"/>
  <c r="J172"/>
  <c r="J167"/>
  <c r="J160"/>
  <c r="J148"/>
  <c r="J137"/>
  <c r="J184"/>
  <c r="J178"/>
  <c r="BK168"/>
  <c r="BK156"/>
  <c r="J150"/>
  <c r="J144"/>
  <c r="BK137"/>
  <c r="J129"/>
  <c r="BK178"/>
  <c r="J168"/>
  <c r="J162"/>
  <c r="BK150"/>
  <c r="J142"/>
  <c r="BK136"/>
  <c i="3" r="J238"/>
  <c r="BK234"/>
  <c r="BK227"/>
  <c r="BK222"/>
  <c r="BK213"/>
  <c r="BK204"/>
  <c r="J194"/>
  <c r="J183"/>
  <c r="BK178"/>
  <c r="J166"/>
  <c r="BK162"/>
  <c r="J154"/>
  <c r="J148"/>
  <c r="J143"/>
  <c r="J236"/>
  <c r="J221"/>
  <c r="J215"/>
  <c r="J196"/>
  <c r="BK189"/>
  <c r="J178"/>
  <c r="BK171"/>
  <c r="BK166"/>
  <c r="J152"/>
  <c r="BK145"/>
  <c r="J140"/>
  <c r="BK133"/>
  <c r="BK245"/>
  <c r="J241"/>
  <c r="J237"/>
  <c r="J229"/>
  <c r="J222"/>
  <c r="BK212"/>
  <c r="J197"/>
  <c r="BK190"/>
  <c r="J184"/>
  <c r="J172"/>
  <c r="J156"/>
  <c r="J130"/>
  <c r="J234"/>
  <c r="J227"/>
  <c r="J213"/>
  <c r="BK205"/>
  <c r="BK201"/>
  <c r="BK196"/>
  <c r="J190"/>
  <c r="BK184"/>
  <c r="J175"/>
  <c r="BK170"/>
  <c r="J161"/>
  <c r="BK155"/>
  <c r="J144"/>
  <c r="BK138"/>
  <c r="BK132"/>
  <c i="2" r="BK192"/>
  <c r="J190"/>
  <c r="BK185"/>
  <c r="J179"/>
  <c r="BK172"/>
  <c r="J165"/>
  <c r="BK160"/>
  <c r="BK155"/>
  <c r="BK148"/>
  <c r="BK135"/>
  <c r="BK129"/>
  <c r="BK191"/>
  <c r="BK187"/>
  <c r="J180"/>
  <c r="BK170"/>
  <c r="BK162"/>
  <c r="J151"/>
  <c r="J140"/>
  <c r="BK133"/>
  <c r="BK180"/>
  <c r="BK175"/>
  <c r="J159"/>
  <c r="BK152"/>
  <c r="J146"/>
  <c r="J138"/>
  <c r="BK130"/>
  <c r="BK182"/>
  <c r="J170"/>
  <c r="BK163"/>
  <c r="J152"/>
  <c r="BK144"/>
  <c r="J139"/>
  <c i="1" r="AS94"/>
  <c i="3" r="BK225"/>
  <c r="J218"/>
  <c r="J212"/>
  <c r="J202"/>
  <c r="BK191"/>
  <c r="J180"/>
  <c r="BK168"/>
  <c r="J163"/>
  <c r="J155"/>
  <c r="J150"/>
  <c r="BK141"/>
  <c r="J131"/>
  <c r="BK241"/>
  <c r="BK238"/>
  <c r="BK229"/>
  <c r="J219"/>
  <c r="J207"/>
  <c r="J195"/>
  <c r="BK186"/>
  <c r="J177"/>
  <c r="J170"/>
  <c r="BK164"/>
  <c r="J153"/>
  <c r="BK148"/>
  <c r="J142"/>
  <c r="J136"/>
  <c r="BK130"/>
  <c r="J242"/>
  <c r="J233"/>
  <c r="J225"/>
  <c r="BK219"/>
  <c r="J209"/>
  <c r="J205"/>
  <c r="BK192"/>
  <c r="BK188"/>
  <c r="BK177"/>
  <c r="BK158"/>
  <c r="J133"/>
  <c r="J235"/>
  <c r="J230"/>
  <c r="BK215"/>
  <c r="BK210"/>
  <c r="BK202"/>
  <c r="BK197"/>
  <c r="J192"/>
  <c r="BK187"/>
  <c r="BK180"/>
  <c r="BK172"/>
  <c r="J160"/>
  <c r="BK154"/>
  <c r="BK149"/>
  <c r="BK140"/>
  <c r="BK137"/>
  <c i="2" r="BK193"/>
  <c r="BK189"/>
  <c r="J187"/>
  <c r="J181"/>
  <c r="BK174"/>
  <c r="BK167"/>
  <c r="BK159"/>
  <c r="BK154"/>
  <c r="J143"/>
  <c r="J133"/>
  <c r="BK128"/>
  <c r="BK188"/>
  <c r="J182"/>
  <c r="BK171"/>
  <c r="J163"/>
  <c r="J154"/>
  <c r="BK141"/>
  <c r="BK134"/>
  <c r="BK181"/>
  <c r="J177"/>
  <c r="BK164"/>
  <c r="BK151"/>
  <c r="BK143"/>
  <c r="J136"/>
  <c r="J128"/>
  <c r="J175"/>
  <c r="J166"/>
  <c r="BK161"/>
  <c r="BK147"/>
  <c r="BK140"/>
  <c r="BK126"/>
  <c i="3" r="J245"/>
  <c r="BK235"/>
  <c r="J232"/>
  <c r="BK224"/>
  <c r="BK217"/>
  <c r="J210"/>
  <c r="J200"/>
  <c r="J187"/>
  <c r="J181"/>
  <c r="J171"/>
  <c r="BK165"/>
  <c r="BK160"/>
  <c r="BK153"/>
  <c r="J146"/>
  <c r="BK136"/>
  <c r="BK244"/>
  <c r="BK240"/>
  <c r="BK237"/>
  <c r="J228"/>
  <c r="BK218"/>
  <c r="BK206"/>
  <c r="BK194"/>
  <c r="J182"/>
  <c r="J174"/>
  <c r="BK167"/>
  <c r="BK161"/>
  <c r="J149"/>
  <c r="BK143"/>
  <c r="J139"/>
  <c r="J132"/>
  <c r="J244"/>
  <c r="J240"/>
  <c r="BK232"/>
  <c r="BK228"/>
  <c r="BK221"/>
  <c r="J214"/>
  <c r="BK207"/>
  <c r="J193"/>
  <c r="BK185"/>
  <c r="BK173"/>
  <c r="BK159"/>
  <c r="J137"/>
  <c r="BK236"/>
  <c r="BK231"/>
  <c r="J224"/>
  <c r="J208"/>
  <c r="BK203"/>
  <c r="BK200"/>
  <c r="BK195"/>
  <c r="J188"/>
  <c r="BK181"/>
  <c r="BK174"/>
  <c r="J167"/>
  <c r="J158"/>
  <c r="BK151"/>
  <c r="BK142"/>
  <c r="BK139"/>
  <c r="BK129"/>
  <c i="2" r="J192"/>
  <c r="BK190"/>
  <c r="J186"/>
  <c r="BK177"/>
  <c r="J171"/>
  <c r="J164"/>
  <c r="BK157"/>
  <c r="BK153"/>
  <c r="BK142"/>
  <c r="BK131"/>
  <c r="J127"/>
  <c r="BK186"/>
  <c r="J176"/>
  <c r="BK166"/>
  <c r="J157"/>
  <c r="J147"/>
  <c r="J135"/>
  <c r="BK127"/>
  <c r="BK179"/>
  <c r="J169"/>
  <c r="J153"/>
  <c r="BK149"/>
  <c r="BK139"/>
  <c r="J134"/>
  <c r="J126"/>
  <c r="J174"/>
  <c r="BK165"/>
  <c r="J155"/>
  <c r="BK146"/>
  <c r="J141"/>
  <c r="J131"/>
  <c i="3" r="BK242"/>
  <c r="BK233"/>
  <c r="J226"/>
  <c r="BK223"/>
  <c r="BK216"/>
  <c r="J206"/>
  <c r="J198"/>
  <c r="BK182"/>
  <c r="BK175"/>
  <c r="J164"/>
  <c r="J159"/>
  <c r="BK152"/>
  <c r="J145"/>
  <c r="J134"/>
  <c r="J243"/>
  <c r="J239"/>
  <c r="BK230"/>
  <c r="BK226"/>
  <c r="J216"/>
  <c r="J203"/>
  <c r="BK193"/>
  <c r="J185"/>
  <c r="BK176"/>
  <c r="J168"/>
  <c r="J162"/>
  <c r="J151"/>
  <c r="BK144"/>
  <c r="J138"/>
  <c r="BK131"/>
  <c r="BK243"/>
  <c r="BK239"/>
  <c r="J231"/>
  <c r="J223"/>
  <c r="J217"/>
  <c r="BK208"/>
  <c r="J201"/>
  <c r="J189"/>
  <c r="BK183"/>
  <c r="J165"/>
  <c r="BK146"/>
  <c r="J129"/>
  <c r="BK214"/>
  <c r="BK209"/>
  <c r="J204"/>
  <c r="BK198"/>
  <c r="J191"/>
  <c r="J186"/>
  <c r="J176"/>
  <c r="J173"/>
  <c r="BK163"/>
  <c r="BK156"/>
  <c r="BK150"/>
  <c r="J141"/>
  <c r="BK134"/>
  <c i="2" l="1" r="BK125"/>
  <c r="J125"/>
  <c r="J98"/>
  <c r="BK132"/>
  <c r="J132"/>
  <c r="J99"/>
  <c r="BK145"/>
  <c r="J145"/>
  <c r="J100"/>
  <c r="BK158"/>
  <c r="J158"/>
  <c r="J101"/>
  <c r="BK173"/>
  <c r="J173"/>
  <c r="J102"/>
  <c r="P183"/>
  <c r="T125"/>
  <c r="R132"/>
  <c r="R145"/>
  <c r="R158"/>
  <c r="R173"/>
  <c r="R183"/>
  <c i="3" r="BK128"/>
  <c r="J128"/>
  <c r="J98"/>
  <c r="BK135"/>
  <c r="J135"/>
  <c r="J99"/>
  <c r="T135"/>
  <c r="T147"/>
  <c r="T157"/>
  <c r="BK179"/>
  <c r="J179"/>
  <c r="J103"/>
  <c r="T179"/>
  <c r="R199"/>
  <c r="BK220"/>
  <c r="J220"/>
  <c r="J106"/>
  <c i="2" r="R125"/>
  <c r="R124"/>
  <c r="R123"/>
  <c r="T132"/>
  <c r="T145"/>
  <c r="T158"/>
  <c r="T173"/>
  <c r="T183"/>
  <c i="3" r="R128"/>
  <c r="P135"/>
  <c r="BK147"/>
  <c r="J147"/>
  <c r="J100"/>
  <c r="R147"/>
  <c r="P157"/>
  <c r="BK169"/>
  <c r="J169"/>
  <c r="J102"/>
  <c r="R169"/>
  <c r="P179"/>
  <c r="BK199"/>
  <c r="J199"/>
  <c r="J104"/>
  <c r="T199"/>
  <c r="R211"/>
  <c r="T211"/>
  <c r="R220"/>
  <c i="2" r="P125"/>
  <c r="P132"/>
  <c r="P145"/>
  <c r="P158"/>
  <c r="P173"/>
  <c r="BK183"/>
  <c r="J183"/>
  <c r="J103"/>
  <c i="3" r="P128"/>
  <c r="T128"/>
  <c r="R135"/>
  <c r="P147"/>
  <c r="BK157"/>
  <c r="J157"/>
  <c r="J101"/>
  <c r="R157"/>
  <c r="P169"/>
  <c r="T169"/>
  <c r="R179"/>
  <c r="P199"/>
  <c r="BK211"/>
  <c r="J211"/>
  <c r="J105"/>
  <c r="P211"/>
  <c r="P220"/>
  <c r="T220"/>
  <c r="E116"/>
  <c r="BE130"/>
  <c r="BE133"/>
  <c r="BE134"/>
  <c r="BE144"/>
  <c r="BE146"/>
  <c r="BE152"/>
  <c r="BE164"/>
  <c r="BE165"/>
  <c r="BE176"/>
  <c r="BE185"/>
  <c r="BE193"/>
  <c r="BE204"/>
  <c r="BE206"/>
  <c r="BE209"/>
  <c r="BE217"/>
  <c r="BE218"/>
  <c r="BE221"/>
  <c r="BE222"/>
  <c r="BE225"/>
  <c r="BE228"/>
  <c r="BE232"/>
  <c r="BE237"/>
  <c r="BE239"/>
  <c r="BE240"/>
  <c r="J120"/>
  <c r="BE129"/>
  <c r="BE131"/>
  <c r="BE140"/>
  <c r="BE141"/>
  <c r="BE142"/>
  <c r="BE143"/>
  <c r="BE148"/>
  <c r="BE153"/>
  <c r="BE160"/>
  <c r="BE161"/>
  <c r="BE162"/>
  <c r="BE163"/>
  <c r="BE167"/>
  <c r="BE168"/>
  <c r="BE171"/>
  <c r="BE174"/>
  <c r="BE175"/>
  <c r="BE177"/>
  <c r="BE180"/>
  <c r="BE181"/>
  <c r="BE186"/>
  <c r="BE194"/>
  <c r="BE198"/>
  <c r="BE202"/>
  <c r="BE203"/>
  <c r="BE205"/>
  <c r="BE215"/>
  <c r="BE216"/>
  <c r="BE226"/>
  <c r="BE234"/>
  <c r="BE235"/>
  <c r="BE242"/>
  <c r="BE243"/>
  <c r="F123"/>
  <c r="BE136"/>
  <c r="BE145"/>
  <c r="BE150"/>
  <c r="BE151"/>
  <c r="BE155"/>
  <c r="BE158"/>
  <c r="BE159"/>
  <c r="BE172"/>
  <c r="BE178"/>
  <c r="BE182"/>
  <c r="BE183"/>
  <c r="BE187"/>
  <c r="BE190"/>
  <c r="BE191"/>
  <c r="BE197"/>
  <c r="BE200"/>
  <c r="BE201"/>
  <c r="BE210"/>
  <c r="BE212"/>
  <c r="BE213"/>
  <c r="BE223"/>
  <c r="BE224"/>
  <c r="BE227"/>
  <c r="BE231"/>
  <c r="BE233"/>
  <c r="BE132"/>
  <c r="BE137"/>
  <c r="BE138"/>
  <c r="BE139"/>
  <c r="BE149"/>
  <c r="BE154"/>
  <c r="BE156"/>
  <c r="BE166"/>
  <c r="BE170"/>
  <c r="BE173"/>
  <c r="BE184"/>
  <c r="BE188"/>
  <c r="BE189"/>
  <c r="BE192"/>
  <c r="BE195"/>
  <c r="BE196"/>
  <c r="BE207"/>
  <c r="BE208"/>
  <c r="BE214"/>
  <c r="BE219"/>
  <c r="BE229"/>
  <c r="BE230"/>
  <c r="BE236"/>
  <c r="BE238"/>
  <c r="BE241"/>
  <c r="BE244"/>
  <c r="BE245"/>
  <c i="2" r="F92"/>
  <c r="BE127"/>
  <c r="BE128"/>
  <c r="BE129"/>
  <c r="BE130"/>
  <c r="BE133"/>
  <c r="BE134"/>
  <c r="BE137"/>
  <c r="BE148"/>
  <c r="BE153"/>
  <c r="BE157"/>
  <c r="BE169"/>
  <c r="BE171"/>
  <c r="BE177"/>
  <c r="BE179"/>
  <c r="E113"/>
  <c r="BE131"/>
  <c r="BE136"/>
  <c r="BE141"/>
  <c r="BE147"/>
  <c r="BE154"/>
  <c r="BE160"/>
  <c r="BE161"/>
  <c r="BE166"/>
  <c r="BE170"/>
  <c r="BE172"/>
  <c r="BE176"/>
  <c r="J89"/>
  <c r="BE135"/>
  <c r="BE138"/>
  <c r="BE142"/>
  <c r="BE144"/>
  <c r="BE149"/>
  <c r="BE150"/>
  <c r="BE152"/>
  <c r="BE155"/>
  <c r="BE156"/>
  <c r="BE159"/>
  <c r="BE163"/>
  <c r="BE164"/>
  <c r="BE167"/>
  <c r="BE168"/>
  <c r="BE174"/>
  <c r="BE178"/>
  <c r="BE180"/>
  <c r="BE182"/>
  <c r="BE184"/>
  <c r="BE185"/>
  <c r="BE186"/>
  <c r="BE187"/>
  <c r="BE189"/>
  <c r="BE126"/>
  <c r="BE139"/>
  <c r="BE140"/>
  <c r="BE143"/>
  <c r="BE146"/>
  <c r="BE151"/>
  <c r="BE162"/>
  <c r="BE165"/>
  <c r="BE175"/>
  <c r="BE181"/>
  <c r="BE188"/>
  <c r="BE190"/>
  <c r="BE191"/>
  <c r="BE192"/>
  <c r="BE193"/>
  <c r="F34"/>
  <c i="1" r="BA95"/>
  <c i="3" r="F36"/>
  <c i="1" r="BC96"/>
  <c i="2" r="F37"/>
  <c i="1" r="BD95"/>
  <c i="3" r="F37"/>
  <c i="1" r="BD96"/>
  <c i="3" r="F34"/>
  <c i="1" r="BA96"/>
  <c i="2" r="F35"/>
  <c i="1" r="BB95"/>
  <c i="2" r="J34"/>
  <c i="1" r="AW95"/>
  <c i="3" r="F35"/>
  <c i="1" r="BB96"/>
  <c i="2" r="F36"/>
  <c i="1" r="BC95"/>
  <c i="3" r="J34"/>
  <c i="1" r="AW96"/>
  <c i="3" l="1" r="T127"/>
  <c r="T126"/>
  <c i="2" r="P124"/>
  <c r="P123"/>
  <c i="1" r="AU95"/>
  <c i="3" r="R127"/>
  <c r="R126"/>
  <c r="P127"/>
  <c r="P126"/>
  <c i="1" r="AU96"/>
  <c i="2" r="T124"/>
  <c r="T123"/>
  <c r="BK124"/>
  <c r="J124"/>
  <c r="J97"/>
  <c i="3" r="BK127"/>
  <c r="J127"/>
  <c r="J97"/>
  <c i="2" r="J33"/>
  <c i="1" r="AV95"/>
  <c r="AT95"/>
  <c r="BB94"/>
  <c r="AX94"/>
  <c i="3" r="J33"/>
  <c i="1" r="AV96"/>
  <c r="AT96"/>
  <c r="BD94"/>
  <c r="W33"/>
  <c r="BA94"/>
  <c r="W30"/>
  <c i="3" r="F33"/>
  <c i="1" r="AZ96"/>
  <c i="2" r="F33"/>
  <c i="1" r="AZ95"/>
  <c r="BC94"/>
  <c r="AY94"/>
  <c i="3" l="1" r="BK126"/>
  <c r="J126"/>
  <c i="2" r="BK123"/>
  <c r="J123"/>
  <c r="J96"/>
  <c i="1" r="AU94"/>
  <c r="AZ94"/>
  <c r="AV94"/>
  <c r="AK29"/>
  <c r="W32"/>
  <c i="3" r="J30"/>
  <c i="1" r="AG96"/>
  <c r="AW94"/>
  <c r="AK30"/>
  <c r="W31"/>
  <c i="3" l="1" r="J39"/>
  <c r="J96"/>
  <c i="1" r="AN96"/>
  <c r="AT94"/>
  <c i="2" r="J30"/>
  <c i="1" r="AG95"/>
  <c r="AG94"/>
  <c r="AK26"/>
  <c r="AK35"/>
  <c r="W29"/>
  <c l="1" r="AN95"/>
  <c i="2" r="J39"/>
  <c i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<sst xmlns="http://schemas.openxmlformats.org/spreadsheetml/2006/main">
  <si>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</si>
  <si>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</si>
  <si>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</si>
  <si>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</si>
  <si>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</si>
  <si>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{a1d27fc9-1998-4135-b862-ab921e493df4}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</si>
  <si>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</si>
  <si>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</si>
  <si>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</si>
  <si>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</si>
  <si>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</si>
  <si>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</si>
  <si>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</si>
  <si>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</si>
  <si>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MSMALINEKMOB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</si>
  <si>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</si>
  <si>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</si>
  <si>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MOBILIÁŘ - Stavební úpravy a přístavba objektu MŠ Malínek, Kaplického 386 - NAVÝŠENÍ KAPACITY MŠ MALÍNEK</t>
  </si>
  <si>
    <t>KSO:</t>
  </si>
  <si>
    <t>801 31 16</t>
  </si>
  <si>
    <t>CC-CZ:</t>
  </si>
  <si>
    <t>12631</t>
  </si>
  <si>
    <t>Místo:</t>
  </si>
  <si>
    <t>Kaplického 368</t>
  </si>
  <si>
    <t>Datum:</t>
  </si>
  <si>
    <t>18.10.2021</t>
  </si>
  <si>
    <t>Zadavatel:</t>
  </si>
  <si>
    <t>IČ:</t>
  </si>
  <si>
    <t>SM Liberec, Nám.Dr.E.Beneše 1, Liberec, 460 59</t>
  </si>
  <si>
    <t>DIČ:</t>
  </si>
  <si>
    <t>Uchazeč:</t>
  </si>
  <si>
    <t>Vyplň údaj</t>
  </si>
  <si>
    <t>Projektant:</t>
  </si>
  <si>
    <t>FS Vision, s.r.o., B.Němcové 54/9, Liberec 5</t>
  </si>
  <si>
    <t>True</t>
  </si>
  <si>
    <t>Zpracovatel:</t>
  </si>
  <si>
    <t>Ing. Jaroslav Šíma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</si>
  <si>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</si>
  <si>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</si>
  <si>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</si>
  <si>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</si>
  <si>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</si>
  <si>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</si>
  <si>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</si>
  <si>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</si>
  <si>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</si>
  <si>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</si>
  <si>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</si>
  <si>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</si>
  <si>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</si>
  <si>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</si>
  <si>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</si>
  <si>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</si>
  <si>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</si>
  <si>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</si>
  <si>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</si>
  <si>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</si>
  <si>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</si>
  <si>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</si>
  <si>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</si>
  <si>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</si>
  <si>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</si>
  <si>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</si>
  <si>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</si>
  <si>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</si>
  <si>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</si>
  <si>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</si>
  <si>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</si>
  <si>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</si>
  <si>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</si>
  <si>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</si>
  <si>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</si>
  <si>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</si>
  <si>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</si>
  <si>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</si>
  <si>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</si>
  <si>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</si>
  <si>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</si>
  <si>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</si>
  <si>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</si>
  <si>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</si>
  <si>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</si>
  <si>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</si>
  <si>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</si>
  <si>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</si>
  <si>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Mobiliář</t>
  </si>
  <si>
    <t>STA</t>
  </si>
  <si>
    <t>1</t>
  </si>
  <si>
    <t>{b6e6c4b5-8249-482e-abd1-8cde7ec75aa3}</t>
  </si>
  <si>
    <t>2</t>
  </si>
  <si>
    <t>SO 02b</t>
  </si>
  <si>
    <t>{3d1f2780-06fd-457a-8c3e-fcdd99ac76e5}</t>
  </si>
  <si>
    <t>KRYCÍ LIST SOUPISU PRACÍ</t>
  </si>
  <si>
    <t>Objekt:</t>
  </si>
  <si>
    <t>SO 01 - Mobiliář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</si>
  <si>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</si>
  <si>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</si>
  <si>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</si>
  <si>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</si>
  <si>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</si>
  <si>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</si>
  <si>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MOB - 001 - Vstupní hala, šatna</t>
  </si>
  <si>
    <t xml:space="preserve">    MOB - 002 - Herna + jídelna 1.NP</t>
  </si>
  <si>
    <t xml:space="preserve">    MOB - 003 - Umývárna, WC, imobilní WC, přípravna - 1.NP</t>
  </si>
  <si>
    <t xml:space="preserve">    MOB - 004 - Chodba, herna, herna + jídelna 2.NP</t>
  </si>
  <si>
    <t xml:space="preserve">    MOB - 005 - Umývárna, WC, úklid, místnost přípravny - 2.NP</t>
  </si>
  <si>
    <t xml:space="preserve">    MOB - 006 - Ředitelna, sborovna, chodba - 2NP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</si>
  <si>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</si>
  <si>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</si>
  <si>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</si>
  <si>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</si>
  <si>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</si>
  <si>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</si>
  <si>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</si>
  <si>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</si>
  <si>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</si>
  <si>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</si>
  <si>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</si>
  <si>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</si>
  <si>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</si>
  <si>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</si>
  <si>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</si>
  <si>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MOB - 001</t>
  </si>
  <si>
    <t>Vstupní hala, šatna</t>
  </si>
  <si>
    <t>K</t>
  </si>
  <si>
    <t>MOB - 001-01</t>
  </si>
  <si>
    <t xml:space="preserve">Lavice volně stojící - montáž + dodávka + doprava  - dle ozn. A01</t>
  </si>
  <si>
    <t>ks</t>
  </si>
  <si>
    <t>4</t>
  </si>
  <si>
    <t>1529978016</t>
  </si>
  <si>
    <t>MOB - 001-02</t>
  </si>
  <si>
    <t>Magnetická tabule - montáž + dodávka + doprava - dle ozn. T01</t>
  </si>
  <si>
    <t>-1586678799</t>
  </si>
  <si>
    <t>3</t>
  </si>
  <si>
    <t>MOB - 001-03</t>
  </si>
  <si>
    <t>Skříň s boxy na návleky - montáž + dodávka + doprava - dle ozn. A02</t>
  </si>
  <si>
    <t>-890377655</t>
  </si>
  <si>
    <t>MOB - 001-04</t>
  </si>
  <si>
    <t>Šatní skříň - montáž + dodávka + doprava - dle ozn. T02</t>
  </si>
  <si>
    <t>-705771051</t>
  </si>
  <si>
    <t>5</t>
  </si>
  <si>
    <t>MOB - 001-05</t>
  </si>
  <si>
    <t>Zavěšení dětských kreseb - montáž + dodávka + doprava - dle ozn. A03</t>
  </si>
  <si>
    <t>-1786698139</t>
  </si>
  <si>
    <t>6</t>
  </si>
  <si>
    <t>MOB - 001-06</t>
  </si>
  <si>
    <t>Šatní skříň - montáž + dodávka + doprava - dle ozn. T03</t>
  </si>
  <si>
    <t>-1420056496</t>
  </si>
  <si>
    <t>MOB - 002</t>
  </si>
  <si>
    <t>Herna + jídelna 1.NP</t>
  </si>
  <si>
    <t>7</t>
  </si>
  <si>
    <t>MOB - 002-01</t>
  </si>
  <si>
    <t xml:space="preserve">Dětská židle - různé barvy - montáž + dodávka + doprava  - dle ozn. M03</t>
  </si>
  <si>
    <t>-296896755</t>
  </si>
  <si>
    <t>8</t>
  </si>
  <si>
    <t>MOB - 002-02</t>
  </si>
  <si>
    <t xml:space="preserve">Skříňová stěna s vestěvěným stolem - montáž + dodávka + doprava  - dle ozn. A04</t>
  </si>
  <si>
    <t>kpl</t>
  </si>
  <si>
    <t>-1646602028</t>
  </si>
  <si>
    <t>9</t>
  </si>
  <si>
    <t>MOB - 002-02a</t>
  </si>
  <si>
    <t xml:space="preserve">Matrace (1,4*0,6*0,1m) - montáž + dodávka + doprava  - dle ozn. A04</t>
  </si>
  <si>
    <t>899181914</t>
  </si>
  <si>
    <t>10</t>
  </si>
  <si>
    <t>MOB - 002-03</t>
  </si>
  <si>
    <t>Dřevěná židle - montáž + dodávka + doprava - dle ozn. M04</t>
  </si>
  <si>
    <t>2026328547</t>
  </si>
  <si>
    <t>11</t>
  </si>
  <si>
    <t>MOB - 002-04</t>
  </si>
  <si>
    <t xml:space="preserve">Skříň na hračky+kreslící pomůcky - montáž + dodávka + doprava  - dle ozn. A06</t>
  </si>
  <si>
    <t>-950805187</t>
  </si>
  <si>
    <t>12</t>
  </si>
  <si>
    <t>MOB - 002-05</t>
  </si>
  <si>
    <t>Stůl trapézový dřevěný - montáž + dodávka + doprava - dle ozn. M01</t>
  </si>
  <si>
    <t>1537024173</t>
  </si>
  <si>
    <t>13</t>
  </si>
  <si>
    <t>MOB - 002-06</t>
  </si>
  <si>
    <t>Zavěšení dětských kreseb - montáž + dodávka + doprava - dle ozn. A07</t>
  </si>
  <si>
    <t>264127378</t>
  </si>
  <si>
    <t>14</t>
  </si>
  <si>
    <t>MOB - 002-07</t>
  </si>
  <si>
    <t xml:space="preserve">Stůl dřevěný pro učitele - montáž  + dodávka + doprava- dle ozn. M02</t>
  </si>
  <si>
    <t>1163218034</t>
  </si>
  <si>
    <t>MOB - 002-08</t>
  </si>
  <si>
    <t>Magnetická tabule - montáž + dodávka + doprava - dle ozn. T04</t>
  </si>
  <si>
    <t>1079711859</t>
  </si>
  <si>
    <t>16</t>
  </si>
  <si>
    <t>MOB - 002 -09</t>
  </si>
  <si>
    <t>Otočná židle - montáž + dodávka + doprava - dle ozn. M05</t>
  </si>
  <si>
    <t>-1856174505</t>
  </si>
  <si>
    <t>17</t>
  </si>
  <si>
    <t>MOB - 002 -10</t>
  </si>
  <si>
    <t>Servírovací stolek - montáž + dodávka + doprava - dle ozn. M06</t>
  </si>
  <si>
    <t>-444090389</t>
  </si>
  <si>
    <t>18</t>
  </si>
  <si>
    <t>MOB - 002-11</t>
  </si>
  <si>
    <t>Police na hračky - montáž + dodávka + doprava - dle ozn. A05</t>
  </si>
  <si>
    <t>727631738</t>
  </si>
  <si>
    <t>MOB - 003</t>
  </si>
  <si>
    <t>Umývárna, WC, imobilní WC, přípravna - 1.NP</t>
  </si>
  <si>
    <t>19</t>
  </si>
  <si>
    <t>MOB - 003 -01</t>
  </si>
  <si>
    <t>Koupelnové poličky - montáž + dodávka + doprava - dle ozn.T05</t>
  </si>
  <si>
    <t>-2050611075</t>
  </si>
  <si>
    <t>20</t>
  </si>
  <si>
    <t>MOB - 003 -02</t>
  </si>
  <si>
    <t>Háček - montáž + dodávka + doprava - dle ozn. T15</t>
  </si>
  <si>
    <t>-208490305</t>
  </si>
  <si>
    <t>MOB - 003 -19</t>
  </si>
  <si>
    <t>Držák toaletního papíru - montáž + dodávka + doprava - dle ozn. T08</t>
  </si>
  <si>
    <t>-1487408761</t>
  </si>
  <si>
    <t>22</t>
  </si>
  <si>
    <t>MOB - 003 -21</t>
  </si>
  <si>
    <t xml:space="preserve">Dávkovač mýdla - montáž + dodávka + doprava - dle ozn.T10 </t>
  </si>
  <si>
    <t>-762697653</t>
  </si>
  <si>
    <t>23</t>
  </si>
  <si>
    <t>MOB - 003 -23</t>
  </si>
  <si>
    <t>WC set - montáž + dodávka + doprava- dle ozn. T09</t>
  </si>
  <si>
    <t>-670067519</t>
  </si>
  <si>
    <t>24</t>
  </si>
  <si>
    <t>MOB - 003 -37</t>
  </si>
  <si>
    <t>Zásobník papírových ručníků - montáž + dodávka + doprava - dle ozn. T11</t>
  </si>
  <si>
    <t>1867756272</t>
  </si>
  <si>
    <t>25</t>
  </si>
  <si>
    <t>MOB - 003 -39</t>
  </si>
  <si>
    <t>Koš na papírové ručníky - montáž + dodávka + doprava - dle ozn.T16</t>
  </si>
  <si>
    <t>1616766634</t>
  </si>
  <si>
    <t>26</t>
  </si>
  <si>
    <t>MOB - 003 -41</t>
  </si>
  <si>
    <t xml:space="preserve">Přebalovací pult závěsný  - montáž + dodávka + doprava - dle ozn. T06</t>
  </si>
  <si>
    <t>-1709809083</t>
  </si>
  <si>
    <t>27</t>
  </si>
  <si>
    <t>MOB - 003 -42</t>
  </si>
  <si>
    <t>Dělící stěna mezi WC - nerez - montáž + dodávka + doprava - dle ozn. T07</t>
  </si>
  <si>
    <t>1456493979</t>
  </si>
  <si>
    <t>28</t>
  </si>
  <si>
    <t>MOB - 003 -43</t>
  </si>
  <si>
    <t>Madlo toaletní sklopné - nerez - montáž + dodávka + doprava - dle ozn. T12</t>
  </si>
  <si>
    <t>-838467599</t>
  </si>
  <si>
    <t>29</t>
  </si>
  <si>
    <t>MOB - 003 -44</t>
  </si>
  <si>
    <t>Madlo toaletní sklopné + držák papíru - montáž + dodávka + doprava - dle ozn. T13</t>
  </si>
  <si>
    <t>-1149967708</t>
  </si>
  <si>
    <t>30</t>
  </si>
  <si>
    <t>MOB - 003 -45</t>
  </si>
  <si>
    <t>Madlo univerzální pevné - nerez - montáž + dodávka + doprava - dle ozn. T14</t>
  </si>
  <si>
    <t>425307365</t>
  </si>
  <si>
    <t>MOB - 004</t>
  </si>
  <si>
    <t>Chodba, herna, herna + jídelna 2.NP</t>
  </si>
  <si>
    <t>31</t>
  </si>
  <si>
    <t>MOB - 004-00</t>
  </si>
  <si>
    <t>Zavěšení dětských kreseb - montáž + dodávka + doprava - dle ozn. A08</t>
  </si>
  <si>
    <t>707914537</t>
  </si>
  <si>
    <t>32</t>
  </si>
  <si>
    <t>MOB - 004 -01</t>
  </si>
  <si>
    <t xml:space="preserve">Dětská židle - různé barvy- montáž + dodávka + doprava  - dle ozn. M09</t>
  </si>
  <si>
    <t>-1147246048</t>
  </si>
  <si>
    <t>33</t>
  </si>
  <si>
    <t>MOB - 004-02</t>
  </si>
  <si>
    <t xml:space="preserve">Skříňová stěna s vestěvěným stolem - montáž + dodávka + doprava  - dle ozn. A09</t>
  </si>
  <si>
    <t>1384130242</t>
  </si>
  <si>
    <t>34</t>
  </si>
  <si>
    <t>MOB - 004-02a</t>
  </si>
  <si>
    <t>1269810198</t>
  </si>
  <si>
    <t>35</t>
  </si>
  <si>
    <t>MOB - 004-03</t>
  </si>
  <si>
    <t>Police na hračky - montáž + dodávka + doprava - dle ozn. A10</t>
  </si>
  <si>
    <t>2076979849</t>
  </si>
  <si>
    <t>36</t>
  </si>
  <si>
    <t>MOB - 004-04</t>
  </si>
  <si>
    <t xml:space="preserve">Skříň na hračky+kreslící pomůcky - montáž + dodávka + doprava  - dle ozn. A11</t>
  </si>
  <si>
    <t>1718611073</t>
  </si>
  <si>
    <t>37</t>
  </si>
  <si>
    <t>MOB - 004-06</t>
  </si>
  <si>
    <t>Zavěšení dětských kreseb - montáž + dodávka + doprava - dle ozn. A12</t>
  </si>
  <si>
    <t>1905165910</t>
  </si>
  <si>
    <t>38</t>
  </si>
  <si>
    <t>MOB - 004-08</t>
  </si>
  <si>
    <t>Skříňová stěna - montáž + dodávka + doprava - dle ozn. A13</t>
  </si>
  <si>
    <t>1809112784</t>
  </si>
  <si>
    <t>39</t>
  </si>
  <si>
    <t>MOB - 004-10</t>
  </si>
  <si>
    <t>Stůl trapézový- montáž + dodávka + doprava - dle ozn. M07</t>
  </si>
  <si>
    <t>-1270226645</t>
  </si>
  <si>
    <t>40</t>
  </si>
  <si>
    <t>MOB - 004-12</t>
  </si>
  <si>
    <t xml:space="preserve">Stůl pro učitele - montáž  + dodávka + doprava- dle ozn. M08</t>
  </si>
  <si>
    <t>1557751699</t>
  </si>
  <si>
    <t>41</t>
  </si>
  <si>
    <t>MOB - 004-14</t>
  </si>
  <si>
    <t>Dřevěná židle - různé barvy - - montáž + dodávka + doprava - dle ozn. M10</t>
  </si>
  <si>
    <t>-1534830159</t>
  </si>
  <si>
    <t>42</t>
  </si>
  <si>
    <t>MOB - 004 -16</t>
  </si>
  <si>
    <t>Otočná židle - montáž + dodávka + doprava - dle ozn. M11</t>
  </si>
  <si>
    <t>-1097685632</t>
  </si>
  <si>
    <t>43</t>
  </si>
  <si>
    <t>MOB - 004-18</t>
  </si>
  <si>
    <t>Magnetická tabule - montáž + dodávka + doprava - dle ozn. T17</t>
  </si>
  <si>
    <t>-1401953993</t>
  </si>
  <si>
    <t>44</t>
  </si>
  <si>
    <t>MOB - 004 -20</t>
  </si>
  <si>
    <t>Servírovací stolek - montáž + dodávka + doprava - dle ozn. M12</t>
  </si>
  <si>
    <t>-1908921112</t>
  </si>
  <si>
    <t>MOB - 005</t>
  </si>
  <si>
    <t>Umývárna, WC, úklid, místnost přípravny - 2.NP</t>
  </si>
  <si>
    <t>45</t>
  </si>
  <si>
    <t>MOB - 005 -01</t>
  </si>
  <si>
    <t>Koupelnové poličky - montáž + dodávka + doprava - dle ozn.T18</t>
  </si>
  <si>
    <t>512014039</t>
  </si>
  <si>
    <t>46</t>
  </si>
  <si>
    <t>MOB - 005-02</t>
  </si>
  <si>
    <t xml:space="preserve">Přebalovací pult závěsný  - montáž + dodávka + doprava - dle ozn. T19</t>
  </si>
  <si>
    <t>-533810085</t>
  </si>
  <si>
    <t>47</t>
  </si>
  <si>
    <t>MOB - 005-03</t>
  </si>
  <si>
    <t>Dělící stěna mezi WC - montáž + dodávka + doprava - dle ozn. T20</t>
  </si>
  <si>
    <t>-477534544</t>
  </si>
  <si>
    <t>48</t>
  </si>
  <si>
    <t>MOB - 005 -04</t>
  </si>
  <si>
    <t>Držák toaletního papíru - montáž + dodávka + doprava - dle ozn. T21</t>
  </si>
  <si>
    <t>-313701399</t>
  </si>
  <si>
    <t>49</t>
  </si>
  <si>
    <t>MOB - 005 -05</t>
  </si>
  <si>
    <t xml:space="preserve">WC set - montáž + dodávka + doprava- dle ozn. T22 </t>
  </si>
  <si>
    <t>143481234</t>
  </si>
  <si>
    <t>50</t>
  </si>
  <si>
    <t>MOB - 005 -06</t>
  </si>
  <si>
    <t xml:space="preserve">Dávkovač mýdla - montáž + dodávka + doprava - dle ozn.T23 </t>
  </si>
  <si>
    <t>-1323451084</t>
  </si>
  <si>
    <t>51</t>
  </si>
  <si>
    <t>MOB - 005 -07</t>
  </si>
  <si>
    <t>Zásobník papírových ručníků - montáž + dodávka + doprava - dle ozn. T24</t>
  </si>
  <si>
    <t>1729166324</t>
  </si>
  <si>
    <t>52</t>
  </si>
  <si>
    <t>MOB - 005 -08</t>
  </si>
  <si>
    <t>Koš na papírové ručníky - montáž + dodávka + doprava - dle ozn.T25</t>
  </si>
  <si>
    <t>-305423278</t>
  </si>
  <si>
    <t>53</t>
  </si>
  <si>
    <t>MOB - 005 -09</t>
  </si>
  <si>
    <t>Police na úklidové prostředky - montáž + dodávka + doprava dle ozn. T26</t>
  </si>
  <si>
    <t>1814902503</t>
  </si>
  <si>
    <t>MOB - 006</t>
  </si>
  <si>
    <t>Ředitelna, sborovna, chodba - 2NP</t>
  </si>
  <si>
    <t>54</t>
  </si>
  <si>
    <t>MOB - 006-01</t>
  </si>
  <si>
    <t xml:space="preserve">Nábytková stěna s magnetickou tabulí - montáž + dodávka + doprava  - dle ozn. A14</t>
  </si>
  <si>
    <t>1797328385</t>
  </si>
  <si>
    <t>55</t>
  </si>
  <si>
    <t>MOB - 006-02</t>
  </si>
  <si>
    <t xml:space="preserve">Nábytková stěna s magnetickou tabulí - montáž + dodávka + doprava  - dle ozn. A15</t>
  </si>
  <si>
    <t>-1428569480</t>
  </si>
  <si>
    <t>56</t>
  </si>
  <si>
    <t>MOB - 006-03</t>
  </si>
  <si>
    <t xml:space="preserve">Stůl pracovní - montáž + dodávka + doprava  - dle ozn. A16</t>
  </si>
  <si>
    <t>1271148307</t>
  </si>
  <si>
    <t>57</t>
  </si>
  <si>
    <t>MOB - 006-04</t>
  </si>
  <si>
    <t xml:space="preserve">Stůl konferenční - montáž + dodávka + doprava  - dle ozn. A17</t>
  </si>
  <si>
    <t>880176234</t>
  </si>
  <si>
    <t>58</t>
  </si>
  <si>
    <t>MOB - 006-05</t>
  </si>
  <si>
    <t xml:space="preserve">Stůl jednací - montáž + dodávka + doprava  - dle ozn. A18</t>
  </si>
  <si>
    <t>818436012</t>
  </si>
  <si>
    <t>59</t>
  </si>
  <si>
    <t>MOB - 006-06</t>
  </si>
  <si>
    <t xml:space="preserve">Kontajner se třemi zásuvkami - montáž + dodávka + doprava  - dle ozn. T27</t>
  </si>
  <si>
    <t>1119353022</t>
  </si>
  <si>
    <t>60</t>
  </si>
  <si>
    <t>MOB - 006-07</t>
  </si>
  <si>
    <t xml:space="preserve">Kancelářské křeslo - montáž + dodávka + doprava  - dle ozn. T28</t>
  </si>
  <si>
    <t>1764386061</t>
  </si>
  <si>
    <t>61</t>
  </si>
  <si>
    <t>MOB - 006-08</t>
  </si>
  <si>
    <t xml:space="preserve">Konferenční křeslo - montáž + dodávka + doprava  - dle ozn. T29</t>
  </si>
  <si>
    <t>1176111524</t>
  </si>
  <si>
    <t>62</t>
  </si>
  <si>
    <t>MOB - 006-09</t>
  </si>
  <si>
    <t xml:space="preserve">Židle pro učitele - montáž + dodávka + doprava  - dle ozn. T30</t>
  </si>
  <si>
    <t>-1521553321</t>
  </si>
  <si>
    <t>63</t>
  </si>
  <si>
    <t>MOB - 006-091</t>
  </si>
  <si>
    <t xml:space="preserve">Laserová multifukční tiskárna - montáž + dodávka + doprava  - dle ozn. T31</t>
  </si>
  <si>
    <t>1769403901</t>
  </si>
  <si>
    <t>SO 02b - Mobiliář</t>
  </si>
  <si>
    <t xml:space="preserve">    MOB - 001 - Vstupní haly, šatny - 1NP</t>
  </si>
  <si>
    <t xml:space="preserve">    MOB - 002 - Herna + jídelna 1.NP (modrá)</t>
  </si>
  <si>
    <t xml:space="preserve">    MOB - 003 - Umývárna, přípravna - 1.NP (modrá)</t>
  </si>
  <si>
    <t xml:space="preserve">    MOB - 004 - Herna + jídelna 2.NP (modrá)</t>
  </si>
  <si>
    <t xml:space="preserve">    MOB - 005 - Umývárna, přípravna - 2.NP (modrá)</t>
  </si>
  <si>
    <t xml:space="preserve">    MOB - 006 - Zázemí + ateliér - 2NP</t>
  </si>
  <si>
    <t xml:space="preserve">    MOB - 007 - Herna + jídelna - 2.NP (žlutá)</t>
  </si>
  <si>
    <t xml:space="preserve">    MOB - 008 - Umývárna, přípravna - 2.NP (žlutá)</t>
  </si>
  <si>
    <t xml:space="preserve">    MOB - 009 - Technické zázemí - 1.NP</t>
  </si>
  <si>
    <t>Vstupní haly, šatny - 1NP</t>
  </si>
  <si>
    <t>Skříň s boxy na návleky - montáž + dodávka + doprava - dle ozn. A02, A03</t>
  </si>
  <si>
    <t>Herna + jídelna 1.NP (modrá)</t>
  </si>
  <si>
    <t xml:space="preserve">Skříňová stěna s vestěvěným stolem - montáž + dodávka + doprava  - dle ozn. A11 včetně obkladu panelů laminem</t>
  </si>
  <si>
    <t xml:space="preserve">Polioce na hračky - montáž + dodávka + doprava  - dle ozn. A12</t>
  </si>
  <si>
    <t>Zavěšení dětských kreseb - montáž + dodávka + doprava - dle ozn. A13</t>
  </si>
  <si>
    <t>Umývárna, přípravna - 1.NP (modrá)</t>
  </si>
  <si>
    <t>Koupelnové poličky - montáž + dodávka + doprava - dle ozn.T23</t>
  </si>
  <si>
    <t>Držák toaletního papíru - montáž + dodávka + doprava - dle ozn. T25</t>
  </si>
  <si>
    <t xml:space="preserve">Dávkovač mýdla - montáž + dodávka + doprava - dle ozn.T27 </t>
  </si>
  <si>
    <t>WC set - montáž + dodávka + doprava- dle ozn. T26</t>
  </si>
  <si>
    <t>Zásobník papírových ručníků - montáž + dodávka + doprava - dle ozn. T28</t>
  </si>
  <si>
    <t>Koš na papírové ručníky - montáž + dodávka + doprava - dle ozn.T29</t>
  </si>
  <si>
    <t>Dělící stěna mezi WC - nerez - montáž + dodávka + doprava - dle ozn. T24</t>
  </si>
  <si>
    <t>MOB - 003 -46</t>
  </si>
  <si>
    <t xml:space="preserve">Lednička samostatně stojící -  montáž + dodávka + doprava - dle ozn. T30</t>
  </si>
  <si>
    <t>-1963555086</t>
  </si>
  <si>
    <t>MOB - 003 -47</t>
  </si>
  <si>
    <t xml:space="preserve">Myčka nádobí -  montáž + dodávka + doprava - dle ozn. T31</t>
  </si>
  <si>
    <t>1810343611</t>
  </si>
  <si>
    <t>Herna + jídelna 2.NP (modrá)</t>
  </si>
  <si>
    <t>Zavěšení dětských kreseb - montáž + dodávka + doprava - dle ozn. A23</t>
  </si>
  <si>
    <t xml:space="preserve">Skříňová stěna s vestěvěným stolem - montáž + dodávka + doprava  - dle ozn. A21 včetně obkladu panelů laminem</t>
  </si>
  <si>
    <t xml:space="preserve">Matrace (1,4*0,6*0,1m) - montáž + dodávka + doprava  - dle ozn. A21</t>
  </si>
  <si>
    <t>Police na hračky - montáž + dodávka + doprava - dle ozn. A 22</t>
  </si>
  <si>
    <t>Magnetická tabule - montáž + dodávka + doprava - dle ozn. T45</t>
  </si>
  <si>
    <t>Umývárna, přípravna - 2.NP (modrá)</t>
  </si>
  <si>
    <t>Koupelnové poličky - montáž + dodávka + doprava - dle ozn.T46</t>
  </si>
  <si>
    <t>Dělící stěna mezi WC - montáž + dodávka + doprava - dle ozn. T47</t>
  </si>
  <si>
    <t>Držák toaletního papíru - montáž + dodávka + doprava - dle ozn. T48</t>
  </si>
  <si>
    <t xml:space="preserve">WC set - montáž + dodávka + doprava- dle ozn. T49 </t>
  </si>
  <si>
    <t xml:space="preserve">Dávkovač mýdla - montáž + dodávka + doprava - dle ozn.T50 </t>
  </si>
  <si>
    <t>Zásobník papírových ručníků - montáž + dodávka + doprava - dle ozn. T51</t>
  </si>
  <si>
    <t>Koš na papírové ručníky - montáž + dodávka + doprava - dle ozn.T52</t>
  </si>
  <si>
    <t>MOB - 005 -10</t>
  </si>
  <si>
    <t xml:space="preserve">Lednička samostatně stojící -  montáž + dodávka + doprava - dle ozn. T53</t>
  </si>
  <si>
    <t>942490167</t>
  </si>
  <si>
    <t>MOB - 005 -11</t>
  </si>
  <si>
    <t xml:space="preserve">Myčka nádobí -  montáž + dodávka + doprava - dle ozn. T54</t>
  </si>
  <si>
    <t>284690914</t>
  </si>
  <si>
    <t>Zázemí + ateliér - 2NP</t>
  </si>
  <si>
    <t xml:space="preserve">Police na pomůcky - montáž + dodávka + doprava  - dle ozn. A16,A17</t>
  </si>
  <si>
    <t xml:space="preserve">Regál zásuvný - 400mm - montáž + dodávka + doprava  - dle ozn. T32</t>
  </si>
  <si>
    <t>MOB - 006-021</t>
  </si>
  <si>
    <t xml:space="preserve">Regál zásuvný - 600mm - montáž + dodávka + doprava  - dle ozn. T33</t>
  </si>
  <si>
    <t>-1341257450</t>
  </si>
  <si>
    <t>MOB - 006-022</t>
  </si>
  <si>
    <t xml:space="preserve">Regál zásuvný - 600mm - montáž + dodávka + doprava  - dle ozn. T34</t>
  </si>
  <si>
    <t>-1228219143</t>
  </si>
  <si>
    <t>MOB - 006-023</t>
  </si>
  <si>
    <t xml:space="preserve">Kovová skříňka pro kuchyň - montáž + dodávka + doprava  - dle ozn. T35</t>
  </si>
  <si>
    <t>-1727916821</t>
  </si>
  <si>
    <t>MOB - 006-024</t>
  </si>
  <si>
    <t xml:space="preserve">Skříň na výtvarné pomůcky - montáž + dodávka + doprava  - dle ozn. T36</t>
  </si>
  <si>
    <t>1623021166</t>
  </si>
  <si>
    <t xml:space="preserve">Stůl pracovní - montáž + dodávka + doprava  - dle ozn. A19</t>
  </si>
  <si>
    <t xml:space="preserve">Stůl konferenční - montáž + dodávka + doprava  - dle ozn. A20</t>
  </si>
  <si>
    <t xml:space="preserve">Kontajner se třemi zásuvkami - montáž + dodávka + doprava  - dle ozn. T40</t>
  </si>
  <si>
    <t xml:space="preserve">Kancelářské křeslo - montáž + dodávka + doprava  - dle ozn. T39</t>
  </si>
  <si>
    <t xml:space="preserve">Konferenční křeslo - montáž + dodávka + doprava  - dle ozn. T41</t>
  </si>
  <si>
    <t xml:space="preserve">Židle pro učitele - masiv - montáž + dodávka + doprava  - dle ozn. T38</t>
  </si>
  <si>
    <t xml:space="preserve">Skříň na pomůcky - montáž + dodávka + doprava  - dle ozn. A14</t>
  </si>
  <si>
    <t>MOB - 006-092</t>
  </si>
  <si>
    <t xml:space="preserve">Skříň na pomůcky - montáž + dodávka + doprava  - dle ozn. A15</t>
  </si>
  <si>
    <t>664915438</t>
  </si>
  <si>
    <t>MOB - 006-093</t>
  </si>
  <si>
    <t>Magnetická tabule - montáž + dodávka + doprava - dle ozn. T37</t>
  </si>
  <si>
    <t>-186808064</t>
  </si>
  <si>
    <t>MOB - 006 - 094</t>
  </si>
  <si>
    <t>Dávkovač mýdla - montáž + dodávka + doprava - dle ozn.T42</t>
  </si>
  <si>
    <t>107558351</t>
  </si>
  <si>
    <t>64</t>
  </si>
  <si>
    <t>MOB - 006 -095</t>
  </si>
  <si>
    <t>Zásobník papírových ručníků - montáž + dodávka + doprava - dle ozn. T43</t>
  </si>
  <si>
    <t>189986908</t>
  </si>
  <si>
    <t>65</t>
  </si>
  <si>
    <t>MOB - 006 -096</t>
  </si>
  <si>
    <t>Koš na papírové ručníky - montáž + dodávka + doprava - dle ozn.T44</t>
  </si>
  <si>
    <t>-98348133</t>
  </si>
  <si>
    <t>MOB - 007</t>
  </si>
  <si>
    <t>Herna + jídelna - 2.NP (žlutá)</t>
  </si>
  <si>
    <t>66</t>
  </si>
  <si>
    <t>MOB - 007-00</t>
  </si>
  <si>
    <t>Zavěšení dětských kreseb - montáž + dodávka + doprava - dle ozn. A26</t>
  </si>
  <si>
    <t>-1387608415</t>
  </si>
  <si>
    <t>67</t>
  </si>
  <si>
    <t>MOB - 007 -01</t>
  </si>
  <si>
    <t xml:space="preserve">Dětská židle - různé barvy- montáž + dodávka + doprava  - dle ozn. M15</t>
  </si>
  <si>
    <t>472918001</t>
  </si>
  <si>
    <t>68</t>
  </si>
  <si>
    <t>MOB - 007-02</t>
  </si>
  <si>
    <t xml:space="preserve">Skříňová stěna s vestěvěným stolem - montáž + dodávka + doprava  - dle ozn. A24 včetně obkladu panelů laminem</t>
  </si>
  <si>
    <t>367039530</t>
  </si>
  <si>
    <t>69</t>
  </si>
  <si>
    <t>MOB - 007-02a</t>
  </si>
  <si>
    <t xml:space="preserve">Matrace (1,4*0,6*0,1m) - montáž + dodávka + doprava  - dle ozn. A24</t>
  </si>
  <si>
    <t>260106933</t>
  </si>
  <si>
    <t>70</t>
  </si>
  <si>
    <t>MOB - 007-03</t>
  </si>
  <si>
    <t>Police na hračky - montáž + dodávka + doprava - dle ozn. A 25</t>
  </si>
  <si>
    <t>1028847062</t>
  </si>
  <si>
    <t>71</t>
  </si>
  <si>
    <t>MOB - 007-10</t>
  </si>
  <si>
    <t>Stůl trapézový- montáž + dodávka + doprava - dle ozn. M13</t>
  </si>
  <si>
    <t>365337445</t>
  </si>
  <si>
    <t>72</t>
  </si>
  <si>
    <t>MOB - 007-12</t>
  </si>
  <si>
    <t xml:space="preserve">Stůl pro učitele - montáž  + dodávka + doprava- dle ozn. M14</t>
  </si>
  <si>
    <t>-912247988</t>
  </si>
  <si>
    <t>73</t>
  </si>
  <si>
    <t>MOB - 007-14</t>
  </si>
  <si>
    <t>Dřevěná židle - různé barvy - - montáž + dodávka + doprava - dle ozn. M16</t>
  </si>
  <si>
    <t>-643929325</t>
  </si>
  <si>
    <t>74</t>
  </si>
  <si>
    <t>MOB - 007 -16</t>
  </si>
  <si>
    <t>Otočná židle - montáž + dodávka + doprava - dle ozn. M17</t>
  </si>
  <si>
    <t>1125140552</t>
  </si>
  <si>
    <t>75</t>
  </si>
  <si>
    <t>MOB - 007-18</t>
  </si>
  <si>
    <t>Magnetická tabule - montáž + dodávka + doprava - dle ozn. T55</t>
  </si>
  <si>
    <t>2037307333</t>
  </si>
  <si>
    <t>76</t>
  </si>
  <si>
    <t>MOB - 007 -20</t>
  </si>
  <si>
    <t>Servírovací stolek - montáž + dodávka + doprava - dle ozn. M18</t>
  </si>
  <si>
    <t>-1467869554</t>
  </si>
  <si>
    <t>MOB - 008</t>
  </si>
  <si>
    <t>Umývárna, přípravna - 2.NP (žlutá)</t>
  </si>
  <si>
    <t>77</t>
  </si>
  <si>
    <t>MOB - 008 -01</t>
  </si>
  <si>
    <t>Koupelnové poličky - montáž + dodávka + doprava - dle ozn.T56</t>
  </si>
  <si>
    <t>-859568287</t>
  </si>
  <si>
    <t>78</t>
  </si>
  <si>
    <t>MOB - 008-03</t>
  </si>
  <si>
    <t>Dělící stěna mezi WC - montáž + dodávka + doprava - dle ozn. T57</t>
  </si>
  <si>
    <t>1117007913</t>
  </si>
  <si>
    <t>79</t>
  </si>
  <si>
    <t>MOB - 008 -04</t>
  </si>
  <si>
    <t>Držák toaletního papíru - montáž + dodávka + doprava - dle ozn. T58</t>
  </si>
  <si>
    <t>1878486969</t>
  </si>
  <si>
    <t>80</t>
  </si>
  <si>
    <t>MOB - 008 -05</t>
  </si>
  <si>
    <t xml:space="preserve">WC set - montáž + dodávka + doprava- dle ozn. T59 </t>
  </si>
  <si>
    <t>-54013499</t>
  </si>
  <si>
    <t>81</t>
  </si>
  <si>
    <t>MOB - 008 -06</t>
  </si>
  <si>
    <t xml:space="preserve">Dávkovač mýdla - montáž + dodávka + doprava - dle ozn.T60 </t>
  </si>
  <si>
    <t>1396049711</t>
  </si>
  <si>
    <t>82</t>
  </si>
  <si>
    <t>MOB - 008 -07</t>
  </si>
  <si>
    <t>Zásobník papírových ručníků - montáž + dodávka + doprava - dle ozn. T61</t>
  </si>
  <si>
    <t>649933737</t>
  </si>
  <si>
    <t>83</t>
  </si>
  <si>
    <t>MOB - 008 -08</t>
  </si>
  <si>
    <t>Koš na papírové ručníky - montáž + dodávka + doprava - dle ozn.T62</t>
  </si>
  <si>
    <t>1048400103</t>
  </si>
  <si>
    <t>84</t>
  </si>
  <si>
    <t>MOB - 008 -10</t>
  </si>
  <si>
    <t xml:space="preserve">Lednička samostatně stojící -  montáž + dodávka + doprava - dle ozn. T63</t>
  </si>
  <si>
    <t>1590129639</t>
  </si>
  <si>
    <t>MOB - 009</t>
  </si>
  <si>
    <t>Technické zázemí - 1.NP</t>
  </si>
  <si>
    <t>85</t>
  </si>
  <si>
    <t>MOB - 009-01</t>
  </si>
  <si>
    <t xml:space="preserve">Vozík na špinavé prádlo - montáž + dodávka + doprava  - dle ozn. T08</t>
  </si>
  <si>
    <t>57371916</t>
  </si>
  <si>
    <t>86</t>
  </si>
  <si>
    <t>MOB - 009-02</t>
  </si>
  <si>
    <t xml:space="preserve">Regál zásuvný - 400mm - montáž + dodávka + doprava  - dle ozn. T06</t>
  </si>
  <si>
    <t>942004093</t>
  </si>
  <si>
    <t>87</t>
  </si>
  <si>
    <t>MOB - 009-021</t>
  </si>
  <si>
    <t xml:space="preserve">Regál zásuvný - 600mm - montáž + dodávka + doprava  - dle ozn. T07</t>
  </si>
  <si>
    <t>-1655427390</t>
  </si>
  <si>
    <t>88</t>
  </si>
  <si>
    <t>MOB - 009-022</t>
  </si>
  <si>
    <t xml:space="preserve">Regál zásuvný - 500mm - montáž + dodávka + doprava  - dle ozn. T05</t>
  </si>
  <si>
    <t>-679300694</t>
  </si>
  <si>
    <t>89</t>
  </si>
  <si>
    <t>MOB - 009-023</t>
  </si>
  <si>
    <t xml:space="preserve">Kovová skříňka pro kuchyň - montáž + dodávka + doprava  - dle ozn. T04</t>
  </si>
  <si>
    <t>1317940396</t>
  </si>
  <si>
    <t>90</t>
  </si>
  <si>
    <t>MOB - 009-024</t>
  </si>
  <si>
    <t xml:space="preserve">Źehlící prkno - montáž + dodávka + doprava  - dle ozn. T09</t>
  </si>
  <si>
    <t>1128239550</t>
  </si>
  <si>
    <t>91</t>
  </si>
  <si>
    <t>MOB - 009-025</t>
  </si>
  <si>
    <t xml:space="preserve">Žehlička - montáž + dodávka + doprava  - dle ozn. T10</t>
  </si>
  <si>
    <t>1097567560</t>
  </si>
  <si>
    <t>92</t>
  </si>
  <si>
    <t>MOB - 009-026</t>
  </si>
  <si>
    <t xml:space="preserve">Pračka na prádlo -  montáž + dodávka + doprava  - dle ozn. T11</t>
  </si>
  <si>
    <t>-424954586</t>
  </si>
  <si>
    <t>93</t>
  </si>
  <si>
    <t>MOB - 009-027</t>
  </si>
  <si>
    <t xml:space="preserve">Sušička prádla -  montáž + dodávka + doprava  - dle ozn. T12</t>
  </si>
  <si>
    <t>-585312028</t>
  </si>
  <si>
    <t>94</t>
  </si>
  <si>
    <t>MOB - 009-03</t>
  </si>
  <si>
    <t xml:space="preserve">Stůl pracovní - montáž + dodávka + doprava  - dle ozn. A09</t>
  </si>
  <si>
    <t>1996538594</t>
  </si>
  <si>
    <t>95</t>
  </si>
  <si>
    <t>697401883</t>
  </si>
  <si>
    <t>96</t>
  </si>
  <si>
    <t>MOB - 009-05</t>
  </si>
  <si>
    <t xml:space="preserve">Stůl jednací - montáž + dodávka + doprava  - dle ozn. A08</t>
  </si>
  <si>
    <t>67210079</t>
  </si>
  <si>
    <t>97</t>
  </si>
  <si>
    <t>MOB - 009-06</t>
  </si>
  <si>
    <t xml:space="preserve">Kontajner se třemi zásuvkami - montáž + dodávka + doprava  - dle ozn. T15</t>
  </si>
  <si>
    <t>-193107455</t>
  </si>
  <si>
    <t>98</t>
  </si>
  <si>
    <t>MOB - 009-07</t>
  </si>
  <si>
    <t xml:space="preserve">Kancelářské křeslo - montáž + dodávka + doprava  - dle ozn. T14</t>
  </si>
  <si>
    <t>-974215178</t>
  </si>
  <si>
    <t>99</t>
  </si>
  <si>
    <t>MOB - 009-08</t>
  </si>
  <si>
    <t xml:space="preserve">Nábytková skříň - montáž + dodávka + doprava  - dle ozn. A10</t>
  </si>
  <si>
    <t>-920731187</t>
  </si>
  <si>
    <t>100</t>
  </si>
  <si>
    <t>MOB - 009-09</t>
  </si>
  <si>
    <t xml:space="preserve">Židle pro učitele - masiv - montáž + dodávka + doprava  - dle ozn. T13</t>
  </si>
  <si>
    <t>575157220</t>
  </si>
  <si>
    <t>101</t>
  </si>
  <si>
    <t>MOB - 009-091</t>
  </si>
  <si>
    <t xml:space="preserve">Skříň na čisté ložní prádlo - montáž + dodávka + doprava  - dle ozn. A05</t>
  </si>
  <si>
    <t>24021673</t>
  </si>
  <si>
    <t>102</t>
  </si>
  <si>
    <t>MOB - 009-092</t>
  </si>
  <si>
    <t xml:space="preserve">Uzamykatelná skříň na drogerii - montáž + dodávka + doprava  - dle ozn. A06</t>
  </si>
  <si>
    <t>-109993457</t>
  </si>
  <si>
    <t>103</t>
  </si>
  <si>
    <t>MOB - 009-093</t>
  </si>
  <si>
    <t xml:space="preserve">Uzamykatelná skříň - montáž + dodávka + doprava  - dle ozn. A07</t>
  </si>
  <si>
    <t>-1167801323</t>
  </si>
  <si>
    <t>104</t>
  </si>
  <si>
    <t>MOB - 009 - 094</t>
  </si>
  <si>
    <t>Dávkovač mýdla - montáž + dodávka + doprava - dle ozn.T19</t>
  </si>
  <si>
    <t>1648020272</t>
  </si>
  <si>
    <t>105</t>
  </si>
  <si>
    <t>MOB - 009 -095</t>
  </si>
  <si>
    <t>Zásobník papírových ručníků - montáž + dodávka + doprava - dle ozn. T20</t>
  </si>
  <si>
    <t>-255627006</t>
  </si>
  <si>
    <t>106</t>
  </si>
  <si>
    <t>MOB - 009 -096</t>
  </si>
  <si>
    <t>Koš na papírové ručníky - montáž + dodávka + doprava - dle ozn.T21</t>
  </si>
  <si>
    <t>-191329078</t>
  </si>
  <si>
    <t>107</t>
  </si>
  <si>
    <t>MOB - 009-097</t>
  </si>
  <si>
    <t>Dělící stěna mezi WC - montáž + dodávka + doprava - dle ozn. T16</t>
  </si>
  <si>
    <t>227827236</t>
  </si>
  <si>
    <t>108</t>
  </si>
  <si>
    <t>MOB - 009 -098</t>
  </si>
  <si>
    <t>Držák toaletního papíru - montáž + dodávka + doprava - dle ozn. T17</t>
  </si>
  <si>
    <t>1618970386</t>
  </si>
  <si>
    <t>109</t>
  </si>
  <si>
    <t>MOB - 009 -99</t>
  </si>
  <si>
    <t xml:space="preserve">WC set - montáž + dodávka + doprava- dle ozn. T18 </t>
  </si>
  <si>
    <t>823658566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</si>
</sst>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21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24</v>
      </c>
      <c r="AL8" s="19"/>
      <c r="AM8" s="19"/>
      <c r="AN8" s="30" t="s">
        <v>25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27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27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27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27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47.25" customHeight="1">
      <c r="B23" s="18"/>
      <c r="C23" s="19"/>
      <c r="D23" s="19"/>
      <c r="E23" s="33" t="s">
        <v>38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43</v>
      </c>
      <c r="E29" s="44"/>
      <c r="F29" s="29" t="s">
        <v>44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45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46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47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48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50</v>
      </c>
      <c r="U35" s="51"/>
      <c r="V35" s="51"/>
      <c r="W35" s="51"/>
      <c r="X35" s="53" t="s">
        <v>51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52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53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54</v>
      </c>
      <c r="AI60" s="39"/>
      <c r="AJ60" s="39"/>
      <c r="AK60" s="39"/>
      <c r="AL60" s="39"/>
      <c r="AM60" s="61" t="s">
        <v>55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57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54</v>
      </c>
      <c r="AI75" s="39"/>
      <c r="AJ75" s="39"/>
      <c r="AK75" s="39"/>
      <c r="AL75" s="39"/>
      <c r="AM75" s="61" t="s">
        <v>55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MSMALINEKMOB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MOBILIÁŘ - Stavební úpravy a přístavba objektu MŠ Malínek, Kaplického 386 - NAVÝŠENÍ KAPACITY MŠ MALÍNEK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Kaplického 368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76" t="str">
        <f>IF(AN8= "","",AN8)</f>
        <v>18.10.2021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26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SM Liberec, Nám.Dr.E.Beneše 1, Liberec, 460 59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>FS Vision, s.r.o., B.Němcové 54/9, Liberec 5</v>
      </c>
      <c r="AN89" s="68"/>
      <c r="AO89" s="68"/>
      <c r="AP89" s="68"/>
      <c r="AQ89" s="37"/>
      <c r="AR89" s="41"/>
      <c r="AS89" s="78" t="s">
        <v>59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>Ing. Jaroslav Šíma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60</v>
      </c>
      <c r="D92" s="91"/>
      <c r="E92" s="91"/>
      <c r="F92" s="91"/>
      <c r="G92" s="91"/>
      <c r="H92" s="92"/>
      <c r="I92" s="93" t="s">
        <v>61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62</v>
      </c>
      <c r="AH92" s="91"/>
      <c r="AI92" s="91"/>
      <c r="AJ92" s="91"/>
      <c r="AK92" s="91"/>
      <c r="AL92" s="91"/>
      <c r="AM92" s="91"/>
      <c r="AN92" s="93" t="s">
        <v>63</v>
      </c>
      <c r="AO92" s="91"/>
      <c r="AP92" s="95"/>
      <c r="AQ92" s="96" t="s">
        <v>64</v>
      </c>
      <c r="AR92" s="41"/>
      <c r="AS92" s="97" t="s">
        <v>65</v>
      </c>
      <c r="AT92" s="98" t="s">
        <v>66</v>
      </c>
      <c r="AU92" s="98" t="s">
        <v>67</v>
      </c>
      <c r="AV92" s="98" t="s">
        <v>68</v>
      </c>
      <c r="AW92" s="98" t="s">
        <v>69</v>
      </c>
      <c r="AX92" s="98" t="s">
        <v>70</v>
      </c>
      <c r="AY92" s="98" t="s">
        <v>71</v>
      </c>
      <c r="AZ92" s="98" t="s">
        <v>72</v>
      </c>
      <c r="BA92" s="98" t="s">
        <v>73</v>
      </c>
      <c r="BB92" s="98" t="s">
        <v>74</v>
      </c>
      <c r="BC92" s="98" t="s">
        <v>75</v>
      </c>
      <c r="BD92" s="99" t="s">
        <v>76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77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78</v>
      </c>
      <c r="BT94" s="114" t="s">
        <v>79</v>
      </c>
      <c r="BU94" s="115" t="s">
        <v>80</v>
      </c>
      <c r="BV94" s="114" t="s">
        <v>81</v>
      </c>
      <c r="BW94" s="114" t="s">
        <v>5</v>
      </c>
      <c r="BX94" s="114" t="s">
        <v>82</v>
      </c>
      <c r="CL94" s="114" t="s">
        <v>19</v>
      </c>
    </row>
    <row r="95" s="7" customFormat="1" ht="16.5" customHeight="1">
      <c r="A95" s="116" t="s">
        <v>83</v>
      </c>
      <c r="B95" s="117"/>
      <c r="C95" s="118"/>
      <c r="D95" s="119" t="s">
        <v>84</v>
      </c>
      <c r="E95" s="119"/>
      <c r="F95" s="119"/>
      <c r="G95" s="119"/>
      <c r="H95" s="119"/>
      <c r="I95" s="120"/>
      <c r="J95" s="119" t="s">
        <v>85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 01 - Mobiliář'!J30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86</v>
      </c>
      <c r="AR95" s="123"/>
      <c r="AS95" s="124">
        <v>0</v>
      </c>
      <c r="AT95" s="125">
        <f>ROUND(SUM(AV95:AW95),2)</f>
        <v>0</v>
      </c>
      <c r="AU95" s="126">
        <f>'SO 01 - Mobiliář'!P123</f>
        <v>0</v>
      </c>
      <c r="AV95" s="125">
        <f>'SO 01 - Mobiliář'!J33</f>
        <v>0</v>
      </c>
      <c r="AW95" s="125">
        <f>'SO 01 - Mobiliář'!J34</f>
        <v>0</v>
      </c>
      <c r="AX95" s="125">
        <f>'SO 01 - Mobiliář'!J35</f>
        <v>0</v>
      </c>
      <c r="AY95" s="125">
        <f>'SO 01 - Mobiliář'!J36</f>
        <v>0</v>
      </c>
      <c r="AZ95" s="125">
        <f>'SO 01 - Mobiliář'!F33</f>
        <v>0</v>
      </c>
      <c r="BA95" s="125">
        <f>'SO 01 - Mobiliář'!F34</f>
        <v>0</v>
      </c>
      <c r="BB95" s="125">
        <f>'SO 01 - Mobiliář'!F35</f>
        <v>0</v>
      </c>
      <c r="BC95" s="125">
        <f>'SO 01 - Mobiliář'!F36</f>
        <v>0</v>
      </c>
      <c r="BD95" s="127">
        <f>'SO 01 - Mobiliář'!F37</f>
        <v>0</v>
      </c>
      <c r="BE95" s="7"/>
      <c r="BT95" s="128" t="s">
        <v>87</v>
      </c>
      <c r="BV95" s="128" t="s">
        <v>81</v>
      </c>
      <c r="BW95" s="128" t="s">
        <v>88</v>
      </c>
      <c r="BX95" s="128" t="s">
        <v>5</v>
      </c>
      <c r="CL95" s="128" t="s">
        <v>1</v>
      </c>
      <c r="CM95" s="128" t="s">
        <v>89</v>
      </c>
    </row>
    <row r="96" s="7" customFormat="1" ht="16.5" customHeight="1">
      <c r="A96" s="116" t="s">
        <v>83</v>
      </c>
      <c r="B96" s="117"/>
      <c r="C96" s="118"/>
      <c r="D96" s="119" t="s">
        <v>90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 02b - Mobiliář'!J30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86</v>
      </c>
      <c r="AR96" s="123"/>
      <c r="AS96" s="129">
        <v>0</v>
      </c>
      <c r="AT96" s="130">
        <f>ROUND(SUM(AV96:AW96),2)</f>
        <v>0</v>
      </c>
      <c r="AU96" s="131">
        <f>'SO 02b - Mobiliář'!P126</f>
        <v>0</v>
      </c>
      <c r="AV96" s="130">
        <f>'SO 02b - Mobiliář'!J33</f>
        <v>0</v>
      </c>
      <c r="AW96" s="130">
        <f>'SO 02b - Mobiliář'!J34</f>
        <v>0</v>
      </c>
      <c r="AX96" s="130">
        <f>'SO 02b - Mobiliář'!J35</f>
        <v>0</v>
      </c>
      <c r="AY96" s="130">
        <f>'SO 02b - Mobiliář'!J36</f>
        <v>0</v>
      </c>
      <c r="AZ96" s="130">
        <f>'SO 02b - Mobiliář'!F33</f>
        <v>0</v>
      </c>
      <c r="BA96" s="130">
        <f>'SO 02b - Mobiliář'!F34</f>
        <v>0</v>
      </c>
      <c r="BB96" s="130">
        <f>'SO 02b - Mobiliář'!F35</f>
        <v>0</v>
      </c>
      <c r="BC96" s="130">
        <f>'SO 02b - Mobiliář'!F36</f>
        <v>0</v>
      </c>
      <c r="BD96" s="132">
        <f>'SO 02b - Mobiliář'!F37</f>
        <v>0</v>
      </c>
      <c r="BE96" s="7"/>
      <c r="BT96" s="128" t="s">
        <v>87</v>
      </c>
      <c r="BV96" s="128" t="s">
        <v>81</v>
      </c>
      <c r="BW96" s="128" t="s">
        <v>91</v>
      </c>
      <c r="BX96" s="128" t="s">
        <v>5</v>
      </c>
      <c r="CL96" s="128" t="s">
        <v>1</v>
      </c>
      <c r="CM96" s="128" t="s">
        <v>89</v>
      </c>
    </row>
    <row r="9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sheet="1" formatColumns="0" formatRows="0" objects="1" scenarios="1" spinCount="100000" saltValue="Lozf2kbWmavaS6tQyLbgGkrfgikTgzbGLjULnQIJxjwEygRT6+ckHljy7ZjSUVNNtM+Nzv75++FLzqR8Us+G2w==" hashValue="B2J7l0hckO5LFBXF7mBcxRJCPDZVdZL1hO1Xke+GTUHZzdZziD/ENRnL5lFqZU7IE1zG5bCMzLVgy4nwMeouCw==" algorithmName="SHA-512" password="F5CA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Mobiliář'!C2" display="/"/>
    <hyperlink ref="A96" location="'SO 02b - Mobiliář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89</v>
      </c>
    </row>
    <row r="4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26.25" customHeight="1">
      <c r="B7" s="17"/>
      <c r="E7" s="138" t="str">
        <f>'Rekapitulace stavby'!K6</f>
        <v>MOBILIÁŘ - Stavební úpravy a přístavba objektu MŠ Malínek, Kaplického 386 - NAVÝŠENÍ KAPACITY MŠ MALÍNEK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18.10.2021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26</v>
      </c>
      <c r="E14" s="35"/>
      <c r="F14" s="35"/>
      <c r="G14" s="35"/>
      <c r="H14" s="35"/>
      <c r="I14" s="137" t="s">
        <v>27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">
        <v>28</v>
      </c>
      <c r="F15" s="35"/>
      <c r="G15" s="35"/>
      <c r="H15" s="35"/>
      <c r="I15" s="137" t="s">
        <v>29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27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29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27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">
        <v>33</v>
      </c>
      <c r="F21" s="35"/>
      <c r="G21" s="35"/>
      <c r="H21" s="35"/>
      <c r="I21" s="137" t="s">
        <v>29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27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29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39</v>
      </c>
      <c r="E30" s="35"/>
      <c r="F30" s="35"/>
      <c r="G30" s="35"/>
      <c r="H30" s="35"/>
      <c r="I30" s="35"/>
      <c r="J30" s="148">
        <f>ROUND(J123,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41</v>
      </c>
      <c r="G32" s="35"/>
      <c r="H32" s="35"/>
      <c r="I32" s="149" t="s">
        <v>40</v>
      </c>
      <c r="J32" s="149" t="s">
        <v>42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43</v>
      </c>
      <c r="E33" s="137" t="s">
        <v>44</v>
      </c>
      <c r="F33" s="151">
        <f>ROUND((SUM(BE123:BE193)),  2)</f>
        <v>0</v>
      </c>
      <c r="G33" s="35"/>
      <c r="H33" s="35"/>
      <c r="I33" s="152">
        <v>0.20999999999999999</v>
      </c>
      <c r="J33" s="151">
        <f>ROUND(((SUM(BE123:BE193))*I33),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45</v>
      </c>
      <c r="F34" s="151">
        <f>ROUND((SUM(BF123:BF193)),  2)</f>
        <v>0</v>
      </c>
      <c r="G34" s="35"/>
      <c r="H34" s="35"/>
      <c r="I34" s="152">
        <v>0.14999999999999999</v>
      </c>
      <c r="J34" s="151">
        <f>ROUND(((SUM(BF123:BF193))*I34),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46</v>
      </c>
      <c r="F35" s="151">
        <f>ROUND((SUM(BG123:BG193)),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47</v>
      </c>
      <c r="F36" s="151">
        <f>ROUND((SUM(BH123:BH193)),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48</v>
      </c>
      <c r="F37" s="151">
        <f>ROUND((SUM(BI123:BI193)),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71" t="str">
        <f>E7</f>
        <v>MOBILIÁŘ - Stavební úpravy a přístavba objektu MŠ Malínek, Kaplického 386 - NAVÝŠENÍ KAPACITY MŠ MALÍNEK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SO 01 - Mobiliář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22</v>
      </c>
      <c r="D89" s="37"/>
      <c r="E89" s="37"/>
      <c r="F89" s="24" t="str">
        <f>F12</f>
        <v>Kaplického 368</v>
      </c>
      <c r="G89" s="37"/>
      <c r="H89" s="37"/>
      <c r="I89" s="29" t="s">
        <v>24</v>
      </c>
      <c r="J89" s="76" t="str">
        <f>IF(J12="","",J12)</f>
        <v>18.10.2021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26</v>
      </c>
      <c r="D91" s="37"/>
      <c r="E91" s="37"/>
      <c r="F91" s="24" t="str">
        <f>E15</f>
        <v>SM Liberec, Nám.Dr.E.Beneše 1, Liberec, 460 59</v>
      </c>
      <c r="G91" s="37"/>
      <c r="H91" s="37"/>
      <c r="I91" s="29" t="s">
        <v>32</v>
      </c>
      <c r="J91" s="33" t="str">
        <f>E21</f>
        <v>FS Vision, s.r.o., B.Němcové 54/9, Liberec 5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Ing. Jaroslav Šíma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101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102</v>
      </c>
      <c r="E99" s="185"/>
      <c r="F99" s="185"/>
      <c r="G99" s="185"/>
      <c r="H99" s="185"/>
      <c r="I99" s="185"/>
      <c r="J99" s="186">
        <f>J132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J145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J158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J173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106</v>
      </c>
      <c r="E103" s="185"/>
      <c r="F103" s="185"/>
      <c r="G103" s="185"/>
      <c r="H103" s="185"/>
      <c r="I103" s="185"/>
      <c r="J103" s="186">
        <f>J183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107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6.25" customHeight="1">
      <c r="A113" s="35"/>
      <c r="B113" s="36"/>
      <c r="C113" s="37"/>
      <c r="D113" s="37"/>
      <c r="E113" s="171" t="str">
        <f>E7</f>
        <v>MOBILIÁŘ - Stavební úpravy a přístavba objektu MŠ Malínek, Kaplického 386 - NAVÝŠENÍ KAPACITY MŠ MALÍNEK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93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3" t="str">
        <f>E9</f>
        <v>SO 01 - Mobiliář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22</v>
      </c>
      <c r="D117" s="37"/>
      <c r="E117" s="37"/>
      <c r="F117" s="24" t="str">
        <f>F12</f>
        <v>Kaplického 368</v>
      </c>
      <c r="G117" s="37"/>
      <c r="H117" s="37"/>
      <c r="I117" s="29" t="s">
        <v>24</v>
      </c>
      <c r="J117" s="76" t="str">
        <f>IF(J12="","",J12)</f>
        <v>18.10.2021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40.05" customHeight="1">
      <c r="A119" s="35"/>
      <c r="B119" s="36"/>
      <c r="C119" s="29" t="s">
        <v>26</v>
      </c>
      <c r="D119" s="37"/>
      <c r="E119" s="37"/>
      <c r="F119" s="24" t="str">
        <f>E15</f>
        <v>SM Liberec, Nám.Dr.E.Beneše 1, Liberec, 460 59</v>
      </c>
      <c r="G119" s="37"/>
      <c r="H119" s="37"/>
      <c r="I119" s="29" t="s">
        <v>32</v>
      </c>
      <c r="J119" s="33" t="str">
        <f>E21</f>
        <v>FS Vision, s.r.o., B.Němcové 54/9, Liberec 5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30</v>
      </c>
      <c r="D120" s="37"/>
      <c r="E120" s="37"/>
      <c r="F120" s="24" t="str">
        <f>IF(E18="","",E18)</f>
        <v>Vyplň údaj</v>
      </c>
      <c r="G120" s="37"/>
      <c r="H120" s="37"/>
      <c r="I120" s="29" t="s">
        <v>35</v>
      </c>
      <c r="J120" s="33" t="str">
        <f>E24</f>
        <v>Ing. Jaroslav Šíma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88"/>
      <c r="B122" s="189"/>
      <c r="C122" s="190" t="s">
        <v>108</v>
      </c>
      <c r="D122" s="191" t="s">
        <v>64</v>
      </c>
      <c r="E122" s="191" t="s">
        <v>60</v>
      </c>
      <c r="F122" s="191" t="s">
        <v>61</v>
      </c>
      <c r="G122" s="191" t="s">
        <v>109</v>
      </c>
      <c r="H122" s="191" t="s">
        <v>110</v>
      </c>
      <c r="I122" s="191" t="s">
        <v>111</v>
      </c>
      <c r="J122" s="192" t="s">
        <v>97</v>
      </c>
      <c r="K122" s="193" t="s">
        <v>112</v>
      </c>
      <c r="L122" s="194"/>
      <c r="M122" s="97" t="s">
        <v>1</v>
      </c>
      <c r="N122" s="98" t="s">
        <v>43</v>
      </c>
      <c r="O122" s="98" t="s">
        <v>113</v>
      </c>
      <c r="P122" s="98" t="s">
        <v>114</v>
      </c>
      <c r="Q122" s="98" t="s">
        <v>115</v>
      </c>
      <c r="R122" s="98" t="s">
        <v>116</v>
      </c>
      <c r="S122" s="98" t="s">
        <v>117</v>
      </c>
      <c r="T122" s="99" t="s">
        <v>118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="2" customFormat="1" ht="22.8" customHeight="1">
      <c r="A123" s="35"/>
      <c r="B123" s="36"/>
      <c r="C123" s="104" t="s">
        <v>119</v>
      </c>
      <c r="D123" s="37"/>
      <c r="E123" s="37"/>
      <c r="F123" s="37"/>
      <c r="G123" s="37"/>
      <c r="H123" s="37"/>
      <c r="I123" s="37"/>
      <c r="J123" s="195">
        <f>BK123</f>
        <v>0</v>
      </c>
      <c r="K123" s="37"/>
      <c r="L123" s="41"/>
      <c r="M123" s="100"/>
      <c r="N123" s="196"/>
      <c r="O123" s="101"/>
      <c r="P123" s="197">
        <f>P124</f>
        <v>0</v>
      </c>
      <c r="Q123" s="101"/>
      <c r="R123" s="197">
        <f>R124</f>
        <v>0</v>
      </c>
      <c r="S123" s="101"/>
      <c r="T123" s="198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78</v>
      </c>
      <c r="AU123" s="14" t="s">
        <v>99</v>
      </c>
      <c r="BK123" s="199">
        <f>BK124</f>
        <v>0</v>
      </c>
    </row>
    <row r="124" s="12" customFormat="1" ht="25.92" customHeight="1">
      <c r="A124" s="12"/>
      <c r="B124" s="200"/>
      <c r="C124" s="201"/>
      <c r="D124" s="202" t="s">
        <v>78</v>
      </c>
      <c r="E124" s="203" t="s">
        <v>120</v>
      </c>
      <c r="F124" s="203" t="s">
        <v>120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P125+P132+P145+P158+P173+P183</f>
        <v>0</v>
      </c>
      <c r="Q124" s="208"/>
      <c r="R124" s="209">
        <f>R125+R132+R145+R158+R173+R183</f>
        <v>0</v>
      </c>
      <c r="S124" s="208"/>
      <c r="T124" s="210">
        <f>T125+T132+T145+T158+T173+T183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87</v>
      </c>
      <c r="AT124" s="212" t="s">
        <v>78</v>
      </c>
      <c r="AU124" s="212" t="s">
        <v>79</v>
      </c>
      <c r="AY124" s="211" t="s">
        <v>121</v>
      </c>
      <c r="BK124" s="213">
        <f>BK125+BK132+BK145+BK158+BK173+BK183</f>
        <v>0</v>
      </c>
    </row>
    <row r="125" s="12" customFormat="1" ht="22.8" customHeight="1">
      <c r="A125" s="12"/>
      <c r="B125" s="200"/>
      <c r="C125" s="201"/>
      <c r="D125" s="202" t="s">
        <v>78</v>
      </c>
      <c r="E125" s="214" t="s">
        <v>122</v>
      </c>
      <c r="F125" s="214" t="s">
        <v>123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SUM(P126:P131)</f>
        <v>0</v>
      </c>
      <c r="Q125" s="208"/>
      <c r="R125" s="209">
        <f>SUM(R126:R131)</f>
        <v>0</v>
      </c>
      <c r="S125" s="208"/>
      <c r="T125" s="210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87</v>
      </c>
      <c r="AT125" s="212" t="s">
        <v>78</v>
      </c>
      <c r="AU125" s="212" t="s">
        <v>87</v>
      </c>
      <c r="AY125" s="211" t="s">
        <v>121</v>
      </c>
      <c r="BK125" s="213">
        <f>SUM(BK126:BK131)</f>
        <v>0</v>
      </c>
    </row>
    <row r="126" s="2" customFormat="1" ht="24.15" customHeight="1">
      <c r="A126" s="35"/>
      <c r="B126" s="36"/>
      <c r="C126" s="216" t="s">
        <v>87</v>
      </c>
      <c r="D126" s="216" t="s">
        <v>124</v>
      </c>
      <c r="E126" s="217" t="s">
        <v>125</v>
      </c>
      <c r="F126" s="218" t="s">
        <v>126</v>
      </c>
      <c r="G126" s="219" t="s">
        <v>127</v>
      </c>
      <c r="H126" s="220">
        <v>1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44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128</v>
      </c>
      <c r="AT126" s="228" t="s">
        <v>124</v>
      </c>
      <c r="AU126" s="228" t="s">
        <v>89</v>
      </c>
      <c r="AY126" s="14" t="s">
        <v>121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87</v>
      </c>
      <c r="BK126" s="229">
        <f>ROUND(I126*H126,2)</f>
        <v>0</v>
      </c>
      <c r="BL126" s="14" t="s">
        <v>128</v>
      </c>
      <c r="BM126" s="228" t="s">
        <v>129</v>
      </c>
    </row>
    <row r="127" s="2" customFormat="1" ht="24.15" customHeight="1">
      <c r="A127" s="35"/>
      <c r="B127" s="36"/>
      <c r="C127" s="216" t="s">
        <v>89</v>
      </c>
      <c r="D127" s="216" t="s">
        <v>124</v>
      </c>
      <c r="E127" s="217" t="s">
        <v>130</v>
      </c>
      <c r="F127" s="218" t="s">
        <v>131</v>
      </c>
      <c r="G127" s="219" t="s">
        <v>127</v>
      </c>
      <c r="H127" s="220">
        <v>1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44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128</v>
      </c>
      <c r="AT127" s="228" t="s">
        <v>124</v>
      </c>
      <c r="AU127" s="228" t="s">
        <v>89</v>
      </c>
      <c r="AY127" s="14" t="s">
        <v>121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87</v>
      </c>
      <c r="BK127" s="229">
        <f>ROUND(I127*H127,2)</f>
        <v>0</v>
      </c>
      <c r="BL127" s="14" t="s">
        <v>128</v>
      </c>
      <c r="BM127" s="228" t="s">
        <v>132</v>
      </c>
    </row>
    <row r="128" s="2" customFormat="1" ht="24.15" customHeight="1">
      <c r="A128" s="35"/>
      <c r="B128" s="36"/>
      <c r="C128" s="216" t="s">
        <v>133</v>
      </c>
      <c r="D128" s="216" t="s">
        <v>124</v>
      </c>
      <c r="E128" s="217" t="s">
        <v>134</v>
      </c>
      <c r="F128" s="218" t="s">
        <v>135</v>
      </c>
      <c r="G128" s="219" t="s">
        <v>127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44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128</v>
      </c>
      <c r="AT128" s="228" t="s">
        <v>124</v>
      </c>
      <c r="AU128" s="228" t="s">
        <v>89</v>
      </c>
      <c r="AY128" s="14" t="s">
        <v>121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87</v>
      </c>
      <c r="BK128" s="229">
        <f>ROUND(I128*H128,2)</f>
        <v>0</v>
      </c>
      <c r="BL128" s="14" t="s">
        <v>128</v>
      </c>
      <c r="BM128" s="228" t="s">
        <v>136</v>
      </c>
    </row>
    <row r="129" s="2" customFormat="1" ht="21.75" customHeight="1">
      <c r="A129" s="35"/>
      <c r="B129" s="36"/>
      <c r="C129" s="216" t="s">
        <v>128</v>
      </c>
      <c r="D129" s="216" t="s">
        <v>124</v>
      </c>
      <c r="E129" s="217" t="s">
        <v>137</v>
      </c>
      <c r="F129" s="218" t="s">
        <v>138</v>
      </c>
      <c r="G129" s="219" t="s">
        <v>127</v>
      </c>
      <c r="H129" s="220">
        <v>12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44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128</v>
      </c>
      <c r="AT129" s="228" t="s">
        <v>124</v>
      </c>
      <c r="AU129" s="228" t="s">
        <v>89</v>
      </c>
      <c r="AY129" s="14" t="s">
        <v>121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87</v>
      </c>
      <c r="BK129" s="229">
        <f>ROUND(I129*H129,2)</f>
        <v>0</v>
      </c>
      <c r="BL129" s="14" t="s">
        <v>128</v>
      </c>
      <c r="BM129" s="228" t="s">
        <v>139</v>
      </c>
    </row>
    <row r="130" s="2" customFormat="1" ht="24.15" customHeight="1">
      <c r="A130" s="35"/>
      <c r="B130" s="36"/>
      <c r="C130" s="216" t="s">
        <v>140</v>
      </c>
      <c r="D130" s="216" t="s">
        <v>124</v>
      </c>
      <c r="E130" s="217" t="s">
        <v>141</v>
      </c>
      <c r="F130" s="218" t="s">
        <v>142</v>
      </c>
      <c r="G130" s="219" t="s">
        <v>127</v>
      </c>
      <c r="H130" s="220">
        <v>6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44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89</v>
      </c>
      <c r="AY130" s="14" t="s">
        <v>121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87</v>
      </c>
      <c r="BK130" s="229">
        <f>ROUND(I130*H130,2)</f>
        <v>0</v>
      </c>
      <c r="BL130" s="14" t="s">
        <v>128</v>
      </c>
      <c r="BM130" s="228" t="s">
        <v>143</v>
      </c>
    </row>
    <row r="131" s="2" customFormat="1" ht="21.75" customHeight="1">
      <c r="A131" s="35"/>
      <c r="B131" s="36"/>
      <c r="C131" s="216" t="s">
        <v>144</v>
      </c>
      <c r="D131" s="216" t="s">
        <v>124</v>
      </c>
      <c r="E131" s="217" t="s">
        <v>145</v>
      </c>
      <c r="F131" s="218" t="s">
        <v>146</v>
      </c>
      <c r="G131" s="219" t="s">
        <v>127</v>
      </c>
      <c r="H131" s="220">
        <v>18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44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89</v>
      </c>
      <c r="AY131" s="14" t="s">
        <v>121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87</v>
      </c>
      <c r="BK131" s="229">
        <f>ROUND(I131*H131,2)</f>
        <v>0</v>
      </c>
      <c r="BL131" s="14" t="s">
        <v>128</v>
      </c>
      <c r="BM131" s="228" t="s">
        <v>147</v>
      </c>
    </row>
    <row r="132" s="12" customFormat="1" ht="22.8" customHeight="1">
      <c r="A132" s="12"/>
      <c r="B132" s="200"/>
      <c r="C132" s="201"/>
      <c r="D132" s="202" t="s">
        <v>78</v>
      </c>
      <c r="E132" s="214" t="s">
        <v>148</v>
      </c>
      <c r="F132" s="214" t="s">
        <v>149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SUM(P133:P144)</f>
        <v>0</v>
      </c>
      <c r="Q132" s="208"/>
      <c r="R132" s="209">
        <f>SUM(R133:R144)</f>
        <v>0</v>
      </c>
      <c r="S132" s="208"/>
      <c r="T132" s="210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87</v>
      </c>
      <c r="AT132" s="212" t="s">
        <v>78</v>
      </c>
      <c r="AU132" s="212" t="s">
        <v>87</v>
      </c>
      <c r="AY132" s="211" t="s">
        <v>121</v>
      </c>
      <c r="BK132" s="213">
        <f>SUM(BK133:BK144)</f>
        <v>0</v>
      </c>
    </row>
    <row r="133" s="2" customFormat="1" ht="24.15" customHeight="1">
      <c r="A133" s="35"/>
      <c r="B133" s="36"/>
      <c r="C133" s="216" t="s">
        <v>150</v>
      </c>
      <c r="D133" s="216" t="s">
        <v>124</v>
      </c>
      <c r="E133" s="217" t="s">
        <v>151</v>
      </c>
      <c r="F133" s="218" t="s">
        <v>152</v>
      </c>
      <c r="G133" s="219" t="s">
        <v>127</v>
      </c>
      <c r="H133" s="220">
        <v>24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44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128</v>
      </c>
      <c r="AT133" s="228" t="s">
        <v>124</v>
      </c>
      <c r="AU133" s="228" t="s">
        <v>89</v>
      </c>
      <c r="AY133" s="14" t="s">
        <v>121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87</v>
      </c>
      <c r="BK133" s="229">
        <f>ROUND(I133*H133,2)</f>
        <v>0</v>
      </c>
      <c r="BL133" s="14" t="s">
        <v>128</v>
      </c>
      <c r="BM133" s="228" t="s">
        <v>153</v>
      </c>
    </row>
    <row r="134" s="2" customFormat="1" ht="24.15" customHeight="1">
      <c r="A134" s="35"/>
      <c r="B134" s="36"/>
      <c r="C134" s="216" t="s">
        <v>154</v>
      </c>
      <c r="D134" s="216" t="s">
        <v>124</v>
      </c>
      <c r="E134" s="217" t="s">
        <v>155</v>
      </c>
      <c r="F134" s="218" t="s">
        <v>156</v>
      </c>
      <c r="G134" s="219" t="s">
        <v>157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44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128</v>
      </c>
      <c r="AT134" s="228" t="s">
        <v>124</v>
      </c>
      <c r="AU134" s="228" t="s">
        <v>89</v>
      </c>
      <c r="AY134" s="14" t="s">
        <v>121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87</v>
      </c>
      <c r="BK134" s="229">
        <f>ROUND(I134*H134,2)</f>
        <v>0</v>
      </c>
      <c r="BL134" s="14" t="s">
        <v>128</v>
      </c>
      <c r="BM134" s="228" t="s">
        <v>158</v>
      </c>
    </row>
    <row r="135" s="2" customFormat="1" ht="24.15" customHeight="1">
      <c r="A135" s="35"/>
      <c r="B135" s="36"/>
      <c r="C135" s="216" t="s">
        <v>159</v>
      </c>
      <c r="D135" s="216" t="s">
        <v>124</v>
      </c>
      <c r="E135" s="217" t="s">
        <v>160</v>
      </c>
      <c r="F135" s="218" t="s">
        <v>161</v>
      </c>
      <c r="G135" s="219" t="s">
        <v>127</v>
      </c>
      <c r="H135" s="220">
        <v>30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44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128</v>
      </c>
      <c r="AT135" s="228" t="s">
        <v>124</v>
      </c>
      <c r="AU135" s="228" t="s">
        <v>89</v>
      </c>
      <c r="AY135" s="14" t="s">
        <v>121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87</v>
      </c>
      <c r="BK135" s="229">
        <f>ROUND(I135*H135,2)</f>
        <v>0</v>
      </c>
      <c r="BL135" s="14" t="s">
        <v>128</v>
      </c>
      <c r="BM135" s="228" t="s">
        <v>162</v>
      </c>
    </row>
    <row r="136" s="2" customFormat="1" ht="24.15" customHeight="1">
      <c r="A136" s="35"/>
      <c r="B136" s="36"/>
      <c r="C136" s="216" t="s">
        <v>163</v>
      </c>
      <c r="D136" s="216" t="s">
        <v>124</v>
      </c>
      <c r="E136" s="217" t="s">
        <v>164</v>
      </c>
      <c r="F136" s="218" t="s">
        <v>165</v>
      </c>
      <c r="G136" s="219" t="s">
        <v>127</v>
      </c>
      <c r="H136" s="220">
        <v>2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44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128</v>
      </c>
      <c r="AT136" s="228" t="s">
        <v>124</v>
      </c>
      <c r="AU136" s="228" t="s">
        <v>89</v>
      </c>
      <c r="AY136" s="14" t="s">
        <v>121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87</v>
      </c>
      <c r="BK136" s="229">
        <f>ROUND(I136*H136,2)</f>
        <v>0</v>
      </c>
      <c r="BL136" s="14" t="s">
        <v>128</v>
      </c>
      <c r="BM136" s="228" t="s">
        <v>166</v>
      </c>
    </row>
    <row r="137" s="2" customFormat="1" ht="24.15" customHeight="1">
      <c r="A137" s="35"/>
      <c r="B137" s="36"/>
      <c r="C137" s="216" t="s">
        <v>167</v>
      </c>
      <c r="D137" s="216" t="s">
        <v>124</v>
      </c>
      <c r="E137" s="217" t="s">
        <v>168</v>
      </c>
      <c r="F137" s="218" t="s">
        <v>169</v>
      </c>
      <c r="G137" s="219" t="s">
        <v>127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44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128</v>
      </c>
      <c r="AT137" s="228" t="s">
        <v>124</v>
      </c>
      <c r="AU137" s="228" t="s">
        <v>89</v>
      </c>
      <c r="AY137" s="14" t="s">
        <v>121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87</v>
      </c>
      <c r="BK137" s="229">
        <f>ROUND(I137*H137,2)</f>
        <v>0</v>
      </c>
      <c r="BL137" s="14" t="s">
        <v>128</v>
      </c>
      <c r="BM137" s="228" t="s">
        <v>170</v>
      </c>
    </row>
    <row r="138" s="2" customFormat="1" ht="24.15" customHeight="1">
      <c r="A138" s="35"/>
      <c r="B138" s="36"/>
      <c r="C138" s="216" t="s">
        <v>171</v>
      </c>
      <c r="D138" s="216" t="s">
        <v>124</v>
      </c>
      <c r="E138" s="217" t="s">
        <v>172</v>
      </c>
      <c r="F138" s="218" t="s">
        <v>173</v>
      </c>
      <c r="G138" s="219" t="s">
        <v>127</v>
      </c>
      <c r="H138" s="220">
        <v>8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44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128</v>
      </c>
      <c r="AT138" s="228" t="s">
        <v>124</v>
      </c>
      <c r="AU138" s="228" t="s">
        <v>89</v>
      </c>
      <c r="AY138" s="14" t="s">
        <v>121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87</v>
      </c>
      <c r="BK138" s="229">
        <f>ROUND(I138*H138,2)</f>
        <v>0</v>
      </c>
      <c r="BL138" s="14" t="s">
        <v>128</v>
      </c>
      <c r="BM138" s="228" t="s">
        <v>174</v>
      </c>
    </row>
    <row r="139" s="2" customFormat="1" ht="24.15" customHeight="1">
      <c r="A139" s="35"/>
      <c r="B139" s="36"/>
      <c r="C139" s="216" t="s">
        <v>175</v>
      </c>
      <c r="D139" s="216" t="s">
        <v>124</v>
      </c>
      <c r="E139" s="217" t="s">
        <v>176</v>
      </c>
      <c r="F139" s="218" t="s">
        <v>177</v>
      </c>
      <c r="G139" s="219" t="s">
        <v>127</v>
      </c>
      <c r="H139" s="220">
        <v>4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44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89</v>
      </c>
      <c r="AY139" s="14" t="s">
        <v>121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87</v>
      </c>
      <c r="BK139" s="229">
        <f>ROUND(I139*H139,2)</f>
        <v>0</v>
      </c>
      <c r="BL139" s="14" t="s">
        <v>128</v>
      </c>
      <c r="BM139" s="228" t="s">
        <v>178</v>
      </c>
    </row>
    <row r="140" s="2" customFormat="1" ht="24.15" customHeight="1">
      <c r="A140" s="35"/>
      <c r="B140" s="36"/>
      <c r="C140" s="216" t="s">
        <v>179</v>
      </c>
      <c r="D140" s="216" t="s">
        <v>124</v>
      </c>
      <c r="E140" s="217" t="s">
        <v>180</v>
      </c>
      <c r="F140" s="218" t="s">
        <v>181</v>
      </c>
      <c r="G140" s="219" t="s">
        <v>127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44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89</v>
      </c>
      <c r="AY140" s="14" t="s">
        <v>121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87</v>
      </c>
      <c r="BK140" s="229">
        <f>ROUND(I140*H140,2)</f>
        <v>0</v>
      </c>
      <c r="BL140" s="14" t="s">
        <v>128</v>
      </c>
      <c r="BM140" s="228" t="s">
        <v>182</v>
      </c>
    </row>
    <row r="141" s="2" customFormat="1" ht="24.15" customHeight="1">
      <c r="A141" s="35"/>
      <c r="B141" s="36"/>
      <c r="C141" s="216" t="s">
        <v>8</v>
      </c>
      <c r="D141" s="216" t="s">
        <v>124</v>
      </c>
      <c r="E141" s="217" t="s">
        <v>183</v>
      </c>
      <c r="F141" s="218" t="s">
        <v>184</v>
      </c>
      <c r="G141" s="219" t="s">
        <v>127</v>
      </c>
      <c r="H141" s="220">
        <v>2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44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89</v>
      </c>
      <c r="AY141" s="14" t="s">
        <v>121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87</v>
      </c>
      <c r="BK141" s="229">
        <f>ROUND(I141*H141,2)</f>
        <v>0</v>
      </c>
      <c r="BL141" s="14" t="s">
        <v>128</v>
      </c>
      <c r="BM141" s="228" t="s">
        <v>185</v>
      </c>
    </row>
    <row r="142" s="2" customFormat="1" ht="24.15" customHeight="1">
      <c r="A142" s="35"/>
      <c r="B142" s="36"/>
      <c r="C142" s="216" t="s">
        <v>186</v>
      </c>
      <c r="D142" s="216" t="s">
        <v>124</v>
      </c>
      <c r="E142" s="217" t="s">
        <v>187</v>
      </c>
      <c r="F142" s="218" t="s">
        <v>188</v>
      </c>
      <c r="G142" s="219" t="s">
        <v>127</v>
      </c>
      <c r="H142" s="220">
        <v>1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44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128</v>
      </c>
      <c r="AT142" s="228" t="s">
        <v>124</v>
      </c>
      <c r="AU142" s="228" t="s">
        <v>89</v>
      </c>
      <c r="AY142" s="14" t="s">
        <v>121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87</v>
      </c>
      <c r="BK142" s="229">
        <f>ROUND(I142*H142,2)</f>
        <v>0</v>
      </c>
      <c r="BL142" s="14" t="s">
        <v>128</v>
      </c>
      <c r="BM142" s="228" t="s">
        <v>189</v>
      </c>
    </row>
    <row r="143" s="2" customFormat="1" ht="24.15" customHeight="1">
      <c r="A143" s="35"/>
      <c r="B143" s="36"/>
      <c r="C143" s="216" t="s">
        <v>190</v>
      </c>
      <c r="D143" s="216" t="s">
        <v>124</v>
      </c>
      <c r="E143" s="217" t="s">
        <v>191</v>
      </c>
      <c r="F143" s="218" t="s">
        <v>192</v>
      </c>
      <c r="G143" s="219" t="s">
        <v>127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44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128</v>
      </c>
      <c r="AT143" s="228" t="s">
        <v>124</v>
      </c>
      <c r="AU143" s="228" t="s">
        <v>89</v>
      </c>
      <c r="AY143" s="14" t="s">
        <v>121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87</v>
      </c>
      <c r="BK143" s="229">
        <f>ROUND(I143*H143,2)</f>
        <v>0</v>
      </c>
      <c r="BL143" s="14" t="s">
        <v>128</v>
      </c>
      <c r="BM143" s="228" t="s">
        <v>193</v>
      </c>
    </row>
    <row r="144" s="2" customFormat="1" ht="24.15" customHeight="1">
      <c r="A144" s="35"/>
      <c r="B144" s="36"/>
      <c r="C144" s="216" t="s">
        <v>194</v>
      </c>
      <c r="D144" s="216" t="s">
        <v>124</v>
      </c>
      <c r="E144" s="217" t="s">
        <v>195</v>
      </c>
      <c r="F144" s="218" t="s">
        <v>196</v>
      </c>
      <c r="G144" s="219" t="s">
        <v>127</v>
      </c>
      <c r="H144" s="220">
        <v>1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44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128</v>
      </c>
      <c r="AT144" s="228" t="s">
        <v>124</v>
      </c>
      <c r="AU144" s="228" t="s">
        <v>89</v>
      </c>
      <c r="AY144" s="14" t="s">
        <v>121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87</v>
      </c>
      <c r="BK144" s="229">
        <f>ROUND(I144*H144,2)</f>
        <v>0</v>
      </c>
      <c r="BL144" s="14" t="s">
        <v>128</v>
      </c>
      <c r="BM144" s="228" t="s">
        <v>197</v>
      </c>
    </row>
    <row r="145" s="12" customFormat="1" ht="22.8" customHeight="1">
      <c r="A145" s="12"/>
      <c r="B145" s="200"/>
      <c r="C145" s="201"/>
      <c r="D145" s="202" t="s">
        <v>78</v>
      </c>
      <c r="E145" s="214" t="s">
        <v>198</v>
      </c>
      <c r="F145" s="214" t="s">
        <v>199</v>
      </c>
      <c r="G145" s="201"/>
      <c r="H145" s="201"/>
      <c r="I145" s="204"/>
      <c r="J145" s="215">
        <f>BK145</f>
        <v>0</v>
      </c>
      <c r="K145" s="201"/>
      <c r="L145" s="206"/>
      <c r="M145" s="207"/>
      <c r="N145" s="208"/>
      <c r="O145" s="208"/>
      <c r="P145" s="209">
        <f>SUM(P146:P157)</f>
        <v>0</v>
      </c>
      <c r="Q145" s="208"/>
      <c r="R145" s="209">
        <f>SUM(R146:R157)</f>
        <v>0</v>
      </c>
      <c r="S145" s="208"/>
      <c r="T145" s="210">
        <f>SUM(T146:T157)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1" t="s">
        <v>87</v>
      </c>
      <c r="AT145" s="212" t="s">
        <v>78</v>
      </c>
      <c r="AU145" s="212" t="s">
        <v>87</v>
      </c>
      <c r="AY145" s="211" t="s">
        <v>121</v>
      </c>
      <c r="BK145" s="213">
        <f>SUM(BK146:BK157)</f>
        <v>0</v>
      </c>
    </row>
    <row r="146" s="2" customFormat="1" ht="24.15" customHeight="1">
      <c r="A146" s="35"/>
      <c r="B146" s="36"/>
      <c r="C146" s="216" t="s">
        <v>200</v>
      </c>
      <c r="D146" s="216" t="s">
        <v>124</v>
      </c>
      <c r="E146" s="217" t="s">
        <v>201</v>
      </c>
      <c r="F146" s="218" t="s">
        <v>202</v>
      </c>
      <c r="G146" s="219" t="s">
        <v>127</v>
      </c>
      <c r="H146" s="220">
        <v>7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44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128</v>
      </c>
      <c r="AT146" s="228" t="s">
        <v>124</v>
      </c>
      <c r="AU146" s="228" t="s">
        <v>89</v>
      </c>
      <c r="AY146" s="14" t="s">
        <v>121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87</v>
      </c>
      <c r="BK146" s="229">
        <f>ROUND(I146*H146,2)</f>
        <v>0</v>
      </c>
      <c r="BL146" s="14" t="s">
        <v>128</v>
      </c>
      <c r="BM146" s="228" t="s">
        <v>203</v>
      </c>
    </row>
    <row r="147" s="2" customFormat="1" ht="21.75" customHeight="1">
      <c r="A147" s="35"/>
      <c r="B147" s="36"/>
      <c r="C147" s="216" t="s">
        <v>204</v>
      </c>
      <c r="D147" s="216" t="s">
        <v>124</v>
      </c>
      <c r="E147" s="217" t="s">
        <v>205</v>
      </c>
      <c r="F147" s="218" t="s">
        <v>206</v>
      </c>
      <c r="G147" s="219" t="s">
        <v>127</v>
      </c>
      <c r="H147" s="220">
        <v>2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44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128</v>
      </c>
      <c r="AT147" s="228" t="s">
        <v>124</v>
      </c>
      <c r="AU147" s="228" t="s">
        <v>89</v>
      </c>
      <c r="AY147" s="14" t="s">
        <v>121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87</v>
      </c>
      <c r="BK147" s="229">
        <f>ROUND(I147*H147,2)</f>
        <v>0</v>
      </c>
      <c r="BL147" s="14" t="s">
        <v>128</v>
      </c>
      <c r="BM147" s="228" t="s">
        <v>207</v>
      </c>
    </row>
    <row r="148" s="2" customFormat="1" ht="24.15" customHeight="1">
      <c r="A148" s="35"/>
      <c r="B148" s="36"/>
      <c r="C148" s="216" t="s">
        <v>7</v>
      </c>
      <c r="D148" s="216" t="s">
        <v>124</v>
      </c>
      <c r="E148" s="217" t="s">
        <v>208</v>
      </c>
      <c r="F148" s="218" t="s">
        <v>209</v>
      </c>
      <c r="G148" s="219" t="s">
        <v>127</v>
      </c>
      <c r="H148" s="220">
        <v>6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44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128</v>
      </c>
      <c r="AT148" s="228" t="s">
        <v>124</v>
      </c>
      <c r="AU148" s="228" t="s">
        <v>89</v>
      </c>
      <c r="AY148" s="14" t="s">
        <v>121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87</v>
      </c>
      <c r="BK148" s="229">
        <f>ROUND(I148*H148,2)</f>
        <v>0</v>
      </c>
      <c r="BL148" s="14" t="s">
        <v>128</v>
      </c>
      <c r="BM148" s="228" t="s">
        <v>210</v>
      </c>
    </row>
    <row r="149" s="2" customFormat="1" ht="24.15" customHeight="1">
      <c r="A149" s="35"/>
      <c r="B149" s="36"/>
      <c r="C149" s="216" t="s">
        <v>211</v>
      </c>
      <c r="D149" s="216" t="s">
        <v>124</v>
      </c>
      <c r="E149" s="217" t="s">
        <v>212</v>
      </c>
      <c r="F149" s="218" t="s">
        <v>213</v>
      </c>
      <c r="G149" s="219" t="s">
        <v>127</v>
      </c>
      <c r="H149" s="220">
        <v>6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44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128</v>
      </c>
      <c r="AT149" s="228" t="s">
        <v>124</v>
      </c>
      <c r="AU149" s="228" t="s">
        <v>89</v>
      </c>
      <c r="AY149" s="14" t="s">
        <v>121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87</v>
      </c>
      <c r="BK149" s="229">
        <f>ROUND(I149*H149,2)</f>
        <v>0</v>
      </c>
      <c r="BL149" s="14" t="s">
        <v>128</v>
      </c>
      <c r="BM149" s="228" t="s">
        <v>214</v>
      </c>
    </row>
    <row r="150" s="2" customFormat="1" ht="21.75" customHeight="1">
      <c r="A150" s="35"/>
      <c r="B150" s="36"/>
      <c r="C150" s="216" t="s">
        <v>215</v>
      </c>
      <c r="D150" s="216" t="s">
        <v>124</v>
      </c>
      <c r="E150" s="217" t="s">
        <v>216</v>
      </c>
      <c r="F150" s="218" t="s">
        <v>217</v>
      </c>
      <c r="G150" s="219" t="s">
        <v>127</v>
      </c>
      <c r="H150" s="220">
        <v>7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44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128</v>
      </c>
      <c r="AT150" s="228" t="s">
        <v>124</v>
      </c>
      <c r="AU150" s="228" t="s">
        <v>89</v>
      </c>
      <c r="AY150" s="14" t="s">
        <v>121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87</v>
      </c>
      <c r="BK150" s="229">
        <f>ROUND(I150*H150,2)</f>
        <v>0</v>
      </c>
      <c r="BL150" s="14" t="s">
        <v>128</v>
      </c>
      <c r="BM150" s="228" t="s">
        <v>218</v>
      </c>
    </row>
    <row r="151" s="2" customFormat="1" ht="24.15" customHeight="1">
      <c r="A151" s="35"/>
      <c r="B151" s="36"/>
      <c r="C151" s="216" t="s">
        <v>219</v>
      </c>
      <c r="D151" s="216" t="s">
        <v>124</v>
      </c>
      <c r="E151" s="217" t="s">
        <v>220</v>
      </c>
      <c r="F151" s="218" t="s">
        <v>221</v>
      </c>
      <c r="G151" s="219" t="s">
        <v>127</v>
      </c>
      <c r="H151" s="220">
        <v>3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44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128</v>
      </c>
      <c r="AT151" s="228" t="s">
        <v>124</v>
      </c>
      <c r="AU151" s="228" t="s">
        <v>89</v>
      </c>
      <c r="AY151" s="14" t="s">
        <v>121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87</v>
      </c>
      <c r="BK151" s="229">
        <f>ROUND(I151*H151,2)</f>
        <v>0</v>
      </c>
      <c r="BL151" s="14" t="s">
        <v>128</v>
      </c>
      <c r="BM151" s="228" t="s">
        <v>222</v>
      </c>
    </row>
    <row r="152" s="2" customFormat="1" ht="24.15" customHeight="1">
      <c r="A152" s="35"/>
      <c r="B152" s="36"/>
      <c r="C152" s="216" t="s">
        <v>223</v>
      </c>
      <c r="D152" s="216" t="s">
        <v>124</v>
      </c>
      <c r="E152" s="217" t="s">
        <v>224</v>
      </c>
      <c r="F152" s="218" t="s">
        <v>225</v>
      </c>
      <c r="G152" s="219" t="s">
        <v>127</v>
      </c>
      <c r="H152" s="220">
        <v>3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44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128</v>
      </c>
      <c r="AT152" s="228" t="s">
        <v>124</v>
      </c>
      <c r="AU152" s="228" t="s">
        <v>89</v>
      </c>
      <c r="AY152" s="14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87</v>
      </c>
      <c r="BK152" s="229">
        <f>ROUND(I152*H152,2)</f>
        <v>0</v>
      </c>
      <c r="BL152" s="14" t="s">
        <v>128</v>
      </c>
      <c r="BM152" s="228" t="s">
        <v>226</v>
      </c>
    </row>
    <row r="153" s="2" customFormat="1" ht="24.15" customHeight="1">
      <c r="A153" s="35"/>
      <c r="B153" s="36"/>
      <c r="C153" s="216" t="s">
        <v>227</v>
      </c>
      <c r="D153" s="216" t="s">
        <v>124</v>
      </c>
      <c r="E153" s="217" t="s">
        <v>228</v>
      </c>
      <c r="F153" s="218" t="s">
        <v>229</v>
      </c>
      <c r="G153" s="219" t="s">
        <v>127</v>
      </c>
      <c r="H153" s="220">
        <v>1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44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128</v>
      </c>
      <c r="AT153" s="228" t="s">
        <v>124</v>
      </c>
      <c r="AU153" s="228" t="s">
        <v>89</v>
      </c>
      <c r="AY153" s="14" t="s">
        <v>121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87</v>
      </c>
      <c r="BK153" s="229">
        <f>ROUND(I153*H153,2)</f>
        <v>0</v>
      </c>
      <c r="BL153" s="14" t="s">
        <v>128</v>
      </c>
      <c r="BM153" s="228" t="s">
        <v>230</v>
      </c>
    </row>
    <row r="154" s="2" customFormat="1" ht="24.15" customHeight="1">
      <c r="A154" s="35"/>
      <c r="B154" s="36"/>
      <c r="C154" s="216" t="s">
        <v>231</v>
      </c>
      <c r="D154" s="216" t="s">
        <v>124</v>
      </c>
      <c r="E154" s="217" t="s">
        <v>232</v>
      </c>
      <c r="F154" s="218" t="s">
        <v>233</v>
      </c>
      <c r="G154" s="219" t="s">
        <v>127</v>
      </c>
      <c r="H154" s="220">
        <v>4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44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128</v>
      </c>
      <c r="AT154" s="228" t="s">
        <v>124</v>
      </c>
      <c r="AU154" s="228" t="s">
        <v>89</v>
      </c>
      <c r="AY154" s="14" t="s">
        <v>121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87</v>
      </c>
      <c r="BK154" s="229">
        <f>ROUND(I154*H154,2)</f>
        <v>0</v>
      </c>
      <c r="BL154" s="14" t="s">
        <v>128</v>
      </c>
      <c r="BM154" s="228" t="s">
        <v>234</v>
      </c>
    </row>
    <row r="155" s="2" customFormat="1" ht="24.15" customHeight="1">
      <c r="A155" s="35"/>
      <c r="B155" s="36"/>
      <c r="C155" s="216" t="s">
        <v>235</v>
      </c>
      <c r="D155" s="216" t="s">
        <v>124</v>
      </c>
      <c r="E155" s="217" t="s">
        <v>236</v>
      </c>
      <c r="F155" s="218" t="s">
        <v>237</v>
      </c>
      <c r="G155" s="219" t="s">
        <v>127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44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128</v>
      </c>
      <c r="AT155" s="228" t="s">
        <v>124</v>
      </c>
      <c r="AU155" s="228" t="s">
        <v>89</v>
      </c>
      <c r="AY155" s="14" t="s">
        <v>121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87</v>
      </c>
      <c r="BK155" s="229">
        <f>ROUND(I155*H155,2)</f>
        <v>0</v>
      </c>
      <c r="BL155" s="14" t="s">
        <v>128</v>
      </c>
      <c r="BM155" s="228" t="s">
        <v>238</v>
      </c>
    </row>
    <row r="156" s="2" customFormat="1" ht="24.15" customHeight="1">
      <c r="A156" s="35"/>
      <c r="B156" s="36"/>
      <c r="C156" s="216" t="s">
        <v>239</v>
      </c>
      <c r="D156" s="216" t="s">
        <v>124</v>
      </c>
      <c r="E156" s="217" t="s">
        <v>240</v>
      </c>
      <c r="F156" s="218" t="s">
        <v>241</v>
      </c>
      <c r="G156" s="219" t="s">
        <v>127</v>
      </c>
      <c r="H156" s="220">
        <v>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44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128</v>
      </c>
      <c r="AT156" s="228" t="s">
        <v>124</v>
      </c>
      <c r="AU156" s="228" t="s">
        <v>89</v>
      </c>
      <c r="AY156" s="14" t="s">
        <v>121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87</v>
      </c>
      <c r="BK156" s="229">
        <f>ROUND(I156*H156,2)</f>
        <v>0</v>
      </c>
      <c r="BL156" s="14" t="s">
        <v>128</v>
      </c>
      <c r="BM156" s="228" t="s">
        <v>242</v>
      </c>
    </row>
    <row r="157" s="2" customFormat="1" ht="24.15" customHeight="1">
      <c r="A157" s="35"/>
      <c r="B157" s="36"/>
      <c r="C157" s="216" t="s">
        <v>243</v>
      </c>
      <c r="D157" s="216" t="s">
        <v>124</v>
      </c>
      <c r="E157" s="217" t="s">
        <v>244</v>
      </c>
      <c r="F157" s="218" t="s">
        <v>245</v>
      </c>
      <c r="G157" s="219" t="s">
        <v>127</v>
      </c>
      <c r="H157" s="220">
        <v>1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44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128</v>
      </c>
      <c r="AT157" s="228" t="s">
        <v>124</v>
      </c>
      <c r="AU157" s="228" t="s">
        <v>89</v>
      </c>
      <c r="AY157" s="14" t="s">
        <v>121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87</v>
      </c>
      <c r="BK157" s="229">
        <f>ROUND(I157*H157,2)</f>
        <v>0</v>
      </c>
      <c r="BL157" s="14" t="s">
        <v>128</v>
      </c>
      <c r="BM157" s="228" t="s">
        <v>246</v>
      </c>
    </row>
    <row r="158" s="12" customFormat="1" ht="22.8" customHeight="1">
      <c r="A158" s="12"/>
      <c r="B158" s="200"/>
      <c r="C158" s="201"/>
      <c r="D158" s="202" t="s">
        <v>78</v>
      </c>
      <c r="E158" s="214" t="s">
        <v>247</v>
      </c>
      <c r="F158" s="214" t="s">
        <v>248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SUM(P159:P172)</f>
        <v>0</v>
      </c>
      <c r="Q158" s="208"/>
      <c r="R158" s="209">
        <f>SUM(R159:R172)</f>
        <v>0</v>
      </c>
      <c r="S158" s="208"/>
      <c r="T158" s="210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87</v>
      </c>
      <c r="AT158" s="212" t="s">
        <v>78</v>
      </c>
      <c r="AU158" s="212" t="s">
        <v>87</v>
      </c>
      <c r="AY158" s="211" t="s">
        <v>121</v>
      </c>
      <c r="BK158" s="213">
        <f>SUM(BK159:BK172)</f>
        <v>0</v>
      </c>
    </row>
    <row r="159" s="2" customFormat="1" ht="24.15" customHeight="1">
      <c r="A159" s="35"/>
      <c r="B159" s="36"/>
      <c r="C159" s="216" t="s">
        <v>249</v>
      </c>
      <c r="D159" s="216" t="s">
        <v>124</v>
      </c>
      <c r="E159" s="217" t="s">
        <v>250</v>
      </c>
      <c r="F159" s="218" t="s">
        <v>251</v>
      </c>
      <c r="G159" s="219" t="s">
        <v>127</v>
      </c>
      <c r="H159" s="220">
        <v>6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44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128</v>
      </c>
      <c r="AT159" s="228" t="s">
        <v>124</v>
      </c>
      <c r="AU159" s="228" t="s">
        <v>89</v>
      </c>
      <c r="AY159" s="14" t="s">
        <v>121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87</v>
      </c>
      <c r="BK159" s="229">
        <f>ROUND(I159*H159,2)</f>
        <v>0</v>
      </c>
      <c r="BL159" s="14" t="s">
        <v>128</v>
      </c>
      <c r="BM159" s="228" t="s">
        <v>252</v>
      </c>
    </row>
    <row r="160" s="2" customFormat="1" ht="24.15" customHeight="1">
      <c r="A160" s="35"/>
      <c r="B160" s="36"/>
      <c r="C160" s="216" t="s">
        <v>253</v>
      </c>
      <c r="D160" s="216" t="s">
        <v>124</v>
      </c>
      <c r="E160" s="217" t="s">
        <v>254</v>
      </c>
      <c r="F160" s="218" t="s">
        <v>255</v>
      </c>
      <c r="G160" s="219" t="s">
        <v>127</v>
      </c>
      <c r="H160" s="220">
        <v>24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44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128</v>
      </c>
      <c r="AT160" s="228" t="s">
        <v>124</v>
      </c>
      <c r="AU160" s="228" t="s">
        <v>89</v>
      </c>
      <c r="AY160" s="14" t="s">
        <v>121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87</v>
      </c>
      <c r="BK160" s="229">
        <f>ROUND(I160*H160,2)</f>
        <v>0</v>
      </c>
      <c r="BL160" s="14" t="s">
        <v>128</v>
      </c>
      <c r="BM160" s="228" t="s">
        <v>256</v>
      </c>
    </row>
    <row r="161" s="2" customFormat="1" ht="24.15" customHeight="1">
      <c r="A161" s="35"/>
      <c r="B161" s="36"/>
      <c r="C161" s="216" t="s">
        <v>257</v>
      </c>
      <c r="D161" s="216" t="s">
        <v>124</v>
      </c>
      <c r="E161" s="217" t="s">
        <v>258</v>
      </c>
      <c r="F161" s="218" t="s">
        <v>259</v>
      </c>
      <c r="G161" s="219" t="s">
        <v>157</v>
      </c>
      <c r="H161" s="220">
        <v>1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44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128</v>
      </c>
      <c r="AT161" s="228" t="s">
        <v>124</v>
      </c>
      <c r="AU161" s="228" t="s">
        <v>89</v>
      </c>
      <c r="AY161" s="14" t="s">
        <v>121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87</v>
      </c>
      <c r="BK161" s="229">
        <f>ROUND(I161*H161,2)</f>
        <v>0</v>
      </c>
      <c r="BL161" s="14" t="s">
        <v>128</v>
      </c>
      <c r="BM161" s="228" t="s">
        <v>260</v>
      </c>
    </row>
    <row r="162" s="2" customFormat="1" ht="24.15" customHeight="1">
      <c r="A162" s="35"/>
      <c r="B162" s="36"/>
      <c r="C162" s="216" t="s">
        <v>261</v>
      </c>
      <c r="D162" s="216" t="s">
        <v>124</v>
      </c>
      <c r="E162" s="217" t="s">
        <v>262</v>
      </c>
      <c r="F162" s="218" t="s">
        <v>161</v>
      </c>
      <c r="G162" s="219" t="s">
        <v>127</v>
      </c>
      <c r="H162" s="220">
        <v>30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44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128</v>
      </c>
      <c r="AT162" s="228" t="s">
        <v>124</v>
      </c>
      <c r="AU162" s="228" t="s">
        <v>89</v>
      </c>
      <c r="AY162" s="14" t="s">
        <v>121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87</v>
      </c>
      <c r="BK162" s="229">
        <f>ROUND(I162*H162,2)</f>
        <v>0</v>
      </c>
      <c r="BL162" s="14" t="s">
        <v>128</v>
      </c>
      <c r="BM162" s="228" t="s">
        <v>263</v>
      </c>
    </row>
    <row r="163" s="2" customFormat="1" ht="24.15" customHeight="1">
      <c r="A163" s="35"/>
      <c r="B163" s="36"/>
      <c r="C163" s="216" t="s">
        <v>264</v>
      </c>
      <c r="D163" s="216" t="s">
        <v>124</v>
      </c>
      <c r="E163" s="217" t="s">
        <v>265</v>
      </c>
      <c r="F163" s="218" t="s">
        <v>266</v>
      </c>
      <c r="G163" s="219" t="s">
        <v>127</v>
      </c>
      <c r="H163" s="220">
        <v>1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44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128</v>
      </c>
      <c r="AT163" s="228" t="s">
        <v>124</v>
      </c>
      <c r="AU163" s="228" t="s">
        <v>89</v>
      </c>
      <c r="AY163" s="14" t="s">
        <v>121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87</v>
      </c>
      <c r="BK163" s="229">
        <f>ROUND(I163*H163,2)</f>
        <v>0</v>
      </c>
      <c r="BL163" s="14" t="s">
        <v>128</v>
      </c>
      <c r="BM163" s="228" t="s">
        <v>267</v>
      </c>
    </row>
    <row r="164" s="2" customFormat="1" ht="24.15" customHeight="1">
      <c r="A164" s="35"/>
      <c r="B164" s="36"/>
      <c r="C164" s="216" t="s">
        <v>268</v>
      </c>
      <c r="D164" s="216" t="s">
        <v>124</v>
      </c>
      <c r="E164" s="217" t="s">
        <v>269</v>
      </c>
      <c r="F164" s="218" t="s">
        <v>270</v>
      </c>
      <c r="G164" s="219" t="s">
        <v>127</v>
      </c>
      <c r="H164" s="220">
        <v>1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44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128</v>
      </c>
      <c r="AT164" s="228" t="s">
        <v>124</v>
      </c>
      <c r="AU164" s="228" t="s">
        <v>89</v>
      </c>
      <c r="AY164" s="14" t="s">
        <v>121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87</v>
      </c>
      <c r="BK164" s="229">
        <f>ROUND(I164*H164,2)</f>
        <v>0</v>
      </c>
      <c r="BL164" s="14" t="s">
        <v>128</v>
      </c>
      <c r="BM164" s="228" t="s">
        <v>271</v>
      </c>
    </row>
    <row r="165" s="2" customFormat="1" ht="24.15" customHeight="1">
      <c r="A165" s="35"/>
      <c r="B165" s="36"/>
      <c r="C165" s="216" t="s">
        <v>272</v>
      </c>
      <c r="D165" s="216" t="s">
        <v>124</v>
      </c>
      <c r="E165" s="217" t="s">
        <v>273</v>
      </c>
      <c r="F165" s="218" t="s">
        <v>274</v>
      </c>
      <c r="G165" s="219" t="s">
        <v>127</v>
      </c>
      <c r="H165" s="220">
        <v>4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44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128</v>
      </c>
      <c r="AT165" s="228" t="s">
        <v>124</v>
      </c>
      <c r="AU165" s="228" t="s">
        <v>89</v>
      </c>
      <c r="AY165" s="14" t="s">
        <v>121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87</v>
      </c>
      <c r="BK165" s="229">
        <f>ROUND(I165*H165,2)</f>
        <v>0</v>
      </c>
      <c r="BL165" s="14" t="s">
        <v>128</v>
      </c>
      <c r="BM165" s="228" t="s">
        <v>275</v>
      </c>
    </row>
    <row r="166" s="2" customFormat="1" ht="24.15" customHeight="1">
      <c r="A166" s="35"/>
      <c r="B166" s="36"/>
      <c r="C166" s="216" t="s">
        <v>276</v>
      </c>
      <c r="D166" s="216" t="s">
        <v>124</v>
      </c>
      <c r="E166" s="217" t="s">
        <v>277</v>
      </c>
      <c r="F166" s="218" t="s">
        <v>278</v>
      </c>
      <c r="G166" s="219" t="s">
        <v>127</v>
      </c>
      <c r="H166" s="220">
        <v>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44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128</v>
      </c>
      <c r="AT166" s="228" t="s">
        <v>124</v>
      </c>
      <c r="AU166" s="228" t="s">
        <v>89</v>
      </c>
      <c r="AY166" s="14" t="s">
        <v>121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87</v>
      </c>
      <c r="BK166" s="229">
        <f>ROUND(I166*H166,2)</f>
        <v>0</v>
      </c>
      <c r="BL166" s="14" t="s">
        <v>128</v>
      </c>
      <c r="BM166" s="228" t="s">
        <v>279</v>
      </c>
    </row>
    <row r="167" s="2" customFormat="1" ht="24.15" customHeight="1">
      <c r="A167" s="35"/>
      <c r="B167" s="36"/>
      <c r="C167" s="216" t="s">
        <v>280</v>
      </c>
      <c r="D167" s="216" t="s">
        <v>124</v>
      </c>
      <c r="E167" s="217" t="s">
        <v>281</v>
      </c>
      <c r="F167" s="218" t="s">
        <v>282</v>
      </c>
      <c r="G167" s="219" t="s">
        <v>127</v>
      </c>
      <c r="H167" s="220">
        <v>8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44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128</v>
      </c>
      <c r="AT167" s="228" t="s">
        <v>124</v>
      </c>
      <c r="AU167" s="228" t="s">
        <v>89</v>
      </c>
      <c r="AY167" s="14" t="s">
        <v>121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87</v>
      </c>
      <c r="BK167" s="229">
        <f>ROUND(I167*H167,2)</f>
        <v>0</v>
      </c>
      <c r="BL167" s="14" t="s">
        <v>128</v>
      </c>
      <c r="BM167" s="228" t="s">
        <v>283</v>
      </c>
    </row>
    <row r="168" s="2" customFormat="1" ht="24.15" customHeight="1">
      <c r="A168" s="35"/>
      <c r="B168" s="36"/>
      <c r="C168" s="216" t="s">
        <v>284</v>
      </c>
      <c r="D168" s="216" t="s">
        <v>124</v>
      </c>
      <c r="E168" s="217" t="s">
        <v>285</v>
      </c>
      <c r="F168" s="218" t="s">
        <v>286</v>
      </c>
      <c r="G168" s="219" t="s">
        <v>127</v>
      </c>
      <c r="H168" s="220">
        <v>1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44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128</v>
      </c>
      <c r="AT168" s="228" t="s">
        <v>124</v>
      </c>
      <c r="AU168" s="228" t="s">
        <v>89</v>
      </c>
      <c r="AY168" s="14" t="s">
        <v>121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87</v>
      </c>
      <c r="BK168" s="229">
        <f>ROUND(I168*H168,2)</f>
        <v>0</v>
      </c>
      <c r="BL168" s="14" t="s">
        <v>128</v>
      </c>
      <c r="BM168" s="228" t="s">
        <v>287</v>
      </c>
    </row>
    <row r="169" s="2" customFormat="1" ht="24.15" customHeight="1">
      <c r="A169" s="35"/>
      <c r="B169" s="36"/>
      <c r="C169" s="216" t="s">
        <v>288</v>
      </c>
      <c r="D169" s="216" t="s">
        <v>124</v>
      </c>
      <c r="E169" s="217" t="s">
        <v>289</v>
      </c>
      <c r="F169" s="218" t="s">
        <v>290</v>
      </c>
      <c r="G169" s="219" t="s">
        <v>127</v>
      </c>
      <c r="H169" s="220">
        <v>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44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128</v>
      </c>
      <c r="AT169" s="228" t="s">
        <v>124</v>
      </c>
      <c r="AU169" s="228" t="s">
        <v>89</v>
      </c>
      <c r="AY169" s="14" t="s">
        <v>121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87</v>
      </c>
      <c r="BK169" s="229">
        <f>ROUND(I169*H169,2)</f>
        <v>0</v>
      </c>
      <c r="BL169" s="14" t="s">
        <v>128</v>
      </c>
      <c r="BM169" s="228" t="s">
        <v>291</v>
      </c>
    </row>
    <row r="170" s="2" customFormat="1" ht="24.15" customHeight="1">
      <c r="A170" s="35"/>
      <c r="B170" s="36"/>
      <c r="C170" s="216" t="s">
        <v>292</v>
      </c>
      <c r="D170" s="216" t="s">
        <v>124</v>
      </c>
      <c r="E170" s="217" t="s">
        <v>293</v>
      </c>
      <c r="F170" s="218" t="s">
        <v>294</v>
      </c>
      <c r="G170" s="219" t="s">
        <v>127</v>
      </c>
      <c r="H170" s="220">
        <v>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44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128</v>
      </c>
      <c r="AT170" s="228" t="s">
        <v>124</v>
      </c>
      <c r="AU170" s="228" t="s">
        <v>89</v>
      </c>
      <c r="AY170" s="14" t="s">
        <v>121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87</v>
      </c>
      <c r="BK170" s="229">
        <f>ROUND(I170*H170,2)</f>
        <v>0</v>
      </c>
      <c r="BL170" s="14" t="s">
        <v>128</v>
      </c>
      <c r="BM170" s="228" t="s">
        <v>295</v>
      </c>
    </row>
    <row r="171" s="2" customFormat="1" ht="24.15" customHeight="1">
      <c r="A171" s="35"/>
      <c r="B171" s="36"/>
      <c r="C171" s="216" t="s">
        <v>296</v>
      </c>
      <c r="D171" s="216" t="s">
        <v>124</v>
      </c>
      <c r="E171" s="217" t="s">
        <v>297</v>
      </c>
      <c r="F171" s="218" t="s">
        <v>298</v>
      </c>
      <c r="G171" s="219" t="s">
        <v>127</v>
      </c>
      <c r="H171" s="220">
        <v>2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44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128</v>
      </c>
      <c r="AT171" s="228" t="s">
        <v>124</v>
      </c>
      <c r="AU171" s="228" t="s">
        <v>89</v>
      </c>
      <c r="AY171" s="14" t="s">
        <v>121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87</v>
      </c>
      <c r="BK171" s="229">
        <f>ROUND(I171*H171,2)</f>
        <v>0</v>
      </c>
      <c r="BL171" s="14" t="s">
        <v>128</v>
      </c>
      <c r="BM171" s="228" t="s">
        <v>299</v>
      </c>
    </row>
    <row r="172" s="2" customFormat="1" ht="24.15" customHeight="1">
      <c r="A172" s="35"/>
      <c r="B172" s="36"/>
      <c r="C172" s="216" t="s">
        <v>300</v>
      </c>
      <c r="D172" s="216" t="s">
        <v>124</v>
      </c>
      <c r="E172" s="217" t="s">
        <v>301</v>
      </c>
      <c r="F172" s="218" t="s">
        <v>302</v>
      </c>
      <c r="G172" s="219" t="s">
        <v>127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44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128</v>
      </c>
      <c r="AT172" s="228" t="s">
        <v>124</v>
      </c>
      <c r="AU172" s="228" t="s">
        <v>89</v>
      </c>
      <c r="AY172" s="14" t="s">
        <v>121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87</v>
      </c>
      <c r="BK172" s="229">
        <f>ROUND(I172*H172,2)</f>
        <v>0</v>
      </c>
      <c r="BL172" s="14" t="s">
        <v>128</v>
      </c>
      <c r="BM172" s="228" t="s">
        <v>303</v>
      </c>
    </row>
    <row r="173" s="12" customFormat="1" ht="22.8" customHeight="1">
      <c r="A173" s="12"/>
      <c r="B173" s="200"/>
      <c r="C173" s="201"/>
      <c r="D173" s="202" t="s">
        <v>78</v>
      </c>
      <c r="E173" s="214" t="s">
        <v>304</v>
      </c>
      <c r="F173" s="214" t="s">
        <v>305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SUM(P174:P182)</f>
        <v>0</v>
      </c>
      <c r="Q173" s="208"/>
      <c r="R173" s="209">
        <f>SUM(R174:R182)</f>
        <v>0</v>
      </c>
      <c r="S173" s="208"/>
      <c r="T173" s="210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87</v>
      </c>
      <c r="AT173" s="212" t="s">
        <v>78</v>
      </c>
      <c r="AU173" s="212" t="s">
        <v>87</v>
      </c>
      <c r="AY173" s="211" t="s">
        <v>121</v>
      </c>
      <c r="BK173" s="213">
        <f>SUM(BK174:BK182)</f>
        <v>0</v>
      </c>
    </row>
    <row r="174" s="2" customFormat="1" ht="24.15" customHeight="1">
      <c r="A174" s="35"/>
      <c r="B174" s="36"/>
      <c r="C174" s="216" t="s">
        <v>306</v>
      </c>
      <c r="D174" s="216" t="s">
        <v>124</v>
      </c>
      <c r="E174" s="217" t="s">
        <v>307</v>
      </c>
      <c r="F174" s="218" t="s">
        <v>308</v>
      </c>
      <c r="G174" s="219" t="s">
        <v>127</v>
      </c>
      <c r="H174" s="220">
        <v>7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44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128</v>
      </c>
      <c r="AT174" s="228" t="s">
        <v>124</v>
      </c>
      <c r="AU174" s="228" t="s">
        <v>89</v>
      </c>
      <c r="AY174" s="14" t="s">
        <v>121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87</v>
      </c>
      <c r="BK174" s="229">
        <f>ROUND(I174*H174,2)</f>
        <v>0</v>
      </c>
      <c r="BL174" s="14" t="s">
        <v>128</v>
      </c>
      <c r="BM174" s="228" t="s">
        <v>309</v>
      </c>
    </row>
    <row r="175" s="2" customFormat="1" ht="24.15" customHeight="1">
      <c r="A175" s="35"/>
      <c r="B175" s="36"/>
      <c r="C175" s="216" t="s">
        <v>310</v>
      </c>
      <c r="D175" s="216" t="s">
        <v>124</v>
      </c>
      <c r="E175" s="217" t="s">
        <v>311</v>
      </c>
      <c r="F175" s="218" t="s">
        <v>312</v>
      </c>
      <c r="G175" s="219" t="s">
        <v>127</v>
      </c>
      <c r="H175" s="220">
        <v>1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44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128</v>
      </c>
      <c r="AT175" s="228" t="s">
        <v>124</v>
      </c>
      <c r="AU175" s="228" t="s">
        <v>89</v>
      </c>
      <c r="AY175" s="14" t="s">
        <v>121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87</v>
      </c>
      <c r="BK175" s="229">
        <f>ROUND(I175*H175,2)</f>
        <v>0</v>
      </c>
      <c r="BL175" s="14" t="s">
        <v>128</v>
      </c>
      <c r="BM175" s="228" t="s">
        <v>313</v>
      </c>
    </row>
    <row r="176" s="2" customFormat="1" ht="24.15" customHeight="1">
      <c r="A176" s="35"/>
      <c r="B176" s="36"/>
      <c r="C176" s="216" t="s">
        <v>314</v>
      </c>
      <c r="D176" s="216" t="s">
        <v>124</v>
      </c>
      <c r="E176" s="217" t="s">
        <v>315</v>
      </c>
      <c r="F176" s="218" t="s">
        <v>316</v>
      </c>
      <c r="G176" s="219" t="s">
        <v>127</v>
      </c>
      <c r="H176" s="220">
        <v>4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44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128</v>
      </c>
      <c r="AT176" s="228" t="s">
        <v>124</v>
      </c>
      <c r="AU176" s="228" t="s">
        <v>89</v>
      </c>
      <c r="AY176" s="14" t="s">
        <v>121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87</v>
      </c>
      <c r="BK176" s="229">
        <f>ROUND(I176*H176,2)</f>
        <v>0</v>
      </c>
      <c r="BL176" s="14" t="s">
        <v>128</v>
      </c>
      <c r="BM176" s="228" t="s">
        <v>317</v>
      </c>
    </row>
    <row r="177" s="2" customFormat="1" ht="24.15" customHeight="1">
      <c r="A177" s="35"/>
      <c r="B177" s="36"/>
      <c r="C177" s="216" t="s">
        <v>318</v>
      </c>
      <c r="D177" s="216" t="s">
        <v>124</v>
      </c>
      <c r="E177" s="217" t="s">
        <v>319</v>
      </c>
      <c r="F177" s="218" t="s">
        <v>320</v>
      </c>
      <c r="G177" s="219" t="s">
        <v>127</v>
      </c>
      <c r="H177" s="220">
        <v>6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44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128</v>
      </c>
      <c r="AT177" s="228" t="s">
        <v>124</v>
      </c>
      <c r="AU177" s="228" t="s">
        <v>89</v>
      </c>
      <c r="AY177" s="14" t="s">
        <v>121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87</v>
      </c>
      <c r="BK177" s="229">
        <f>ROUND(I177*H177,2)</f>
        <v>0</v>
      </c>
      <c r="BL177" s="14" t="s">
        <v>128</v>
      </c>
      <c r="BM177" s="228" t="s">
        <v>321</v>
      </c>
    </row>
    <row r="178" s="2" customFormat="1" ht="21.75" customHeight="1">
      <c r="A178" s="35"/>
      <c r="B178" s="36"/>
      <c r="C178" s="216" t="s">
        <v>322</v>
      </c>
      <c r="D178" s="216" t="s">
        <v>124</v>
      </c>
      <c r="E178" s="217" t="s">
        <v>323</v>
      </c>
      <c r="F178" s="218" t="s">
        <v>324</v>
      </c>
      <c r="G178" s="219" t="s">
        <v>127</v>
      </c>
      <c r="H178" s="220">
        <v>6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44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128</v>
      </c>
      <c r="AT178" s="228" t="s">
        <v>124</v>
      </c>
      <c r="AU178" s="228" t="s">
        <v>89</v>
      </c>
      <c r="AY178" s="14" t="s">
        <v>121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87</v>
      </c>
      <c r="BK178" s="229">
        <f>ROUND(I178*H178,2)</f>
        <v>0</v>
      </c>
      <c r="BL178" s="14" t="s">
        <v>128</v>
      </c>
      <c r="BM178" s="228" t="s">
        <v>325</v>
      </c>
    </row>
    <row r="179" s="2" customFormat="1" ht="24.15" customHeight="1">
      <c r="A179" s="35"/>
      <c r="B179" s="36"/>
      <c r="C179" s="216" t="s">
        <v>326</v>
      </c>
      <c r="D179" s="216" t="s">
        <v>124</v>
      </c>
      <c r="E179" s="217" t="s">
        <v>327</v>
      </c>
      <c r="F179" s="218" t="s">
        <v>328</v>
      </c>
      <c r="G179" s="219" t="s">
        <v>127</v>
      </c>
      <c r="H179" s="220">
        <v>6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44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128</v>
      </c>
      <c r="AT179" s="228" t="s">
        <v>124</v>
      </c>
      <c r="AU179" s="228" t="s">
        <v>89</v>
      </c>
      <c r="AY179" s="14" t="s">
        <v>121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87</v>
      </c>
      <c r="BK179" s="229">
        <f>ROUND(I179*H179,2)</f>
        <v>0</v>
      </c>
      <c r="BL179" s="14" t="s">
        <v>128</v>
      </c>
      <c r="BM179" s="228" t="s">
        <v>329</v>
      </c>
    </row>
    <row r="180" s="2" customFormat="1" ht="24.15" customHeight="1">
      <c r="A180" s="35"/>
      <c r="B180" s="36"/>
      <c r="C180" s="216" t="s">
        <v>330</v>
      </c>
      <c r="D180" s="216" t="s">
        <v>124</v>
      </c>
      <c r="E180" s="217" t="s">
        <v>331</v>
      </c>
      <c r="F180" s="218" t="s">
        <v>332</v>
      </c>
      <c r="G180" s="219" t="s">
        <v>127</v>
      </c>
      <c r="H180" s="220">
        <v>3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44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128</v>
      </c>
      <c r="AT180" s="228" t="s">
        <v>124</v>
      </c>
      <c r="AU180" s="228" t="s">
        <v>89</v>
      </c>
      <c r="AY180" s="14" t="s">
        <v>121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87</v>
      </c>
      <c r="BK180" s="229">
        <f>ROUND(I180*H180,2)</f>
        <v>0</v>
      </c>
      <c r="BL180" s="14" t="s">
        <v>128</v>
      </c>
      <c r="BM180" s="228" t="s">
        <v>333</v>
      </c>
    </row>
    <row r="181" s="2" customFormat="1" ht="24.15" customHeight="1">
      <c r="A181" s="35"/>
      <c r="B181" s="36"/>
      <c r="C181" s="216" t="s">
        <v>334</v>
      </c>
      <c r="D181" s="216" t="s">
        <v>124</v>
      </c>
      <c r="E181" s="217" t="s">
        <v>335</v>
      </c>
      <c r="F181" s="218" t="s">
        <v>336</v>
      </c>
      <c r="G181" s="219" t="s">
        <v>127</v>
      </c>
      <c r="H181" s="220">
        <v>3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44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128</v>
      </c>
      <c r="AT181" s="228" t="s">
        <v>124</v>
      </c>
      <c r="AU181" s="228" t="s">
        <v>89</v>
      </c>
      <c r="AY181" s="14" t="s">
        <v>121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87</v>
      </c>
      <c r="BK181" s="229">
        <f>ROUND(I181*H181,2)</f>
        <v>0</v>
      </c>
      <c r="BL181" s="14" t="s">
        <v>128</v>
      </c>
      <c r="BM181" s="228" t="s">
        <v>337</v>
      </c>
    </row>
    <row r="182" s="2" customFormat="1" ht="24.15" customHeight="1">
      <c r="A182" s="35"/>
      <c r="B182" s="36"/>
      <c r="C182" s="216" t="s">
        <v>338</v>
      </c>
      <c r="D182" s="216" t="s">
        <v>124</v>
      </c>
      <c r="E182" s="217" t="s">
        <v>339</v>
      </c>
      <c r="F182" s="218" t="s">
        <v>340</v>
      </c>
      <c r="G182" s="219" t="s">
        <v>127</v>
      </c>
      <c r="H182" s="220">
        <v>4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44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128</v>
      </c>
      <c r="AT182" s="228" t="s">
        <v>124</v>
      </c>
      <c r="AU182" s="228" t="s">
        <v>89</v>
      </c>
      <c r="AY182" s="14" t="s">
        <v>121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87</v>
      </c>
      <c r="BK182" s="229">
        <f>ROUND(I182*H182,2)</f>
        <v>0</v>
      </c>
      <c r="BL182" s="14" t="s">
        <v>128</v>
      </c>
      <c r="BM182" s="228" t="s">
        <v>341</v>
      </c>
    </row>
    <row r="183" s="12" customFormat="1" ht="22.8" customHeight="1">
      <c r="A183" s="12"/>
      <c r="B183" s="200"/>
      <c r="C183" s="201"/>
      <c r="D183" s="202" t="s">
        <v>78</v>
      </c>
      <c r="E183" s="214" t="s">
        <v>342</v>
      </c>
      <c r="F183" s="214" t="s">
        <v>343</v>
      </c>
      <c r="G183" s="201"/>
      <c r="H183" s="201"/>
      <c r="I183" s="204"/>
      <c r="J183" s="215">
        <f>BK183</f>
        <v>0</v>
      </c>
      <c r="K183" s="201"/>
      <c r="L183" s="206"/>
      <c r="M183" s="207"/>
      <c r="N183" s="208"/>
      <c r="O183" s="208"/>
      <c r="P183" s="209">
        <f>SUM(P184:P193)</f>
        <v>0</v>
      </c>
      <c r="Q183" s="208"/>
      <c r="R183" s="209">
        <f>SUM(R184:R193)</f>
        <v>0</v>
      </c>
      <c r="S183" s="208"/>
      <c r="T183" s="210">
        <f>SUM(T184:T193)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1" t="s">
        <v>87</v>
      </c>
      <c r="AT183" s="212" t="s">
        <v>78</v>
      </c>
      <c r="AU183" s="212" t="s">
        <v>87</v>
      </c>
      <c r="AY183" s="211" t="s">
        <v>121</v>
      </c>
      <c r="BK183" s="213">
        <f>SUM(BK184:BK193)</f>
        <v>0</v>
      </c>
    </row>
    <row r="184" s="2" customFormat="1" ht="24.15" customHeight="1">
      <c r="A184" s="35"/>
      <c r="B184" s="36"/>
      <c r="C184" s="216" t="s">
        <v>344</v>
      </c>
      <c r="D184" s="216" t="s">
        <v>124</v>
      </c>
      <c r="E184" s="217" t="s">
        <v>345</v>
      </c>
      <c r="F184" s="218" t="s">
        <v>346</v>
      </c>
      <c r="G184" s="219" t="s">
        <v>157</v>
      </c>
      <c r="H184" s="220">
        <v>2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44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128</v>
      </c>
      <c r="AT184" s="228" t="s">
        <v>124</v>
      </c>
      <c r="AU184" s="228" t="s">
        <v>89</v>
      </c>
      <c r="AY184" s="14" t="s">
        <v>121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87</v>
      </c>
      <c r="BK184" s="229">
        <f>ROUND(I184*H184,2)</f>
        <v>0</v>
      </c>
      <c r="BL184" s="14" t="s">
        <v>128</v>
      </c>
      <c r="BM184" s="228" t="s">
        <v>347</v>
      </c>
    </row>
    <row r="185" s="2" customFormat="1" ht="24.15" customHeight="1">
      <c r="A185" s="35"/>
      <c r="B185" s="36"/>
      <c r="C185" s="216" t="s">
        <v>348</v>
      </c>
      <c r="D185" s="216" t="s">
        <v>124</v>
      </c>
      <c r="E185" s="217" t="s">
        <v>349</v>
      </c>
      <c r="F185" s="218" t="s">
        <v>350</v>
      </c>
      <c r="G185" s="219" t="s">
        <v>157</v>
      </c>
      <c r="H185" s="220">
        <v>1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44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128</v>
      </c>
      <c r="AT185" s="228" t="s">
        <v>124</v>
      </c>
      <c r="AU185" s="228" t="s">
        <v>89</v>
      </c>
      <c r="AY185" s="14" t="s">
        <v>121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87</v>
      </c>
      <c r="BK185" s="229">
        <f>ROUND(I185*H185,2)</f>
        <v>0</v>
      </c>
      <c r="BL185" s="14" t="s">
        <v>128</v>
      </c>
      <c r="BM185" s="228" t="s">
        <v>351</v>
      </c>
    </row>
    <row r="186" s="2" customFormat="1" ht="24.15" customHeight="1">
      <c r="A186" s="35"/>
      <c r="B186" s="36"/>
      <c r="C186" s="216" t="s">
        <v>352</v>
      </c>
      <c r="D186" s="216" t="s">
        <v>124</v>
      </c>
      <c r="E186" s="217" t="s">
        <v>353</v>
      </c>
      <c r="F186" s="218" t="s">
        <v>354</v>
      </c>
      <c r="G186" s="219" t="s">
        <v>157</v>
      </c>
      <c r="H186" s="220">
        <v>2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44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128</v>
      </c>
      <c r="AT186" s="228" t="s">
        <v>124</v>
      </c>
      <c r="AU186" s="228" t="s">
        <v>89</v>
      </c>
      <c r="AY186" s="14" t="s">
        <v>121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87</v>
      </c>
      <c r="BK186" s="229">
        <f>ROUND(I186*H186,2)</f>
        <v>0</v>
      </c>
      <c r="BL186" s="14" t="s">
        <v>128</v>
      </c>
      <c r="BM186" s="228" t="s">
        <v>355</v>
      </c>
    </row>
    <row r="187" s="2" customFormat="1" ht="24.15" customHeight="1">
      <c r="A187" s="35"/>
      <c r="B187" s="36"/>
      <c r="C187" s="216" t="s">
        <v>356</v>
      </c>
      <c r="D187" s="216" t="s">
        <v>124</v>
      </c>
      <c r="E187" s="217" t="s">
        <v>357</v>
      </c>
      <c r="F187" s="218" t="s">
        <v>358</v>
      </c>
      <c r="G187" s="219" t="s">
        <v>157</v>
      </c>
      <c r="H187" s="220">
        <v>1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44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128</v>
      </c>
      <c r="AT187" s="228" t="s">
        <v>124</v>
      </c>
      <c r="AU187" s="228" t="s">
        <v>89</v>
      </c>
      <c r="AY187" s="14" t="s">
        <v>121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87</v>
      </c>
      <c r="BK187" s="229">
        <f>ROUND(I187*H187,2)</f>
        <v>0</v>
      </c>
      <c r="BL187" s="14" t="s">
        <v>128</v>
      </c>
      <c r="BM187" s="228" t="s">
        <v>359</v>
      </c>
    </row>
    <row r="188" s="2" customFormat="1" ht="24.15" customHeight="1">
      <c r="A188" s="35"/>
      <c r="B188" s="36"/>
      <c r="C188" s="216" t="s">
        <v>360</v>
      </c>
      <c r="D188" s="216" t="s">
        <v>124</v>
      </c>
      <c r="E188" s="217" t="s">
        <v>361</v>
      </c>
      <c r="F188" s="218" t="s">
        <v>362</v>
      </c>
      <c r="G188" s="219" t="s">
        <v>157</v>
      </c>
      <c r="H188" s="220">
        <v>1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44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128</v>
      </c>
      <c r="AT188" s="228" t="s">
        <v>124</v>
      </c>
      <c r="AU188" s="228" t="s">
        <v>89</v>
      </c>
      <c r="AY188" s="14" t="s">
        <v>121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87</v>
      </c>
      <c r="BK188" s="229">
        <f>ROUND(I188*H188,2)</f>
        <v>0</v>
      </c>
      <c r="BL188" s="14" t="s">
        <v>128</v>
      </c>
      <c r="BM188" s="228" t="s">
        <v>363</v>
      </c>
    </row>
    <row r="189" s="2" customFormat="1" ht="24.15" customHeight="1">
      <c r="A189" s="35"/>
      <c r="B189" s="36"/>
      <c r="C189" s="216" t="s">
        <v>364</v>
      </c>
      <c r="D189" s="216" t="s">
        <v>124</v>
      </c>
      <c r="E189" s="217" t="s">
        <v>365</v>
      </c>
      <c r="F189" s="218" t="s">
        <v>366</v>
      </c>
      <c r="G189" s="219" t="s">
        <v>157</v>
      </c>
      <c r="H189" s="220">
        <v>2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44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128</v>
      </c>
      <c r="AT189" s="228" t="s">
        <v>124</v>
      </c>
      <c r="AU189" s="228" t="s">
        <v>89</v>
      </c>
      <c r="AY189" s="14" t="s">
        <v>121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87</v>
      </c>
      <c r="BK189" s="229">
        <f>ROUND(I189*H189,2)</f>
        <v>0</v>
      </c>
      <c r="BL189" s="14" t="s">
        <v>128</v>
      </c>
      <c r="BM189" s="228" t="s">
        <v>367</v>
      </c>
    </row>
    <row r="190" s="2" customFormat="1" ht="24.15" customHeight="1">
      <c r="A190" s="35"/>
      <c r="B190" s="36"/>
      <c r="C190" s="216" t="s">
        <v>368</v>
      </c>
      <c r="D190" s="216" t="s">
        <v>124</v>
      </c>
      <c r="E190" s="217" t="s">
        <v>369</v>
      </c>
      <c r="F190" s="218" t="s">
        <v>370</v>
      </c>
      <c r="G190" s="219" t="s">
        <v>157</v>
      </c>
      <c r="H190" s="220">
        <v>2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44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128</v>
      </c>
      <c r="AT190" s="228" t="s">
        <v>124</v>
      </c>
      <c r="AU190" s="228" t="s">
        <v>89</v>
      </c>
      <c r="AY190" s="14" t="s">
        <v>121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87</v>
      </c>
      <c r="BK190" s="229">
        <f>ROUND(I190*H190,2)</f>
        <v>0</v>
      </c>
      <c r="BL190" s="14" t="s">
        <v>128</v>
      </c>
      <c r="BM190" s="228" t="s">
        <v>371</v>
      </c>
    </row>
    <row r="191" s="2" customFormat="1" ht="24.15" customHeight="1">
      <c r="A191" s="35"/>
      <c r="B191" s="36"/>
      <c r="C191" s="216" t="s">
        <v>372</v>
      </c>
      <c r="D191" s="216" t="s">
        <v>124</v>
      </c>
      <c r="E191" s="217" t="s">
        <v>373</v>
      </c>
      <c r="F191" s="218" t="s">
        <v>374</v>
      </c>
      <c r="G191" s="219" t="s">
        <v>157</v>
      </c>
      <c r="H191" s="220">
        <v>2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44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128</v>
      </c>
      <c r="AT191" s="228" t="s">
        <v>124</v>
      </c>
      <c r="AU191" s="228" t="s">
        <v>89</v>
      </c>
      <c r="AY191" s="14" t="s">
        <v>121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87</v>
      </c>
      <c r="BK191" s="229">
        <f>ROUND(I191*H191,2)</f>
        <v>0</v>
      </c>
      <c r="BL191" s="14" t="s">
        <v>128</v>
      </c>
      <c r="BM191" s="228" t="s">
        <v>375</v>
      </c>
    </row>
    <row r="192" s="2" customFormat="1" ht="24.15" customHeight="1">
      <c r="A192" s="35"/>
      <c r="B192" s="36"/>
      <c r="C192" s="216" t="s">
        <v>376</v>
      </c>
      <c r="D192" s="216" t="s">
        <v>124</v>
      </c>
      <c r="E192" s="217" t="s">
        <v>377</v>
      </c>
      <c r="F192" s="218" t="s">
        <v>378</v>
      </c>
      <c r="G192" s="219" t="s">
        <v>157</v>
      </c>
      <c r="H192" s="220">
        <v>8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44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128</v>
      </c>
      <c r="AT192" s="228" t="s">
        <v>124</v>
      </c>
      <c r="AU192" s="228" t="s">
        <v>89</v>
      </c>
      <c r="AY192" s="14" t="s">
        <v>121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87</v>
      </c>
      <c r="BK192" s="229">
        <f>ROUND(I192*H192,2)</f>
        <v>0</v>
      </c>
      <c r="BL192" s="14" t="s">
        <v>128</v>
      </c>
      <c r="BM192" s="228" t="s">
        <v>379</v>
      </c>
    </row>
    <row r="193" s="2" customFormat="1" ht="24.15" customHeight="1">
      <c r="A193" s="35"/>
      <c r="B193" s="36"/>
      <c r="C193" s="216" t="s">
        <v>380</v>
      </c>
      <c r="D193" s="216" t="s">
        <v>124</v>
      </c>
      <c r="E193" s="217" t="s">
        <v>381</v>
      </c>
      <c r="F193" s="218" t="s">
        <v>382</v>
      </c>
      <c r="G193" s="219" t="s">
        <v>157</v>
      </c>
      <c r="H193" s="220">
        <v>1</v>
      </c>
      <c r="I193" s="221"/>
      <c r="J193" s="222">
        <f>ROUND(I193*H193,2)</f>
        <v>0</v>
      </c>
      <c r="K193" s="223"/>
      <c r="L193" s="41"/>
      <c r="M193" s="230" t="s">
        <v>1</v>
      </c>
      <c r="N193" s="231" t="s">
        <v>44</v>
      </c>
      <c r="O193" s="232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128</v>
      </c>
      <c r="AT193" s="228" t="s">
        <v>124</v>
      </c>
      <c r="AU193" s="228" t="s">
        <v>89</v>
      </c>
      <c r="AY193" s="14" t="s">
        <v>121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87</v>
      </c>
      <c r="BK193" s="229">
        <f>ROUND(I193*H193,2)</f>
        <v>0</v>
      </c>
      <c r="BL193" s="14" t="s">
        <v>128</v>
      </c>
      <c r="BM193" s="228" t="s">
        <v>383</v>
      </c>
    </row>
    <row r="194" s="2" customFormat="1" ht="6.96" customHeight="1">
      <c r="A194" s="35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41"/>
      <c r="M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</row>
  </sheetData>
  <sheetProtection sheet="1" autoFilter="0" formatColumns="0" formatRows="0" objects="1" scenarios="1" spinCount="100000" saltValue="4qk+8wx3DkyKzDChKCqI1PEnGxHZBn5C4Epd+4rwdns7tR7WM/5BTfsKJGE+cPjVwL93W7Tsrsf5dBU+9LhqIQ==" hashValue="Pu2f9G5QVXtbr3W9sLqvtcUagwtuXbhPyeK2TkxfLqdeztJ8LgApQgkEmbzS2mKeJ4EGwT9/PUCEduPm2xHakQ==" algorithmName="SHA-512" password="F5CA"/>
  <autoFilter ref="C122:K19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89</v>
      </c>
    </row>
    <row r="4" s="1" customFormat="1" ht="24.96" customHeight="1">
      <c r="B4" s="17"/>
      <c r="D4" s="135" t="s">
        <v>92</v>
      </c>
      <c r="L4" s="17"/>
      <c r="M4" s="136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7" t="s">
        <v>16</v>
      </c>
      <c r="L6" s="17"/>
    </row>
    <row r="7" s="1" customFormat="1" ht="26.25" customHeight="1">
      <c r="B7" s="17"/>
      <c r="E7" s="138" t="str">
        <f>'Rekapitulace stavby'!K6</f>
        <v>MOBILIÁŘ - Stavební úpravy a přístavba objektu MŠ Malínek, Kaplického 386 - NAVÝŠENÍ KAPACITY MŠ MALÍNEK</v>
      </c>
      <c r="F7" s="137"/>
      <c r="G7" s="137"/>
      <c r="H7" s="137"/>
      <c r="L7" s="17"/>
    </row>
    <row r="8" s="2" customFormat="1" ht="12" customHeight="1">
      <c r="A8" s="35"/>
      <c r="B8" s="41"/>
      <c r="C8" s="35"/>
      <c r="D8" s="137" t="s">
        <v>93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9" t="s">
        <v>384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20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7" t="s">
        <v>22</v>
      </c>
      <c r="E12" s="35"/>
      <c r="F12" s="140" t="s">
        <v>23</v>
      </c>
      <c r="G12" s="35"/>
      <c r="H12" s="35"/>
      <c r="I12" s="137" t="s">
        <v>24</v>
      </c>
      <c r="J12" s="141" t="str">
        <f>'Rekapitulace stavby'!AN8</f>
        <v>18.10.2021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7" t="s">
        <v>26</v>
      </c>
      <c r="E14" s="35"/>
      <c r="F14" s="35"/>
      <c r="G14" s="35"/>
      <c r="H14" s="35"/>
      <c r="I14" s="137" t="s">
        <v>27</v>
      </c>
      <c r="J14" s="140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0" t="s">
        <v>28</v>
      </c>
      <c r="F15" s="35"/>
      <c r="G15" s="35"/>
      <c r="H15" s="35"/>
      <c r="I15" s="137" t="s">
        <v>29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27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29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27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0" t="s">
        <v>33</v>
      </c>
      <c r="F21" s="35"/>
      <c r="G21" s="35"/>
      <c r="H21" s="35"/>
      <c r="I21" s="137" t="s">
        <v>29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7" t="s">
        <v>35</v>
      </c>
      <c r="E23" s="35"/>
      <c r="F23" s="35"/>
      <c r="G23" s="35"/>
      <c r="H23" s="35"/>
      <c r="I23" s="137" t="s">
        <v>27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0" t="s">
        <v>36</v>
      </c>
      <c r="F24" s="35"/>
      <c r="G24" s="35"/>
      <c r="H24" s="35"/>
      <c r="I24" s="137" t="s">
        <v>29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7" t="s">
        <v>37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7" t="s">
        <v>39</v>
      </c>
      <c r="E30" s="35"/>
      <c r="F30" s="35"/>
      <c r="G30" s="35"/>
      <c r="H30" s="35"/>
      <c r="I30" s="35"/>
      <c r="J30" s="148">
        <f>ROUND(J126,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9" t="s">
        <v>41</v>
      </c>
      <c r="G32" s="35"/>
      <c r="H32" s="35"/>
      <c r="I32" s="149" t="s">
        <v>40</v>
      </c>
      <c r="J32" s="149" t="s">
        <v>42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0" t="s">
        <v>43</v>
      </c>
      <c r="E33" s="137" t="s">
        <v>44</v>
      </c>
      <c r="F33" s="151">
        <f>ROUND((SUM(BE126:BE245)),  2)</f>
        <v>0</v>
      </c>
      <c r="G33" s="35"/>
      <c r="H33" s="35"/>
      <c r="I33" s="152">
        <v>0.20999999999999999</v>
      </c>
      <c r="J33" s="151">
        <f>ROUND(((SUM(BE126:BE245))*I33),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7" t="s">
        <v>45</v>
      </c>
      <c r="F34" s="151">
        <f>ROUND((SUM(BF126:BF245)),  2)</f>
        <v>0</v>
      </c>
      <c r="G34" s="35"/>
      <c r="H34" s="35"/>
      <c r="I34" s="152">
        <v>0.14999999999999999</v>
      </c>
      <c r="J34" s="151">
        <f>ROUND(((SUM(BF126:BF245))*I34),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7" t="s">
        <v>46</v>
      </c>
      <c r="F35" s="151">
        <f>ROUND((SUM(BG126:BG245)),  2)</f>
        <v>0</v>
      </c>
      <c r="G35" s="35"/>
      <c r="H35" s="35"/>
      <c r="I35" s="152">
        <v>0.20999999999999999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7" t="s">
        <v>47</v>
      </c>
      <c r="F36" s="151">
        <f>ROUND((SUM(BH126:BH245)),  2)</f>
        <v>0</v>
      </c>
      <c r="G36" s="35"/>
      <c r="H36" s="35"/>
      <c r="I36" s="152">
        <v>0.14999999999999999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7" t="s">
        <v>48</v>
      </c>
      <c r="F37" s="151">
        <f>ROUND((SUM(BI126:BI245)),  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71" t="str">
        <f>E7</f>
        <v>MOBILIÁŘ - Stavební úpravy a přístavba objektu MŠ Malínek, Kaplického 386 - NAVÝŠENÍ KAPACITY MŠ MALÍNEK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SO 02b - Mobiliář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22</v>
      </c>
      <c r="D89" s="37"/>
      <c r="E89" s="37"/>
      <c r="F89" s="24" t="str">
        <f>F12</f>
        <v>Kaplického 368</v>
      </c>
      <c r="G89" s="37"/>
      <c r="H89" s="37"/>
      <c r="I89" s="29" t="s">
        <v>24</v>
      </c>
      <c r="J89" s="76" t="str">
        <f>IF(J12="","",J12)</f>
        <v>18.10.2021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40.05" customHeight="1">
      <c r="A91" s="35"/>
      <c r="B91" s="36"/>
      <c r="C91" s="29" t="s">
        <v>26</v>
      </c>
      <c r="D91" s="37"/>
      <c r="E91" s="37"/>
      <c r="F91" s="24" t="str">
        <f>E15</f>
        <v>SM Liberec, Nám.Dr.E.Beneše 1, Liberec, 460 59</v>
      </c>
      <c r="G91" s="37"/>
      <c r="H91" s="37"/>
      <c r="I91" s="29" t="s">
        <v>32</v>
      </c>
      <c r="J91" s="33" t="str">
        <f>E21</f>
        <v>FS Vision, s.r.o., B.Němcové 54/9, Liberec 5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Ing. Jaroslav Šíma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2" t="s">
        <v>96</v>
      </c>
      <c r="D94" s="173"/>
      <c r="E94" s="173"/>
      <c r="F94" s="173"/>
      <c r="G94" s="173"/>
      <c r="H94" s="173"/>
      <c r="I94" s="173"/>
      <c r="J94" s="174" t="s">
        <v>97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5" t="s">
        <v>98</v>
      </c>
      <c r="D96" s="37"/>
      <c r="E96" s="37"/>
      <c r="F96" s="37"/>
      <c r="G96" s="37"/>
      <c r="H96" s="37"/>
      <c r="I96" s="37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99</v>
      </c>
    </row>
    <row r="97" s="9" customFormat="1" ht="24.96" customHeight="1">
      <c r="A97" s="9"/>
      <c r="B97" s="176"/>
      <c r="C97" s="177"/>
      <c r="D97" s="178" t="s">
        <v>100</v>
      </c>
      <c r="E97" s="179"/>
      <c r="F97" s="179"/>
      <c r="G97" s="179"/>
      <c r="H97" s="179"/>
      <c r="I97" s="179"/>
      <c r="J97" s="180">
        <f>J127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2"/>
      <c r="C98" s="183"/>
      <c r="D98" s="184" t="s">
        <v>385</v>
      </c>
      <c r="E98" s="185"/>
      <c r="F98" s="185"/>
      <c r="G98" s="185"/>
      <c r="H98" s="185"/>
      <c r="I98" s="185"/>
      <c r="J98" s="186">
        <f>J128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2"/>
      <c r="C99" s="183"/>
      <c r="D99" s="184" t="s">
        <v>386</v>
      </c>
      <c r="E99" s="185"/>
      <c r="F99" s="185"/>
      <c r="G99" s="185"/>
      <c r="H99" s="185"/>
      <c r="I99" s="185"/>
      <c r="J99" s="186">
        <f>J135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2"/>
      <c r="C100" s="183"/>
      <c r="D100" s="184" t="s">
        <v>387</v>
      </c>
      <c r="E100" s="185"/>
      <c r="F100" s="185"/>
      <c r="G100" s="185"/>
      <c r="H100" s="185"/>
      <c r="I100" s="185"/>
      <c r="J100" s="186">
        <f>J147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2"/>
      <c r="C101" s="183"/>
      <c r="D101" s="184" t="s">
        <v>388</v>
      </c>
      <c r="E101" s="185"/>
      <c r="F101" s="185"/>
      <c r="G101" s="185"/>
      <c r="H101" s="185"/>
      <c r="I101" s="185"/>
      <c r="J101" s="186">
        <f>J157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2"/>
      <c r="C102" s="183"/>
      <c r="D102" s="184" t="s">
        <v>389</v>
      </c>
      <c r="E102" s="185"/>
      <c r="F102" s="185"/>
      <c r="G102" s="185"/>
      <c r="H102" s="185"/>
      <c r="I102" s="185"/>
      <c r="J102" s="186">
        <f>J169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2"/>
      <c r="C103" s="183"/>
      <c r="D103" s="184" t="s">
        <v>390</v>
      </c>
      <c r="E103" s="185"/>
      <c r="F103" s="185"/>
      <c r="G103" s="185"/>
      <c r="H103" s="185"/>
      <c r="I103" s="185"/>
      <c r="J103" s="186">
        <f>J179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2"/>
      <c r="C104" s="183"/>
      <c r="D104" s="184" t="s">
        <v>391</v>
      </c>
      <c r="E104" s="185"/>
      <c r="F104" s="185"/>
      <c r="G104" s="185"/>
      <c r="H104" s="185"/>
      <c r="I104" s="185"/>
      <c r="J104" s="186">
        <f>J199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2"/>
      <c r="C105" s="183"/>
      <c r="D105" s="184" t="s">
        <v>392</v>
      </c>
      <c r="E105" s="185"/>
      <c r="F105" s="185"/>
      <c r="G105" s="185"/>
      <c r="H105" s="185"/>
      <c r="I105" s="185"/>
      <c r="J105" s="186">
        <f>J211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2"/>
      <c r="C106" s="183"/>
      <c r="D106" s="184" t="s">
        <v>393</v>
      </c>
      <c r="E106" s="185"/>
      <c r="F106" s="185"/>
      <c r="G106" s="185"/>
      <c r="H106" s="185"/>
      <c r="I106" s="185"/>
      <c r="J106" s="186">
        <f>J220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107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6.25" customHeight="1">
      <c r="A116" s="35"/>
      <c r="B116" s="36"/>
      <c r="C116" s="37"/>
      <c r="D116" s="37"/>
      <c r="E116" s="171" t="str">
        <f>E7</f>
        <v>MOBILIÁŘ - Stavební úpravy a přístavba objektu MŠ Malínek, Kaplického 386 - NAVÝŠENÍ KAPACITY MŠ MALÍNEK</v>
      </c>
      <c r="F116" s="29"/>
      <c r="G116" s="29"/>
      <c r="H116" s="29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93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3" t="str">
        <f>E9</f>
        <v>SO 02b - Mobiliář</v>
      </c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22</v>
      </c>
      <c r="D120" s="37"/>
      <c r="E120" s="37"/>
      <c r="F120" s="24" t="str">
        <f>F12</f>
        <v>Kaplického 368</v>
      </c>
      <c r="G120" s="37"/>
      <c r="H120" s="37"/>
      <c r="I120" s="29" t="s">
        <v>24</v>
      </c>
      <c r="J120" s="76" t="str">
        <f>IF(J12="","",J12)</f>
        <v>18.10.2021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40.05" customHeight="1">
      <c r="A122" s="35"/>
      <c r="B122" s="36"/>
      <c r="C122" s="29" t="s">
        <v>26</v>
      </c>
      <c r="D122" s="37"/>
      <c r="E122" s="37"/>
      <c r="F122" s="24" t="str">
        <f>E15</f>
        <v>SM Liberec, Nám.Dr.E.Beneše 1, Liberec, 460 59</v>
      </c>
      <c r="G122" s="37"/>
      <c r="H122" s="37"/>
      <c r="I122" s="29" t="s">
        <v>32</v>
      </c>
      <c r="J122" s="33" t="str">
        <f>E21</f>
        <v>FS Vision, s.r.o., B.Němcové 54/9, Liberec 5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30</v>
      </c>
      <c r="D123" s="37"/>
      <c r="E123" s="37"/>
      <c r="F123" s="24" t="str">
        <f>IF(E18="","",E18)</f>
        <v>Vyplň údaj</v>
      </c>
      <c r="G123" s="37"/>
      <c r="H123" s="37"/>
      <c r="I123" s="29" t="s">
        <v>35</v>
      </c>
      <c r="J123" s="33" t="str">
        <f>E24</f>
        <v>Ing. Jaroslav Šíma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88"/>
      <c r="B125" s="189"/>
      <c r="C125" s="190" t="s">
        <v>108</v>
      </c>
      <c r="D125" s="191" t="s">
        <v>64</v>
      </c>
      <c r="E125" s="191" t="s">
        <v>60</v>
      </c>
      <c r="F125" s="191" t="s">
        <v>61</v>
      </c>
      <c r="G125" s="191" t="s">
        <v>109</v>
      </c>
      <c r="H125" s="191" t="s">
        <v>110</v>
      </c>
      <c r="I125" s="191" t="s">
        <v>111</v>
      </c>
      <c r="J125" s="192" t="s">
        <v>97</v>
      </c>
      <c r="K125" s="193" t="s">
        <v>112</v>
      </c>
      <c r="L125" s="194"/>
      <c r="M125" s="97" t="s">
        <v>1</v>
      </c>
      <c r="N125" s="98" t="s">
        <v>43</v>
      </c>
      <c r="O125" s="98" t="s">
        <v>113</v>
      </c>
      <c r="P125" s="98" t="s">
        <v>114</v>
      </c>
      <c r="Q125" s="98" t="s">
        <v>115</v>
      </c>
      <c r="R125" s="98" t="s">
        <v>116</v>
      </c>
      <c r="S125" s="98" t="s">
        <v>117</v>
      </c>
      <c r="T125" s="99" t="s">
        <v>118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="2" customFormat="1" ht="22.8" customHeight="1">
      <c r="A126" s="35"/>
      <c r="B126" s="36"/>
      <c r="C126" s="104" t="s">
        <v>119</v>
      </c>
      <c r="D126" s="37"/>
      <c r="E126" s="37"/>
      <c r="F126" s="37"/>
      <c r="G126" s="37"/>
      <c r="H126" s="37"/>
      <c r="I126" s="37"/>
      <c r="J126" s="195">
        <f>BK126</f>
        <v>0</v>
      </c>
      <c r="K126" s="37"/>
      <c r="L126" s="41"/>
      <c r="M126" s="100"/>
      <c r="N126" s="196"/>
      <c r="O126" s="101"/>
      <c r="P126" s="197">
        <f>P127</f>
        <v>0</v>
      </c>
      <c r="Q126" s="101"/>
      <c r="R126" s="197">
        <f>R127</f>
        <v>0</v>
      </c>
      <c r="S126" s="101"/>
      <c r="T126" s="198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78</v>
      </c>
      <c r="AU126" s="14" t="s">
        <v>99</v>
      </c>
      <c r="BK126" s="199">
        <f>BK127</f>
        <v>0</v>
      </c>
    </row>
    <row r="127" s="12" customFormat="1" ht="25.92" customHeight="1">
      <c r="A127" s="12"/>
      <c r="B127" s="200"/>
      <c r="C127" s="201"/>
      <c r="D127" s="202" t="s">
        <v>78</v>
      </c>
      <c r="E127" s="203" t="s">
        <v>120</v>
      </c>
      <c r="F127" s="203" t="s">
        <v>120</v>
      </c>
      <c r="G127" s="201"/>
      <c r="H127" s="201"/>
      <c r="I127" s="204"/>
      <c r="J127" s="205">
        <f>BK127</f>
        <v>0</v>
      </c>
      <c r="K127" s="201"/>
      <c r="L127" s="206"/>
      <c r="M127" s="207"/>
      <c r="N127" s="208"/>
      <c r="O127" s="208"/>
      <c r="P127" s="209">
        <f>P128+P135+P147+P157+P169+P179+P199+P211+P220</f>
        <v>0</v>
      </c>
      <c r="Q127" s="208"/>
      <c r="R127" s="209">
        <f>R128+R135+R147+R157+R169+R179+R199+R211+R220</f>
        <v>0</v>
      </c>
      <c r="S127" s="208"/>
      <c r="T127" s="210">
        <f>T128+T135+T147+T157+T169+T179+T199+T211+T220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87</v>
      </c>
      <c r="AT127" s="212" t="s">
        <v>78</v>
      </c>
      <c r="AU127" s="212" t="s">
        <v>79</v>
      </c>
      <c r="AY127" s="211" t="s">
        <v>121</v>
      </c>
      <c r="BK127" s="213">
        <f>BK128+BK135+BK147+BK157+BK169+BK179+BK199+BK211+BK220</f>
        <v>0</v>
      </c>
    </row>
    <row r="128" s="12" customFormat="1" ht="22.8" customHeight="1">
      <c r="A128" s="12"/>
      <c r="B128" s="200"/>
      <c r="C128" s="201"/>
      <c r="D128" s="202" t="s">
        <v>78</v>
      </c>
      <c r="E128" s="214" t="s">
        <v>122</v>
      </c>
      <c r="F128" s="214" t="s">
        <v>394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SUM(P129:P134)</f>
        <v>0</v>
      </c>
      <c r="Q128" s="208"/>
      <c r="R128" s="209">
        <f>SUM(R129:R134)</f>
        <v>0</v>
      </c>
      <c r="S128" s="208"/>
      <c r="T128" s="210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87</v>
      </c>
      <c r="AT128" s="212" t="s">
        <v>78</v>
      </c>
      <c r="AU128" s="212" t="s">
        <v>87</v>
      </c>
      <c r="AY128" s="211" t="s">
        <v>121</v>
      </c>
      <c r="BK128" s="213">
        <f>SUM(BK129:BK134)</f>
        <v>0</v>
      </c>
    </row>
    <row r="129" s="2" customFormat="1" ht="24.15" customHeight="1">
      <c r="A129" s="35"/>
      <c r="B129" s="36"/>
      <c r="C129" s="216" t="s">
        <v>87</v>
      </c>
      <c r="D129" s="216" t="s">
        <v>124</v>
      </c>
      <c r="E129" s="217" t="s">
        <v>125</v>
      </c>
      <c r="F129" s="218" t="s">
        <v>126</v>
      </c>
      <c r="G129" s="219" t="s">
        <v>127</v>
      </c>
      <c r="H129" s="220">
        <v>3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44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128</v>
      </c>
      <c r="AT129" s="228" t="s">
        <v>124</v>
      </c>
      <c r="AU129" s="228" t="s">
        <v>89</v>
      </c>
      <c r="AY129" s="14" t="s">
        <v>121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87</v>
      </c>
      <c r="BK129" s="229">
        <f>ROUND(I129*H129,2)</f>
        <v>0</v>
      </c>
      <c r="BL129" s="14" t="s">
        <v>128</v>
      </c>
      <c r="BM129" s="228" t="s">
        <v>129</v>
      </c>
    </row>
    <row r="130" s="2" customFormat="1" ht="24.15" customHeight="1">
      <c r="A130" s="35"/>
      <c r="B130" s="36"/>
      <c r="C130" s="216" t="s">
        <v>89</v>
      </c>
      <c r="D130" s="216" t="s">
        <v>124</v>
      </c>
      <c r="E130" s="217" t="s">
        <v>130</v>
      </c>
      <c r="F130" s="218" t="s">
        <v>131</v>
      </c>
      <c r="G130" s="219" t="s">
        <v>127</v>
      </c>
      <c r="H130" s="220">
        <v>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44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128</v>
      </c>
      <c r="AT130" s="228" t="s">
        <v>124</v>
      </c>
      <c r="AU130" s="228" t="s">
        <v>89</v>
      </c>
      <c r="AY130" s="14" t="s">
        <v>121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87</v>
      </c>
      <c r="BK130" s="229">
        <f>ROUND(I130*H130,2)</f>
        <v>0</v>
      </c>
      <c r="BL130" s="14" t="s">
        <v>128</v>
      </c>
      <c r="BM130" s="228" t="s">
        <v>132</v>
      </c>
    </row>
    <row r="131" s="2" customFormat="1" ht="24.15" customHeight="1">
      <c r="A131" s="35"/>
      <c r="B131" s="36"/>
      <c r="C131" s="216" t="s">
        <v>133</v>
      </c>
      <c r="D131" s="216" t="s">
        <v>124</v>
      </c>
      <c r="E131" s="217" t="s">
        <v>134</v>
      </c>
      <c r="F131" s="218" t="s">
        <v>395</v>
      </c>
      <c r="G131" s="219" t="s">
        <v>127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44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128</v>
      </c>
      <c r="AT131" s="228" t="s">
        <v>124</v>
      </c>
      <c r="AU131" s="228" t="s">
        <v>89</v>
      </c>
      <c r="AY131" s="14" t="s">
        <v>121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87</v>
      </c>
      <c r="BK131" s="229">
        <f>ROUND(I131*H131,2)</f>
        <v>0</v>
      </c>
      <c r="BL131" s="14" t="s">
        <v>128</v>
      </c>
      <c r="BM131" s="228" t="s">
        <v>136</v>
      </c>
    </row>
    <row r="132" s="2" customFormat="1" ht="21.75" customHeight="1">
      <c r="A132" s="35"/>
      <c r="B132" s="36"/>
      <c r="C132" s="216" t="s">
        <v>128</v>
      </c>
      <c r="D132" s="216" t="s">
        <v>124</v>
      </c>
      <c r="E132" s="217" t="s">
        <v>137</v>
      </c>
      <c r="F132" s="218" t="s">
        <v>138</v>
      </c>
      <c r="G132" s="219" t="s">
        <v>127</v>
      </c>
      <c r="H132" s="220">
        <v>12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44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128</v>
      </c>
      <c r="AT132" s="228" t="s">
        <v>124</v>
      </c>
      <c r="AU132" s="228" t="s">
        <v>89</v>
      </c>
      <c r="AY132" s="14" t="s">
        <v>121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87</v>
      </c>
      <c r="BK132" s="229">
        <f>ROUND(I132*H132,2)</f>
        <v>0</v>
      </c>
      <c r="BL132" s="14" t="s">
        <v>128</v>
      </c>
      <c r="BM132" s="228" t="s">
        <v>139</v>
      </c>
    </row>
    <row r="133" s="2" customFormat="1" ht="24.15" customHeight="1">
      <c r="A133" s="35"/>
      <c r="B133" s="36"/>
      <c r="C133" s="216" t="s">
        <v>140</v>
      </c>
      <c r="D133" s="216" t="s">
        <v>124</v>
      </c>
      <c r="E133" s="217" t="s">
        <v>141</v>
      </c>
      <c r="F133" s="218" t="s">
        <v>142</v>
      </c>
      <c r="G133" s="219" t="s">
        <v>127</v>
      </c>
      <c r="H133" s="220">
        <v>12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44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128</v>
      </c>
      <c r="AT133" s="228" t="s">
        <v>124</v>
      </c>
      <c r="AU133" s="228" t="s">
        <v>89</v>
      </c>
      <c r="AY133" s="14" t="s">
        <v>121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87</v>
      </c>
      <c r="BK133" s="229">
        <f>ROUND(I133*H133,2)</f>
        <v>0</v>
      </c>
      <c r="BL133" s="14" t="s">
        <v>128</v>
      </c>
      <c r="BM133" s="228" t="s">
        <v>143</v>
      </c>
    </row>
    <row r="134" s="2" customFormat="1" ht="21.75" customHeight="1">
      <c r="A134" s="35"/>
      <c r="B134" s="36"/>
      <c r="C134" s="216" t="s">
        <v>144</v>
      </c>
      <c r="D134" s="216" t="s">
        <v>124</v>
      </c>
      <c r="E134" s="217" t="s">
        <v>145</v>
      </c>
      <c r="F134" s="218" t="s">
        <v>146</v>
      </c>
      <c r="G134" s="219" t="s">
        <v>127</v>
      </c>
      <c r="H134" s="220">
        <v>2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44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128</v>
      </c>
      <c r="AT134" s="228" t="s">
        <v>124</v>
      </c>
      <c r="AU134" s="228" t="s">
        <v>89</v>
      </c>
      <c r="AY134" s="14" t="s">
        <v>121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87</v>
      </c>
      <c r="BK134" s="229">
        <f>ROUND(I134*H134,2)</f>
        <v>0</v>
      </c>
      <c r="BL134" s="14" t="s">
        <v>128</v>
      </c>
      <c r="BM134" s="228" t="s">
        <v>147</v>
      </c>
    </row>
    <row r="135" s="12" customFormat="1" ht="22.8" customHeight="1">
      <c r="A135" s="12"/>
      <c r="B135" s="200"/>
      <c r="C135" s="201"/>
      <c r="D135" s="202" t="s">
        <v>78</v>
      </c>
      <c r="E135" s="214" t="s">
        <v>148</v>
      </c>
      <c r="F135" s="214" t="s">
        <v>396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SUM(P136:P146)</f>
        <v>0</v>
      </c>
      <c r="Q135" s="208"/>
      <c r="R135" s="209">
        <f>SUM(R136:R146)</f>
        <v>0</v>
      </c>
      <c r="S135" s="208"/>
      <c r="T135" s="210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87</v>
      </c>
      <c r="AT135" s="212" t="s">
        <v>78</v>
      </c>
      <c r="AU135" s="212" t="s">
        <v>87</v>
      </c>
      <c r="AY135" s="211" t="s">
        <v>121</v>
      </c>
      <c r="BK135" s="213">
        <f>SUM(BK136:BK146)</f>
        <v>0</v>
      </c>
    </row>
    <row r="136" s="2" customFormat="1" ht="24.15" customHeight="1">
      <c r="A136" s="35"/>
      <c r="B136" s="36"/>
      <c r="C136" s="216" t="s">
        <v>150</v>
      </c>
      <c r="D136" s="216" t="s">
        <v>124</v>
      </c>
      <c r="E136" s="217" t="s">
        <v>151</v>
      </c>
      <c r="F136" s="218" t="s">
        <v>152</v>
      </c>
      <c r="G136" s="219" t="s">
        <v>127</v>
      </c>
      <c r="H136" s="220">
        <v>25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44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128</v>
      </c>
      <c r="AT136" s="228" t="s">
        <v>124</v>
      </c>
      <c r="AU136" s="228" t="s">
        <v>89</v>
      </c>
      <c r="AY136" s="14" t="s">
        <v>121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87</v>
      </c>
      <c r="BK136" s="229">
        <f>ROUND(I136*H136,2)</f>
        <v>0</v>
      </c>
      <c r="BL136" s="14" t="s">
        <v>128</v>
      </c>
      <c r="BM136" s="228" t="s">
        <v>153</v>
      </c>
    </row>
    <row r="137" s="2" customFormat="1" ht="37.8" customHeight="1">
      <c r="A137" s="35"/>
      <c r="B137" s="36"/>
      <c r="C137" s="216" t="s">
        <v>154</v>
      </c>
      <c r="D137" s="216" t="s">
        <v>124</v>
      </c>
      <c r="E137" s="217" t="s">
        <v>155</v>
      </c>
      <c r="F137" s="218" t="s">
        <v>397</v>
      </c>
      <c r="G137" s="219" t="s">
        <v>157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44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128</v>
      </c>
      <c r="AT137" s="228" t="s">
        <v>124</v>
      </c>
      <c r="AU137" s="228" t="s">
        <v>89</v>
      </c>
      <c r="AY137" s="14" t="s">
        <v>121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87</v>
      </c>
      <c r="BK137" s="229">
        <f>ROUND(I137*H137,2)</f>
        <v>0</v>
      </c>
      <c r="BL137" s="14" t="s">
        <v>128</v>
      </c>
      <c r="BM137" s="228" t="s">
        <v>158</v>
      </c>
    </row>
    <row r="138" s="2" customFormat="1" ht="24.15" customHeight="1">
      <c r="A138" s="35"/>
      <c r="B138" s="36"/>
      <c r="C138" s="216" t="s">
        <v>159</v>
      </c>
      <c r="D138" s="216" t="s">
        <v>124</v>
      </c>
      <c r="E138" s="217" t="s">
        <v>160</v>
      </c>
      <c r="F138" s="218" t="s">
        <v>161</v>
      </c>
      <c r="G138" s="219" t="s">
        <v>127</v>
      </c>
      <c r="H138" s="220">
        <v>25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44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128</v>
      </c>
      <c r="AT138" s="228" t="s">
        <v>124</v>
      </c>
      <c r="AU138" s="228" t="s">
        <v>89</v>
      </c>
      <c r="AY138" s="14" t="s">
        <v>121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87</v>
      </c>
      <c r="BK138" s="229">
        <f>ROUND(I138*H138,2)</f>
        <v>0</v>
      </c>
      <c r="BL138" s="14" t="s">
        <v>128</v>
      </c>
      <c r="BM138" s="228" t="s">
        <v>162</v>
      </c>
    </row>
    <row r="139" s="2" customFormat="1" ht="24.15" customHeight="1">
      <c r="A139" s="35"/>
      <c r="B139" s="36"/>
      <c r="C139" s="216" t="s">
        <v>163</v>
      </c>
      <c r="D139" s="216" t="s">
        <v>124</v>
      </c>
      <c r="E139" s="217" t="s">
        <v>164</v>
      </c>
      <c r="F139" s="218" t="s">
        <v>165</v>
      </c>
      <c r="G139" s="219" t="s">
        <v>127</v>
      </c>
      <c r="H139" s="220">
        <v>2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44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128</v>
      </c>
      <c r="AT139" s="228" t="s">
        <v>124</v>
      </c>
      <c r="AU139" s="228" t="s">
        <v>89</v>
      </c>
      <c r="AY139" s="14" t="s">
        <v>121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87</v>
      </c>
      <c r="BK139" s="229">
        <f>ROUND(I139*H139,2)</f>
        <v>0</v>
      </c>
      <c r="BL139" s="14" t="s">
        <v>128</v>
      </c>
      <c r="BM139" s="228" t="s">
        <v>166</v>
      </c>
    </row>
    <row r="140" s="2" customFormat="1" ht="24.15" customHeight="1">
      <c r="A140" s="35"/>
      <c r="B140" s="36"/>
      <c r="C140" s="216" t="s">
        <v>167</v>
      </c>
      <c r="D140" s="216" t="s">
        <v>124</v>
      </c>
      <c r="E140" s="217" t="s">
        <v>168</v>
      </c>
      <c r="F140" s="218" t="s">
        <v>398</v>
      </c>
      <c r="G140" s="219" t="s">
        <v>127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44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128</v>
      </c>
      <c r="AT140" s="228" t="s">
        <v>124</v>
      </c>
      <c r="AU140" s="228" t="s">
        <v>89</v>
      </c>
      <c r="AY140" s="14" t="s">
        <v>121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87</v>
      </c>
      <c r="BK140" s="229">
        <f>ROUND(I140*H140,2)</f>
        <v>0</v>
      </c>
      <c r="BL140" s="14" t="s">
        <v>128</v>
      </c>
      <c r="BM140" s="228" t="s">
        <v>170</v>
      </c>
    </row>
    <row r="141" s="2" customFormat="1" ht="24.15" customHeight="1">
      <c r="A141" s="35"/>
      <c r="B141" s="36"/>
      <c r="C141" s="216" t="s">
        <v>171</v>
      </c>
      <c r="D141" s="216" t="s">
        <v>124</v>
      </c>
      <c r="E141" s="217" t="s">
        <v>172</v>
      </c>
      <c r="F141" s="218" t="s">
        <v>173</v>
      </c>
      <c r="G141" s="219" t="s">
        <v>127</v>
      </c>
      <c r="H141" s="220">
        <v>10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44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128</v>
      </c>
      <c r="AT141" s="228" t="s">
        <v>124</v>
      </c>
      <c r="AU141" s="228" t="s">
        <v>89</v>
      </c>
      <c r="AY141" s="14" t="s">
        <v>121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87</v>
      </c>
      <c r="BK141" s="229">
        <f>ROUND(I141*H141,2)</f>
        <v>0</v>
      </c>
      <c r="BL141" s="14" t="s">
        <v>128</v>
      </c>
      <c r="BM141" s="228" t="s">
        <v>174</v>
      </c>
    </row>
    <row r="142" s="2" customFormat="1" ht="24.15" customHeight="1">
      <c r="A142" s="35"/>
      <c r="B142" s="36"/>
      <c r="C142" s="216" t="s">
        <v>175</v>
      </c>
      <c r="D142" s="216" t="s">
        <v>124</v>
      </c>
      <c r="E142" s="217" t="s">
        <v>176</v>
      </c>
      <c r="F142" s="218" t="s">
        <v>399</v>
      </c>
      <c r="G142" s="219" t="s">
        <v>127</v>
      </c>
      <c r="H142" s="220">
        <v>4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44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128</v>
      </c>
      <c r="AT142" s="228" t="s">
        <v>124</v>
      </c>
      <c r="AU142" s="228" t="s">
        <v>89</v>
      </c>
      <c r="AY142" s="14" t="s">
        <v>121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87</v>
      </c>
      <c r="BK142" s="229">
        <f>ROUND(I142*H142,2)</f>
        <v>0</v>
      </c>
      <c r="BL142" s="14" t="s">
        <v>128</v>
      </c>
      <c r="BM142" s="228" t="s">
        <v>178</v>
      </c>
    </row>
    <row r="143" s="2" customFormat="1" ht="24.15" customHeight="1">
      <c r="A143" s="35"/>
      <c r="B143" s="36"/>
      <c r="C143" s="216" t="s">
        <v>179</v>
      </c>
      <c r="D143" s="216" t="s">
        <v>124</v>
      </c>
      <c r="E143" s="217" t="s">
        <v>180</v>
      </c>
      <c r="F143" s="218" t="s">
        <v>181</v>
      </c>
      <c r="G143" s="219" t="s">
        <v>127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44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128</v>
      </c>
      <c r="AT143" s="228" t="s">
        <v>124</v>
      </c>
      <c r="AU143" s="228" t="s">
        <v>89</v>
      </c>
      <c r="AY143" s="14" t="s">
        <v>121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87</v>
      </c>
      <c r="BK143" s="229">
        <f>ROUND(I143*H143,2)</f>
        <v>0</v>
      </c>
      <c r="BL143" s="14" t="s">
        <v>128</v>
      </c>
      <c r="BM143" s="228" t="s">
        <v>182</v>
      </c>
    </row>
    <row r="144" s="2" customFormat="1" ht="24.15" customHeight="1">
      <c r="A144" s="35"/>
      <c r="B144" s="36"/>
      <c r="C144" s="216" t="s">
        <v>8</v>
      </c>
      <c r="D144" s="216" t="s">
        <v>124</v>
      </c>
      <c r="E144" s="217" t="s">
        <v>183</v>
      </c>
      <c r="F144" s="218" t="s">
        <v>184</v>
      </c>
      <c r="G144" s="219" t="s">
        <v>127</v>
      </c>
      <c r="H144" s="220">
        <v>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44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128</v>
      </c>
      <c r="AT144" s="228" t="s">
        <v>124</v>
      </c>
      <c r="AU144" s="228" t="s">
        <v>89</v>
      </c>
      <c r="AY144" s="14" t="s">
        <v>121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87</v>
      </c>
      <c r="BK144" s="229">
        <f>ROUND(I144*H144,2)</f>
        <v>0</v>
      </c>
      <c r="BL144" s="14" t="s">
        <v>128</v>
      </c>
      <c r="BM144" s="228" t="s">
        <v>185</v>
      </c>
    </row>
    <row r="145" s="2" customFormat="1" ht="24.15" customHeight="1">
      <c r="A145" s="35"/>
      <c r="B145" s="36"/>
      <c r="C145" s="216" t="s">
        <v>186</v>
      </c>
      <c r="D145" s="216" t="s">
        <v>124</v>
      </c>
      <c r="E145" s="217" t="s">
        <v>187</v>
      </c>
      <c r="F145" s="218" t="s">
        <v>188</v>
      </c>
      <c r="G145" s="219" t="s">
        <v>127</v>
      </c>
      <c r="H145" s="220">
        <v>2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44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128</v>
      </c>
      <c r="AT145" s="228" t="s">
        <v>124</v>
      </c>
      <c r="AU145" s="228" t="s">
        <v>89</v>
      </c>
      <c r="AY145" s="14" t="s">
        <v>121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87</v>
      </c>
      <c r="BK145" s="229">
        <f>ROUND(I145*H145,2)</f>
        <v>0</v>
      </c>
      <c r="BL145" s="14" t="s">
        <v>128</v>
      </c>
      <c r="BM145" s="228" t="s">
        <v>189</v>
      </c>
    </row>
    <row r="146" s="2" customFormat="1" ht="24.15" customHeight="1">
      <c r="A146" s="35"/>
      <c r="B146" s="36"/>
      <c r="C146" s="216" t="s">
        <v>190</v>
      </c>
      <c r="D146" s="216" t="s">
        <v>124</v>
      </c>
      <c r="E146" s="217" t="s">
        <v>191</v>
      </c>
      <c r="F146" s="218" t="s">
        <v>192</v>
      </c>
      <c r="G146" s="219" t="s">
        <v>127</v>
      </c>
      <c r="H146" s="220">
        <v>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44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128</v>
      </c>
      <c r="AT146" s="228" t="s">
        <v>124</v>
      </c>
      <c r="AU146" s="228" t="s">
        <v>89</v>
      </c>
      <c r="AY146" s="14" t="s">
        <v>121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87</v>
      </c>
      <c r="BK146" s="229">
        <f>ROUND(I146*H146,2)</f>
        <v>0</v>
      </c>
      <c r="BL146" s="14" t="s">
        <v>128</v>
      </c>
      <c r="BM146" s="228" t="s">
        <v>193</v>
      </c>
    </row>
    <row r="147" s="12" customFormat="1" ht="22.8" customHeight="1">
      <c r="A147" s="12"/>
      <c r="B147" s="200"/>
      <c r="C147" s="201"/>
      <c r="D147" s="202" t="s">
        <v>78</v>
      </c>
      <c r="E147" s="214" t="s">
        <v>198</v>
      </c>
      <c r="F147" s="214" t="s">
        <v>400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SUM(P148:P156)</f>
        <v>0</v>
      </c>
      <c r="Q147" s="208"/>
      <c r="R147" s="209">
        <f>SUM(R148:R156)</f>
        <v>0</v>
      </c>
      <c r="S147" s="208"/>
      <c r="T147" s="210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87</v>
      </c>
      <c r="AT147" s="212" t="s">
        <v>78</v>
      </c>
      <c r="AU147" s="212" t="s">
        <v>87</v>
      </c>
      <c r="AY147" s="211" t="s">
        <v>121</v>
      </c>
      <c r="BK147" s="213">
        <f>SUM(BK148:BK156)</f>
        <v>0</v>
      </c>
    </row>
    <row r="148" s="2" customFormat="1" ht="24.15" customHeight="1">
      <c r="A148" s="35"/>
      <c r="B148" s="36"/>
      <c r="C148" s="216" t="s">
        <v>194</v>
      </c>
      <c r="D148" s="216" t="s">
        <v>124</v>
      </c>
      <c r="E148" s="217" t="s">
        <v>201</v>
      </c>
      <c r="F148" s="218" t="s">
        <v>401</v>
      </c>
      <c r="G148" s="219" t="s">
        <v>127</v>
      </c>
      <c r="H148" s="220">
        <v>7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44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128</v>
      </c>
      <c r="AT148" s="228" t="s">
        <v>124</v>
      </c>
      <c r="AU148" s="228" t="s">
        <v>89</v>
      </c>
      <c r="AY148" s="14" t="s">
        <v>121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87</v>
      </c>
      <c r="BK148" s="229">
        <f>ROUND(I148*H148,2)</f>
        <v>0</v>
      </c>
      <c r="BL148" s="14" t="s">
        <v>128</v>
      </c>
      <c r="BM148" s="228" t="s">
        <v>203</v>
      </c>
    </row>
    <row r="149" s="2" customFormat="1" ht="24.15" customHeight="1">
      <c r="A149" s="35"/>
      <c r="B149" s="36"/>
      <c r="C149" s="216" t="s">
        <v>200</v>
      </c>
      <c r="D149" s="216" t="s">
        <v>124</v>
      </c>
      <c r="E149" s="217" t="s">
        <v>208</v>
      </c>
      <c r="F149" s="218" t="s">
        <v>402</v>
      </c>
      <c r="G149" s="219" t="s">
        <v>127</v>
      </c>
      <c r="H149" s="220">
        <v>5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44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128</v>
      </c>
      <c r="AT149" s="228" t="s">
        <v>124</v>
      </c>
      <c r="AU149" s="228" t="s">
        <v>89</v>
      </c>
      <c r="AY149" s="14" t="s">
        <v>121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87</v>
      </c>
      <c r="BK149" s="229">
        <f>ROUND(I149*H149,2)</f>
        <v>0</v>
      </c>
      <c r="BL149" s="14" t="s">
        <v>128</v>
      </c>
      <c r="BM149" s="228" t="s">
        <v>210</v>
      </c>
    </row>
    <row r="150" s="2" customFormat="1" ht="24.15" customHeight="1">
      <c r="A150" s="35"/>
      <c r="B150" s="36"/>
      <c r="C150" s="216" t="s">
        <v>204</v>
      </c>
      <c r="D150" s="216" t="s">
        <v>124</v>
      </c>
      <c r="E150" s="217" t="s">
        <v>212</v>
      </c>
      <c r="F150" s="218" t="s">
        <v>403</v>
      </c>
      <c r="G150" s="219" t="s">
        <v>127</v>
      </c>
      <c r="H150" s="220">
        <v>5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44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128</v>
      </c>
      <c r="AT150" s="228" t="s">
        <v>124</v>
      </c>
      <c r="AU150" s="228" t="s">
        <v>89</v>
      </c>
      <c r="AY150" s="14" t="s">
        <v>121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87</v>
      </c>
      <c r="BK150" s="229">
        <f>ROUND(I150*H150,2)</f>
        <v>0</v>
      </c>
      <c r="BL150" s="14" t="s">
        <v>128</v>
      </c>
      <c r="BM150" s="228" t="s">
        <v>214</v>
      </c>
    </row>
    <row r="151" s="2" customFormat="1" ht="21.75" customHeight="1">
      <c r="A151" s="35"/>
      <c r="B151" s="36"/>
      <c r="C151" s="216" t="s">
        <v>7</v>
      </c>
      <c r="D151" s="216" t="s">
        <v>124</v>
      </c>
      <c r="E151" s="217" t="s">
        <v>216</v>
      </c>
      <c r="F151" s="218" t="s">
        <v>404</v>
      </c>
      <c r="G151" s="219" t="s">
        <v>127</v>
      </c>
      <c r="H151" s="220">
        <v>5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44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128</v>
      </c>
      <c r="AT151" s="228" t="s">
        <v>124</v>
      </c>
      <c r="AU151" s="228" t="s">
        <v>89</v>
      </c>
      <c r="AY151" s="14" t="s">
        <v>121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87</v>
      </c>
      <c r="BK151" s="229">
        <f>ROUND(I151*H151,2)</f>
        <v>0</v>
      </c>
      <c r="BL151" s="14" t="s">
        <v>128</v>
      </c>
      <c r="BM151" s="228" t="s">
        <v>218</v>
      </c>
    </row>
    <row r="152" s="2" customFormat="1" ht="24.15" customHeight="1">
      <c r="A152" s="35"/>
      <c r="B152" s="36"/>
      <c r="C152" s="216" t="s">
        <v>211</v>
      </c>
      <c r="D152" s="216" t="s">
        <v>124</v>
      </c>
      <c r="E152" s="217" t="s">
        <v>220</v>
      </c>
      <c r="F152" s="218" t="s">
        <v>405</v>
      </c>
      <c r="G152" s="219" t="s">
        <v>127</v>
      </c>
      <c r="H152" s="220">
        <v>2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44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128</v>
      </c>
      <c r="AT152" s="228" t="s">
        <v>124</v>
      </c>
      <c r="AU152" s="228" t="s">
        <v>89</v>
      </c>
      <c r="AY152" s="14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87</v>
      </c>
      <c r="BK152" s="229">
        <f>ROUND(I152*H152,2)</f>
        <v>0</v>
      </c>
      <c r="BL152" s="14" t="s">
        <v>128</v>
      </c>
      <c r="BM152" s="228" t="s">
        <v>222</v>
      </c>
    </row>
    <row r="153" s="2" customFormat="1" ht="24.15" customHeight="1">
      <c r="A153" s="35"/>
      <c r="B153" s="36"/>
      <c r="C153" s="216" t="s">
        <v>215</v>
      </c>
      <c r="D153" s="216" t="s">
        <v>124</v>
      </c>
      <c r="E153" s="217" t="s">
        <v>224</v>
      </c>
      <c r="F153" s="218" t="s">
        <v>406</v>
      </c>
      <c r="G153" s="219" t="s">
        <v>127</v>
      </c>
      <c r="H153" s="220">
        <v>2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44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128</v>
      </c>
      <c r="AT153" s="228" t="s">
        <v>124</v>
      </c>
      <c r="AU153" s="228" t="s">
        <v>89</v>
      </c>
      <c r="AY153" s="14" t="s">
        <v>121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87</v>
      </c>
      <c r="BK153" s="229">
        <f>ROUND(I153*H153,2)</f>
        <v>0</v>
      </c>
      <c r="BL153" s="14" t="s">
        <v>128</v>
      </c>
      <c r="BM153" s="228" t="s">
        <v>226</v>
      </c>
    </row>
    <row r="154" s="2" customFormat="1" ht="24.15" customHeight="1">
      <c r="A154" s="35"/>
      <c r="B154" s="36"/>
      <c r="C154" s="216" t="s">
        <v>219</v>
      </c>
      <c r="D154" s="216" t="s">
        <v>124</v>
      </c>
      <c r="E154" s="217" t="s">
        <v>232</v>
      </c>
      <c r="F154" s="218" t="s">
        <v>407</v>
      </c>
      <c r="G154" s="219" t="s">
        <v>127</v>
      </c>
      <c r="H154" s="220">
        <v>4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44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128</v>
      </c>
      <c r="AT154" s="228" t="s">
        <v>124</v>
      </c>
      <c r="AU154" s="228" t="s">
        <v>89</v>
      </c>
      <c r="AY154" s="14" t="s">
        <v>121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87</v>
      </c>
      <c r="BK154" s="229">
        <f>ROUND(I154*H154,2)</f>
        <v>0</v>
      </c>
      <c r="BL154" s="14" t="s">
        <v>128</v>
      </c>
      <c r="BM154" s="228" t="s">
        <v>234</v>
      </c>
    </row>
    <row r="155" s="2" customFormat="1" ht="24.15" customHeight="1">
      <c r="A155" s="35"/>
      <c r="B155" s="36"/>
      <c r="C155" s="216" t="s">
        <v>223</v>
      </c>
      <c r="D155" s="216" t="s">
        <v>124</v>
      </c>
      <c r="E155" s="217" t="s">
        <v>408</v>
      </c>
      <c r="F155" s="218" t="s">
        <v>409</v>
      </c>
      <c r="G155" s="219" t="s">
        <v>127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44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128</v>
      </c>
      <c r="AT155" s="228" t="s">
        <v>124</v>
      </c>
      <c r="AU155" s="228" t="s">
        <v>89</v>
      </c>
      <c r="AY155" s="14" t="s">
        <v>121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87</v>
      </c>
      <c r="BK155" s="229">
        <f>ROUND(I155*H155,2)</f>
        <v>0</v>
      </c>
      <c r="BL155" s="14" t="s">
        <v>128</v>
      </c>
      <c r="BM155" s="228" t="s">
        <v>410</v>
      </c>
    </row>
    <row r="156" s="2" customFormat="1" ht="24.15" customHeight="1">
      <c r="A156" s="35"/>
      <c r="B156" s="36"/>
      <c r="C156" s="216" t="s">
        <v>227</v>
      </c>
      <c r="D156" s="216" t="s">
        <v>124</v>
      </c>
      <c r="E156" s="217" t="s">
        <v>411</v>
      </c>
      <c r="F156" s="218" t="s">
        <v>412</v>
      </c>
      <c r="G156" s="219" t="s">
        <v>127</v>
      </c>
      <c r="H156" s="220">
        <v>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44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128</v>
      </c>
      <c r="AT156" s="228" t="s">
        <v>124</v>
      </c>
      <c r="AU156" s="228" t="s">
        <v>89</v>
      </c>
      <c r="AY156" s="14" t="s">
        <v>121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87</v>
      </c>
      <c r="BK156" s="229">
        <f>ROUND(I156*H156,2)</f>
        <v>0</v>
      </c>
      <c r="BL156" s="14" t="s">
        <v>128</v>
      </c>
      <c r="BM156" s="228" t="s">
        <v>413</v>
      </c>
    </row>
    <row r="157" s="12" customFormat="1" ht="22.8" customHeight="1">
      <c r="A157" s="12"/>
      <c r="B157" s="200"/>
      <c r="C157" s="201"/>
      <c r="D157" s="202" t="s">
        <v>78</v>
      </c>
      <c r="E157" s="214" t="s">
        <v>247</v>
      </c>
      <c r="F157" s="214" t="s">
        <v>414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SUM(P158:P168)</f>
        <v>0</v>
      </c>
      <c r="Q157" s="208"/>
      <c r="R157" s="209">
        <f>SUM(R158:R168)</f>
        <v>0</v>
      </c>
      <c r="S157" s="208"/>
      <c r="T157" s="210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87</v>
      </c>
      <c r="AT157" s="212" t="s">
        <v>78</v>
      </c>
      <c r="AU157" s="212" t="s">
        <v>87</v>
      </c>
      <c r="AY157" s="211" t="s">
        <v>121</v>
      </c>
      <c r="BK157" s="213">
        <f>SUM(BK158:BK168)</f>
        <v>0</v>
      </c>
    </row>
    <row r="158" s="2" customFormat="1" ht="24.15" customHeight="1">
      <c r="A158" s="35"/>
      <c r="B158" s="36"/>
      <c r="C158" s="216" t="s">
        <v>231</v>
      </c>
      <c r="D158" s="216" t="s">
        <v>124</v>
      </c>
      <c r="E158" s="217" t="s">
        <v>250</v>
      </c>
      <c r="F158" s="218" t="s">
        <v>415</v>
      </c>
      <c r="G158" s="219" t="s">
        <v>127</v>
      </c>
      <c r="H158" s="220">
        <v>4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44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128</v>
      </c>
      <c r="AT158" s="228" t="s">
        <v>124</v>
      </c>
      <c r="AU158" s="228" t="s">
        <v>89</v>
      </c>
      <c r="AY158" s="14" t="s">
        <v>121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87</v>
      </c>
      <c r="BK158" s="229">
        <f>ROUND(I158*H158,2)</f>
        <v>0</v>
      </c>
      <c r="BL158" s="14" t="s">
        <v>128</v>
      </c>
      <c r="BM158" s="228" t="s">
        <v>252</v>
      </c>
    </row>
    <row r="159" s="2" customFormat="1" ht="24.15" customHeight="1">
      <c r="A159" s="35"/>
      <c r="B159" s="36"/>
      <c r="C159" s="216" t="s">
        <v>235</v>
      </c>
      <c r="D159" s="216" t="s">
        <v>124</v>
      </c>
      <c r="E159" s="217" t="s">
        <v>254</v>
      </c>
      <c r="F159" s="218" t="s">
        <v>255</v>
      </c>
      <c r="G159" s="219" t="s">
        <v>127</v>
      </c>
      <c r="H159" s="220">
        <v>25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44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128</v>
      </c>
      <c r="AT159" s="228" t="s">
        <v>124</v>
      </c>
      <c r="AU159" s="228" t="s">
        <v>89</v>
      </c>
      <c r="AY159" s="14" t="s">
        <v>121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87</v>
      </c>
      <c r="BK159" s="229">
        <f>ROUND(I159*H159,2)</f>
        <v>0</v>
      </c>
      <c r="BL159" s="14" t="s">
        <v>128</v>
      </c>
      <c r="BM159" s="228" t="s">
        <v>256</v>
      </c>
    </row>
    <row r="160" s="2" customFormat="1" ht="37.8" customHeight="1">
      <c r="A160" s="35"/>
      <c r="B160" s="36"/>
      <c r="C160" s="216" t="s">
        <v>239</v>
      </c>
      <c r="D160" s="216" t="s">
        <v>124</v>
      </c>
      <c r="E160" s="217" t="s">
        <v>258</v>
      </c>
      <c r="F160" s="218" t="s">
        <v>416</v>
      </c>
      <c r="G160" s="219" t="s">
        <v>157</v>
      </c>
      <c r="H160" s="220">
        <v>1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44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128</v>
      </c>
      <c r="AT160" s="228" t="s">
        <v>124</v>
      </c>
      <c r="AU160" s="228" t="s">
        <v>89</v>
      </c>
      <c r="AY160" s="14" t="s">
        <v>121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87</v>
      </c>
      <c r="BK160" s="229">
        <f>ROUND(I160*H160,2)</f>
        <v>0</v>
      </c>
      <c r="BL160" s="14" t="s">
        <v>128</v>
      </c>
      <c r="BM160" s="228" t="s">
        <v>260</v>
      </c>
    </row>
    <row r="161" s="2" customFormat="1" ht="24.15" customHeight="1">
      <c r="A161" s="35"/>
      <c r="B161" s="36"/>
      <c r="C161" s="216" t="s">
        <v>243</v>
      </c>
      <c r="D161" s="216" t="s">
        <v>124</v>
      </c>
      <c r="E161" s="217" t="s">
        <v>262</v>
      </c>
      <c r="F161" s="218" t="s">
        <v>417</v>
      </c>
      <c r="G161" s="219" t="s">
        <v>127</v>
      </c>
      <c r="H161" s="220">
        <v>25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44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128</v>
      </c>
      <c r="AT161" s="228" t="s">
        <v>124</v>
      </c>
      <c r="AU161" s="228" t="s">
        <v>89</v>
      </c>
      <c r="AY161" s="14" t="s">
        <v>121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87</v>
      </c>
      <c r="BK161" s="229">
        <f>ROUND(I161*H161,2)</f>
        <v>0</v>
      </c>
      <c r="BL161" s="14" t="s">
        <v>128</v>
      </c>
      <c r="BM161" s="228" t="s">
        <v>263</v>
      </c>
    </row>
    <row r="162" s="2" customFormat="1" ht="24.15" customHeight="1">
      <c r="A162" s="35"/>
      <c r="B162" s="36"/>
      <c r="C162" s="216" t="s">
        <v>249</v>
      </c>
      <c r="D162" s="216" t="s">
        <v>124</v>
      </c>
      <c r="E162" s="217" t="s">
        <v>265</v>
      </c>
      <c r="F162" s="218" t="s">
        <v>418</v>
      </c>
      <c r="G162" s="219" t="s">
        <v>127</v>
      </c>
      <c r="H162" s="220">
        <v>1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44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128</v>
      </c>
      <c r="AT162" s="228" t="s">
        <v>124</v>
      </c>
      <c r="AU162" s="228" t="s">
        <v>89</v>
      </c>
      <c r="AY162" s="14" t="s">
        <v>121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87</v>
      </c>
      <c r="BK162" s="229">
        <f>ROUND(I162*H162,2)</f>
        <v>0</v>
      </c>
      <c r="BL162" s="14" t="s">
        <v>128</v>
      </c>
      <c r="BM162" s="228" t="s">
        <v>267</v>
      </c>
    </row>
    <row r="163" s="2" customFormat="1" ht="24.15" customHeight="1">
      <c r="A163" s="35"/>
      <c r="B163" s="36"/>
      <c r="C163" s="216" t="s">
        <v>253</v>
      </c>
      <c r="D163" s="216" t="s">
        <v>124</v>
      </c>
      <c r="E163" s="217" t="s">
        <v>281</v>
      </c>
      <c r="F163" s="218" t="s">
        <v>282</v>
      </c>
      <c r="G163" s="219" t="s">
        <v>127</v>
      </c>
      <c r="H163" s="220">
        <v>10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44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128</v>
      </c>
      <c r="AT163" s="228" t="s">
        <v>124</v>
      </c>
      <c r="AU163" s="228" t="s">
        <v>89</v>
      </c>
      <c r="AY163" s="14" t="s">
        <v>121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87</v>
      </c>
      <c r="BK163" s="229">
        <f>ROUND(I163*H163,2)</f>
        <v>0</v>
      </c>
      <c r="BL163" s="14" t="s">
        <v>128</v>
      </c>
      <c r="BM163" s="228" t="s">
        <v>283</v>
      </c>
    </row>
    <row r="164" s="2" customFormat="1" ht="24.15" customHeight="1">
      <c r="A164" s="35"/>
      <c r="B164" s="36"/>
      <c r="C164" s="216" t="s">
        <v>257</v>
      </c>
      <c r="D164" s="216" t="s">
        <v>124</v>
      </c>
      <c r="E164" s="217" t="s">
        <v>285</v>
      </c>
      <c r="F164" s="218" t="s">
        <v>286</v>
      </c>
      <c r="G164" s="219" t="s">
        <v>127</v>
      </c>
      <c r="H164" s="220">
        <v>1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44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128</v>
      </c>
      <c r="AT164" s="228" t="s">
        <v>124</v>
      </c>
      <c r="AU164" s="228" t="s">
        <v>89</v>
      </c>
      <c r="AY164" s="14" t="s">
        <v>121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87</v>
      </c>
      <c r="BK164" s="229">
        <f>ROUND(I164*H164,2)</f>
        <v>0</v>
      </c>
      <c r="BL164" s="14" t="s">
        <v>128</v>
      </c>
      <c r="BM164" s="228" t="s">
        <v>287</v>
      </c>
    </row>
    <row r="165" s="2" customFormat="1" ht="24.15" customHeight="1">
      <c r="A165" s="35"/>
      <c r="B165" s="36"/>
      <c r="C165" s="216" t="s">
        <v>261</v>
      </c>
      <c r="D165" s="216" t="s">
        <v>124</v>
      </c>
      <c r="E165" s="217" t="s">
        <v>289</v>
      </c>
      <c r="F165" s="218" t="s">
        <v>290</v>
      </c>
      <c r="G165" s="219" t="s">
        <v>127</v>
      </c>
      <c r="H165" s="220">
        <v>2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44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128</v>
      </c>
      <c r="AT165" s="228" t="s">
        <v>124</v>
      </c>
      <c r="AU165" s="228" t="s">
        <v>89</v>
      </c>
      <c r="AY165" s="14" t="s">
        <v>121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87</v>
      </c>
      <c r="BK165" s="229">
        <f>ROUND(I165*H165,2)</f>
        <v>0</v>
      </c>
      <c r="BL165" s="14" t="s">
        <v>128</v>
      </c>
      <c r="BM165" s="228" t="s">
        <v>291</v>
      </c>
    </row>
    <row r="166" s="2" customFormat="1" ht="24.15" customHeight="1">
      <c r="A166" s="35"/>
      <c r="B166" s="36"/>
      <c r="C166" s="216" t="s">
        <v>264</v>
      </c>
      <c r="D166" s="216" t="s">
        <v>124</v>
      </c>
      <c r="E166" s="217" t="s">
        <v>293</v>
      </c>
      <c r="F166" s="218" t="s">
        <v>294</v>
      </c>
      <c r="G166" s="219" t="s">
        <v>127</v>
      </c>
      <c r="H166" s="220">
        <v>2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44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128</v>
      </c>
      <c r="AT166" s="228" t="s">
        <v>124</v>
      </c>
      <c r="AU166" s="228" t="s">
        <v>89</v>
      </c>
      <c r="AY166" s="14" t="s">
        <v>121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87</v>
      </c>
      <c r="BK166" s="229">
        <f>ROUND(I166*H166,2)</f>
        <v>0</v>
      </c>
      <c r="BL166" s="14" t="s">
        <v>128</v>
      </c>
      <c r="BM166" s="228" t="s">
        <v>295</v>
      </c>
    </row>
    <row r="167" s="2" customFormat="1" ht="24.15" customHeight="1">
      <c r="A167" s="35"/>
      <c r="B167" s="36"/>
      <c r="C167" s="216" t="s">
        <v>268</v>
      </c>
      <c r="D167" s="216" t="s">
        <v>124</v>
      </c>
      <c r="E167" s="217" t="s">
        <v>297</v>
      </c>
      <c r="F167" s="218" t="s">
        <v>419</v>
      </c>
      <c r="G167" s="219" t="s">
        <v>127</v>
      </c>
      <c r="H167" s="220">
        <v>2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44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128</v>
      </c>
      <c r="AT167" s="228" t="s">
        <v>124</v>
      </c>
      <c r="AU167" s="228" t="s">
        <v>89</v>
      </c>
      <c r="AY167" s="14" t="s">
        <v>121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87</v>
      </c>
      <c r="BK167" s="229">
        <f>ROUND(I167*H167,2)</f>
        <v>0</v>
      </c>
      <c r="BL167" s="14" t="s">
        <v>128</v>
      </c>
      <c r="BM167" s="228" t="s">
        <v>299</v>
      </c>
    </row>
    <row r="168" s="2" customFormat="1" ht="24.15" customHeight="1">
      <c r="A168" s="35"/>
      <c r="B168" s="36"/>
      <c r="C168" s="216" t="s">
        <v>272</v>
      </c>
      <c r="D168" s="216" t="s">
        <v>124</v>
      </c>
      <c r="E168" s="217" t="s">
        <v>301</v>
      </c>
      <c r="F168" s="218" t="s">
        <v>302</v>
      </c>
      <c r="G168" s="219" t="s">
        <v>127</v>
      </c>
      <c r="H168" s="220">
        <v>1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44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128</v>
      </c>
      <c r="AT168" s="228" t="s">
        <v>124</v>
      </c>
      <c r="AU168" s="228" t="s">
        <v>89</v>
      </c>
      <c r="AY168" s="14" t="s">
        <v>121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87</v>
      </c>
      <c r="BK168" s="229">
        <f>ROUND(I168*H168,2)</f>
        <v>0</v>
      </c>
      <c r="BL168" s="14" t="s">
        <v>128</v>
      </c>
      <c r="BM168" s="228" t="s">
        <v>303</v>
      </c>
    </row>
    <row r="169" s="12" customFormat="1" ht="22.8" customHeight="1">
      <c r="A169" s="12"/>
      <c r="B169" s="200"/>
      <c r="C169" s="201"/>
      <c r="D169" s="202" t="s">
        <v>78</v>
      </c>
      <c r="E169" s="214" t="s">
        <v>304</v>
      </c>
      <c r="F169" s="214" t="s">
        <v>420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SUM(P170:P178)</f>
        <v>0</v>
      </c>
      <c r="Q169" s="208"/>
      <c r="R169" s="209">
        <f>SUM(R170:R178)</f>
        <v>0</v>
      </c>
      <c r="S169" s="208"/>
      <c r="T169" s="210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87</v>
      </c>
      <c r="AT169" s="212" t="s">
        <v>78</v>
      </c>
      <c r="AU169" s="212" t="s">
        <v>87</v>
      </c>
      <c r="AY169" s="211" t="s">
        <v>121</v>
      </c>
      <c r="BK169" s="213">
        <f>SUM(BK170:BK178)</f>
        <v>0</v>
      </c>
    </row>
    <row r="170" s="2" customFormat="1" ht="24.15" customHeight="1">
      <c r="A170" s="35"/>
      <c r="B170" s="36"/>
      <c r="C170" s="216" t="s">
        <v>276</v>
      </c>
      <c r="D170" s="216" t="s">
        <v>124</v>
      </c>
      <c r="E170" s="217" t="s">
        <v>307</v>
      </c>
      <c r="F170" s="218" t="s">
        <v>421</v>
      </c>
      <c r="G170" s="219" t="s">
        <v>127</v>
      </c>
      <c r="H170" s="220">
        <v>7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44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128</v>
      </c>
      <c r="AT170" s="228" t="s">
        <v>124</v>
      </c>
      <c r="AU170" s="228" t="s">
        <v>89</v>
      </c>
      <c r="AY170" s="14" t="s">
        <v>121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87</v>
      </c>
      <c r="BK170" s="229">
        <f>ROUND(I170*H170,2)</f>
        <v>0</v>
      </c>
      <c r="BL170" s="14" t="s">
        <v>128</v>
      </c>
      <c r="BM170" s="228" t="s">
        <v>309</v>
      </c>
    </row>
    <row r="171" s="2" customFormat="1" ht="24.15" customHeight="1">
      <c r="A171" s="35"/>
      <c r="B171" s="36"/>
      <c r="C171" s="216" t="s">
        <v>280</v>
      </c>
      <c r="D171" s="216" t="s">
        <v>124</v>
      </c>
      <c r="E171" s="217" t="s">
        <v>315</v>
      </c>
      <c r="F171" s="218" t="s">
        <v>422</v>
      </c>
      <c r="G171" s="219" t="s">
        <v>127</v>
      </c>
      <c r="H171" s="220">
        <v>4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44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128</v>
      </c>
      <c r="AT171" s="228" t="s">
        <v>124</v>
      </c>
      <c r="AU171" s="228" t="s">
        <v>89</v>
      </c>
      <c r="AY171" s="14" t="s">
        <v>121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87</v>
      </c>
      <c r="BK171" s="229">
        <f>ROUND(I171*H171,2)</f>
        <v>0</v>
      </c>
      <c r="BL171" s="14" t="s">
        <v>128</v>
      </c>
      <c r="BM171" s="228" t="s">
        <v>317</v>
      </c>
    </row>
    <row r="172" s="2" customFormat="1" ht="24.15" customHeight="1">
      <c r="A172" s="35"/>
      <c r="B172" s="36"/>
      <c r="C172" s="216" t="s">
        <v>284</v>
      </c>
      <c r="D172" s="216" t="s">
        <v>124</v>
      </c>
      <c r="E172" s="217" t="s">
        <v>319</v>
      </c>
      <c r="F172" s="218" t="s">
        <v>423</v>
      </c>
      <c r="G172" s="219" t="s">
        <v>127</v>
      </c>
      <c r="H172" s="220">
        <v>5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44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128</v>
      </c>
      <c r="AT172" s="228" t="s">
        <v>124</v>
      </c>
      <c r="AU172" s="228" t="s">
        <v>89</v>
      </c>
      <c r="AY172" s="14" t="s">
        <v>121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87</v>
      </c>
      <c r="BK172" s="229">
        <f>ROUND(I172*H172,2)</f>
        <v>0</v>
      </c>
      <c r="BL172" s="14" t="s">
        <v>128</v>
      </c>
      <c r="BM172" s="228" t="s">
        <v>321</v>
      </c>
    </row>
    <row r="173" s="2" customFormat="1" ht="21.75" customHeight="1">
      <c r="A173" s="35"/>
      <c r="B173" s="36"/>
      <c r="C173" s="216" t="s">
        <v>288</v>
      </c>
      <c r="D173" s="216" t="s">
        <v>124</v>
      </c>
      <c r="E173" s="217" t="s">
        <v>323</v>
      </c>
      <c r="F173" s="218" t="s">
        <v>424</v>
      </c>
      <c r="G173" s="219" t="s">
        <v>127</v>
      </c>
      <c r="H173" s="220">
        <v>5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44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128</v>
      </c>
      <c r="AT173" s="228" t="s">
        <v>124</v>
      </c>
      <c r="AU173" s="228" t="s">
        <v>89</v>
      </c>
      <c r="AY173" s="14" t="s">
        <v>121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87</v>
      </c>
      <c r="BK173" s="229">
        <f>ROUND(I173*H173,2)</f>
        <v>0</v>
      </c>
      <c r="BL173" s="14" t="s">
        <v>128</v>
      </c>
      <c r="BM173" s="228" t="s">
        <v>325</v>
      </c>
    </row>
    <row r="174" s="2" customFormat="1" ht="24.15" customHeight="1">
      <c r="A174" s="35"/>
      <c r="B174" s="36"/>
      <c r="C174" s="216" t="s">
        <v>292</v>
      </c>
      <c r="D174" s="216" t="s">
        <v>124</v>
      </c>
      <c r="E174" s="217" t="s">
        <v>327</v>
      </c>
      <c r="F174" s="218" t="s">
        <v>425</v>
      </c>
      <c r="G174" s="219" t="s">
        <v>127</v>
      </c>
      <c r="H174" s="220">
        <v>5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44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128</v>
      </c>
      <c r="AT174" s="228" t="s">
        <v>124</v>
      </c>
      <c r="AU174" s="228" t="s">
        <v>89</v>
      </c>
      <c r="AY174" s="14" t="s">
        <v>121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87</v>
      </c>
      <c r="BK174" s="229">
        <f>ROUND(I174*H174,2)</f>
        <v>0</v>
      </c>
      <c r="BL174" s="14" t="s">
        <v>128</v>
      </c>
      <c r="BM174" s="228" t="s">
        <v>329</v>
      </c>
    </row>
    <row r="175" s="2" customFormat="1" ht="24.15" customHeight="1">
      <c r="A175" s="35"/>
      <c r="B175" s="36"/>
      <c r="C175" s="216" t="s">
        <v>296</v>
      </c>
      <c r="D175" s="216" t="s">
        <v>124</v>
      </c>
      <c r="E175" s="217" t="s">
        <v>331</v>
      </c>
      <c r="F175" s="218" t="s">
        <v>426</v>
      </c>
      <c r="G175" s="219" t="s">
        <v>127</v>
      </c>
      <c r="H175" s="220">
        <v>2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44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128</v>
      </c>
      <c r="AT175" s="228" t="s">
        <v>124</v>
      </c>
      <c r="AU175" s="228" t="s">
        <v>89</v>
      </c>
      <c r="AY175" s="14" t="s">
        <v>121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87</v>
      </c>
      <c r="BK175" s="229">
        <f>ROUND(I175*H175,2)</f>
        <v>0</v>
      </c>
      <c r="BL175" s="14" t="s">
        <v>128</v>
      </c>
      <c r="BM175" s="228" t="s">
        <v>333</v>
      </c>
    </row>
    <row r="176" s="2" customFormat="1" ht="24.15" customHeight="1">
      <c r="A176" s="35"/>
      <c r="B176" s="36"/>
      <c r="C176" s="216" t="s">
        <v>300</v>
      </c>
      <c r="D176" s="216" t="s">
        <v>124</v>
      </c>
      <c r="E176" s="217" t="s">
        <v>335</v>
      </c>
      <c r="F176" s="218" t="s">
        <v>427</v>
      </c>
      <c r="G176" s="219" t="s">
        <v>127</v>
      </c>
      <c r="H176" s="220">
        <v>2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44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128</v>
      </c>
      <c r="AT176" s="228" t="s">
        <v>124</v>
      </c>
      <c r="AU176" s="228" t="s">
        <v>89</v>
      </c>
      <c r="AY176" s="14" t="s">
        <v>121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87</v>
      </c>
      <c r="BK176" s="229">
        <f>ROUND(I176*H176,2)</f>
        <v>0</v>
      </c>
      <c r="BL176" s="14" t="s">
        <v>128</v>
      </c>
      <c r="BM176" s="228" t="s">
        <v>337</v>
      </c>
    </row>
    <row r="177" s="2" customFormat="1" ht="24.15" customHeight="1">
      <c r="A177" s="35"/>
      <c r="B177" s="36"/>
      <c r="C177" s="216" t="s">
        <v>306</v>
      </c>
      <c r="D177" s="216" t="s">
        <v>124</v>
      </c>
      <c r="E177" s="217" t="s">
        <v>428</v>
      </c>
      <c r="F177" s="218" t="s">
        <v>429</v>
      </c>
      <c r="G177" s="219" t="s">
        <v>127</v>
      </c>
      <c r="H177" s="220">
        <v>1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44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128</v>
      </c>
      <c r="AT177" s="228" t="s">
        <v>124</v>
      </c>
      <c r="AU177" s="228" t="s">
        <v>89</v>
      </c>
      <c r="AY177" s="14" t="s">
        <v>121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87</v>
      </c>
      <c r="BK177" s="229">
        <f>ROUND(I177*H177,2)</f>
        <v>0</v>
      </c>
      <c r="BL177" s="14" t="s">
        <v>128</v>
      </c>
      <c r="BM177" s="228" t="s">
        <v>430</v>
      </c>
    </row>
    <row r="178" s="2" customFormat="1" ht="24.15" customHeight="1">
      <c r="A178" s="35"/>
      <c r="B178" s="36"/>
      <c r="C178" s="216" t="s">
        <v>310</v>
      </c>
      <c r="D178" s="216" t="s">
        <v>124</v>
      </c>
      <c r="E178" s="217" t="s">
        <v>431</v>
      </c>
      <c r="F178" s="218" t="s">
        <v>432</v>
      </c>
      <c r="G178" s="219" t="s">
        <v>127</v>
      </c>
      <c r="H178" s="220">
        <v>1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44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128</v>
      </c>
      <c r="AT178" s="228" t="s">
        <v>124</v>
      </c>
      <c r="AU178" s="228" t="s">
        <v>89</v>
      </c>
      <c r="AY178" s="14" t="s">
        <v>121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87</v>
      </c>
      <c r="BK178" s="229">
        <f>ROUND(I178*H178,2)</f>
        <v>0</v>
      </c>
      <c r="BL178" s="14" t="s">
        <v>128</v>
      </c>
      <c r="BM178" s="228" t="s">
        <v>433</v>
      </c>
    </row>
    <row r="179" s="12" customFormat="1" ht="22.8" customHeight="1">
      <c r="A179" s="12"/>
      <c r="B179" s="200"/>
      <c r="C179" s="201"/>
      <c r="D179" s="202" t="s">
        <v>78</v>
      </c>
      <c r="E179" s="214" t="s">
        <v>342</v>
      </c>
      <c r="F179" s="214" t="s">
        <v>434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SUM(P180:P198)</f>
        <v>0</v>
      </c>
      <c r="Q179" s="208"/>
      <c r="R179" s="209">
        <f>SUM(R180:R198)</f>
        <v>0</v>
      </c>
      <c r="S179" s="208"/>
      <c r="T179" s="210">
        <f>SUM(T180:T198)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87</v>
      </c>
      <c r="AT179" s="212" t="s">
        <v>78</v>
      </c>
      <c r="AU179" s="212" t="s">
        <v>87</v>
      </c>
      <c r="AY179" s="211" t="s">
        <v>121</v>
      </c>
      <c r="BK179" s="213">
        <f>SUM(BK180:BK198)</f>
        <v>0</v>
      </c>
    </row>
    <row r="180" s="2" customFormat="1" ht="24.15" customHeight="1">
      <c r="A180" s="35"/>
      <c r="B180" s="36"/>
      <c r="C180" s="216" t="s">
        <v>314</v>
      </c>
      <c r="D180" s="216" t="s">
        <v>124</v>
      </c>
      <c r="E180" s="217" t="s">
        <v>345</v>
      </c>
      <c r="F180" s="218" t="s">
        <v>435</v>
      </c>
      <c r="G180" s="219" t="s">
        <v>157</v>
      </c>
      <c r="H180" s="220">
        <v>2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44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128</v>
      </c>
      <c r="AT180" s="228" t="s">
        <v>124</v>
      </c>
      <c r="AU180" s="228" t="s">
        <v>89</v>
      </c>
      <c r="AY180" s="14" t="s">
        <v>121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87</v>
      </c>
      <c r="BK180" s="229">
        <f>ROUND(I180*H180,2)</f>
        <v>0</v>
      </c>
      <c r="BL180" s="14" t="s">
        <v>128</v>
      </c>
      <c r="BM180" s="228" t="s">
        <v>347</v>
      </c>
    </row>
    <row r="181" s="2" customFormat="1" ht="24.15" customHeight="1">
      <c r="A181" s="35"/>
      <c r="B181" s="36"/>
      <c r="C181" s="216" t="s">
        <v>318</v>
      </c>
      <c r="D181" s="216" t="s">
        <v>124</v>
      </c>
      <c r="E181" s="217" t="s">
        <v>349</v>
      </c>
      <c r="F181" s="218" t="s">
        <v>436</v>
      </c>
      <c r="G181" s="219" t="s">
        <v>157</v>
      </c>
      <c r="H181" s="220">
        <v>4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44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128</v>
      </c>
      <c r="AT181" s="228" t="s">
        <v>124</v>
      </c>
      <c r="AU181" s="228" t="s">
        <v>89</v>
      </c>
      <c r="AY181" s="14" t="s">
        <v>121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87</v>
      </c>
      <c r="BK181" s="229">
        <f>ROUND(I181*H181,2)</f>
        <v>0</v>
      </c>
      <c r="BL181" s="14" t="s">
        <v>128</v>
      </c>
      <c r="BM181" s="228" t="s">
        <v>351</v>
      </c>
    </row>
    <row r="182" s="2" customFormat="1" ht="24.15" customHeight="1">
      <c r="A182" s="35"/>
      <c r="B182" s="36"/>
      <c r="C182" s="216" t="s">
        <v>322</v>
      </c>
      <c r="D182" s="216" t="s">
        <v>124</v>
      </c>
      <c r="E182" s="217" t="s">
        <v>437</v>
      </c>
      <c r="F182" s="218" t="s">
        <v>438</v>
      </c>
      <c r="G182" s="219" t="s">
        <v>157</v>
      </c>
      <c r="H182" s="220">
        <v>8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44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128</v>
      </c>
      <c r="AT182" s="228" t="s">
        <v>124</v>
      </c>
      <c r="AU182" s="228" t="s">
        <v>89</v>
      </c>
      <c r="AY182" s="14" t="s">
        <v>121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87</v>
      </c>
      <c r="BK182" s="229">
        <f>ROUND(I182*H182,2)</f>
        <v>0</v>
      </c>
      <c r="BL182" s="14" t="s">
        <v>128</v>
      </c>
      <c r="BM182" s="228" t="s">
        <v>439</v>
      </c>
    </row>
    <row r="183" s="2" customFormat="1" ht="24.15" customHeight="1">
      <c r="A183" s="35"/>
      <c r="B183" s="36"/>
      <c r="C183" s="216" t="s">
        <v>326</v>
      </c>
      <c r="D183" s="216" t="s">
        <v>124</v>
      </c>
      <c r="E183" s="217" t="s">
        <v>440</v>
      </c>
      <c r="F183" s="218" t="s">
        <v>441</v>
      </c>
      <c r="G183" s="219" t="s">
        <v>157</v>
      </c>
      <c r="H183" s="220">
        <v>3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44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128</v>
      </c>
      <c r="AT183" s="228" t="s">
        <v>124</v>
      </c>
      <c r="AU183" s="228" t="s">
        <v>89</v>
      </c>
      <c r="AY183" s="14" t="s">
        <v>121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87</v>
      </c>
      <c r="BK183" s="229">
        <f>ROUND(I183*H183,2)</f>
        <v>0</v>
      </c>
      <c r="BL183" s="14" t="s">
        <v>128</v>
      </c>
      <c r="BM183" s="228" t="s">
        <v>442</v>
      </c>
    </row>
    <row r="184" s="2" customFormat="1" ht="24.15" customHeight="1">
      <c r="A184" s="35"/>
      <c r="B184" s="36"/>
      <c r="C184" s="216" t="s">
        <v>330</v>
      </c>
      <c r="D184" s="216" t="s">
        <v>124</v>
      </c>
      <c r="E184" s="217" t="s">
        <v>443</v>
      </c>
      <c r="F184" s="218" t="s">
        <v>444</v>
      </c>
      <c r="G184" s="219" t="s">
        <v>157</v>
      </c>
      <c r="H184" s="220">
        <v>7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44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128</v>
      </c>
      <c r="AT184" s="228" t="s">
        <v>124</v>
      </c>
      <c r="AU184" s="228" t="s">
        <v>89</v>
      </c>
      <c r="AY184" s="14" t="s">
        <v>121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87</v>
      </c>
      <c r="BK184" s="229">
        <f>ROUND(I184*H184,2)</f>
        <v>0</v>
      </c>
      <c r="BL184" s="14" t="s">
        <v>128</v>
      </c>
      <c r="BM184" s="228" t="s">
        <v>445</v>
      </c>
    </row>
    <row r="185" s="2" customFormat="1" ht="24.15" customHeight="1">
      <c r="A185" s="35"/>
      <c r="B185" s="36"/>
      <c r="C185" s="216" t="s">
        <v>334</v>
      </c>
      <c r="D185" s="216" t="s">
        <v>124</v>
      </c>
      <c r="E185" s="217" t="s">
        <v>446</v>
      </c>
      <c r="F185" s="218" t="s">
        <v>447</v>
      </c>
      <c r="G185" s="219" t="s">
        <v>157</v>
      </c>
      <c r="H185" s="220">
        <v>1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44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128</v>
      </c>
      <c r="AT185" s="228" t="s">
        <v>124</v>
      </c>
      <c r="AU185" s="228" t="s">
        <v>89</v>
      </c>
      <c r="AY185" s="14" t="s">
        <v>121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87</v>
      </c>
      <c r="BK185" s="229">
        <f>ROUND(I185*H185,2)</f>
        <v>0</v>
      </c>
      <c r="BL185" s="14" t="s">
        <v>128</v>
      </c>
      <c r="BM185" s="228" t="s">
        <v>448</v>
      </c>
    </row>
    <row r="186" s="2" customFormat="1" ht="24.15" customHeight="1">
      <c r="A186" s="35"/>
      <c r="B186" s="36"/>
      <c r="C186" s="216" t="s">
        <v>338</v>
      </c>
      <c r="D186" s="216" t="s">
        <v>124</v>
      </c>
      <c r="E186" s="217" t="s">
        <v>353</v>
      </c>
      <c r="F186" s="218" t="s">
        <v>449</v>
      </c>
      <c r="G186" s="219" t="s">
        <v>157</v>
      </c>
      <c r="H186" s="220">
        <v>1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44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128</v>
      </c>
      <c r="AT186" s="228" t="s">
        <v>124</v>
      </c>
      <c r="AU186" s="228" t="s">
        <v>89</v>
      </c>
      <c r="AY186" s="14" t="s">
        <v>121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87</v>
      </c>
      <c r="BK186" s="229">
        <f>ROUND(I186*H186,2)</f>
        <v>0</v>
      </c>
      <c r="BL186" s="14" t="s">
        <v>128</v>
      </c>
      <c r="BM186" s="228" t="s">
        <v>355</v>
      </c>
    </row>
    <row r="187" s="2" customFormat="1" ht="24.15" customHeight="1">
      <c r="A187" s="35"/>
      <c r="B187" s="36"/>
      <c r="C187" s="216" t="s">
        <v>344</v>
      </c>
      <c r="D187" s="216" t="s">
        <v>124</v>
      </c>
      <c r="E187" s="217" t="s">
        <v>357</v>
      </c>
      <c r="F187" s="218" t="s">
        <v>450</v>
      </c>
      <c r="G187" s="219" t="s">
        <v>157</v>
      </c>
      <c r="H187" s="220">
        <v>1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44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128</v>
      </c>
      <c r="AT187" s="228" t="s">
        <v>124</v>
      </c>
      <c r="AU187" s="228" t="s">
        <v>89</v>
      </c>
      <c r="AY187" s="14" t="s">
        <v>121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87</v>
      </c>
      <c r="BK187" s="229">
        <f>ROUND(I187*H187,2)</f>
        <v>0</v>
      </c>
      <c r="BL187" s="14" t="s">
        <v>128</v>
      </c>
      <c r="BM187" s="228" t="s">
        <v>359</v>
      </c>
    </row>
    <row r="188" s="2" customFormat="1" ht="24.15" customHeight="1">
      <c r="A188" s="35"/>
      <c r="B188" s="36"/>
      <c r="C188" s="216" t="s">
        <v>348</v>
      </c>
      <c r="D188" s="216" t="s">
        <v>124</v>
      </c>
      <c r="E188" s="217" t="s">
        <v>361</v>
      </c>
      <c r="F188" s="218" t="s">
        <v>362</v>
      </c>
      <c r="G188" s="219" t="s">
        <v>157</v>
      </c>
      <c r="H188" s="220">
        <v>1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44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128</v>
      </c>
      <c r="AT188" s="228" t="s">
        <v>124</v>
      </c>
      <c r="AU188" s="228" t="s">
        <v>89</v>
      </c>
      <c r="AY188" s="14" t="s">
        <v>121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87</v>
      </c>
      <c r="BK188" s="229">
        <f>ROUND(I188*H188,2)</f>
        <v>0</v>
      </c>
      <c r="BL188" s="14" t="s">
        <v>128</v>
      </c>
      <c r="BM188" s="228" t="s">
        <v>363</v>
      </c>
    </row>
    <row r="189" s="2" customFormat="1" ht="24.15" customHeight="1">
      <c r="A189" s="35"/>
      <c r="B189" s="36"/>
      <c r="C189" s="216" t="s">
        <v>352</v>
      </c>
      <c r="D189" s="216" t="s">
        <v>124</v>
      </c>
      <c r="E189" s="217" t="s">
        <v>365</v>
      </c>
      <c r="F189" s="218" t="s">
        <v>451</v>
      </c>
      <c r="G189" s="219" t="s">
        <v>157</v>
      </c>
      <c r="H189" s="220">
        <v>2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44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128</v>
      </c>
      <c r="AT189" s="228" t="s">
        <v>124</v>
      </c>
      <c r="AU189" s="228" t="s">
        <v>89</v>
      </c>
      <c r="AY189" s="14" t="s">
        <v>121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87</v>
      </c>
      <c r="BK189" s="229">
        <f>ROUND(I189*H189,2)</f>
        <v>0</v>
      </c>
      <c r="BL189" s="14" t="s">
        <v>128</v>
      </c>
      <c r="BM189" s="228" t="s">
        <v>367</v>
      </c>
    </row>
    <row r="190" s="2" customFormat="1" ht="24.15" customHeight="1">
      <c r="A190" s="35"/>
      <c r="B190" s="36"/>
      <c r="C190" s="216" t="s">
        <v>356</v>
      </c>
      <c r="D190" s="216" t="s">
        <v>124</v>
      </c>
      <c r="E190" s="217" t="s">
        <v>369</v>
      </c>
      <c r="F190" s="218" t="s">
        <v>452</v>
      </c>
      <c r="G190" s="219" t="s">
        <v>157</v>
      </c>
      <c r="H190" s="220">
        <v>1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44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128</v>
      </c>
      <c r="AT190" s="228" t="s">
        <v>124</v>
      </c>
      <c r="AU190" s="228" t="s">
        <v>89</v>
      </c>
      <c r="AY190" s="14" t="s">
        <v>121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87</v>
      </c>
      <c r="BK190" s="229">
        <f>ROUND(I190*H190,2)</f>
        <v>0</v>
      </c>
      <c r="BL190" s="14" t="s">
        <v>128</v>
      </c>
      <c r="BM190" s="228" t="s">
        <v>371</v>
      </c>
    </row>
    <row r="191" s="2" customFormat="1" ht="24.15" customHeight="1">
      <c r="A191" s="35"/>
      <c r="B191" s="36"/>
      <c r="C191" s="216" t="s">
        <v>360</v>
      </c>
      <c r="D191" s="216" t="s">
        <v>124</v>
      </c>
      <c r="E191" s="217" t="s">
        <v>373</v>
      </c>
      <c r="F191" s="218" t="s">
        <v>453</v>
      </c>
      <c r="G191" s="219" t="s">
        <v>157</v>
      </c>
      <c r="H191" s="220">
        <v>2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44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128</v>
      </c>
      <c r="AT191" s="228" t="s">
        <v>124</v>
      </c>
      <c r="AU191" s="228" t="s">
        <v>89</v>
      </c>
      <c r="AY191" s="14" t="s">
        <v>121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87</v>
      </c>
      <c r="BK191" s="229">
        <f>ROUND(I191*H191,2)</f>
        <v>0</v>
      </c>
      <c r="BL191" s="14" t="s">
        <v>128</v>
      </c>
      <c r="BM191" s="228" t="s">
        <v>375</v>
      </c>
    </row>
    <row r="192" s="2" customFormat="1" ht="24.15" customHeight="1">
      <c r="A192" s="35"/>
      <c r="B192" s="36"/>
      <c r="C192" s="216" t="s">
        <v>364</v>
      </c>
      <c r="D192" s="216" t="s">
        <v>124</v>
      </c>
      <c r="E192" s="217" t="s">
        <v>377</v>
      </c>
      <c r="F192" s="218" t="s">
        <v>454</v>
      </c>
      <c r="G192" s="219" t="s">
        <v>157</v>
      </c>
      <c r="H192" s="220">
        <v>4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44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128</v>
      </c>
      <c r="AT192" s="228" t="s">
        <v>124</v>
      </c>
      <c r="AU192" s="228" t="s">
        <v>89</v>
      </c>
      <c r="AY192" s="14" t="s">
        <v>121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87</v>
      </c>
      <c r="BK192" s="229">
        <f>ROUND(I192*H192,2)</f>
        <v>0</v>
      </c>
      <c r="BL192" s="14" t="s">
        <v>128</v>
      </c>
      <c r="BM192" s="228" t="s">
        <v>379</v>
      </c>
    </row>
    <row r="193" s="2" customFormat="1" ht="24.15" customHeight="1">
      <c r="A193" s="35"/>
      <c r="B193" s="36"/>
      <c r="C193" s="216" t="s">
        <v>368</v>
      </c>
      <c r="D193" s="216" t="s">
        <v>124</v>
      </c>
      <c r="E193" s="217" t="s">
        <v>381</v>
      </c>
      <c r="F193" s="218" t="s">
        <v>455</v>
      </c>
      <c r="G193" s="219" t="s">
        <v>157</v>
      </c>
      <c r="H193" s="220">
        <v>1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44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128</v>
      </c>
      <c r="AT193" s="228" t="s">
        <v>124</v>
      </c>
      <c r="AU193" s="228" t="s">
        <v>89</v>
      </c>
      <c r="AY193" s="14" t="s">
        <v>121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87</v>
      </c>
      <c r="BK193" s="229">
        <f>ROUND(I193*H193,2)</f>
        <v>0</v>
      </c>
      <c r="BL193" s="14" t="s">
        <v>128</v>
      </c>
      <c r="BM193" s="228" t="s">
        <v>383</v>
      </c>
    </row>
    <row r="194" s="2" customFormat="1" ht="24.15" customHeight="1">
      <c r="A194" s="35"/>
      <c r="B194" s="36"/>
      <c r="C194" s="216" t="s">
        <v>372</v>
      </c>
      <c r="D194" s="216" t="s">
        <v>124</v>
      </c>
      <c r="E194" s="217" t="s">
        <v>456</v>
      </c>
      <c r="F194" s="218" t="s">
        <v>457</v>
      </c>
      <c r="G194" s="219" t="s">
        <v>157</v>
      </c>
      <c r="H194" s="220">
        <v>1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44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128</v>
      </c>
      <c r="AT194" s="228" t="s">
        <v>124</v>
      </c>
      <c r="AU194" s="228" t="s">
        <v>89</v>
      </c>
      <c r="AY194" s="14" t="s">
        <v>121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87</v>
      </c>
      <c r="BK194" s="229">
        <f>ROUND(I194*H194,2)</f>
        <v>0</v>
      </c>
      <c r="BL194" s="14" t="s">
        <v>128</v>
      </c>
      <c r="BM194" s="228" t="s">
        <v>458</v>
      </c>
    </row>
    <row r="195" s="2" customFormat="1" ht="24.15" customHeight="1">
      <c r="A195" s="35"/>
      <c r="B195" s="36"/>
      <c r="C195" s="216" t="s">
        <v>376</v>
      </c>
      <c r="D195" s="216" t="s">
        <v>124</v>
      </c>
      <c r="E195" s="217" t="s">
        <v>459</v>
      </c>
      <c r="F195" s="218" t="s">
        <v>460</v>
      </c>
      <c r="G195" s="219" t="s">
        <v>127</v>
      </c>
      <c r="H195" s="220">
        <v>1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44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128</v>
      </c>
      <c r="AT195" s="228" t="s">
        <v>124</v>
      </c>
      <c r="AU195" s="228" t="s">
        <v>89</v>
      </c>
      <c r="AY195" s="14" t="s">
        <v>121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87</v>
      </c>
      <c r="BK195" s="229">
        <f>ROUND(I195*H195,2)</f>
        <v>0</v>
      </c>
      <c r="BL195" s="14" t="s">
        <v>128</v>
      </c>
      <c r="BM195" s="228" t="s">
        <v>461</v>
      </c>
    </row>
    <row r="196" s="2" customFormat="1" ht="24.15" customHeight="1">
      <c r="A196" s="35"/>
      <c r="B196" s="36"/>
      <c r="C196" s="216" t="s">
        <v>380</v>
      </c>
      <c r="D196" s="216" t="s">
        <v>124</v>
      </c>
      <c r="E196" s="217" t="s">
        <v>462</v>
      </c>
      <c r="F196" s="218" t="s">
        <v>463</v>
      </c>
      <c r="G196" s="219" t="s">
        <v>127</v>
      </c>
      <c r="H196" s="220">
        <v>2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44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128</v>
      </c>
      <c r="AT196" s="228" t="s">
        <v>124</v>
      </c>
      <c r="AU196" s="228" t="s">
        <v>89</v>
      </c>
      <c r="AY196" s="14" t="s">
        <v>121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87</v>
      </c>
      <c r="BK196" s="229">
        <f>ROUND(I196*H196,2)</f>
        <v>0</v>
      </c>
      <c r="BL196" s="14" t="s">
        <v>128</v>
      </c>
      <c r="BM196" s="228" t="s">
        <v>464</v>
      </c>
    </row>
    <row r="197" s="2" customFormat="1" ht="24.15" customHeight="1">
      <c r="A197" s="35"/>
      <c r="B197" s="36"/>
      <c r="C197" s="216" t="s">
        <v>465</v>
      </c>
      <c r="D197" s="216" t="s">
        <v>124</v>
      </c>
      <c r="E197" s="217" t="s">
        <v>466</v>
      </c>
      <c r="F197" s="218" t="s">
        <v>467</v>
      </c>
      <c r="G197" s="219" t="s">
        <v>127</v>
      </c>
      <c r="H197" s="220">
        <v>2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44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128</v>
      </c>
      <c r="AT197" s="228" t="s">
        <v>124</v>
      </c>
      <c r="AU197" s="228" t="s">
        <v>89</v>
      </c>
      <c r="AY197" s="14" t="s">
        <v>121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87</v>
      </c>
      <c r="BK197" s="229">
        <f>ROUND(I197*H197,2)</f>
        <v>0</v>
      </c>
      <c r="BL197" s="14" t="s">
        <v>128</v>
      </c>
      <c r="BM197" s="228" t="s">
        <v>468</v>
      </c>
    </row>
    <row r="198" s="2" customFormat="1" ht="24.15" customHeight="1">
      <c r="A198" s="35"/>
      <c r="B198" s="36"/>
      <c r="C198" s="216" t="s">
        <v>469</v>
      </c>
      <c r="D198" s="216" t="s">
        <v>124</v>
      </c>
      <c r="E198" s="217" t="s">
        <v>470</v>
      </c>
      <c r="F198" s="218" t="s">
        <v>471</v>
      </c>
      <c r="G198" s="219" t="s">
        <v>127</v>
      </c>
      <c r="H198" s="220">
        <v>2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44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128</v>
      </c>
      <c r="AT198" s="228" t="s">
        <v>124</v>
      </c>
      <c r="AU198" s="228" t="s">
        <v>89</v>
      </c>
      <c r="AY198" s="14" t="s">
        <v>121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87</v>
      </c>
      <c r="BK198" s="229">
        <f>ROUND(I198*H198,2)</f>
        <v>0</v>
      </c>
      <c r="BL198" s="14" t="s">
        <v>128</v>
      </c>
      <c r="BM198" s="228" t="s">
        <v>472</v>
      </c>
    </row>
    <row r="199" s="12" customFormat="1" ht="22.8" customHeight="1">
      <c r="A199" s="12"/>
      <c r="B199" s="200"/>
      <c r="C199" s="201"/>
      <c r="D199" s="202" t="s">
        <v>78</v>
      </c>
      <c r="E199" s="214" t="s">
        <v>473</v>
      </c>
      <c r="F199" s="214" t="s">
        <v>474</v>
      </c>
      <c r="G199" s="201"/>
      <c r="H199" s="201"/>
      <c r="I199" s="204"/>
      <c r="J199" s="215">
        <f>BK199</f>
        <v>0</v>
      </c>
      <c r="K199" s="201"/>
      <c r="L199" s="206"/>
      <c r="M199" s="207"/>
      <c r="N199" s="208"/>
      <c r="O199" s="208"/>
      <c r="P199" s="209">
        <f>SUM(P200:P210)</f>
        <v>0</v>
      </c>
      <c r="Q199" s="208"/>
      <c r="R199" s="209">
        <f>SUM(R200:R210)</f>
        <v>0</v>
      </c>
      <c r="S199" s="208"/>
      <c r="T199" s="210">
        <f>SUM(T200:T210)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1" t="s">
        <v>87</v>
      </c>
      <c r="AT199" s="212" t="s">
        <v>78</v>
      </c>
      <c r="AU199" s="212" t="s">
        <v>87</v>
      </c>
      <c r="AY199" s="211" t="s">
        <v>121</v>
      </c>
      <c r="BK199" s="213">
        <f>SUM(BK200:BK210)</f>
        <v>0</v>
      </c>
    </row>
    <row r="200" s="2" customFormat="1" ht="24.15" customHeight="1">
      <c r="A200" s="35"/>
      <c r="B200" s="36"/>
      <c r="C200" s="216" t="s">
        <v>475</v>
      </c>
      <c r="D200" s="216" t="s">
        <v>124</v>
      </c>
      <c r="E200" s="217" t="s">
        <v>476</v>
      </c>
      <c r="F200" s="218" t="s">
        <v>477</v>
      </c>
      <c r="G200" s="219" t="s">
        <v>127</v>
      </c>
      <c r="H200" s="220">
        <v>4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44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128</v>
      </c>
      <c r="AT200" s="228" t="s">
        <v>124</v>
      </c>
      <c r="AU200" s="228" t="s">
        <v>89</v>
      </c>
      <c r="AY200" s="14" t="s">
        <v>121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87</v>
      </c>
      <c r="BK200" s="229">
        <f>ROUND(I200*H200,2)</f>
        <v>0</v>
      </c>
      <c r="BL200" s="14" t="s">
        <v>128</v>
      </c>
      <c r="BM200" s="228" t="s">
        <v>478</v>
      </c>
    </row>
    <row r="201" s="2" customFormat="1" ht="24.15" customHeight="1">
      <c r="A201" s="35"/>
      <c r="B201" s="36"/>
      <c r="C201" s="216" t="s">
        <v>479</v>
      </c>
      <c r="D201" s="216" t="s">
        <v>124</v>
      </c>
      <c r="E201" s="217" t="s">
        <v>480</v>
      </c>
      <c r="F201" s="218" t="s">
        <v>481</v>
      </c>
      <c r="G201" s="219" t="s">
        <v>127</v>
      </c>
      <c r="H201" s="220">
        <v>25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44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128</v>
      </c>
      <c r="AT201" s="228" t="s">
        <v>124</v>
      </c>
      <c r="AU201" s="228" t="s">
        <v>89</v>
      </c>
      <c r="AY201" s="14" t="s">
        <v>121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87</v>
      </c>
      <c r="BK201" s="229">
        <f>ROUND(I201*H201,2)</f>
        <v>0</v>
      </c>
      <c r="BL201" s="14" t="s">
        <v>128</v>
      </c>
      <c r="BM201" s="228" t="s">
        <v>482</v>
      </c>
    </row>
    <row r="202" s="2" customFormat="1" ht="37.8" customHeight="1">
      <c r="A202" s="35"/>
      <c r="B202" s="36"/>
      <c r="C202" s="216" t="s">
        <v>483</v>
      </c>
      <c r="D202" s="216" t="s">
        <v>124</v>
      </c>
      <c r="E202" s="217" t="s">
        <v>484</v>
      </c>
      <c r="F202" s="218" t="s">
        <v>485</v>
      </c>
      <c r="G202" s="219" t="s">
        <v>157</v>
      </c>
      <c r="H202" s="220">
        <v>1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44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128</v>
      </c>
      <c r="AT202" s="228" t="s">
        <v>124</v>
      </c>
      <c r="AU202" s="228" t="s">
        <v>89</v>
      </c>
      <c r="AY202" s="14" t="s">
        <v>121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87</v>
      </c>
      <c r="BK202" s="229">
        <f>ROUND(I202*H202,2)</f>
        <v>0</v>
      </c>
      <c r="BL202" s="14" t="s">
        <v>128</v>
      </c>
      <c r="BM202" s="228" t="s">
        <v>486</v>
      </c>
    </row>
    <row r="203" s="2" customFormat="1" ht="24.15" customHeight="1">
      <c r="A203" s="35"/>
      <c r="B203" s="36"/>
      <c r="C203" s="216" t="s">
        <v>487</v>
      </c>
      <c r="D203" s="216" t="s">
        <v>124</v>
      </c>
      <c r="E203" s="217" t="s">
        <v>488</v>
      </c>
      <c r="F203" s="218" t="s">
        <v>489</v>
      </c>
      <c r="G203" s="219" t="s">
        <v>127</v>
      </c>
      <c r="H203" s="220">
        <v>25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44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128</v>
      </c>
      <c r="AT203" s="228" t="s">
        <v>124</v>
      </c>
      <c r="AU203" s="228" t="s">
        <v>89</v>
      </c>
      <c r="AY203" s="14" t="s">
        <v>121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87</v>
      </c>
      <c r="BK203" s="229">
        <f>ROUND(I203*H203,2)</f>
        <v>0</v>
      </c>
      <c r="BL203" s="14" t="s">
        <v>128</v>
      </c>
      <c r="BM203" s="228" t="s">
        <v>490</v>
      </c>
    </row>
    <row r="204" s="2" customFormat="1" ht="24.15" customHeight="1">
      <c r="A204" s="35"/>
      <c r="B204" s="36"/>
      <c r="C204" s="216" t="s">
        <v>491</v>
      </c>
      <c r="D204" s="216" t="s">
        <v>124</v>
      </c>
      <c r="E204" s="217" t="s">
        <v>492</v>
      </c>
      <c r="F204" s="218" t="s">
        <v>493</v>
      </c>
      <c r="G204" s="219" t="s">
        <v>127</v>
      </c>
      <c r="H204" s="220">
        <v>1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44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128</v>
      </c>
      <c r="AT204" s="228" t="s">
        <v>124</v>
      </c>
      <c r="AU204" s="228" t="s">
        <v>89</v>
      </c>
      <c r="AY204" s="14" t="s">
        <v>121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87</v>
      </c>
      <c r="BK204" s="229">
        <f>ROUND(I204*H204,2)</f>
        <v>0</v>
      </c>
      <c r="BL204" s="14" t="s">
        <v>128</v>
      </c>
      <c r="BM204" s="228" t="s">
        <v>494</v>
      </c>
    </row>
    <row r="205" s="2" customFormat="1" ht="24.15" customHeight="1">
      <c r="A205" s="35"/>
      <c r="B205" s="36"/>
      <c r="C205" s="216" t="s">
        <v>495</v>
      </c>
      <c r="D205" s="216" t="s">
        <v>124</v>
      </c>
      <c r="E205" s="217" t="s">
        <v>496</v>
      </c>
      <c r="F205" s="218" t="s">
        <v>497</v>
      </c>
      <c r="G205" s="219" t="s">
        <v>127</v>
      </c>
      <c r="H205" s="220">
        <v>10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44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128</v>
      </c>
      <c r="AT205" s="228" t="s">
        <v>124</v>
      </c>
      <c r="AU205" s="228" t="s">
        <v>89</v>
      </c>
      <c r="AY205" s="14" t="s">
        <v>121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87</v>
      </c>
      <c r="BK205" s="229">
        <f>ROUND(I205*H205,2)</f>
        <v>0</v>
      </c>
      <c r="BL205" s="14" t="s">
        <v>128</v>
      </c>
      <c r="BM205" s="228" t="s">
        <v>498</v>
      </c>
    </row>
    <row r="206" s="2" customFormat="1" ht="24.15" customHeight="1">
      <c r="A206" s="35"/>
      <c r="B206" s="36"/>
      <c r="C206" s="216" t="s">
        <v>499</v>
      </c>
      <c r="D206" s="216" t="s">
        <v>124</v>
      </c>
      <c r="E206" s="217" t="s">
        <v>500</v>
      </c>
      <c r="F206" s="218" t="s">
        <v>501</v>
      </c>
      <c r="G206" s="219" t="s">
        <v>127</v>
      </c>
      <c r="H206" s="220">
        <v>1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44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128</v>
      </c>
      <c r="AT206" s="228" t="s">
        <v>124</v>
      </c>
      <c r="AU206" s="228" t="s">
        <v>89</v>
      </c>
      <c r="AY206" s="14" t="s">
        <v>121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87</v>
      </c>
      <c r="BK206" s="229">
        <f>ROUND(I206*H206,2)</f>
        <v>0</v>
      </c>
      <c r="BL206" s="14" t="s">
        <v>128</v>
      </c>
      <c r="BM206" s="228" t="s">
        <v>502</v>
      </c>
    </row>
    <row r="207" s="2" customFormat="1" ht="24.15" customHeight="1">
      <c r="A207" s="35"/>
      <c r="B207" s="36"/>
      <c r="C207" s="216" t="s">
        <v>503</v>
      </c>
      <c r="D207" s="216" t="s">
        <v>124</v>
      </c>
      <c r="E207" s="217" t="s">
        <v>504</v>
      </c>
      <c r="F207" s="218" t="s">
        <v>505</v>
      </c>
      <c r="G207" s="219" t="s">
        <v>127</v>
      </c>
      <c r="H207" s="220">
        <v>2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44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128</v>
      </c>
      <c r="AT207" s="228" t="s">
        <v>124</v>
      </c>
      <c r="AU207" s="228" t="s">
        <v>89</v>
      </c>
      <c r="AY207" s="14" t="s">
        <v>121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87</v>
      </c>
      <c r="BK207" s="229">
        <f>ROUND(I207*H207,2)</f>
        <v>0</v>
      </c>
      <c r="BL207" s="14" t="s">
        <v>128</v>
      </c>
      <c r="BM207" s="228" t="s">
        <v>506</v>
      </c>
    </row>
    <row r="208" s="2" customFormat="1" ht="24.15" customHeight="1">
      <c r="A208" s="35"/>
      <c r="B208" s="36"/>
      <c r="C208" s="216" t="s">
        <v>507</v>
      </c>
      <c r="D208" s="216" t="s">
        <v>124</v>
      </c>
      <c r="E208" s="217" t="s">
        <v>508</v>
      </c>
      <c r="F208" s="218" t="s">
        <v>509</v>
      </c>
      <c r="G208" s="219" t="s">
        <v>127</v>
      </c>
      <c r="H208" s="220">
        <v>2</v>
      </c>
      <c r="I208" s="221"/>
      <c r="J208" s="222">
        <f>ROUND(I208*H208,2)</f>
        <v>0</v>
      </c>
      <c r="K208" s="223"/>
      <c r="L208" s="41"/>
      <c r="M208" s="224" t="s">
        <v>1</v>
      </c>
      <c r="N208" s="225" t="s">
        <v>44</v>
      </c>
      <c r="O208" s="88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128</v>
      </c>
      <c r="AT208" s="228" t="s">
        <v>124</v>
      </c>
      <c r="AU208" s="228" t="s">
        <v>89</v>
      </c>
      <c r="AY208" s="14" t="s">
        <v>121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87</v>
      </c>
      <c r="BK208" s="229">
        <f>ROUND(I208*H208,2)</f>
        <v>0</v>
      </c>
      <c r="BL208" s="14" t="s">
        <v>128</v>
      </c>
      <c r="BM208" s="228" t="s">
        <v>510</v>
      </c>
    </row>
    <row r="209" s="2" customFormat="1" ht="24.15" customHeight="1">
      <c r="A209" s="35"/>
      <c r="B209" s="36"/>
      <c r="C209" s="216" t="s">
        <v>511</v>
      </c>
      <c r="D209" s="216" t="s">
        <v>124</v>
      </c>
      <c r="E209" s="217" t="s">
        <v>512</v>
      </c>
      <c r="F209" s="218" t="s">
        <v>513</v>
      </c>
      <c r="G209" s="219" t="s">
        <v>127</v>
      </c>
      <c r="H209" s="220">
        <v>2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44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128</v>
      </c>
      <c r="AT209" s="228" t="s">
        <v>124</v>
      </c>
      <c r="AU209" s="228" t="s">
        <v>89</v>
      </c>
      <c r="AY209" s="14" t="s">
        <v>121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87</v>
      </c>
      <c r="BK209" s="229">
        <f>ROUND(I209*H209,2)</f>
        <v>0</v>
      </c>
      <c r="BL209" s="14" t="s">
        <v>128</v>
      </c>
      <c r="BM209" s="228" t="s">
        <v>514</v>
      </c>
    </row>
    <row r="210" s="2" customFormat="1" ht="24.15" customHeight="1">
      <c r="A210" s="35"/>
      <c r="B210" s="36"/>
      <c r="C210" s="216" t="s">
        <v>515</v>
      </c>
      <c r="D210" s="216" t="s">
        <v>124</v>
      </c>
      <c r="E210" s="217" t="s">
        <v>516</v>
      </c>
      <c r="F210" s="218" t="s">
        <v>517</v>
      </c>
      <c r="G210" s="219" t="s">
        <v>127</v>
      </c>
      <c r="H210" s="220">
        <v>1</v>
      </c>
      <c r="I210" s="221"/>
      <c r="J210" s="222">
        <f>ROUND(I210*H210,2)</f>
        <v>0</v>
      </c>
      <c r="K210" s="223"/>
      <c r="L210" s="41"/>
      <c r="M210" s="224" t="s">
        <v>1</v>
      </c>
      <c r="N210" s="225" t="s">
        <v>44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128</v>
      </c>
      <c r="AT210" s="228" t="s">
        <v>124</v>
      </c>
      <c r="AU210" s="228" t="s">
        <v>89</v>
      </c>
      <c r="AY210" s="14" t="s">
        <v>121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87</v>
      </c>
      <c r="BK210" s="229">
        <f>ROUND(I210*H210,2)</f>
        <v>0</v>
      </c>
      <c r="BL210" s="14" t="s">
        <v>128</v>
      </c>
      <c r="BM210" s="228" t="s">
        <v>518</v>
      </c>
    </row>
    <row r="211" s="12" customFormat="1" ht="22.8" customHeight="1">
      <c r="A211" s="12"/>
      <c r="B211" s="200"/>
      <c r="C211" s="201"/>
      <c r="D211" s="202" t="s">
        <v>78</v>
      </c>
      <c r="E211" s="214" t="s">
        <v>519</v>
      </c>
      <c r="F211" s="214" t="s">
        <v>520</v>
      </c>
      <c r="G211" s="201"/>
      <c r="H211" s="201"/>
      <c r="I211" s="204"/>
      <c r="J211" s="215">
        <f>BK211</f>
        <v>0</v>
      </c>
      <c r="K211" s="201"/>
      <c r="L211" s="206"/>
      <c r="M211" s="207"/>
      <c r="N211" s="208"/>
      <c r="O211" s="208"/>
      <c r="P211" s="209">
        <f>SUM(P212:P219)</f>
        <v>0</v>
      </c>
      <c r="Q211" s="208"/>
      <c r="R211" s="209">
        <f>SUM(R212:R219)</f>
        <v>0</v>
      </c>
      <c r="S211" s="208"/>
      <c r="T211" s="210">
        <f>SUM(T212:T219)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1" t="s">
        <v>87</v>
      </c>
      <c r="AT211" s="212" t="s">
        <v>78</v>
      </c>
      <c r="AU211" s="212" t="s">
        <v>87</v>
      </c>
      <c r="AY211" s="211" t="s">
        <v>121</v>
      </c>
      <c r="BK211" s="213">
        <f>SUM(BK212:BK219)</f>
        <v>0</v>
      </c>
    </row>
    <row r="212" s="2" customFormat="1" ht="24.15" customHeight="1">
      <c r="A212" s="35"/>
      <c r="B212" s="36"/>
      <c r="C212" s="216" t="s">
        <v>521</v>
      </c>
      <c r="D212" s="216" t="s">
        <v>124</v>
      </c>
      <c r="E212" s="217" t="s">
        <v>522</v>
      </c>
      <c r="F212" s="218" t="s">
        <v>523</v>
      </c>
      <c r="G212" s="219" t="s">
        <v>127</v>
      </c>
      <c r="H212" s="220">
        <v>7</v>
      </c>
      <c r="I212" s="221"/>
      <c r="J212" s="222">
        <f>ROUND(I212*H212,2)</f>
        <v>0</v>
      </c>
      <c r="K212" s="223"/>
      <c r="L212" s="41"/>
      <c r="M212" s="224" t="s">
        <v>1</v>
      </c>
      <c r="N212" s="225" t="s">
        <v>44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128</v>
      </c>
      <c r="AT212" s="228" t="s">
        <v>124</v>
      </c>
      <c r="AU212" s="228" t="s">
        <v>89</v>
      </c>
      <c r="AY212" s="14" t="s">
        <v>121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87</v>
      </c>
      <c r="BK212" s="229">
        <f>ROUND(I212*H212,2)</f>
        <v>0</v>
      </c>
      <c r="BL212" s="14" t="s">
        <v>128</v>
      </c>
      <c r="BM212" s="228" t="s">
        <v>524</v>
      </c>
    </row>
    <row r="213" s="2" customFormat="1" ht="24.15" customHeight="1">
      <c r="A213" s="35"/>
      <c r="B213" s="36"/>
      <c r="C213" s="216" t="s">
        <v>525</v>
      </c>
      <c r="D213" s="216" t="s">
        <v>124</v>
      </c>
      <c r="E213" s="217" t="s">
        <v>526</v>
      </c>
      <c r="F213" s="218" t="s">
        <v>527</v>
      </c>
      <c r="G213" s="219" t="s">
        <v>127</v>
      </c>
      <c r="H213" s="220">
        <v>4</v>
      </c>
      <c r="I213" s="221"/>
      <c r="J213" s="222">
        <f>ROUND(I213*H213,2)</f>
        <v>0</v>
      </c>
      <c r="K213" s="223"/>
      <c r="L213" s="41"/>
      <c r="M213" s="224" t="s">
        <v>1</v>
      </c>
      <c r="N213" s="225" t="s">
        <v>44</v>
      </c>
      <c r="O213" s="88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128</v>
      </c>
      <c r="AT213" s="228" t="s">
        <v>124</v>
      </c>
      <c r="AU213" s="228" t="s">
        <v>89</v>
      </c>
      <c r="AY213" s="14" t="s">
        <v>121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87</v>
      </c>
      <c r="BK213" s="229">
        <f>ROUND(I213*H213,2)</f>
        <v>0</v>
      </c>
      <c r="BL213" s="14" t="s">
        <v>128</v>
      </c>
      <c r="BM213" s="228" t="s">
        <v>528</v>
      </c>
    </row>
    <row r="214" s="2" customFormat="1" ht="24.15" customHeight="1">
      <c r="A214" s="35"/>
      <c r="B214" s="36"/>
      <c r="C214" s="216" t="s">
        <v>529</v>
      </c>
      <c r="D214" s="216" t="s">
        <v>124</v>
      </c>
      <c r="E214" s="217" t="s">
        <v>530</v>
      </c>
      <c r="F214" s="218" t="s">
        <v>531</v>
      </c>
      <c r="G214" s="219" t="s">
        <v>127</v>
      </c>
      <c r="H214" s="220">
        <v>5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44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128</v>
      </c>
      <c r="AT214" s="228" t="s">
        <v>124</v>
      </c>
      <c r="AU214" s="228" t="s">
        <v>89</v>
      </c>
      <c r="AY214" s="14" t="s">
        <v>121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87</v>
      </c>
      <c r="BK214" s="229">
        <f>ROUND(I214*H214,2)</f>
        <v>0</v>
      </c>
      <c r="BL214" s="14" t="s">
        <v>128</v>
      </c>
      <c r="BM214" s="228" t="s">
        <v>532</v>
      </c>
    </row>
    <row r="215" s="2" customFormat="1" ht="21.75" customHeight="1">
      <c r="A215" s="35"/>
      <c r="B215" s="36"/>
      <c r="C215" s="216" t="s">
        <v>533</v>
      </c>
      <c r="D215" s="216" t="s">
        <v>124</v>
      </c>
      <c r="E215" s="217" t="s">
        <v>534</v>
      </c>
      <c r="F215" s="218" t="s">
        <v>535</v>
      </c>
      <c r="G215" s="219" t="s">
        <v>127</v>
      </c>
      <c r="H215" s="220">
        <v>5</v>
      </c>
      <c r="I215" s="221"/>
      <c r="J215" s="222">
        <f>ROUND(I215*H215,2)</f>
        <v>0</v>
      </c>
      <c r="K215" s="223"/>
      <c r="L215" s="41"/>
      <c r="M215" s="224" t="s">
        <v>1</v>
      </c>
      <c r="N215" s="225" t="s">
        <v>44</v>
      </c>
      <c r="O215" s="88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128</v>
      </c>
      <c r="AT215" s="228" t="s">
        <v>124</v>
      </c>
      <c r="AU215" s="228" t="s">
        <v>89</v>
      </c>
      <c r="AY215" s="14" t="s">
        <v>121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87</v>
      </c>
      <c r="BK215" s="229">
        <f>ROUND(I215*H215,2)</f>
        <v>0</v>
      </c>
      <c r="BL215" s="14" t="s">
        <v>128</v>
      </c>
      <c r="BM215" s="228" t="s">
        <v>536</v>
      </c>
    </row>
    <row r="216" s="2" customFormat="1" ht="24.15" customHeight="1">
      <c r="A216" s="35"/>
      <c r="B216" s="36"/>
      <c r="C216" s="216" t="s">
        <v>537</v>
      </c>
      <c r="D216" s="216" t="s">
        <v>124</v>
      </c>
      <c r="E216" s="217" t="s">
        <v>538</v>
      </c>
      <c r="F216" s="218" t="s">
        <v>539</v>
      </c>
      <c r="G216" s="219" t="s">
        <v>127</v>
      </c>
      <c r="H216" s="220">
        <v>5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44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128</v>
      </c>
      <c r="AT216" s="228" t="s">
        <v>124</v>
      </c>
      <c r="AU216" s="228" t="s">
        <v>89</v>
      </c>
      <c r="AY216" s="14" t="s">
        <v>121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87</v>
      </c>
      <c r="BK216" s="229">
        <f>ROUND(I216*H216,2)</f>
        <v>0</v>
      </c>
      <c r="BL216" s="14" t="s">
        <v>128</v>
      </c>
      <c r="BM216" s="228" t="s">
        <v>540</v>
      </c>
    </row>
    <row r="217" s="2" customFormat="1" ht="24.15" customHeight="1">
      <c r="A217" s="35"/>
      <c r="B217" s="36"/>
      <c r="C217" s="216" t="s">
        <v>541</v>
      </c>
      <c r="D217" s="216" t="s">
        <v>124</v>
      </c>
      <c r="E217" s="217" t="s">
        <v>542</v>
      </c>
      <c r="F217" s="218" t="s">
        <v>543</v>
      </c>
      <c r="G217" s="219" t="s">
        <v>127</v>
      </c>
      <c r="H217" s="220">
        <v>2</v>
      </c>
      <c r="I217" s="221"/>
      <c r="J217" s="222">
        <f>ROUND(I217*H217,2)</f>
        <v>0</v>
      </c>
      <c r="K217" s="223"/>
      <c r="L217" s="41"/>
      <c r="M217" s="224" t="s">
        <v>1</v>
      </c>
      <c r="N217" s="225" t="s">
        <v>44</v>
      </c>
      <c r="O217" s="88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128</v>
      </c>
      <c r="AT217" s="228" t="s">
        <v>124</v>
      </c>
      <c r="AU217" s="228" t="s">
        <v>89</v>
      </c>
      <c r="AY217" s="14" t="s">
        <v>121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87</v>
      </c>
      <c r="BK217" s="229">
        <f>ROUND(I217*H217,2)</f>
        <v>0</v>
      </c>
      <c r="BL217" s="14" t="s">
        <v>128</v>
      </c>
      <c r="BM217" s="228" t="s">
        <v>544</v>
      </c>
    </row>
    <row r="218" s="2" customFormat="1" ht="24.15" customHeight="1">
      <c r="A218" s="35"/>
      <c r="B218" s="36"/>
      <c r="C218" s="216" t="s">
        <v>545</v>
      </c>
      <c r="D218" s="216" t="s">
        <v>124</v>
      </c>
      <c r="E218" s="217" t="s">
        <v>546</v>
      </c>
      <c r="F218" s="218" t="s">
        <v>547</v>
      </c>
      <c r="G218" s="219" t="s">
        <v>127</v>
      </c>
      <c r="H218" s="220">
        <v>2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44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128</v>
      </c>
      <c r="AT218" s="228" t="s">
        <v>124</v>
      </c>
      <c r="AU218" s="228" t="s">
        <v>89</v>
      </c>
      <c r="AY218" s="14" t="s">
        <v>121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87</v>
      </c>
      <c r="BK218" s="229">
        <f>ROUND(I218*H218,2)</f>
        <v>0</v>
      </c>
      <c r="BL218" s="14" t="s">
        <v>128</v>
      </c>
      <c r="BM218" s="228" t="s">
        <v>548</v>
      </c>
    </row>
    <row r="219" s="2" customFormat="1" ht="24.15" customHeight="1">
      <c r="A219" s="35"/>
      <c r="B219" s="36"/>
      <c r="C219" s="216" t="s">
        <v>549</v>
      </c>
      <c r="D219" s="216" t="s">
        <v>124</v>
      </c>
      <c r="E219" s="217" t="s">
        <v>550</v>
      </c>
      <c r="F219" s="218" t="s">
        <v>551</v>
      </c>
      <c r="G219" s="219" t="s">
        <v>127</v>
      </c>
      <c r="H219" s="220">
        <v>1</v>
      </c>
      <c r="I219" s="221"/>
      <c r="J219" s="222">
        <f>ROUND(I219*H219,2)</f>
        <v>0</v>
      </c>
      <c r="K219" s="223"/>
      <c r="L219" s="41"/>
      <c r="M219" s="224" t="s">
        <v>1</v>
      </c>
      <c r="N219" s="225" t="s">
        <v>44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128</v>
      </c>
      <c r="AT219" s="228" t="s">
        <v>124</v>
      </c>
      <c r="AU219" s="228" t="s">
        <v>89</v>
      </c>
      <c r="AY219" s="14" t="s">
        <v>121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87</v>
      </c>
      <c r="BK219" s="229">
        <f>ROUND(I219*H219,2)</f>
        <v>0</v>
      </c>
      <c r="BL219" s="14" t="s">
        <v>128</v>
      </c>
      <c r="BM219" s="228" t="s">
        <v>552</v>
      </c>
    </row>
    <row r="220" s="12" customFormat="1" ht="22.8" customHeight="1">
      <c r="A220" s="12"/>
      <c r="B220" s="200"/>
      <c r="C220" s="201"/>
      <c r="D220" s="202" t="s">
        <v>78</v>
      </c>
      <c r="E220" s="214" t="s">
        <v>553</v>
      </c>
      <c r="F220" s="214" t="s">
        <v>554</v>
      </c>
      <c r="G220" s="201"/>
      <c r="H220" s="201"/>
      <c r="I220" s="204"/>
      <c r="J220" s="215">
        <f>BK220</f>
        <v>0</v>
      </c>
      <c r="K220" s="201"/>
      <c r="L220" s="206"/>
      <c r="M220" s="207"/>
      <c r="N220" s="208"/>
      <c r="O220" s="208"/>
      <c r="P220" s="209">
        <f>SUM(P221:P245)</f>
        <v>0</v>
      </c>
      <c r="Q220" s="208"/>
      <c r="R220" s="209">
        <f>SUM(R221:R245)</f>
        <v>0</v>
      </c>
      <c r="S220" s="208"/>
      <c r="T220" s="210">
        <f>SUM(T221:T245)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1" t="s">
        <v>87</v>
      </c>
      <c r="AT220" s="212" t="s">
        <v>78</v>
      </c>
      <c r="AU220" s="212" t="s">
        <v>87</v>
      </c>
      <c r="AY220" s="211" t="s">
        <v>121</v>
      </c>
      <c r="BK220" s="213">
        <f>SUM(BK221:BK245)</f>
        <v>0</v>
      </c>
    </row>
    <row r="221" s="2" customFormat="1" ht="24.15" customHeight="1">
      <c r="A221" s="35"/>
      <c r="B221" s="36"/>
      <c r="C221" s="216" t="s">
        <v>555</v>
      </c>
      <c r="D221" s="216" t="s">
        <v>124</v>
      </c>
      <c r="E221" s="217" t="s">
        <v>556</v>
      </c>
      <c r="F221" s="218" t="s">
        <v>557</v>
      </c>
      <c r="G221" s="219" t="s">
        <v>157</v>
      </c>
      <c r="H221" s="220">
        <v>2</v>
      </c>
      <c r="I221" s="221"/>
      <c r="J221" s="222">
        <f>ROUND(I221*H221,2)</f>
        <v>0</v>
      </c>
      <c r="K221" s="223"/>
      <c r="L221" s="41"/>
      <c r="M221" s="224" t="s">
        <v>1</v>
      </c>
      <c r="N221" s="225" t="s">
        <v>44</v>
      </c>
      <c r="O221" s="88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128</v>
      </c>
      <c r="AT221" s="228" t="s">
        <v>124</v>
      </c>
      <c r="AU221" s="228" t="s">
        <v>89</v>
      </c>
      <c r="AY221" s="14" t="s">
        <v>121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87</v>
      </c>
      <c r="BK221" s="229">
        <f>ROUND(I221*H221,2)</f>
        <v>0</v>
      </c>
      <c r="BL221" s="14" t="s">
        <v>128</v>
      </c>
      <c r="BM221" s="228" t="s">
        <v>558</v>
      </c>
    </row>
    <row r="222" s="2" customFormat="1" ht="24.15" customHeight="1">
      <c r="A222" s="35"/>
      <c r="B222" s="36"/>
      <c r="C222" s="216" t="s">
        <v>559</v>
      </c>
      <c r="D222" s="216" t="s">
        <v>124</v>
      </c>
      <c r="E222" s="217" t="s">
        <v>560</v>
      </c>
      <c r="F222" s="218" t="s">
        <v>561</v>
      </c>
      <c r="G222" s="219" t="s">
        <v>157</v>
      </c>
      <c r="H222" s="220">
        <v>1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44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128</v>
      </c>
      <c r="AT222" s="228" t="s">
        <v>124</v>
      </c>
      <c r="AU222" s="228" t="s">
        <v>89</v>
      </c>
      <c r="AY222" s="14" t="s">
        <v>121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87</v>
      </c>
      <c r="BK222" s="229">
        <f>ROUND(I222*H222,2)</f>
        <v>0</v>
      </c>
      <c r="BL222" s="14" t="s">
        <v>128</v>
      </c>
      <c r="BM222" s="228" t="s">
        <v>562</v>
      </c>
    </row>
    <row r="223" s="2" customFormat="1" ht="24.15" customHeight="1">
      <c r="A223" s="35"/>
      <c r="B223" s="36"/>
      <c r="C223" s="216" t="s">
        <v>563</v>
      </c>
      <c r="D223" s="216" t="s">
        <v>124</v>
      </c>
      <c r="E223" s="217" t="s">
        <v>564</v>
      </c>
      <c r="F223" s="218" t="s">
        <v>565</v>
      </c>
      <c r="G223" s="219" t="s">
        <v>157</v>
      </c>
      <c r="H223" s="220">
        <v>3</v>
      </c>
      <c r="I223" s="221"/>
      <c r="J223" s="222">
        <f>ROUND(I223*H223,2)</f>
        <v>0</v>
      </c>
      <c r="K223" s="223"/>
      <c r="L223" s="41"/>
      <c r="M223" s="224" t="s">
        <v>1</v>
      </c>
      <c r="N223" s="225" t="s">
        <v>44</v>
      </c>
      <c r="O223" s="88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128</v>
      </c>
      <c r="AT223" s="228" t="s">
        <v>124</v>
      </c>
      <c r="AU223" s="228" t="s">
        <v>89</v>
      </c>
      <c r="AY223" s="14" t="s">
        <v>121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87</v>
      </c>
      <c r="BK223" s="229">
        <f>ROUND(I223*H223,2)</f>
        <v>0</v>
      </c>
      <c r="BL223" s="14" t="s">
        <v>128</v>
      </c>
      <c r="BM223" s="228" t="s">
        <v>566</v>
      </c>
    </row>
    <row r="224" s="2" customFormat="1" ht="24.15" customHeight="1">
      <c r="A224" s="35"/>
      <c r="B224" s="36"/>
      <c r="C224" s="216" t="s">
        <v>567</v>
      </c>
      <c r="D224" s="216" t="s">
        <v>124</v>
      </c>
      <c r="E224" s="217" t="s">
        <v>568</v>
      </c>
      <c r="F224" s="218" t="s">
        <v>569</v>
      </c>
      <c r="G224" s="219" t="s">
        <v>157</v>
      </c>
      <c r="H224" s="220">
        <v>2</v>
      </c>
      <c r="I224" s="221"/>
      <c r="J224" s="222">
        <f>ROUND(I224*H224,2)</f>
        <v>0</v>
      </c>
      <c r="K224" s="223"/>
      <c r="L224" s="41"/>
      <c r="M224" s="224" t="s">
        <v>1</v>
      </c>
      <c r="N224" s="225" t="s">
        <v>44</v>
      </c>
      <c r="O224" s="88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128</v>
      </c>
      <c r="AT224" s="228" t="s">
        <v>124</v>
      </c>
      <c r="AU224" s="228" t="s">
        <v>89</v>
      </c>
      <c r="AY224" s="14" t="s">
        <v>121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87</v>
      </c>
      <c r="BK224" s="229">
        <f>ROUND(I224*H224,2)</f>
        <v>0</v>
      </c>
      <c r="BL224" s="14" t="s">
        <v>128</v>
      </c>
      <c r="BM224" s="228" t="s">
        <v>570</v>
      </c>
    </row>
    <row r="225" s="2" customFormat="1" ht="24.15" customHeight="1">
      <c r="A225" s="35"/>
      <c r="B225" s="36"/>
      <c r="C225" s="216" t="s">
        <v>571</v>
      </c>
      <c r="D225" s="216" t="s">
        <v>124</v>
      </c>
      <c r="E225" s="217" t="s">
        <v>572</v>
      </c>
      <c r="F225" s="218" t="s">
        <v>573</v>
      </c>
      <c r="G225" s="219" t="s">
        <v>157</v>
      </c>
      <c r="H225" s="220">
        <v>5</v>
      </c>
      <c r="I225" s="221"/>
      <c r="J225" s="222">
        <f>ROUND(I225*H225,2)</f>
        <v>0</v>
      </c>
      <c r="K225" s="223"/>
      <c r="L225" s="41"/>
      <c r="M225" s="224" t="s">
        <v>1</v>
      </c>
      <c r="N225" s="225" t="s">
        <v>44</v>
      </c>
      <c r="O225" s="88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8" t="s">
        <v>128</v>
      </c>
      <c r="AT225" s="228" t="s">
        <v>124</v>
      </c>
      <c r="AU225" s="228" t="s">
        <v>89</v>
      </c>
      <c r="AY225" s="14" t="s">
        <v>121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4" t="s">
        <v>87</v>
      </c>
      <c r="BK225" s="229">
        <f>ROUND(I225*H225,2)</f>
        <v>0</v>
      </c>
      <c r="BL225" s="14" t="s">
        <v>128</v>
      </c>
      <c r="BM225" s="228" t="s">
        <v>574</v>
      </c>
    </row>
    <row r="226" s="2" customFormat="1" ht="24.15" customHeight="1">
      <c r="A226" s="35"/>
      <c r="B226" s="36"/>
      <c r="C226" s="216" t="s">
        <v>575</v>
      </c>
      <c r="D226" s="216" t="s">
        <v>124</v>
      </c>
      <c r="E226" s="217" t="s">
        <v>576</v>
      </c>
      <c r="F226" s="218" t="s">
        <v>577</v>
      </c>
      <c r="G226" s="219" t="s">
        <v>157</v>
      </c>
      <c r="H226" s="220">
        <v>1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44</v>
      </c>
      <c r="O226" s="88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128</v>
      </c>
      <c r="AT226" s="228" t="s">
        <v>124</v>
      </c>
      <c r="AU226" s="228" t="s">
        <v>89</v>
      </c>
      <c r="AY226" s="14" t="s">
        <v>121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87</v>
      </c>
      <c r="BK226" s="229">
        <f>ROUND(I226*H226,2)</f>
        <v>0</v>
      </c>
      <c r="BL226" s="14" t="s">
        <v>128</v>
      </c>
      <c r="BM226" s="228" t="s">
        <v>578</v>
      </c>
    </row>
    <row r="227" s="2" customFormat="1" ht="21.75" customHeight="1">
      <c r="A227" s="35"/>
      <c r="B227" s="36"/>
      <c r="C227" s="216" t="s">
        <v>579</v>
      </c>
      <c r="D227" s="216" t="s">
        <v>124</v>
      </c>
      <c r="E227" s="217" t="s">
        <v>580</v>
      </c>
      <c r="F227" s="218" t="s">
        <v>581</v>
      </c>
      <c r="G227" s="219" t="s">
        <v>157</v>
      </c>
      <c r="H227" s="220">
        <v>1</v>
      </c>
      <c r="I227" s="221"/>
      <c r="J227" s="222">
        <f>ROUND(I227*H227,2)</f>
        <v>0</v>
      </c>
      <c r="K227" s="223"/>
      <c r="L227" s="41"/>
      <c r="M227" s="224" t="s">
        <v>1</v>
      </c>
      <c r="N227" s="225" t="s">
        <v>44</v>
      </c>
      <c r="O227" s="88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8" t="s">
        <v>128</v>
      </c>
      <c r="AT227" s="228" t="s">
        <v>124</v>
      </c>
      <c r="AU227" s="228" t="s">
        <v>89</v>
      </c>
      <c r="AY227" s="14" t="s">
        <v>121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4" t="s">
        <v>87</v>
      </c>
      <c r="BK227" s="229">
        <f>ROUND(I227*H227,2)</f>
        <v>0</v>
      </c>
      <c r="BL227" s="14" t="s">
        <v>128</v>
      </c>
      <c r="BM227" s="228" t="s">
        <v>582</v>
      </c>
    </row>
    <row r="228" s="2" customFormat="1" ht="24.15" customHeight="1">
      <c r="A228" s="35"/>
      <c r="B228" s="36"/>
      <c r="C228" s="216" t="s">
        <v>583</v>
      </c>
      <c r="D228" s="216" t="s">
        <v>124</v>
      </c>
      <c r="E228" s="217" t="s">
        <v>584</v>
      </c>
      <c r="F228" s="218" t="s">
        <v>585</v>
      </c>
      <c r="G228" s="219" t="s">
        <v>157</v>
      </c>
      <c r="H228" s="220">
        <v>1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44</v>
      </c>
      <c r="O228" s="88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128</v>
      </c>
      <c r="AT228" s="228" t="s">
        <v>124</v>
      </c>
      <c r="AU228" s="228" t="s">
        <v>89</v>
      </c>
      <c r="AY228" s="14" t="s">
        <v>121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87</v>
      </c>
      <c r="BK228" s="229">
        <f>ROUND(I228*H228,2)</f>
        <v>0</v>
      </c>
      <c r="BL228" s="14" t="s">
        <v>128</v>
      </c>
      <c r="BM228" s="228" t="s">
        <v>586</v>
      </c>
    </row>
    <row r="229" s="2" customFormat="1" ht="24.15" customHeight="1">
      <c r="A229" s="35"/>
      <c r="B229" s="36"/>
      <c r="C229" s="216" t="s">
        <v>587</v>
      </c>
      <c r="D229" s="216" t="s">
        <v>124</v>
      </c>
      <c r="E229" s="217" t="s">
        <v>588</v>
      </c>
      <c r="F229" s="218" t="s">
        <v>589</v>
      </c>
      <c r="G229" s="219" t="s">
        <v>157</v>
      </c>
      <c r="H229" s="220">
        <v>1</v>
      </c>
      <c r="I229" s="221"/>
      <c r="J229" s="222">
        <f>ROUND(I229*H229,2)</f>
        <v>0</v>
      </c>
      <c r="K229" s="223"/>
      <c r="L229" s="41"/>
      <c r="M229" s="224" t="s">
        <v>1</v>
      </c>
      <c r="N229" s="225" t="s">
        <v>44</v>
      </c>
      <c r="O229" s="88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128</v>
      </c>
      <c r="AT229" s="228" t="s">
        <v>124</v>
      </c>
      <c r="AU229" s="228" t="s">
        <v>89</v>
      </c>
      <c r="AY229" s="14" t="s">
        <v>121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87</v>
      </c>
      <c r="BK229" s="229">
        <f>ROUND(I229*H229,2)</f>
        <v>0</v>
      </c>
      <c r="BL229" s="14" t="s">
        <v>128</v>
      </c>
      <c r="BM229" s="228" t="s">
        <v>590</v>
      </c>
    </row>
    <row r="230" s="2" customFormat="1" ht="24.15" customHeight="1">
      <c r="A230" s="35"/>
      <c r="B230" s="36"/>
      <c r="C230" s="216" t="s">
        <v>591</v>
      </c>
      <c r="D230" s="216" t="s">
        <v>124</v>
      </c>
      <c r="E230" s="217" t="s">
        <v>592</v>
      </c>
      <c r="F230" s="218" t="s">
        <v>593</v>
      </c>
      <c r="G230" s="219" t="s">
        <v>157</v>
      </c>
      <c r="H230" s="220">
        <v>1</v>
      </c>
      <c r="I230" s="221"/>
      <c r="J230" s="222">
        <f>ROUND(I230*H230,2)</f>
        <v>0</v>
      </c>
      <c r="K230" s="223"/>
      <c r="L230" s="41"/>
      <c r="M230" s="224" t="s">
        <v>1</v>
      </c>
      <c r="N230" s="225" t="s">
        <v>44</v>
      </c>
      <c r="O230" s="88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8" t="s">
        <v>128</v>
      </c>
      <c r="AT230" s="228" t="s">
        <v>124</v>
      </c>
      <c r="AU230" s="228" t="s">
        <v>89</v>
      </c>
      <c r="AY230" s="14" t="s">
        <v>121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4" t="s">
        <v>87</v>
      </c>
      <c r="BK230" s="229">
        <f>ROUND(I230*H230,2)</f>
        <v>0</v>
      </c>
      <c r="BL230" s="14" t="s">
        <v>128</v>
      </c>
      <c r="BM230" s="228" t="s">
        <v>594</v>
      </c>
    </row>
    <row r="231" s="2" customFormat="1" ht="24.15" customHeight="1">
      <c r="A231" s="35"/>
      <c r="B231" s="36"/>
      <c r="C231" s="216" t="s">
        <v>595</v>
      </c>
      <c r="D231" s="216" t="s">
        <v>124</v>
      </c>
      <c r="E231" s="217" t="s">
        <v>357</v>
      </c>
      <c r="F231" s="218" t="s">
        <v>450</v>
      </c>
      <c r="G231" s="219" t="s">
        <v>157</v>
      </c>
      <c r="H231" s="220">
        <v>1</v>
      </c>
      <c r="I231" s="221"/>
      <c r="J231" s="222">
        <f>ROUND(I231*H231,2)</f>
        <v>0</v>
      </c>
      <c r="K231" s="223"/>
      <c r="L231" s="41"/>
      <c r="M231" s="224" t="s">
        <v>1</v>
      </c>
      <c r="N231" s="225" t="s">
        <v>44</v>
      </c>
      <c r="O231" s="88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8" t="s">
        <v>128</v>
      </c>
      <c r="AT231" s="228" t="s">
        <v>124</v>
      </c>
      <c r="AU231" s="228" t="s">
        <v>89</v>
      </c>
      <c r="AY231" s="14" t="s">
        <v>121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4" t="s">
        <v>87</v>
      </c>
      <c r="BK231" s="229">
        <f>ROUND(I231*H231,2)</f>
        <v>0</v>
      </c>
      <c r="BL231" s="14" t="s">
        <v>128</v>
      </c>
      <c r="BM231" s="228" t="s">
        <v>596</v>
      </c>
    </row>
    <row r="232" s="2" customFormat="1" ht="24.15" customHeight="1">
      <c r="A232" s="35"/>
      <c r="B232" s="36"/>
      <c r="C232" s="216" t="s">
        <v>597</v>
      </c>
      <c r="D232" s="216" t="s">
        <v>124</v>
      </c>
      <c r="E232" s="217" t="s">
        <v>598</v>
      </c>
      <c r="F232" s="218" t="s">
        <v>599</v>
      </c>
      <c r="G232" s="219" t="s">
        <v>157</v>
      </c>
      <c r="H232" s="220">
        <v>1</v>
      </c>
      <c r="I232" s="221"/>
      <c r="J232" s="222">
        <f>ROUND(I232*H232,2)</f>
        <v>0</v>
      </c>
      <c r="K232" s="223"/>
      <c r="L232" s="41"/>
      <c r="M232" s="224" t="s">
        <v>1</v>
      </c>
      <c r="N232" s="225" t="s">
        <v>44</v>
      </c>
      <c r="O232" s="88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8" t="s">
        <v>128</v>
      </c>
      <c r="AT232" s="228" t="s">
        <v>124</v>
      </c>
      <c r="AU232" s="228" t="s">
        <v>89</v>
      </c>
      <c r="AY232" s="14" t="s">
        <v>121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4" t="s">
        <v>87</v>
      </c>
      <c r="BK232" s="229">
        <f>ROUND(I232*H232,2)</f>
        <v>0</v>
      </c>
      <c r="BL232" s="14" t="s">
        <v>128</v>
      </c>
      <c r="BM232" s="228" t="s">
        <v>600</v>
      </c>
    </row>
    <row r="233" s="2" customFormat="1" ht="24.15" customHeight="1">
      <c r="A233" s="35"/>
      <c r="B233" s="36"/>
      <c r="C233" s="216" t="s">
        <v>601</v>
      </c>
      <c r="D233" s="216" t="s">
        <v>124</v>
      </c>
      <c r="E233" s="217" t="s">
        <v>602</v>
      </c>
      <c r="F233" s="218" t="s">
        <v>603</v>
      </c>
      <c r="G233" s="219" t="s">
        <v>157</v>
      </c>
      <c r="H233" s="220">
        <v>1</v>
      </c>
      <c r="I233" s="221"/>
      <c r="J233" s="222">
        <f>ROUND(I233*H233,2)</f>
        <v>0</v>
      </c>
      <c r="K233" s="223"/>
      <c r="L233" s="41"/>
      <c r="M233" s="224" t="s">
        <v>1</v>
      </c>
      <c r="N233" s="225" t="s">
        <v>44</v>
      </c>
      <c r="O233" s="88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8" t="s">
        <v>128</v>
      </c>
      <c r="AT233" s="228" t="s">
        <v>124</v>
      </c>
      <c r="AU233" s="228" t="s">
        <v>89</v>
      </c>
      <c r="AY233" s="14" t="s">
        <v>121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4" t="s">
        <v>87</v>
      </c>
      <c r="BK233" s="229">
        <f>ROUND(I233*H233,2)</f>
        <v>0</v>
      </c>
      <c r="BL233" s="14" t="s">
        <v>128</v>
      </c>
      <c r="BM233" s="228" t="s">
        <v>604</v>
      </c>
    </row>
    <row r="234" s="2" customFormat="1" ht="24.15" customHeight="1">
      <c r="A234" s="35"/>
      <c r="B234" s="36"/>
      <c r="C234" s="216" t="s">
        <v>605</v>
      </c>
      <c r="D234" s="216" t="s">
        <v>124</v>
      </c>
      <c r="E234" s="217" t="s">
        <v>606</v>
      </c>
      <c r="F234" s="218" t="s">
        <v>607</v>
      </c>
      <c r="G234" s="219" t="s">
        <v>157</v>
      </c>
      <c r="H234" s="220">
        <v>1</v>
      </c>
      <c r="I234" s="221"/>
      <c r="J234" s="222">
        <f>ROUND(I234*H234,2)</f>
        <v>0</v>
      </c>
      <c r="K234" s="223"/>
      <c r="L234" s="41"/>
      <c r="M234" s="224" t="s">
        <v>1</v>
      </c>
      <c r="N234" s="225" t="s">
        <v>44</v>
      </c>
      <c r="O234" s="88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8" t="s">
        <v>128</v>
      </c>
      <c r="AT234" s="228" t="s">
        <v>124</v>
      </c>
      <c r="AU234" s="228" t="s">
        <v>89</v>
      </c>
      <c r="AY234" s="14" t="s">
        <v>121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4" t="s">
        <v>87</v>
      </c>
      <c r="BK234" s="229">
        <f>ROUND(I234*H234,2)</f>
        <v>0</v>
      </c>
      <c r="BL234" s="14" t="s">
        <v>128</v>
      </c>
      <c r="BM234" s="228" t="s">
        <v>608</v>
      </c>
    </row>
    <row r="235" s="2" customFormat="1" ht="24.15" customHeight="1">
      <c r="A235" s="35"/>
      <c r="B235" s="36"/>
      <c r="C235" s="216" t="s">
        <v>609</v>
      </c>
      <c r="D235" s="216" t="s">
        <v>124</v>
      </c>
      <c r="E235" s="217" t="s">
        <v>610</v>
      </c>
      <c r="F235" s="218" t="s">
        <v>611</v>
      </c>
      <c r="G235" s="219" t="s">
        <v>157</v>
      </c>
      <c r="H235" s="220">
        <v>1</v>
      </c>
      <c r="I235" s="221"/>
      <c r="J235" s="222">
        <f>ROUND(I235*H235,2)</f>
        <v>0</v>
      </c>
      <c r="K235" s="223"/>
      <c r="L235" s="41"/>
      <c r="M235" s="224" t="s">
        <v>1</v>
      </c>
      <c r="N235" s="225" t="s">
        <v>44</v>
      </c>
      <c r="O235" s="88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8" t="s">
        <v>128</v>
      </c>
      <c r="AT235" s="228" t="s">
        <v>124</v>
      </c>
      <c r="AU235" s="228" t="s">
        <v>89</v>
      </c>
      <c r="AY235" s="14" t="s">
        <v>121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4" t="s">
        <v>87</v>
      </c>
      <c r="BK235" s="229">
        <f>ROUND(I235*H235,2)</f>
        <v>0</v>
      </c>
      <c r="BL235" s="14" t="s">
        <v>128</v>
      </c>
      <c r="BM235" s="228" t="s">
        <v>612</v>
      </c>
    </row>
    <row r="236" s="2" customFormat="1" ht="24.15" customHeight="1">
      <c r="A236" s="35"/>
      <c r="B236" s="36"/>
      <c r="C236" s="216" t="s">
        <v>613</v>
      </c>
      <c r="D236" s="216" t="s">
        <v>124</v>
      </c>
      <c r="E236" s="217" t="s">
        <v>614</v>
      </c>
      <c r="F236" s="218" t="s">
        <v>615</v>
      </c>
      <c r="G236" s="219" t="s">
        <v>157</v>
      </c>
      <c r="H236" s="220">
        <v>4</v>
      </c>
      <c r="I236" s="221"/>
      <c r="J236" s="222">
        <f>ROUND(I236*H236,2)</f>
        <v>0</v>
      </c>
      <c r="K236" s="223"/>
      <c r="L236" s="41"/>
      <c r="M236" s="224" t="s">
        <v>1</v>
      </c>
      <c r="N236" s="225" t="s">
        <v>44</v>
      </c>
      <c r="O236" s="88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8" t="s">
        <v>128</v>
      </c>
      <c r="AT236" s="228" t="s">
        <v>124</v>
      </c>
      <c r="AU236" s="228" t="s">
        <v>89</v>
      </c>
      <c r="AY236" s="14" t="s">
        <v>121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4" t="s">
        <v>87</v>
      </c>
      <c r="BK236" s="229">
        <f>ROUND(I236*H236,2)</f>
        <v>0</v>
      </c>
      <c r="BL236" s="14" t="s">
        <v>128</v>
      </c>
      <c r="BM236" s="228" t="s">
        <v>616</v>
      </c>
    </row>
    <row r="237" s="2" customFormat="1" ht="24.15" customHeight="1">
      <c r="A237" s="35"/>
      <c r="B237" s="36"/>
      <c r="C237" s="216" t="s">
        <v>617</v>
      </c>
      <c r="D237" s="216" t="s">
        <v>124</v>
      </c>
      <c r="E237" s="217" t="s">
        <v>618</v>
      </c>
      <c r="F237" s="218" t="s">
        <v>619</v>
      </c>
      <c r="G237" s="219" t="s">
        <v>157</v>
      </c>
      <c r="H237" s="220">
        <v>1</v>
      </c>
      <c r="I237" s="221"/>
      <c r="J237" s="222">
        <f>ROUND(I237*H237,2)</f>
        <v>0</v>
      </c>
      <c r="K237" s="223"/>
      <c r="L237" s="41"/>
      <c r="M237" s="224" t="s">
        <v>1</v>
      </c>
      <c r="N237" s="225" t="s">
        <v>44</v>
      </c>
      <c r="O237" s="88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8" t="s">
        <v>128</v>
      </c>
      <c r="AT237" s="228" t="s">
        <v>124</v>
      </c>
      <c r="AU237" s="228" t="s">
        <v>89</v>
      </c>
      <c r="AY237" s="14" t="s">
        <v>121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4" t="s">
        <v>87</v>
      </c>
      <c r="BK237" s="229">
        <f>ROUND(I237*H237,2)</f>
        <v>0</v>
      </c>
      <c r="BL237" s="14" t="s">
        <v>128</v>
      </c>
      <c r="BM237" s="228" t="s">
        <v>620</v>
      </c>
    </row>
    <row r="238" s="2" customFormat="1" ht="24.15" customHeight="1">
      <c r="A238" s="35"/>
      <c r="B238" s="36"/>
      <c r="C238" s="216" t="s">
        <v>621</v>
      </c>
      <c r="D238" s="216" t="s">
        <v>124</v>
      </c>
      <c r="E238" s="217" t="s">
        <v>622</v>
      </c>
      <c r="F238" s="218" t="s">
        <v>623</v>
      </c>
      <c r="G238" s="219" t="s">
        <v>157</v>
      </c>
      <c r="H238" s="220">
        <v>1</v>
      </c>
      <c r="I238" s="221"/>
      <c r="J238" s="222">
        <f>ROUND(I238*H238,2)</f>
        <v>0</v>
      </c>
      <c r="K238" s="223"/>
      <c r="L238" s="41"/>
      <c r="M238" s="224" t="s">
        <v>1</v>
      </c>
      <c r="N238" s="225" t="s">
        <v>44</v>
      </c>
      <c r="O238" s="88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8" t="s">
        <v>128</v>
      </c>
      <c r="AT238" s="228" t="s">
        <v>124</v>
      </c>
      <c r="AU238" s="228" t="s">
        <v>89</v>
      </c>
      <c r="AY238" s="14" t="s">
        <v>121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4" t="s">
        <v>87</v>
      </c>
      <c r="BK238" s="229">
        <f>ROUND(I238*H238,2)</f>
        <v>0</v>
      </c>
      <c r="BL238" s="14" t="s">
        <v>128</v>
      </c>
      <c r="BM238" s="228" t="s">
        <v>624</v>
      </c>
    </row>
    <row r="239" s="2" customFormat="1" ht="24.15" customHeight="1">
      <c r="A239" s="35"/>
      <c r="B239" s="36"/>
      <c r="C239" s="216" t="s">
        <v>625</v>
      </c>
      <c r="D239" s="216" t="s">
        <v>124</v>
      </c>
      <c r="E239" s="217" t="s">
        <v>626</v>
      </c>
      <c r="F239" s="218" t="s">
        <v>627</v>
      </c>
      <c r="G239" s="219" t="s">
        <v>127</v>
      </c>
      <c r="H239" s="220">
        <v>1</v>
      </c>
      <c r="I239" s="221"/>
      <c r="J239" s="222">
        <f>ROUND(I239*H239,2)</f>
        <v>0</v>
      </c>
      <c r="K239" s="223"/>
      <c r="L239" s="41"/>
      <c r="M239" s="224" t="s">
        <v>1</v>
      </c>
      <c r="N239" s="225" t="s">
        <v>44</v>
      </c>
      <c r="O239" s="88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8" t="s">
        <v>128</v>
      </c>
      <c r="AT239" s="228" t="s">
        <v>124</v>
      </c>
      <c r="AU239" s="228" t="s">
        <v>89</v>
      </c>
      <c r="AY239" s="14" t="s">
        <v>121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4" t="s">
        <v>87</v>
      </c>
      <c r="BK239" s="229">
        <f>ROUND(I239*H239,2)</f>
        <v>0</v>
      </c>
      <c r="BL239" s="14" t="s">
        <v>128</v>
      </c>
      <c r="BM239" s="228" t="s">
        <v>628</v>
      </c>
    </row>
    <row r="240" s="2" customFormat="1" ht="24.15" customHeight="1">
      <c r="A240" s="35"/>
      <c r="B240" s="36"/>
      <c r="C240" s="216" t="s">
        <v>629</v>
      </c>
      <c r="D240" s="216" t="s">
        <v>124</v>
      </c>
      <c r="E240" s="217" t="s">
        <v>630</v>
      </c>
      <c r="F240" s="218" t="s">
        <v>631</v>
      </c>
      <c r="G240" s="219" t="s">
        <v>127</v>
      </c>
      <c r="H240" s="220">
        <v>9</v>
      </c>
      <c r="I240" s="221"/>
      <c r="J240" s="222">
        <f>ROUND(I240*H240,2)</f>
        <v>0</v>
      </c>
      <c r="K240" s="223"/>
      <c r="L240" s="41"/>
      <c r="M240" s="224" t="s">
        <v>1</v>
      </c>
      <c r="N240" s="225" t="s">
        <v>44</v>
      </c>
      <c r="O240" s="88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8" t="s">
        <v>128</v>
      </c>
      <c r="AT240" s="228" t="s">
        <v>124</v>
      </c>
      <c r="AU240" s="228" t="s">
        <v>89</v>
      </c>
      <c r="AY240" s="14" t="s">
        <v>121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4" t="s">
        <v>87</v>
      </c>
      <c r="BK240" s="229">
        <f>ROUND(I240*H240,2)</f>
        <v>0</v>
      </c>
      <c r="BL240" s="14" t="s">
        <v>128</v>
      </c>
      <c r="BM240" s="228" t="s">
        <v>632</v>
      </c>
    </row>
    <row r="241" s="2" customFormat="1" ht="24.15" customHeight="1">
      <c r="A241" s="35"/>
      <c r="B241" s="36"/>
      <c r="C241" s="216" t="s">
        <v>633</v>
      </c>
      <c r="D241" s="216" t="s">
        <v>124</v>
      </c>
      <c r="E241" s="217" t="s">
        <v>634</v>
      </c>
      <c r="F241" s="218" t="s">
        <v>635</v>
      </c>
      <c r="G241" s="219" t="s">
        <v>127</v>
      </c>
      <c r="H241" s="220">
        <v>8</v>
      </c>
      <c r="I241" s="221"/>
      <c r="J241" s="222">
        <f>ROUND(I241*H241,2)</f>
        <v>0</v>
      </c>
      <c r="K241" s="223"/>
      <c r="L241" s="41"/>
      <c r="M241" s="224" t="s">
        <v>1</v>
      </c>
      <c r="N241" s="225" t="s">
        <v>44</v>
      </c>
      <c r="O241" s="88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8" t="s">
        <v>128</v>
      </c>
      <c r="AT241" s="228" t="s">
        <v>124</v>
      </c>
      <c r="AU241" s="228" t="s">
        <v>89</v>
      </c>
      <c r="AY241" s="14" t="s">
        <v>121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4" t="s">
        <v>87</v>
      </c>
      <c r="BK241" s="229">
        <f>ROUND(I241*H241,2)</f>
        <v>0</v>
      </c>
      <c r="BL241" s="14" t="s">
        <v>128</v>
      </c>
      <c r="BM241" s="228" t="s">
        <v>636</v>
      </c>
    </row>
    <row r="242" s="2" customFormat="1" ht="24.15" customHeight="1">
      <c r="A242" s="35"/>
      <c r="B242" s="36"/>
      <c r="C242" s="216" t="s">
        <v>637</v>
      </c>
      <c r="D242" s="216" t="s">
        <v>124</v>
      </c>
      <c r="E242" s="217" t="s">
        <v>638</v>
      </c>
      <c r="F242" s="218" t="s">
        <v>639</v>
      </c>
      <c r="G242" s="219" t="s">
        <v>127</v>
      </c>
      <c r="H242" s="220">
        <v>8</v>
      </c>
      <c r="I242" s="221"/>
      <c r="J242" s="222">
        <f>ROUND(I242*H242,2)</f>
        <v>0</v>
      </c>
      <c r="K242" s="223"/>
      <c r="L242" s="41"/>
      <c r="M242" s="224" t="s">
        <v>1</v>
      </c>
      <c r="N242" s="225" t="s">
        <v>44</v>
      </c>
      <c r="O242" s="88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8" t="s">
        <v>128</v>
      </c>
      <c r="AT242" s="228" t="s">
        <v>124</v>
      </c>
      <c r="AU242" s="228" t="s">
        <v>89</v>
      </c>
      <c r="AY242" s="14" t="s">
        <v>121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4" t="s">
        <v>87</v>
      </c>
      <c r="BK242" s="229">
        <f>ROUND(I242*H242,2)</f>
        <v>0</v>
      </c>
      <c r="BL242" s="14" t="s">
        <v>128</v>
      </c>
      <c r="BM242" s="228" t="s">
        <v>640</v>
      </c>
    </row>
    <row r="243" s="2" customFormat="1" ht="24.15" customHeight="1">
      <c r="A243" s="35"/>
      <c r="B243" s="36"/>
      <c r="C243" s="216" t="s">
        <v>641</v>
      </c>
      <c r="D243" s="216" t="s">
        <v>124</v>
      </c>
      <c r="E243" s="217" t="s">
        <v>642</v>
      </c>
      <c r="F243" s="218" t="s">
        <v>643</v>
      </c>
      <c r="G243" s="219" t="s">
        <v>127</v>
      </c>
      <c r="H243" s="220">
        <v>2</v>
      </c>
      <c r="I243" s="221"/>
      <c r="J243" s="222">
        <f>ROUND(I243*H243,2)</f>
        <v>0</v>
      </c>
      <c r="K243" s="223"/>
      <c r="L243" s="41"/>
      <c r="M243" s="224" t="s">
        <v>1</v>
      </c>
      <c r="N243" s="225" t="s">
        <v>44</v>
      </c>
      <c r="O243" s="88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8" t="s">
        <v>128</v>
      </c>
      <c r="AT243" s="228" t="s">
        <v>124</v>
      </c>
      <c r="AU243" s="228" t="s">
        <v>89</v>
      </c>
      <c r="AY243" s="14" t="s">
        <v>121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4" t="s">
        <v>87</v>
      </c>
      <c r="BK243" s="229">
        <f>ROUND(I243*H243,2)</f>
        <v>0</v>
      </c>
      <c r="BL243" s="14" t="s">
        <v>128</v>
      </c>
      <c r="BM243" s="228" t="s">
        <v>644</v>
      </c>
    </row>
    <row r="244" s="2" customFormat="1" ht="24.15" customHeight="1">
      <c r="A244" s="35"/>
      <c r="B244" s="36"/>
      <c r="C244" s="216" t="s">
        <v>645</v>
      </c>
      <c r="D244" s="216" t="s">
        <v>124</v>
      </c>
      <c r="E244" s="217" t="s">
        <v>646</v>
      </c>
      <c r="F244" s="218" t="s">
        <v>647</v>
      </c>
      <c r="G244" s="219" t="s">
        <v>127</v>
      </c>
      <c r="H244" s="220">
        <v>2</v>
      </c>
      <c r="I244" s="221"/>
      <c r="J244" s="222">
        <f>ROUND(I244*H244,2)</f>
        <v>0</v>
      </c>
      <c r="K244" s="223"/>
      <c r="L244" s="41"/>
      <c r="M244" s="224" t="s">
        <v>1</v>
      </c>
      <c r="N244" s="225" t="s">
        <v>44</v>
      </c>
      <c r="O244" s="88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8" t="s">
        <v>128</v>
      </c>
      <c r="AT244" s="228" t="s">
        <v>124</v>
      </c>
      <c r="AU244" s="228" t="s">
        <v>89</v>
      </c>
      <c r="AY244" s="14" t="s">
        <v>121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4" t="s">
        <v>87</v>
      </c>
      <c r="BK244" s="229">
        <f>ROUND(I244*H244,2)</f>
        <v>0</v>
      </c>
      <c r="BL244" s="14" t="s">
        <v>128</v>
      </c>
      <c r="BM244" s="228" t="s">
        <v>648</v>
      </c>
    </row>
    <row r="245" s="2" customFormat="1" ht="21.75" customHeight="1">
      <c r="A245" s="35"/>
      <c r="B245" s="36"/>
      <c r="C245" s="216" t="s">
        <v>649</v>
      </c>
      <c r="D245" s="216" t="s">
        <v>124</v>
      </c>
      <c r="E245" s="217" t="s">
        <v>650</v>
      </c>
      <c r="F245" s="218" t="s">
        <v>651</v>
      </c>
      <c r="G245" s="219" t="s">
        <v>127</v>
      </c>
      <c r="H245" s="220">
        <v>2</v>
      </c>
      <c r="I245" s="221"/>
      <c r="J245" s="222">
        <f>ROUND(I245*H245,2)</f>
        <v>0</v>
      </c>
      <c r="K245" s="223"/>
      <c r="L245" s="41"/>
      <c r="M245" s="230" t="s">
        <v>1</v>
      </c>
      <c r="N245" s="231" t="s">
        <v>44</v>
      </c>
      <c r="O245" s="232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8" t="s">
        <v>128</v>
      </c>
      <c r="AT245" s="228" t="s">
        <v>124</v>
      </c>
      <c r="AU245" s="228" t="s">
        <v>89</v>
      </c>
      <c r="AY245" s="14" t="s">
        <v>121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4" t="s">
        <v>87</v>
      </c>
      <c r="BK245" s="229">
        <f>ROUND(I245*H245,2)</f>
        <v>0</v>
      </c>
      <c r="BL245" s="14" t="s">
        <v>128</v>
      </c>
      <c r="BM245" s="228" t="s">
        <v>652</v>
      </c>
    </row>
    <row r="246" s="2" customFormat="1" ht="6.96" customHeight="1">
      <c r="A246" s="35"/>
      <c r="B246" s="63"/>
      <c r="C246" s="64"/>
      <c r="D246" s="64"/>
      <c r="E246" s="64"/>
      <c r="F246" s="64"/>
      <c r="G246" s="64"/>
      <c r="H246" s="64"/>
      <c r="I246" s="64"/>
      <c r="J246" s="64"/>
      <c r="K246" s="64"/>
      <c r="L246" s="41"/>
      <c r="M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</row>
  </sheetData>
  <sheetProtection sheet="1" autoFilter="0" formatColumns="0" formatRows="0" objects="1" scenarios="1" spinCount="100000" saltValue="oWoQOMy6uOS46WzYk4BWuXgUZgdjSKK7VOEOxkqTOpaoR7XekNM93Iqyjc5Nul3v2ziSub66BaRLoTUMEcyvxA==" hashValue="h0qo8ILfB0a9NNbKaUjmP2c4u2fWusmvLGNID9ERaPB5f1JgDN2lkoIBgXy5sPDBRlmXxyUGTKDoNQmAC+MrAQ==" algorithmName="SHA-512" password="F5CA"/>
  <autoFilter ref="C125:K24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JARDA\user</dc:creator>
  <cp:lastModifiedBy>JARDA\user</cp:lastModifiedBy>
  <dcterms:created xsi:type="dcterms:W3CDTF">2021-10-18T09:00:52Z</dcterms:created>
  <dcterms:modified xsi:type="dcterms:W3CDTF">2021-10-18T09:00:57Z</dcterms:modified>
</cp:coreProperties>
</file>