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bazenliberecp2 - plynová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'bazenliberecp2 - plynová ...'!$C$124:$K$202</definedName>
    <definedName name="_xlnm.Print_Area" localSheetId="1">'bazenliberecp2 - plynová ...'!$C$4:$J$76,'bazenliberecp2 - plynová ...'!$C$82:$J$106,'bazenliberecp2 - plynová ...'!$C$112:$J$202</definedName>
    <definedName name="_xlnm.Print_Titles" localSheetId="1">'bazenliberecp2 - plynová ...'!$124:$124</definedName>
  </definedNames>
  <calcPr/>
</workbook>
</file>

<file path=xl/calcChain.xml><?xml version="1.0" encoding="utf-8"?>
<calcChain xmlns="http://schemas.openxmlformats.org/spreadsheetml/2006/main">
  <c i="2" l="1" r="J202"/>
  <c r="J37"/>
  <c r="J36"/>
  <c i="1" r="AY95"/>
  <c i="2" r="J35"/>
  <c i="1" r="AX95"/>
  <c i="2" r="J105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T185"/>
  <c r="R186"/>
  <c r="R185"/>
  <c r="P186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1" r="L90"/>
  <c r="AM90"/>
  <c r="AM89"/>
  <c r="L89"/>
  <c r="AM87"/>
  <c r="L87"/>
  <c r="L85"/>
  <c r="L84"/>
  <c i="2" r="BK195"/>
  <c r="J195"/>
  <c r="BK194"/>
  <c r="J194"/>
  <c r="BK193"/>
  <c r="BK201"/>
  <c r="J201"/>
  <c r="BK200"/>
  <c r="J200"/>
  <c r="BK199"/>
  <c r="J199"/>
  <c r="BK198"/>
  <c r="J198"/>
  <c r="J196"/>
  <c r="BK192"/>
  <c r="J192"/>
  <c r="BK191"/>
  <c r="J191"/>
  <c r="J190"/>
  <c r="J189"/>
  <c r="J188"/>
  <c r="J186"/>
  <c r="J184"/>
  <c r="J183"/>
  <c r="J182"/>
  <c r="J181"/>
  <c r="BK180"/>
  <c r="BK179"/>
  <c r="BK178"/>
  <c r="BK177"/>
  <c r="BK176"/>
  <c r="BK175"/>
  <c r="BK174"/>
  <c r="J174"/>
  <c r="J173"/>
  <c r="J172"/>
  <c r="BK170"/>
  <c r="BK168"/>
  <c r="BK167"/>
  <c r="BK166"/>
  <c r="J166"/>
  <c r="J165"/>
  <c r="J164"/>
  <c r="J163"/>
  <c r="J162"/>
  <c r="BK161"/>
  <c r="J161"/>
  <c r="J160"/>
  <c r="J134"/>
  <c r="BK133"/>
  <c r="J133"/>
  <c r="J132"/>
  <c r="J131"/>
  <c r="BK130"/>
  <c r="BK129"/>
  <c r="BK128"/>
  <c i="1" r="AS94"/>
  <c i="2" r="BK196"/>
  <c r="BK190"/>
  <c r="BK189"/>
  <c r="BK188"/>
  <c r="BK186"/>
  <c r="BK184"/>
  <c r="BK183"/>
  <c r="BK182"/>
  <c r="BK181"/>
  <c r="J180"/>
  <c r="J179"/>
  <c r="J178"/>
  <c r="J177"/>
  <c r="J176"/>
  <c r="J175"/>
  <c r="BK173"/>
  <c r="BK172"/>
  <c r="BK171"/>
  <c r="J171"/>
  <c r="J170"/>
  <c r="BK169"/>
  <c r="J169"/>
  <c r="J168"/>
  <c r="J167"/>
  <c r="BK165"/>
  <c r="BK164"/>
  <c r="BK163"/>
  <c r="BK162"/>
  <c r="BK160"/>
  <c r="BK157"/>
  <c r="J157"/>
  <c r="BK156"/>
  <c r="J156"/>
  <c r="BK154"/>
  <c r="J154"/>
  <c r="BK152"/>
  <c r="J152"/>
  <c r="BK149"/>
  <c r="J149"/>
  <c r="BK147"/>
  <c r="J147"/>
  <c r="BK146"/>
  <c r="J146"/>
  <c r="BK145"/>
  <c r="J145"/>
  <c r="BK144"/>
  <c r="J144"/>
  <c r="BK143"/>
  <c r="J143"/>
  <c r="BK140"/>
  <c r="J140"/>
  <c r="BK139"/>
  <c r="J139"/>
  <c r="BK138"/>
  <c r="J138"/>
  <c r="BK137"/>
  <c r="J137"/>
  <c r="BK136"/>
  <c r="J136"/>
  <c r="BK135"/>
  <c r="J135"/>
  <c r="BK134"/>
  <c r="BK132"/>
  <c r="BK131"/>
  <c r="J130"/>
  <c r="J129"/>
  <c r="J128"/>
  <c r="J193"/>
  <c l="1" r="BK127"/>
  <c r="J127"/>
  <c r="J98"/>
  <c r="P127"/>
  <c r="R127"/>
  <c r="T127"/>
  <c r="BK155"/>
  <c r="J155"/>
  <c r="J99"/>
  <c r="P155"/>
  <c r="R155"/>
  <c r="T155"/>
  <c r="BK159"/>
  <c r="J159"/>
  <c r="J101"/>
  <c r="P159"/>
  <c r="R159"/>
  <c r="T159"/>
  <c r="BK187"/>
  <c r="J187"/>
  <c r="J103"/>
  <c r="P187"/>
  <c r="R187"/>
  <c r="T187"/>
  <c r="BK197"/>
  <c r="J197"/>
  <c r="J104"/>
  <c r="P197"/>
  <c r="R197"/>
  <c r="T197"/>
  <c r="BK185"/>
  <c r="J185"/>
  <c r="J102"/>
  <c r="BE201"/>
  <c r="E85"/>
  <c r="J89"/>
  <c r="F92"/>
  <c r="BE128"/>
  <c r="BE129"/>
  <c r="BE130"/>
  <c r="BE131"/>
  <c r="BE132"/>
  <c r="BE133"/>
  <c r="BE134"/>
  <c r="BE135"/>
  <c r="BE136"/>
  <c r="BE137"/>
  <c r="BE138"/>
  <c r="BE139"/>
  <c r="BE140"/>
  <c r="BE143"/>
  <c r="BE144"/>
  <c r="BE145"/>
  <c r="BE146"/>
  <c r="BE147"/>
  <c r="BE149"/>
  <c r="BE152"/>
  <c r="BE154"/>
  <c r="BE156"/>
  <c r="BE157"/>
  <c r="BE160"/>
  <c r="BE161"/>
  <c r="BE162"/>
  <c r="BE163"/>
  <c r="BE164"/>
  <c r="BE165"/>
  <c r="BE166"/>
  <c r="BE167"/>
  <c r="BE168"/>
  <c r="BE169"/>
  <c r="BE170"/>
  <c r="BE171"/>
  <c r="BE172"/>
  <c r="BE173"/>
  <c r="BE174"/>
  <c r="BE175"/>
  <c r="BE176"/>
  <c r="BE177"/>
  <c r="BE178"/>
  <c r="BE179"/>
  <c r="BE180"/>
  <c r="BE181"/>
  <c r="BE182"/>
  <c r="BE183"/>
  <c r="BE184"/>
  <c r="BE186"/>
  <c r="BE188"/>
  <c r="BE189"/>
  <c r="BE190"/>
  <c r="BE191"/>
  <c r="BE192"/>
  <c r="BE195"/>
  <c r="BE196"/>
  <c r="BE198"/>
  <c r="BE199"/>
  <c r="BE200"/>
  <c r="BE193"/>
  <c r="BE194"/>
  <c r="J34"/>
  <c i="1" r="AW95"/>
  <c i="2" r="F34"/>
  <c i="1" r="BA95"/>
  <c r="BA94"/>
  <c r="W30"/>
  <c i="2" r="F35"/>
  <c i="1" r="BB95"/>
  <c r="BB94"/>
  <c r="W31"/>
  <c i="2" r="F36"/>
  <c i="1" r="BC95"/>
  <c r="BC94"/>
  <c r="W32"/>
  <c i="2" r="F37"/>
  <c i="1" r="BD95"/>
  <c r="BD94"/>
  <c r="W33"/>
  <c i="2" l="1" r="R158"/>
  <c r="T158"/>
  <c r="P158"/>
  <c r="T126"/>
  <c r="T125"/>
  <c r="R126"/>
  <c r="R125"/>
  <c r="P126"/>
  <c r="P125"/>
  <c i="1" r="AU95"/>
  <c i="2" r="BK126"/>
  <c r="J126"/>
  <c r="J97"/>
  <c r="BK158"/>
  <c r="J158"/>
  <c r="J100"/>
  <c i="1" r="AU94"/>
  <c r="AW94"/>
  <c r="AK30"/>
  <c r="AY94"/>
  <c i="2" r="F33"/>
  <c i="1" r="AZ95"/>
  <c r="AZ94"/>
  <c r="W29"/>
  <c r="AX94"/>
  <c i="2" r="J33"/>
  <c i="1" r="AV95"/>
  <c r="AT95"/>
  <c i="2" l="1" r="BK125"/>
  <c r="J125"/>
  <c r="J96"/>
  <c i="1" r="AV94"/>
  <c r="AK29"/>
  <c i="2" l="1" r="J30"/>
  <c i="1" r="AG95"/>
  <c r="AG94"/>
  <c r="AK26"/>
  <c r="AT94"/>
  <c i="2" l="1" r="J39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<sst xmlns="http://schemas.openxmlformats.org/spreadsheetml/2006/main">
  <si>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</si>
  <si>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</si>
  <si>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</si>
  <si>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</si>
  <si>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</si>
  <si>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{f422e428-d109-486f-b433-b1ac1f42d6e4}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</si>
  <si>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</si>
  <si>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</si>
  <si>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</si>
  <si>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</si>
  <si>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</si>
  <si>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</si>
  <si>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</si>
  <si>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</si>
  <si>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bazenliberec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</si>
  <si>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</si>
  <si>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</si>
  <si>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A STAVEBNÍ ÚPRAVY MĚSTSKÉHO PLAVECKÉHO BAZÉNU V LIBERCI</t>
  </si>
  <si>
    <t>KSO:</t>
  </si>
  <si>
    <t>CC-CZ:</t>
  </si>
  <si>
    <t>Místo:</t>
  </si>
  <si>
    <t>LIBEREC</t>
  </si>
  <si>
    <t>Datum:</t>
  </si>
  <si>
    <t>30. 1. 2021</t>
  </si>
  <si>
    <t>Zadavatel:</t>
  </si>
  <si>
    <t>IČ:</t>
  </si>
  <si>
    <t>STATUTÁRNÍ MĚSTO LIBEREC</t>
  </si>
  <si>
    <t>DIČ:</t>
  </si>
  <si>
    <t>Uchazeč:</t>
  </si>
  <si>
    <t>Vyplň údaj</t>
  </si>
  <si>
    <t>Projektant:</t>
  </si>
  <si>
    <t>11016019</t>
  </si>
  <si>
    <t>Jiří Vik Tepelná technika</t>
  </si>
  <si>
    <t>CZ45092711</t>
  </si>
  <si>
    <t>True</t>
  </si>
  <si>
    <t>Zpracovatel:</t>
  </si>
  <si>
    <t>JVIK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</si>
  <si>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</si>
  <si>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</si>
  <si>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</si>
  <si>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</si>
  <si>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</si>
  <si>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</si>
  <si>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</si>
  <si>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</si>
  <si>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</si>
  <si>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</si>
  <si>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</si>
  <si>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</si>
  <si>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</si>
  <si>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</si>
  <si>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</si>
  <si>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</si>
  <si>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</si>
  <si>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</si>
  <si>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</si>
  <si>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</si>
  <si>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</si>
  <si>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</si>
  <si>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</si>
  <si>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</si>
  <si>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</si>
  <si>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</si>
  <si>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</si>
  <si>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</si>
  <si>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</si>
  <si>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</si>
  <si>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</si>
  <si>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</si>
  <si>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</si>
  <si>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</si>
  <si>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</si>
  <si>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</si>
  <si>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</si>
  <si>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</si>
  <si>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</si>
  <si>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</si>
  <si>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</si>
  <si>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</si>
  <si>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</si>
  <si>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</si>
  <si>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</si>
  <si>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</si>
  <si>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bazenliberecp2</t>
  </si>
  <si>
    <t>plynová zařízení</t>
  </si>
  <si>
    <t>STA</t>
  </si>
  <si>
    <t>1</t>
  </si>
  <si>
    <t>{d45ecea6-284c-41fb-b842-5fd15831d70a}</t>
  </si>
  <si>
    <t>2</t>
  </si>
  <si>
    <t>KRYCÍ LIST SOUPISU PRACÍ</t>
  </si>
  <si>
    <t>Objekt:</t>
  </si>
  <si>
    <t>bazenliberecp2 - plynová zařízení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</si>
  <si>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</si>
  <si>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</si>
  <si>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</si>
  <si>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</si>
  <si>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</si>
  <si>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</si>
  <si>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</si>
  <si>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8 - Trubní vedení</t>
  </si>
  <si>
    <t>PSV - Práce a dodávky PSV</t>
  </si>
  <si>
    <t xml:space="preserve">    723 - Zdravotechnika - vnitřní plynovod</t>
  </si>
  <si>
    <t xml:space="preserve">    727 - Zdravotechnika - požární ochrana</t>
  </si>
  <si>
    <t xml:space="preserve">    783 - Dokončovací práce - nátěry</t>
  </si>
  <si>
    <t>HZS - Hodinové zúčtovací sazby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</si>
  <si>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</si>
  <si>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</si>
  <si>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</si>
  <si>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</si>
  <si>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</si>
  <si>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</si>
  <si>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</si>
  <si>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</si>
  <si>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</si>
  <si>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</si>
  <si>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</si>
  <si>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</si>
  <si>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</si>
  <si>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</si>
  <si>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</si>
  <si>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</si>
  <si>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</si>
  <si>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</si>
  <si>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</si>
  <si>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113107022</t>
  </si>
  <si>
    <t>Odstranění podkladu z kameniva drceného tl 200 mm při překopech ručně</t>
  </si>
  <si>
    <t>m2</t>
  </si>
  <si>
    <t>4</t>
  </si>
  <si>
    <t>310804700</t>
  </si>
  <si>
    <t>45</t>
  </si>
  <si>
    <t>113107135</t>
  </si>
  <si>
    <t>Odstranění podkladu z betonu vyztuženého sítěmi tl 100 mm ručně</t>
  </si>
  <si>
    <t>239172219</t>
  </si>
  <si>
    <t>115101201</t>
  </si>
  <si>
    <t>Čerpání vody na dopravní výšku do 10 m průměrný přítok do 500 l/min</t>
  </si>
  <si>
    <t>hod</t>
  </si>
  <si>
    <t>1129942297</t>
  </si>
  <si>
    <t>5</t>
  </si>
  <si>
    <t>119001401</t>
  </si>
  <si>
    <t>Dočasné zajištění potrubí ocelového nebo litinového DN do 200</t>
  </si>
  <si>
    <t>m</t>
  </si>
  <si>
    <t>-756669471</t>
  </si>
  <si>
    <t>6</t>
  </si>
  <si>
    <t>119001411</t>
  </si>
  <si>
    <t>Dočasné zajištění potrubí betonového, ŽB nebo kameninového DN do 200</t>
  </si>
  <si>
    <t>191178430</t>
  </si>
  <si>
    <t>7</t>
  </si>
  <si>
    <t>119001421</t>
  </si>
  <si>
    <t>Dočasné zajištění kabelů a kabelových tratí ze 3 volně ložených kabelů</t>
  </si>
  <si>
    <t>1072275431</t>
  </si>
  <si>
    <t>8</t>
  </si>
  <si>
    <t>119003131</t>
  </si>
  <si>
    <t>Výstražná páska pro zabezpečení výkopu zřízení</t>
  </si>
  <si>
    <t>1304340037</t>
  </si>
  <si>
    <t>9</t>
  </si>
  <si>
    <t>119003132</t>
  </si>
  <si>
    <t>Výstražná páska pro zabezpečení výkopu odstranění</t>
  </si>
  <si>
    <t>-47249377</t>
  </si>
  <si>
    <t>10</t>
  </si>
  <si>
    <t>119003211</t>
  </si>
  <si>
    <t xml:space="preserve">Mobilní plotová zábrana s reflexním pásem  výšky do 1,5 m pro zabezpečení výkopu zřízení</t>
  </si>
  <si>
    <t>153800831</t>
  </si>
  <si>
    <t>11</t>
  </si>
  <si>
    <t>119003212</t>
  </si>
  <si>
    <t xml:space="preserve">Mobilní plotová zábrana s reflexním pásem  výšky do 1,5 m pro zabezpečení výkopu odstranění</t>
  </si>
  <si>
    <t>344193382</t>
  </si>
  <si>
    <t>12</t>
  </si>
  <si>
    <t>131201201</t>
  </si>
  <si>
    <t>Hloubení jam zapažených v hornině tř. 3 objemu do 100 m3</t>
  </si>
  <si>
    <t>m3</t>
  </si>
  <si>
    <t>-1782141093</t>
  </si>
  <si>
    <t>13</t>
  </si>
  <si>
    <t>131201209</t>
  </si>
  <si>
    <t>Příplatek za lepivost u hloubení jam zapažených v hornině tř. 3</t>
  </si>
  <si>
    <t>1307709600</t>
  </si>
  <si>
    <t>14</t>
  </si>
  <si>
    <t>132201203</t>
  </si>
  <si>
    <t>Hloubení rýh š do 2000 mm v hornině tř. 3 objemu do 5000 m3</t>
  </si>
  <si>
    <t>984064763</t>
  </si>
  <si>
    <t>VV</t>
  </si>
  <si>
    <t>(10*1,2)*0,6</t>
  </si>
  <si>
    <t>Součet</t>
  </si>
  <si>
    <t>132201209</t>
  </si>
  <si>
    <t>Příplatek za lepivost k hloubení rýh š do 2000 mm v hornině tř. 3</t>
  </si>
  <si>
    <t>1117203781</t>
  </si>
  <si>
    <t>16</t>
  </si>
  <si>
    <t>151101101</t>
  </si>
  <si>
    <t>Zřízení příložného pažení a rozepření stěn rýh hl do 2 m</t>
  </si>
  <si>
    <t>73415442</t>
  </si>
  <si>
    <t>17</t>
  </si>
  <si>
    <t>151101111</t>
  </si>
  <si>
    <t>Odstranění příložného pažení a rozepření stěn rýh hl do 2 m</t>
  </si>
  <si>
    <t>941525820</t>
  </si>
  <si>
    <t>18</t>
  </si>
  <si>
    <t>161101101</t>
  </si>
  <si>
    <t>Svislé přemístění výkopku z horniny tř. 1 až 4 hl výkopu do 2,5 m</t>
  </si>
  <si>
    <t>1493385926</t>
  </si>
  <si>
    <t>19</t>
  </si>
  <si>
    <t>174151101</t>
  </si>
  <si>
    <t>Zásyp jam, šachet rýh nebo kolem objektů sypaninou se zhutněním</t>
  </si>
  <si>
    <t>1967015539</t>
  </si>
  <si>
    <t>1,6+7,2-1,8</t>
  </si>
  <si>
    <t>20</t>
  </si>
  <si>
    <t>175111101</t>
  </si>
  <si>
    <t>Obsypání potrubí ručně sypaninou bez prohození sítem, uloženou do 3 m</t>
  </si>
  <si>
    <t>-149316563</t>
  </si>
  <si>
    <t>(10)*0,6*0,3</t>
  </si>
  <si>
    <t>M</t>
  </si>
  <si>
    <t>58331200</t>
  </si>
  <si>
    <t>štěrkopísek netříděný zásypový materiál</t>
  </si>
  <si>
    <t>t</t>
  </si>
  <si>
    <t>954596412</t>
  </si>
  <si>
    <t>1,8*1,6</t>
  </si>
  <si>
    <t>22</t>
  </si>
  <si>
    <t>181951101</t>
  </si>
  <si>
    <t>Úprava pláně v hornině tř. 1 až 4 bez zhutnění</t>
  </si>
  <si>
    <t>168384321</t>
  </si>
  <si>
    <t>Trubní vedení</t>
  </si>
  <si>
    <t>46</t>
  </si>
  <si>
    <t>899721111</t>
  </si>
  <si>
    <t>Signalizační vodič DN do 150 mm na potrubí</t>
  </si>
  <si>
    <t>-571768290</t>
  </si>
  <si>
    <t>26</t>
  </si>
  <si>
    <t>899722113</t>
  </si>
  <si>
    <t>Krytí potrubí z plastů výstražnou fólií z PVC 34cm</t>
  </si>
  <si>
    <t>-1233041355</t>
  </si>
  <si>
    <t>PSV</t>
  </si>
  <si>
    <t>Práce a dodávky PSV</t>
  </si>
  <si>
    <t>723</t>
  </si>
  <si>
    <t>Zdravotechnika - vnitřní plynovod</t>
  </si>
  <si>
    <t>27</t>
  </si>
  <si>
    <t>600020</t>
  </si>
  <si>
    <t>Montáž tvarovky PE100</t>
  </si>
  <si>
    <t>ks</t>
  </si>
  <si>
    <t>-1364007562</t>
  </si>
  <si>
    <t>51</t>
  </si>
  <si>
    <t>723111202</t>
  </si>
  <si>
    <t>Potrubí ocelové závitové černé bezešvé svařované běžné DN 15</t>
  </si>
  <si>
    <t>-731551597</t>
  </si>
  <si>
    <t>47</t>
  </si>
  <si>
    <t>723111202r</t>
  </si>
  <si>
    <t>Potrubí ocelové závitové černé bezešvé svařované běžné DN 10</t>
  </si>
  <si>
    <t>-1312155650</t>
  </si>
  <si>
    <t>85</t>
  </si>
  <si>
    <t>723120805</t>
  </si>
  <si>
    <t>Demontáž potrubí ocelové závitové svařované do DN 50</t>
  </si>
  <si>
    <t>-147721894</t>
  </si>
  <si>
    <t>86</t>
  </si>
  <si>
    <t>723120809</t>
  </si>
  <si>
    <t>Demontáž potrubí ocelové závitové svařované do DN 80</t>
  </si>
  <si>
    <t>2122299354</t>
  </si>
  <si>
    <t>48</t>
  </si>
  <si>
    <t>723150312</t>
  </si>
  <si>
    <t>Potrubí ocelové hladké černé bezešvé spojované svařováním tvářené za tepla D 57x3,2 mm</t>
  </si>
  <si>
    <t>-320999532</t>
  </si>
  <si>
    <t>90</t>
  </si>
  <si>
    <t>723150314</t>
  </si>
  <si>
    <t>Potrubí ocelové hladké černé bezešvé spojované svařováním tvářené za tepla D 89x3,6 mm</t>
  </si>
  <si>
    <t>-29515200</t>
  </si>
  <si>
    <t>91</t>
  </si>
  <si>
    <t>723150314b</t>
  </si>
  <si>
    <t>Potrubí ocelové hladké černé bezešvé spojované svařováním tvářené za tepla D 89x3,6 mm s tovární gumovou izolací</t>
  </si>
  <si>
    <t>151881890</t>
  </si>
  <si>
    <t>64</t>
  </si>
  <si>
    <t>723150371</t>
  </si>
  <si>
    <t>Chránička D 108x4 mm</t>
  </si>
  <si>
    <t>-371459049</t>
  </si>
  <si>
    <t>30</t>
  </si>
  <si>
    <t>723170117</t>
  </si>
  <si>
    <t>Potrubí plynové plastové Pe 100, PN 0,4 MPa, D 90mm spojované elektrotvarovkami</t>
  </si>
  <si>
    <t>292552399</t>
  </si>
  <si>
    <t>31</t>
  </si>
  <si>
    <t>60003</t>
  </si>
  <si>
    <t xml:space="preserve">Koleno 90°d90 PE 100 SDR 11 </t>
  </si>
  <si>
    <t>32</t>
  </si>
  <si>
    <t>364316849</t>
  </si>
  <si>
    <t>33</t>
  </si>
  <si>
    <t>60004</t>
  </si>
  <si>
    <t xml:space="preserve">Spojka  d90PE 100 SDR 11</t>
  </si>
  <si>
    <t>1107414807</t>
  </si>
  <si>
    <t>36</t>
  </si>
  <si>
    <t>Přechod závitový d90/DN65 PE 100 SDR 11</t>
  </si>
  <si>
    <t>-948935272</t>
  </si>
  <si>
    <t>59</t>
  </si>
  <si>
    <t>723190207r</t>
  </si>
  <si>
    <t>Přípojka plynovodní ocelová závitová černá bezešvá spojovaná na závit běžná DN 80</t>
  </si>
  <si>
    <t>soubor</t>
  </si>
  <si>
    <t>-1119551582</t>
  </si>
  <si>
    <t>38</t>
  </si>
  <si>
    <t>723190901</t>
  </si>
  <si>
    <t>Uzavření,otevření plynovodního potrubí při opravě</t>
  </si>
  <si>
    <t>kus</t>
  </si>
  <si>
    <t>-1989426636</t>
  </si>
  <si>
    <t>39</t>
  </si>
  <si>
    <t>723190907</t>
  </si>
  <si>
    <t>Odvzdušnění nebo napuštění plynovodního potrubí</t>
  </si>
  <si>
    <t>-1895102719</t>
  </si>
  <si>
    <t>40</t>
  </si>
  <si>
    <t>723190909</t>
  </si>
  <si>
    <t>Zkouška těsnosti potrubí plynovodního</t>
  </si>
  <si>
    <t>2017778134</t>
  </si>
  <si>
    <t>92</t>
  </si>
  <si>
    <t>723212105</t>
  </si>
  <si>
    <t>Mezipřírubová uzavírací klapka DN 80</t>
  </si>
  <si>
    <t>12366386</t>
  </si>
  <si>
    <t>93</t>
  </si>
  <si>
    <t>723219104</t>
  </si>
  <si>
    <t>Montáž armatur plynovodních přírubových DN 80 ostatní typ</t>
  </si>
  <si>
    <t>2093578735</t>
  </si>
  <si>
    <t>61</t>
  </si>
  <si>
    <t>723234314</t>
  </si>
  <si>
    <t>Regulátor tlaku plynu středotlaký jednostupňový výkon 200 m3/hod pro zemní plyn 100/20kPa</t>
  </si>
  <si>
    <t>1938062388</t>
  </si>
  <si>
    <t>63</t>
  </si>
  <si>
    <t>300001</t>
  </si>
  <si>
    <t>manometr plynový 0-50kPA s kondenzační smyčkou a třícestným ventilem se zátkou</t>
  </si>
  <si>
    <t>-1839652908</t>
  </si>
  <si>
    <t>56</t>
  </si>
  <si>
    <t>723239106</t>
  </si>
  <si>
    <t>Montáž armatur plynovodních se dvěma závity G 2" ostatní typ</t>
  </si>
  <si>
    <t>722411091</t>
  </si>
  <si>
    <t>87</t>
  </si>
  <si>
    <t>723290821</t>
  </si>
  <si>
    <t>Přemístění vnitrostaveništní demontovaných hmot pro vnitřní plynovod v objektech výšky do 6 m</t>
  </si>
  <si>
    <t>1137486816</t>
  </si>
  <si>
    <t>43</t>
  </si>
  <si>
    <t>998723101</t>
  </si>
  <si>
    <t>Přesun hmot tonážní pro vnitřní plynovod v objektech v do 6 m</t>
  </si>
  <si>
    <t>2104729288</t>
  </si>
  <si>
    <t>44</t>
  </si>
  <si>
    <t>998723192</t>
  </si>
  <si>
    <t>Příplatek k přesunu hmot tonážní 723 za zvětšený přesun do 100 m</t>
  </si>
  <si>
    <t>315645448</t>
  </si>
  <si>
    <t>727</t>
  </si>
  <si>
    <t>Zdravotechnika - požární ochrana</t>
  </si>
  <si>
    <t>94</t>
  </si>
  <si>
    <t>727121106</t>
  </si>
  <si>
    <t>Protipožární manžeta D 90 mm z jedné strany dělící konstrukce požární odolnost EI 90</t>
  </si>
  <si>
    <t>666227067</t>
  </si>
  <si>
    <t>783</t>
  </si>
  <si>
    <t>Dokončovací práce - nátěry</t>
  </si>
  <si>
    <t>66</t>
  </si>
  <si>
    <t>783314101</t>
  </si>
  <si>
    <t>Základní jednonásobný syntetický nátěr zámečnických konstrukcí</t>
  </si>
  <si>
    <t>2042660751</t>
  </si>
  <si>
    <t>67</t>
  </si>
  <si>
    <t>783315103</t>
  </si>
  <si>
    <t>Mezinátěr jednonásobný syntetický samozákladující zámečnických konstrukcí</t>
  </si>
  <si>
    <t>128632643</t>
  </si>
  <si>
    <t>68</t>
  </si>
  <si>
    <t>783317101</t>
  </si>
  <si>
    <t>Krycí jednonásobný syntetický standardní nátěr zámečnických konstrukcí</t>
  </si>
  <si>
    <t>1461929479</t>
  </si>
  <si>
    <t>69</t>
  </si>
  <si>
    <t>783614551</t>
  </si>
  <si>
    <t>Základní jednonásobný syntetický nátěr potrubí DN do 50 mm</t>
  </si>
  <si>
    <t>1021057576</t>
  </si>
  <si>
    <t>70</t>
  </si>
  <si>
    <t>783614571</t>
  </si>
  <si>
    <t>Základní jednonásobný syntetický nátěr potrubí DN do 150 mm</t>
  </si>
  <si>
    <t>-1058408012</t>
  </si>
  <si>
    <t>72</t>
  </si>
  <si>
    <t>783615551</t>
  </si>
  <si>
    <t>Mezinátěr jednonásobný syntetický nátěr potrubí DN do 50 mm</t>
  </si>
  <si>
    <t>-1735296366</t>
  </si>
  <si>
    <t>73</t>
  </si>
  <si>
    <t>783615571</t>
  </si>
  <si>
    <t>Mezinátěr jednonásobný syntetický nátěr potrubí DN do 150 mm</t>
  </si>
  <si>
    <t>600626737</t>
  </si>
  <si>
    <t>75</t>
  </si>
  <si>
    <t>783617601</t>
  </si>
  <si>
    <t>Krycí jednonásobný syntetický nátěr potrubí DN do 50 mm</t>
  </si>
  <si>
    <t>-467684482</t>
  </si>
  <si>
    <t>76</t>
  </si>
  <si>
    <t>783617641</t>
  </si>
  <si>
    <t>Krycí jednonásobný syntetický nátěr potrubí DN do 150 mm</t>
  </si>
  <si>
    <t>609863731</t>
  </si>
  <si>
    <t>HZS</t>
  </si>
  <si>
    <t>Hodinové zúčtovací sazby</t>
  </si>
  <si>
    <t>78</t>
  </si>
  <si>
    <t>HZS1301</t>
  </si>
  <si>
    <t>Hodinová zúčtovací sazba zedník</t>
  </si>
  <si>
    <t>512</t>
  </si>
  <si>
    <t>376050597</t>
  </si>
  <si>
    <t>79</t>
  </si>
  <si>
    <t>HZS3221</t>
  </si>
  <si>
    <t>Hodinová zúčtovací sazba montér slaboproudých zařízení - připojení přepočítače</t>
  </si>
  <si>
    <t>986769990</t>
  </si>
  <si>
    <t>80</t>
  </si>
  <si>
    <t>HZS4111</t>
  </si>
  <si>
    <t>Hodinová zúčtovací sazba řidič - odvoz demontovaného materiálu</t>
  </si>
  <si>
    <t>-1504104357</t>
  </si>
  <si>
    <t>81</t>
  </si>
  <si>
    <t>HZS4211</t>
  </si>
  <si>
    <t>Hodinová zúčtovací sazba revizní technik - revize plynovodu</t>
  </si>
  <si>
    <t>-1166489788</t>
  </si>
  <si>
    <t>VRN</t>
  </si>
  <si>
    <t>Vedlejší rozpočtové náklady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</si>
</sst>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33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51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52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53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54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53</v>
      </c>
      <c r="AI60" s="41"/>
      <c r="AJ60" s="41"/>
      <c r="AK60" s="41"/>
      <c r="AL60" s="41"/>
      <c r="AM60" s="63" t="s">
        <v>54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55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56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53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54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53</v>
      </c>
      <c r="AI75" s="41"/>
      <c r="AJ75" s="41"/>
      <c r="AK75" s="41"/>
      <c r="AL75" s="41"/>
      <c r="AM75" s="63" t="s">
        <v>54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57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bazenliberec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REKONSTRUKCE A STAVEBNÍ ÚPRAVY MĚSTSKÉHO PLAVECKÉHO BAZÉNU V LIBERCI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LIBEREC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30. 1. 2021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STATUTÁRNÍ MĚSTO LIBEREC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Jiří Vik Tepelná technika</v>
      </c>
      <c r="AN89" s="70"/>
      <c r="AO89" s="70"/>
      <c r="AP89" s="70"/>
      <c r="AQ89" s="39"/>
      <c r="AR89" s="43"/>
      <c r="AS89" s="80" t="s">
        <v>58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35</v>
      </c>
      <c r="AJ90" s="39"/>
      <c r="AK90" s="39"/>
      <c r="AL90" s="39"/>
      <c r="AM90" s="79" t="str">
        <f>IF(E20="","",E20)</f>
        <v>JVIK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59</v>
      </c>
      <c r="D92" s="93"/>
      <c r="E92" s="93"/>
      <c r="F92" s="93"/>
      <c r="G92" s="93"/>
      <c r="H92" s="94"/>
      <c r="I92" s="95" t="s">
        <v>60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61</v>
      </c>
      <c r="AH92" s="93"/>
      <c r="AI92" s="93"/>
      <c r="AJ92" s="93"/>
      <c r="AK92" s="93"/>
      <c r="AL92" s="93"/>
      <c r="AM92" s="93"/>
      <c r="AN92" s="95" t="s">
        <v>62</v>
      </c>
      <c r="AO92" s="93"/>
      <c r="AP92" s="97"/>
      <c r="AQ92" s="98" t="s">
        <v>63</v>
      </c>
      <c r="AR92" s="43"/>
      <c r="AS92" s="99" t="s">
        <v>64</v>
      </c>
      <c r="AT92" s="100" t="s">
        <v>65</v>
      </c>
      <c r="AU92" s="100" t="s">
        <v>66</v>
      </c>
      <c r="AV92" s="100" t="s">
        <v>67</v>
      </c>
      <c r="AW92" s="100" t="s">
        <v>68</v>
      </c>
      <c r="AX92" s="100" t="s">
        <v>69</v>
      </c>
      <c r="AY92" s="100" t="s">
        <v>70</v>
      </c>
      <c r="AZ92" s="100" t="s">
        <v>71</v>
      </c>
      <c r="BA92" s="100" t="s">
        <v>72</v>
      </c>
      <c r="BB92" s="100" t="s">
        <v>73</v>
      </c>
      <c r="BC92" s="100" t="s">
        <v>74</v>
      </c>
      <c r="BD92" s="101" t="s">
        <v>75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76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77</v>
      </c>
      <c r="BT94" s="116" t="s">
        <v>78</v>
      </c>
      <c r="BU94" s="117" t="s">
        <v>79</v>
      </c>
      <c r="BV94" s="116" t="s">
        <v>80</v>
      </c>
      <c r="BW94" s="116" t="s">
        <v>5</v>
      </c>
      <c r="BX94" s="116" t="s">
        <v>81</v>
      </c>
      <c r="CL94" s="116" t="s">
        <v>1</v>
      </c>
    </row>
    <row r="95" s="7" customFormat="1" ht="24.75" customHeight="1">
      <c r="A95" s="118" t="s">
        <v>82</v>
      </c>
      <c r="B95" s="119"/>
      <c r="C95" s="120"/>
      <c r="D95" s="121" t="s">
        <v>83</v>
      </c>
      <c r="E95" s="121"/>
      <c r="F95" s="121"/>
      <c r="G95" s="121"/>
      <c r="H95" s="121"/>
      <c r="I95" s="122"/>
      <c r="J95" s="121" t="s">
        <v>84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'bazenliberecp2 - plynová 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85</v>
      </c>
      <c r="AR95" s="125"/>
      <c r="AS95" s="126">
        <v>0</v>
      </c>
      <c r="AT95" s="127">
        <f>ROUND(SUM(AV95:AW95),2)</f>
        <v>0</v>
      </c>
      <c r="AU95" s="128">
        <f>'bazenliberecp2 - plynová ...'!P125</f>
        <v>0</v>
      </c>
      <c r="AV95" s="127">
        <f>'bazenliberecp2 - plynová ...'!J33</f>
        <v>0</v>
      </c>
      <c r="AW95" s="127">
        <f>'bazenliberecp2 - plynová ...'!J34</f>
        <v>0</v>
      </c>
      <c r="AX95" s="127">
        <f>'bazenliberecp2 - plynová ...'!J35</f>
        <v>0</v>
      </c>
      <c r="AY95" s="127">
        <f>'bazenliberecp2 - plynová ...'!J36</f>
        <v>0</v>
      </c>
      <c r="AZ95" s="127">
        <f>'bazenliberecp2 - plynová ...'!F33</f>
        <v>0</v>
      </c>
      <c r="BA95" s="127">
        <f>'bazenliberecp2 - plynová ...'!F34</f>
        <v>0</v>
      </c>
      <c r="BB95" s="127">
        <f>'bazenliberecp2 - plynová ...'!F35</f>
        <v>0</v>
      </c>
      <c r="BC95" s="127">
        <f>'bazenliberecp2 - plynová ...'!F36</f>
        <v>0</v>
      </c>
      <c r="BD95" s="129">
        <f>'bazenliberecp2 - plynová ...'!F37</f>
        <v>0</v>
      </c>
      <c r="BE95" s="7"/>
      <c r="BT95" s="130" t="s">
        <v>86</v>
      </c>
      <c r="BV95" s="130" t="s">
        <v>80</v>
      </c>
      <c r="BW95" s="130" t="s">
        <v>87</v>
      </c>
      <c r="BX95" s="130" t="s">
        <v>5</v>
      </c>
      <c r="CL95" s="130" t="s">
        <v>1</v>
      </c>
      <c r="CM95" s="130" t="s">
        <v>88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Gqj0JBTiWOFDoPVDnkWNVY8ENiWce2bVq3h1zZmw13rnoMWza8Y2KzejubmwOHvU6EO5HNfRF2FRKXbm3DKLAw==" hashValue="vUuIqPVs8SjdIUj9pzIZm9kDcrEFFhJAlkZ4MtCJLeUxR+BdOviiyYxv574WSNqeWzS1bREilNw3FuGTQsIyQA==" algorithmName="SHA-512" password="CC3D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bazenliberecp2 - plynová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9"/>
      <c r="AT3" s="16" t="s">
        <v>88</v>
      </c>
    </row>
    <row r="4" s="1" customFormat="1" ht="24.96" customHeight="1">
      <c r="B4" s="19"/>
      <c r="D4" s="133" t="s">
        <v>89</v>
      </c>
      <c r="L4" s="19"/>
      <c r="M4" s="134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5" t="s">
        <v>16</v>
      </c>
      <c r="L6" s="19"/>
    </row>
    <row r="7" s="1" customFormat="1" ht="26.25" customHeight="1">
      <c r="B7" s="19"/>
      <c r="E7" s="136" t="str">
        <f>'Rekapitulace stavby'!K6</f>
        <v>REKONSTRUKCE A STAVEBNÍ ÚPRAVY MĚSTSKÉHO PLAVECKÉHO BAZÉNU V LIBERCI</v>
      </c>
      <c r="F7" s="135"/>
      <c r="G7" s="135"/>
      <c r="H7" s="135"/>
      <c r="L7" s="19"/>
    </row>
    <row r="8" s="2" customFormat="1" ht="12" customHeight="1">
      <c r="A8" s="37"/>
      <c r="B8" s="43"/>
      <c r="C8" s="37"/>
      <c r="D8" s="135" t="s">
        <v>90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91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5" t="s">
        <v>18</v>
      </c>
      <c r="E11" s="37"/>
      <c r="F11" s="138" t="s">
        <v>1</v>
      </c>
      <c r="G11" s="37"/>
      <c r="H11" s="37"/>
      <c r="I11" s="135" t="s">
        <v>19</v>
      </c>
      <c r="J11" s="138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5" t="s">
        <v>20</v>
      </c>
      <c r="E12" s="37"/>
      <c r="F12" s="138" t="s">
        <v>21</v>
      </c>
      <c r="G12" s="37"/>
      <c r="H12" s="37"/>
      <c r="I12" s="135" t="s">
        <v>22</v>
      </c>
      <c r="J12" s="139" t="str">
        <f>'Rekapitulace stavby'!AN8</f>
        <v>30. 1. 2021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5" t="s">
        <v>24</v>
      </c>
      <c r="E14" s="37"/>
      <c r="F14" s="37"/>
      <c r="G14" s="37"/>
      <c r="H14" s="37"/>
      <c r="I14" s="135" t="s">
        <v>25</v>
      </c>
      <c r="J14" s="138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">
        <v>26</v>
      </c>
      <c r="F15" s="37"/>
      <c r="G15" s="37"/>
      <c r="H15" s="37"/>
      <c r="I15" s="135" t="s">
        <v>27</v>
      </c>
      <c r="J15" s="138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5" t="s">
        <v>28</v>
      </c>
      <c r="E17" s="37"/>
      <c r="F17" s="37"/>
      <c r="G17" s="37"/>
      <c r="H17" s="37"/>
      <c r="I17" s="135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5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5" t="s">
        <v>30</v>
      </c>
      <c r="E20" s="37"/>
      <c r="F20" s="37"/>
      <c r="G20" s="37"/>
      <c r="H20" s="37"/>
      <c r="I20" s="135" t="s">
        <v>25</v>
      </c>
      <c r="J20" s="138" t="s">
        <v>31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">
        <v>32</v>
      </c>
      <c r="F21" s="37"/>
      <c r="G21" s="37"/>
      <c r="H21" s="37"/>
      <c r="I21" s="135" t="s">
        <v>27</v>
      </c>
      <c r="J21" s="138" t="s">
        <v>33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5" t="s">
        <v>35</v>
      </c>
      <c r="E23" s="37"/>
      <c r="F23" s="37"/>
      <c r="G23" s="37"/>
      <c r="H23" s="37"/>
      <c r="I23" s="135" t="s">
        <v>25</v>
      </c>
      <c r="J23" s="138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">
        <v>36</v>
      </c>
      <c r="F24" s="37"/>
      <c r="G24" s="37"/>
      <c r="H24" s="37"/>
      <c r="I24" s="135" t="s">
        <v>27</v>
      </c>
      <c r="J24" s="138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5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4"/>
      <c r="E29" s="144"/>
      <c r="F29" s="144"/>
      <c r="G29" s="144"/>
      <c r="H29" s="144"/>
      <c r="I29" s="144"/>
      <c r="J29" s="144"/>
      <c r="K29" s="144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5" t="s">
        <v>38</v>
      </c>
      <c r="E30" s="37"/>
      <c r="F30" s="37"/>
      <c r="G30" s="37"/>
      <c r="H30" s="37"/>
      <c r="I30" s="37"/>
      <c r="J30" s="146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4"/>
      <c r="E31" s="144"/>
      <c r="F31" s="144"/>
      <c r="G31" s="144"/>
      <c r="H31" s="144"/>
      <c r="I31" s="144"/>
      <c r="J31" s="144"/>
      <c r="K31" s="14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7" t="s">
        <v>40</v>
      </c>
      <c r="G32" s="37"/>
      <c r="H32" s="37"/>
      <c r="I32" s="147" t="s">
        <v>39</v>
      </c>
      <c r="J32" s="147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8" t="s">
        <v>42</v>
      </c>
      <c r="E33" s="135" t="s">
        <v>43</v>
      </c>
      <c r="F33" s="149">
        <f>ROUND((SUM(BE125:BE202)),  2)</f>
        <v>0</v>
      </c>
      <c r="G33" s="37"/>
      <c r="H33" s="37"/>
      <c r="I33" s="150">
        <v>0.20999999999999999</v>
      </c>
      <c r="J33" s="149">
        <f>ROUND(((SUM(BE125:BE202))*I33),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5" t="s">
        <v>44</v>
      </c>
      <c r="F34" s="149">
        <f>ROUND((SUM(BF125:BF202)),  2)</f>
        <v>0</v>
      </c>
      <c r="G34" s="37"/>
      <c r="H34" s="37"/>
      <c r="I34" s="150">
        <v>0.14999999999999999</v>
      </c>
      <c r="J34" s="149">
        <f>ROUND(((SUM(BF125:BF202))*I34),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5" t="s">
        <v>45</v>
      </c>
      <c r="F35" s="149">
        <f>ROUND((SUM(BG125:BG202)),  2)</f>
        <v>0</v>
      </c>
      <c r="G35" s="37"/>
      <c r="H35" s="37"/>
      <c r="I35" s="150">
        <v>0.20999999999999999</v>
      </c>
      <c r="J35" s="149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5" t="s">
        <v>46</v>
      </c>
      <c r="F36" s="149">
        <f>ROUND((SUM(BH125:BH202)),  2)</f>
        <v>0</v>
      </c>
      <c r="G36" s="37"/>
      <c r="H36" s="37"/>
      <c r="I36" s="150">
        <v>0.14999999999999999</v>
      </c>
      <c r="J36" s="149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5" t="s">
        <v>47</v>
      </c>
      <c r="F37" s="149">
        <f>ROUND((SUM(BI125:BI202)),  2)</f>
        <v>0</v>
      </c>
      <c r="G37" s="37"/>
      <c r="H37" s="37"/>
      <c r="I37" s="150">
        <v>0</v>
      </c>
      <c r="J37" s="149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8" t="s">
        <v>51</v>
      </c>
      <c r="E50" s="159"/>
      <c r="F50" s="159"/>
      <c r="G50" s="158" t="s">
        <v>52</v>
      </c>
      <c r="H50" s="159"/>
      <c r="I50" s="159"/>
      <c r="J50" s="159"/>
      <c r="K50" s="159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0" t="s">
        <v>53</v>
      </c>
      <c r="E61" s="161"/>
      <c r="F61" s="162" t="s">
        <v>54</v>
      </c>
      <c r="G61" s="160" t="s">
        <v>53</v>
      </c>
      <c r="H61" s="161"/>
      <c r="I61" s="161"/>
      <c r="J61" s="163" t="s">
        <v>54</v>
      </c>
      <c r="K61" s="161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8" t="s">
        <v>55</v>
      </c>
      <c r="E65" s="164"/>
      <c r="F65" s="164"/>
      <c r="G65" s="158" t="s">
        <v>56</v>
      </c>
      <c r="H65" s="164"/>
      <c r="I65" s="164"/>
      <c r="J65" s="164"/>
      <c r="K65" s="164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0" t="s">
        <v>53</v>
      </c>
      <c r="E76" s="161"/>
      <c r="F76" s="162" t="s">
        <v>54</v>
      </c>
      <c r="G76" s="160" t="s">
        <v>53</v>
      </c>
      <c r="H76" s="161"/>
      <c r="I76" s="161"/>
      <c r="J76" s="163" t="s">
        <v>54</v>
      </c>
      <c r="K76" s="161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69" t="str">
        <f>E7</f>
        <v>REKONSTRUKCE A STAVEBNÍ ÚPRAVY MĚSTSKÉHO PLAVECKÉHO BAZÉNU V LIBERCI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bazenliberecp2 - plynová zařízení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LIBEREC</v>
      </c>
      <c r="G89" s="39"/>
      <c r="H89" s="39"/>
      <c r="I89" s="31" t="s">
        <v>22</v>
      </c>
      <c r="J89" s="78" t="str">
        <f>IF(J12="","",J12)</f>
        <v>30. 1. 2021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STATUTÁRNÍ MĚSTO LIBEREC</v>
      </c>
      <c r="G91" s="39"/>
      <c r="H91" s="39"/>
      <c r="I91" s="31" t="s">
        <v>30</v>
      </c>
      <c r="J91" s="35" t="str">
        <f>E21</f>
        <v>Jiří Vik Tepelná technika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JVIK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0" t="s">
        <v>93</v>
      </c>
      <c r="D94" s="171"/>
      <c r="E94" s="171"/>
      <c r="F94" s="171"/>
      <c r="G94" s="171"/>
      <c r="H94" s="171"/>
      <c r="I94" s="171"/>
      <c r="J94" s="172" t="s">
        <v>94</v>
      </c>
      <c r="K94" s="171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3" t="s">
        <v>95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96</v>
      </c>
    </row>
    <row r="97" s="9" customFormat="1" ht="24.96" customHeight="1">
      <c r="A97" s="9"/>
      <c r="B97" s="174"/>
      <c r="C97" s="175"/>
      <c r="D97" s="176" t="s">
        <v>97</v>
      </c>
      <c r="E97" s="177"/>
      <c r="F97" s="177"/>
      <c r="G97" s="177"/>
      <c r="H97" s="177"/>
      <c r="I97" s="177"/>
      <c r="J97" s="178">
        <f>J126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0"/>
      <c r="C98" s="181"/>
      <c r="D98" s="182" t="s">
        <v>98</v>
      </c>
      <c r="E98" s="183"/>
      <c r="F98" s="183"/>
      <c r="G98" s="183"/>
      <c r="H98" s="183"/>
      <c r="I98" s="183"/>
      <c r="J98" s="184">
        <f>J127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0"/>
      <c r="C99" s="181"/>
      <c r="D99" s="182" t="s">
        <v>99</v>
      </c>
      <c r="E99" s="183"/>
      <c r="F99" s="183"/>
      <c r="G99" s="183"/>
      <c r="H99" s="183"/>
      <c r="I99" s="183"/>
      <c r="J99" s="184">
        <f>J155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4"/>
      <c r="C100" s="175"/>
      <c r="D100" s="176" t="s">
        <v>100</v>
      </c>
      <c r="E100" s="177"/>
      <c r="F100" s="177"/>
      <c r="G100" s="177"/>
      <c r="H100" s="177"/>
      <c r="I100" s="177"/>
      <c r="J100" s="178">
        <f>J158</f>
        <v>0</v>
      </c>
      <c r="K100" s="175"/>
      <c r="L100" s="17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0"/>
      <c r="C101" s="181"/>
      <c r="D101" s="182" t="s">
        <v>101</v>
      </c>
      <c r="E101" s="183"/>
      <c r="F101" s="183"/>
      <c r="G101" s="183"/>
      <c r="H101" s="183"/>
      <c r="I101" s="183"/>
      <c r="J101" s="184">
        <f>J159</f>
        <v>0</v>
      </c>
      <c r="K101" s="181"/>
      <c r="L101" s="18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0"/>
      <c r="C102" s="181"/>
      <c r="D102" s="182" t="s">
        <v>102</v>
      </c>
      <c r="E102" s="183"/>
      <c r="F102" s="183"/>
      <c r="G102" s="183"/>
      <c r="H102" s="183"/>
      <c r="I102" s="183"/>
      <c r="J102" s="184">
        <f>J185</f>
        <v>0</v>
      </c>
      <c r="K102" s="181"/>
      <c r="L102" s="18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0"/>
      <c r="C103" s="181"/>
      <c r="D103" s="182" t="s">
        <v>103</v>
      </c>
      <c r="E103" s="183"/>
      <c r="F103" s="183"/>
      <c r="G103" s="183"/>
      <c r="H103" s="183"/>
      <c r="I103" s="183"/>
      <c r="J103" s="184">
        <f>J187</f>
        <v>0</v>
      </c>
      <c r="K103" s="181"/>
      <c r="L103" s="18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4"/>
      <c r="C104" s="175"/>
      <c r="D104" s="176" t="s">
        <v>104</v>
      </c>
      <c r="E104" s="177"/>
      <c r="F104" s="177"/>
      <c r="G104" s="177"/>
      <c r="H104" s="177"/>
      <c r="I104" s="177"/>
      <c r="J104" s="178">
        <f>J197</f>
        <v>0</v>
      </c>
      <c r="K104" s="175"/>
      <c r="L104" s="17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4"/>
      <c r="C105" s="175"/>
      <c r="D105" s="176" t="s">
        <v>105</v>
      </c>
      <c r="E105" s="177"/>
      <c r="F105" s="177"/>
      <c r="G105" s="177"/>
      <c r="H105" s="177"/>
      <c r="I105" s="177"/>
      <c r="J105" s="178">
        <f>J202</f>
        <v>0</v>
      </c>
      <c r="K105" s="175"/>
      <c r="L105" s="17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106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6.25" customHeight="1">
      <c r="A115" s="37"/>
      <c r="B115" s="38"/>
      <c r="C115" s="39"/>
      <c r="D115" s="39"/>
      <c r="E115" s="169" t="str">
        <f>E7</f>
        <v>REKONSTRUKCE A STAVEBNÍ ÚPRAVY MĚSTSKÉHO PLAVECKÉHO BAZÉNU V LIBERCI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90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bazenliberecp2 - plynová zařízení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>LIBEREC</v>
      </c>
      <c r="G119" s="39"/>
      <c r="H119" s="39"/>
      <c r="I119" s="31" t="s">
        <v>22</v>
      </c>
      <c r="J119" s="78" t="str">
        <f>IF(J12="","",J12)</f>
        <v>30. 1. 2021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25.65" customHeight="1">
      <c r="A121" s="37"/>
      <c r="B121" s="38"/>
      <c r="C121" s="31" t="s">
        <v>24</v>
      </c>
      <c r="D121" s="39"/>
      <c r="E121" s="39"/>
      <c r="F121" s="26" t="str">
        <f>E15</f>
        <v>STATUTÁRNÍ MĚSTO LIBEREC</v>
      </c>
      <c r="G121" s="39"/>
      <c r="H121" s="39"/>
      <c r="I121" s="31" t="s">
        <v>30</v>
      </c>
      <c r="J121" s="35" t="str">
        <f>E21</f>
        <v>Jiří Vik Tepelná technika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IF(E18="","",E18)</f>
        <v>Vyplň údaj</v>
      </c>
      <c r="G122" s="39"/>
      <c r="H122" s="39"/>
      <c r="I122" s="31" t="s">
        <v>35</v>
      </c>
      <c r="J122" s="35" t="str">
        <f>E24</f>
        <v>JVIK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86"/>
      <c r="B124" s="187"/>
      <c r="C124" s="188" t="s">
        <v>107</v>
      </c>
      <c r="D124" s="189" t="s">
        <v>63</v>
      </c>
      <c r="E124" s="189" t="s">
        <v>59</v>
      </c>
      <c r="F124" s="189" t="s">
        <v>60</v>
      </c>
      <c r="G124" s="189" t="s">
        <v>108</v>
      </c>
      <c r="H124" s="189" t="s">
        <v>109</v>
      </c>
      <c r="I124" s="189" t="s">
        <v>110</v>
      </c>
      <c r="J124" s="190" t="s">
        <v>94</v>
      </c>
      <c r="K124" s="191" t="s">
        <v>111</v>
      </c>
      <c r="L124" s="192"/>
      <c r="M124" s="99" t="s">
        <v>1</v>
      </c>
      <c r="N124" s="100" t="s">
        <v>42</v>
      </c>
      <c r="O124" s="100" t="s">
        <v>112</v>
      </c>
      <c r="P124" s="100" t="s">
        <v>113</v>
      </c>
      <c r="Q124" s="100" t="s">
        <v>114</v>
      </c>
      <c r="R124" s="100" t="s">
        <v>115</v>
      </c>
      <c r="S124" s="100" t="s">
        <v>116</v>
      </c>
      <c r="T124" s="101" t="s">
        <v>117</v>
      </c>
      <c r="U124" s="186"/>
      <c r="V124" s="186"/>
      <c r="W124" s="186"/>
      <c r="X124" s="186"/>
      <c r="Y124" s="186"/>
      <c r="Z124" s="186"/>
      <c r="AA124" s="186"/>
      <c r="AB124" s="186"/>
      <c r="AC124" s="186"/>
      <c r="AD124" s="186"/>
      <c r="AE124" s="186"/>
    </row>
    <row r="125" s="2" customFormat="1" ht="22.8" customHeight="1">
      <c r="A125" s="37"/>
      <c r="B125" s="38"/>
      <c r="C125" s="106" t="s">
        <v>118</v>
      </c>
      <c r="D125" s="39"/>
      <c r="E125" s="39"/>
      <c r="F125" s="39"/>
      <c r="G125" s="39"/>
      <c r="H125" s="39"/>
      <c r="I125" s="39"/>
      <c r="J125" s="193">
        <f>BK125</f>
        <v>0</v>
      </c>
      <c r="K125" s="39"/>
      <c r="L125" s="43"/>
      <c r="M125" s="102"/>
      <c r="N125" s="194"/>
      <c r="O125" s="103"/>
      <c r="P125" s="195">
        <f>P126+P158+P197+P202</f>
        <v>0</v>
      </c>
      <c r="Q125" s="103"/>
      <c r="R125" s="195">
        <f>R126+R158+R197+R202</f>
        <v>4.4378700000000002</v>
      </c>
      <c r="S125" s="103"/>
      <c r="T125" s="196">
        <f>T126+T158+T197+T202</f>
        <v>6.5565199999999999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77</v>
      </c>
      <c r="AU125" s="16" t="s">
        <v>96</v>
      </c>
      <c r="BK125" s="197">
        <f>BK126+BK158+BK197+BK202</f>
        <v>0</v>
      </c>
    </row>
    <row r="126" s="12" customFormat="1" ht="25.92" customHeight="1">
      <c r="A126" s="12"/>
      <c r="B126" s="198"/>
      <c r="C126" s="199"/>
      <c r="D126" s="200" t="s">
        <v>77</v>
      </c>
      <c r="E126" s="201" t="s">
        <v>119</v>
      </c>
      <c r="F126" s="201" t="s">
        <v>120</v>
      </c>
      <c r="G126" s="199"/>
      <c r="H126" s="199"/>
      <c r="I126" s="202"/>
      <c r="J126" s="203">
        <f>BK126</f>
        <v>0</v>
      </c>
      <c r="K126" s="199"/>
      <c r="L126" s="204"/>
      <c r="M126" s="205"/>
      <c r="N126" s="206"/>
      <c r="O126" s="206"/>
      <c r="P126" s="207">
        <f>P127+P155</f>
        <v>0</v>
      </c>
      <c r="Q126" s="206"/>
      <c r="R126" s="207">
        <f>R127+R155</f>
        <v>3.1350799999999999</v>
      </c>
      <c r="S126" s="206"/>
      <c r="T126" s="208">
        <f>T127+T155</f>
        <v>5.3300000000000001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9" t="s">
        <v>86</v>
      </c>
      <c r="AT126" s="210" t="s">
        <v>77</v>
      </c>
      <c r="AU126" s="210" t="s">
        <v>78</v>
      </c>
      <c r="AY126" s="209" t="s">
        <v>121</v>
      </c>
      <c r="BK126" s="211">
        <f>BK127+BK155</f>
        <v>0</v>
      </c>
    </row>
    <row r="127" s="12" customFormat="1" ht="22.8" customHeight="1">
      <c r="A127" s="12"/>
      <c r="B127" s="198"/>
      <c r="C127" s="199"/>
      <c r="D127" s="200" t="s">
        <v>77</v>
      </c>
      <c r="E127" s="212" t="s">
        <v>86</v>
      </c>
      <c r="F127" s="212" t="s">
        <v>122</v>
      </c>
      <c r="G127" s="199"/>
      <c r="H127" s="199"/>
      <c r="I127" s="202"/>
      <c r="J127" s="213">
        <f>BK127</f>
        <v>0</v>
      </c>
      <c r="K127" s="199"/>
      <c r="L127" s="204"/>
      <c r="M127" s="205"/>
      <c r="N127" s="206"/>
      <c r="O127" s="206"/>
      <c r="P127" s="207">
        <f>SUM(P128:P154)</f>
        <v>0</v>
      </c>
      <c r="Q127" s="206"/>
      <c r="R127" s="207">
        <f>SUM(R128:R154)</f>
        <v>3.1317200000000001</v>
      </c>
      <c r="S127" s="206"/>
      <c r="T127" s="208">
        <f>SUM(T128:T154)</f>
        <v>5.3300000000000001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9" t="s">
        <v>86</v>
      </c>
      <c r="AT127" s="210" t="s">
        <v>77</v>
      </c>
      <c r="AU127" s="210" t="s">
        <v>86</v>
      </c>
      <c r="AY127" s="209" t="s">
        <v>121</v>
      </c>
      <c r="BK127" s="211">
        <f>SUM(BK128:BK154)</f>
        <v>0</v>
      </c>
    </row>
    <row r="128" s="2" customFormat="1" ht="24.15" customHeight="1">
      <c r="A128" s="37"/>
      <c r="B128" s="38"/>
      <c r="C128" s="214" t="s">
        <v>88</v>
      </c>
      <c r="D128" s="214" t="s">
        <v>123</v>
      </c>
      <c r="E128" s="215" t="s">
        <v>124</v>
      </c>
      <c r="F128" s="216" t="s">
        <v>125</v>
      </c>
      <c r="G128" s="217" t="s">
        <v>126</v>
      </c>
      <c r="H128" s="218">
        <v>10</v>
      </c>
      <c r="I128" s="219"/>
      <c r="J128" s="220">
        <f>ROUND(I128*H128,2)</f>
        <v>0</v>
      </c>
      <c r="K128" s="221"/>
      <c r="L128" s="43"/>
      <c r="M128" s="222" t="s">
        <v>1</v>
      </c>
      <c r="N128" s="223" t="s">
        <v>43</v>
      </c>
      <c r="O128" s="90"/>
      <c r="P128" s="224">
        <f>O128*H128</f>
        <v>0</v>
      </c>
      <c r="Q128" s="224">
        <v>0</v>
      </c>
      <c r="R128" s="224">
        <f>Q128*H128</f>
        <v>0</v>
      </c>
      <c r="S128" s="224">
        <v>0.28999999999999998</v>
      </c>
      <c r="T128" s="225">
        <f>S128*H128</f>
        <v>2.8999999999999999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6" t="s">
        <v>127</v>
      </c>
      <c r="AT128" s="226" t="s">
        <v>123</v>
      </c>
      <c r="AU128" s="226" t="s">
        <v>88</v>
      </c>
      <c r="AY128" s="16" t="s">
        <v>121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6" t="s">
        <v>86</v>
      </c>
      <c r="BK128" s="227">
        <f>ROUND(I128*H128,2)</f>
        <v>0</v>
      </c>
      <c r="BL128" s="16" t="s">
        <v>127</v>
      </c>
      <c r="BM128" s="226" t="s">
        <v>128</v>
      </c>
    </row>
    <row r="129" s="2" customFormat="1" ht="24.15" customHeight="1">
      <c r="A129" s="37"/>
      <c r="B129" s="38"/>
      <c r="C129" s="214" t="s">
        <v>129</v>
      </c>
      <c r="D129" s="214" t="s">
        <v>123</v>
      </c>
      <c r="E129" s="215" t="s">
        <v>130</v>
      </c>
      <c r="F129" s="216" t="s">
        <v>131</v>
      </c>
      <c r="G129" s="217" t="s">
        <v>126</v>
      </c>
      <c r="H129" s="218">
        <v>10</v>
      </c>
      <c r="I129" s="219"/>
      <c r="J129" s="220">
        <f>ROUND(I129*H129,2)</f>
        <v>0</v>
      </c>
      <c r="K129" s="221"/>
      <c r="L129" s="43"/>
      <c r="M129" s="222" t="s">
        <v>1</v>
      </c>
      <c r="N129" s="223" t="s">
        <v>43</v>
      </c>
      <c r="O129" s="90"/>
      <c r="P129" s="224">
        <f>O129*H129</f>
        <v>0</v>
      </c>
      <c r="Q129" s="224">
        <v>0</v>
      </c>
      <c r="R129" s="224">
        <f>Q129*H129</f>
        <v>0</v>
      </c>
      <c r="S129" s="224">
        <v>0.24299999999999999</v>
      </c>
      <c r="T129" s="225">
        <f>S129*H129</f>
        <v>2.4299999999999997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6" t="s">
        <v>127</v>
      </c>
      <c r="AT129" s="226" t="s">
        <v>123</v>
      </c>
      <c r="AU129" s="226" t="s">
        <v>88</v>
      </c>
      <c r="AY129" s="16" t="s">
        <v>121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6" t="s">
        <v>86</v>
      </c>
      <c r="BK129" s="227">
        <f>ROUND(I129*H129,2)</f>
        <v>0</v>
      </c>
      <c r="BL129" s="16" t="s">
        <v>127</v>
      </c>
      <c r="BM129" s="226" t="s">
        <v>132</v>
      </c>
    </row>
    <row r="130" s="2" customFormat="1" ht="24.15" customHeight="1">
      <c r="A130" s="37"/>
      <c r="B130" s="38"/>
      <c r="C130" s="214" t="s">
        <v>127</v>
      </c>
      <c r="D130" s="214" t="s">
        <v>123</v>
      </c>
      <c r="E130" s="215" t="s">
        <v>133</v>
      </c>
      <c r="F130" s="216" t="s">
        <v>134</v>
      </c>
      <c r="G130" s="217" t="s">
        <v>135</v>
      </c>
      <c r="H130" s="218">
        <v>30</v>
      </c>
      <c r="I130" s="219"/>
      <c r="J130" s="220">
        <f>ROUND(I130*H130,2)</f>
        <v>0</v>
      </c>
      <c r="K130" s="221"/>
      <c r="L130" s="43"/>
      <c r="M130" s="222" t="s">
        <v>1</v>
      </c>
      <c r="N130" s="223" t="s">
        <v>43</v>
      </c>
      <c r="O130" s="90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6" t="s">
        <v>127</v>
      </c>
      <c r="AT130" s="226" t="s">
        <v>123</v>
      </c>
      <c r="AU130" s="226" t="s">
        <v>88</v>
      </c>
      <c r="AY130" s="16" t="s">
        <v>121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6" t="s">
        <v>86</v>
      </c>
      <c r="BK130" s="227">
        <f>ROUND(I130*H130,2)</f>
        <v>0</v>
      </c>
      <c r="BL130" s="16" t="s">
        <v>127</v>
      </c>
      <c r="BM130" s="226" t="s">
        <v>136</v>
      </c>
    </row>
    <row r="131" s="2" customFormat="1" ht="24.15" customHeight="1">
      <c r="A131" s="37"/>
      <c r="B131" s="38"/>
      <c r="C131" s="214" t="s">
        <v>137</v>
      </c>
      <c r="D131" s="214" t="s">
        <v>123</v>
      </c>
      <c r="E131" s="215" t="s">
        <v>138</v>
      </c>
      <c r="F131" s="216" t="s">
        <v>139</v>
      </c>
      <c r="G131" s="217" t="s">
        <v>140</v>
      </c>
      <c r="H131" s="218">
        <v>2</v>
      </c>
      <c r="I131" s="219"/>
      <c r="J131" s="220">
        <f>ROUND(I131*H131,2)</f>
        <v>0</v>
      </c>
      <c r="K131" s="221"/>
      <c r="L131" s="43"/>
      <c r="M131" s="222" t="s">
        <v>1</v>
      </c>
      <c r="N131" s="223" t="s">
        <v>43</v>
      </c>
      <c r="O131" s="90"/>
      <c r="P131" s="224">
        <f>O131*H131</f>
        <v>0</v>
      </c>
      <c r="Q131" s="224">
        <v>0.0086800000000000002</v>
      </c>
      <c r="R131" s="224">
        <f>Q131*H131</f>
        <v>0.01736</v>
      </c>
      <c r="S131" s="224">
        <v>0</v>
      </c>
      <c r="T131" s="22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6" t="s">
        <v>127</v>
      </c>
      <c r="AT131" s="226" t="s">
        <v>123</v>
      </c>
      <c r="AU131" s="226" t="s">
        <v>88</v>
      </c>
      <c r="AY131" s="16" t="s">
        <v>121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6" t="s">
        <v>86</v>
      </c>
      <c r="BK131" s="227">
        <f>ROUND(I131*H131,2)</f>
        <v>0</v>
      </c>
      <c r="BL131" s="16" t="s">
        <v>127</v>
      </c>
      <c r="BM131" s="226" t="s">
        <v>141</v>
      </c>
    </row>
    <row r="132" s="2" customFormat="1" ht="24.15" customHeight="1">
      <c r="A132" s="37"/>
      <c r="B132" s="38"/>
      <c r="C132" s="214" t="s">
        <v>142</v>
      </c>
      <c r="D132" s="214" t="s">
        <v>123</v>
      </c>
      <c r="E132" s="215" t="s">
        <v>143</v>
      </c>
      <c r="F132" s="216" t="s">
        <v>144</v>
      </c>
      <c r="G132" s="217" t="s">
        <v>140</v>
      </c>
      <c r="H132" s="218">
        <v>2</v>
      </c>
      <c r="I132" s="219"/>
      <c r="J132" s="220">
        <f>ROUND(I132*H132,2)</f>
        <v>0</v>
      </c>
      <c r="K132" s="221"/>
      <c r="L132" s="43"/>
      <c r="M132" s="222" t="s">
        <v>1</v>
      </c>
      <c r="N132" s="223" t="s">
        <v>43</v>
      </c>
      <c r="O132" s="90"/>
      <c r="P132" s="224">
        <f>O132*H132</f>
        <v>0</v>
      </c>
      <c r="Q132" s="224">
        <v>0.01068</v>
      </c>
      <c r="R132" s="224">
        <f>Q132*H132</f>
        <v>0.021360000000000001</v>
      </c>
      <c r="S132" s="224">
        <v>0</v>
      </c>
      <c r="T132" s="22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6" t="s">
        <v>127</v>
      </c>
      <c r="AT132" s="226" t="s">
        <v>123</v>
      </c>
      <c r="AU132" s="226" t="s">
        <v>88</v>
      </c>
      <c r="AY132" s="16" t="s">
        <v>121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6" t="s">
        <v>86</v>
      </c>
      <c r="BK132" s="227">
        <f>ROUND(I132*H132,2)</f>
        <v>0</v>
      </c>
      <c r="BL132" s="16" t="s">
        <v>127</v>
      </c>
      <c r="BM132" s="226" t="s">
        <v>145</v>
      </c>
    </row>
    <row r="133" s="2" customFormat="1" ht="24.15" customHeight="1">
      <c r="A133" s="37"/>
      <c r="B133" s="38"/>
      <c r="C133" s="214" t="s">
        <v>146</v>
      </c>
      <c r="D133" s="214" t="s">
        <v>123</v>
      </c>
      <c r="E133" s="215" t="s">
        <v>147</v>
      </c>
      <c r="F133" s="216" t="s">
        <v>148</v>
      </c>
      <c r="G133" s="217" t="s">
        <v>140</v>
      </c>
      <c r="H133" s="218">
        <v>5</v>
      </c>
      <c r="I133" s="219"/>
      <c r="J133" s="220">
        <f>ROUND(I133*H133,2)</f>
        <v>0</v>
      </c>
      <c r="K133" s="221"/>
      <c r="L133" s="43"/>
      <c r="M133" s="222" t="s">
        <v>1</v>
      </c>
      <c r="N133" s="223" t="s">
        <v>43</v>
      </c>
      <c r="O133" s="90"/>
      <c r="P133" s="224">
        <f>O133*H133</f>
        <v>0</v>
      </c>
      <c r="Q133" s="224">
        <v>0.036900000000000002</v>
      </c>
      <c r="R133" s="224">
        <f>Q133*H133</f>
        <v>0.1845</v>
      </c>
      <c r="S133" s="224">
        <v>0</v>
      </c>
      <c r="T133" s="22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6" t="s">
        <v>127</v>
      </c>
      <c r="AT133" s="226" t="s">
        <v>123</v>
      </c>
      <c r="AU133" s="226" t="s">
        <v>88</v>
      </c>
      <c r="AY133" s="16" t="s">
        <v>121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6" t="s">
        <v>86</v>
      </c>
      <c r="BK133" s="227">
        <f>ROUND(I133*H133,2)</f>
        <v>0</v>
      </c>
      <c r="BL133" s="16" t="s">
        <v>127</v>
      </c>
      <c r="BM133" s="226" t="s">
        <v>149</v>
      </c>
    </row>
    <row r="134" s="2" customFormat="1" ht="16.5" customHeight="1">
      <c r="A134" s="37"/>
      <c r="B134" s="38"/>
      <c r="C134" s="214" t="s">
        <v>150</v>
      </c>
      <c r="D134" s="214" t="s">
        <v>123</v>
      </c>
      <c r="E134" s="215" t="s">
        <v>151</v>
      </c>
      <c r="F134" s="216" t="s">
        <v>152</v>
      </c>
      <c r="G134" s="217" t="s">
        <v>140</v>
      </c>
      <c r="H134" s="218">
        <v>20</v>
      </c>
      <c r="I134" s="219"/>
      <c r="J134" s="220">
        <f>ROUND(I134*H134,2)</f>
        <v>0</v>
      </c>
      <c r="K134" s="221"/>
      <c r="L134" s="43"/>
      <c r="M134" s="222" t="s">
        <v>1</v>
      </c>
      <c r="N134" s="223" t="s">
        <v>43</v>
      </c>
      <c r="O134" s="90"/>
      <c r="P134" s="224">
        <f>O134*H134</f>
        <v>0</v>
      </c>
      <c r="Q134" s="224">
        <v>0.00055000000000000003</v>
      </c>
      <c r="R134" s="224">
        <f>Q134*H134</f>
        <v>0.011000000000000001</v>
      </c>
      <c r="S134" s="224">
        <v>0</v>
      </c>
      <c r="T134" s="22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6" t="s">
        <v>127</v>
      </c>
      <c r="AT134" s="226" t="s">
        <v>123</v>
      </c>
      <c r="AU134" s="226" t="s">
        <v>88</v>
      </c>
      <c r="AY134" s="16" t="s">
        <v>121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6" t="s">
        <v>86</v>
      </c>
      <c r="BK134" s="227">
        <f>ROUND(I134*H134,2)</f>
        <v>0</v>
      </c>
      <c r="BL134" s="16" t="s">
        <v>127</v>
      </c>
      <c r="BM134" s="226" t="s">
        <v>153</v>
      </c>
    </row>
    <row r="135" s="2" customFormat="1" ht="21.75" customHeight="1">
      <c r="A135" s="37"/>
      <c r="B135" s="38"/>
      <c r="C135" s="214" t="s">
        <v>154</v>
      </c>
      <c r="D135" s="214" t="s">
        <v>123</v>
      </c>
      <c r="E135" s="215" t="s">
        <v>155</v>
      </c>
      <c r="F135" s="216" t="s">
        <v>156</v>
      </c>
      <c r="G135" s="217" t="s">
        <v>140</v>
      </c>
      <c r="H135" s="218">
        <v>20</v>
      </c>
      <c r="I135" s="219"/>
      <c r="J135" s="220">
        <f>ROUND(I135*H135,2)</f>
        <v>0</v>
      </c>
      <c r="K135" s="221"/>
      <c r="L135" s="43"/>
      <c r="M135" s="222" t="s">
        <v>1</v>
      </c>
      <c r="N135" s="223" t="s">
        <v>43</v>
      </c>
      <c r="O135" s="90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6" t="s">
        <v>127</v>
      </c>
      <c r="AT135" s="226" t="s">
        <v>123</v>
      </c>
      <c r="AU135" s="226" t="s">
        <v>88</v>
      </c>
      <c r="AY135" s="16" t="s">
        <v>121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6" t="s">
        <v>86</v>
      </c>
      <c r="BK135" s="227">
        <f>ROUND(I135*H135,2)</f>
        <v>0</v>
      </c>
      <c r="BL135" s="16" t="s">
        <v>127</v>
      </c>
      <c r="BM135" s="226" t="s">
        <v>157</v>
      </c>
    </row>
    <row r="136" s="2" customFormat="1" ht="24.15" customHeight="1">
      <c r="A136" s="37"/>
      <c r="B136" s="38"/>
      <c r="C136" s="214" t="s">
        <v>158</v>
      </c>
      <c r="D136" s="214" t="s">
        <v>123</v>
      </c>
      <c r="E136" s="215" t="s">
        <v>159</v>
      </c>
      <c r="F136" s="216" t="s">
        <v>160</v>
      </c>
      <c r="G136" s="217" t="s">
        <v>140</v>
      </c>
      <c r="H136" s="218">
        <v>5</v>
      </c>
      <c r="I136" s="219"/>
      <c r="J136" s="220">
        <f>ROUND(I136*H136,2)</f>
        <v>0</v>
      </c>
      <c r="K136" s="221"/>
      <c r="L136" s="43"/>
      <c r="M136" s="222" t="s">
        <v>1</v>
      </c>
      <c r="N136" s="223" t="s">
        <v>43</v>
      </c>
      <c r="O136" s="90"/>
      <c r="P136" s="224">
        <f>O136*H136</f>
        <v>0</v>
      </c>
      <c r="Q136" s="224">
        <v>0.00013999999999999999</v>
      </c>
      <c r="R136" s="224">
        <f>Q136*H136</f>
        <v>0.00069999999999999988</v>
      </c>
      <c r="S136" s="224">
        <v>0</v>
      </c>
      <c r="T136" s="22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6" t="s">
        <v>127</v>
      </c>
      <c r="AT136" s="226" t="s">
        <v>123</v>
      </c>
      <c r="AU136" s="226" t="s">
        <v>88</v>
      </c>
      <c r="AY136" s="16" t="s">
        <v>121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6" t="s">
        <v>86</v>
      </c>
      <c r="BK136" s="227">
        <f>ROUND(I136*H136,2)</f>
        <v>0</v>
      </c>
      <c r="BL136" s="16" t="s">
        <v>127</v>
      </c>
      <c r="BM136" s="226" t="s">
        <v>161</v>
      </c>
    </row>
    <row r="137" s="2" customFormat="1" ht="33" customHeight="1">
      <c r="A137" s="37"/>
      <c r="B137" s="38"/>
      <c r="C137" s="214" t="s">
        <v>162</v>
      </c>
      <c r="D137" s="214" t="s">
        <v>123</v>
      </c>
      <c r="E137" s="215" t="s">
        <v>163</v>
      </c>
      <c r="F137" s="216" t="s">
        <v>164</v>
      </c>
      <c r="G137" s="217" t="s">
        <v>140</v>
      </c>
      <c r="H137" s="218">
        <v>5</v>
      </c>
      <c r="I137" s="219"/>
      <c r="J137" s="220">
        <f>ROUND(I137*H137,2)</f>
        <v>0</v>
      </c>
      <c r="K137" s="221"/>
      <c r="L137" s="43"/>
      <c r="M137" s="222" t="s">
        <v>1</v>
      </c>
      <c r="N137" s="223" t="s">
        <v>43</v>
      </c>
      <c r="O137" s="90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6" t="s">
        <v>127</v>
      </c>
      <c r="AT137" s="226" t="s">
        <v>123</v>
      </c>
      <c r="AU137" s="226" t="s">
        <v>88</v>
      </c>
      <c r="AY137" s="16" t="s">
        <v>121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6" t="s">
        <v>86</v>
      </c>
      <c r="BK137" s="227">
        <f>ROUND(I137*H137,2)</f>
        <v>0</v>
      </c>
      <c r="BL137" s="16" t="s">
        <v>127</v>
      </c>
      <c r="BM137" s="226" t="s">
        <v>165</v>
      </c>
    </row>
    <row r="138" s="2" customFormat="1" ht="24.15" customHeight="1">
      <c r="A138" s="37"/>
      <c r="B138" s="38"/>
      <c r="C138" s="214" t="s">
        <v>166</v>
      </c>
      <c r="D138" s="214" t="s">
        <v>123</v>
      </c>
      <c r="E138" s="215" t="s">
        <v>167</v>
      </c>
      <c r="F138" s="216" t="s">
        <v>168</v>
      </c>
      <c r="G138" s="217" t="s">
        <v>169</v>
      </c>
      <c r="H138" s="218">
        <v>1.6000000000000001</v>
      </c>
      <c r="I138" s="219"/>
      <c r="J138" s="220">
        <f>ROUND(I138*H138,2)</f>
        <v>0</v>
      </c>
      <c r="K138" s="221"/>
      <c r="L138" s="43"/>
      <c r="M138" s="222" t="s">
        <v>1</v>
      </c>
      <c r="N138" s="223" t="s">
        <v>43</v>
      </c>
      <c r="O138" s="90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6" t="s">
        <v>127</v>
      </c>
      <c r="AT138" s="226" t="s">
        <v>123</v>
      </c>
      <c r="AU138" s="226" t="s">
        <v>88</v>
      </c>
      <c r="AY138" s="16" t="s">
        <v>121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6" t="s">
        <v>86</v>
      </c>
      <c r="BK138" s="227">
        <f>ROUND(I138*H138,2)</f>
        <v>0</v>
      </c>
      <c r="BL138" s="16" t="s">
        <v>127</v>
      </c>
      <c r="BM138" s="226" t="s">
        <v>170</v>
      </c>
    </row>
    <row r="139" s="2" customFormat="1" ht="24.15" customHeight="1">
      <c r="A139" s="37"/>
      <c r="B139" s="38"/>
      <c r="C139" s="214" t="s">
        <v>171</v>
      </c>
      <c r="D139" s="214" t="s">
        <v>123</v>
      </c>
      <c r="E139" s="215" t="s">
        <v>172</v>
      </c>
      <c r="F139" s="216" t="s">
        <v>173</v>
      </c>
      <c r="G139" s="217" t="s">
        <v>169</v>
      </c>
      <c r="H139" s="218">
        <v>1.6000000000000001</v>
      </c>
      <c r="I139" s="219"/>
      <c r="J139" s="220">
        <f>ROUND(I139*H139,2)</f>
        <v>0</v>
      </c>
      <c r="K139" s="221"/>
      <c r="L139" s="43"/>
      <c r="M139" s="222" t="s">
        <v>1</v>
      </c>
      <c r="N139" s="223" t="s">
        <v>43</v>
      </c>
      <c r="O139" s="90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6" t="s">
        <v>127</v>
      </c>
      <c r="AT139" s="226" t="s">
        <v>123</v>
      </c>
      <c r="AU139" s="226" t="s">
        <v>88</v>
      </c>
      <c r="AY139" s="16" t="s">
        <v>121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6" t="s">
        <v>86</v>
      </c>
      <c r="BK139" s="227">
        <f>ROUND(I139*H139,2)</f>
        <v>0</v>
      </c>
      <c r="BL139" s="16" t="s">
        <v>127</v>
      </c>
      <c r="BM139" s="226" t="s">
        <v>174</v>
      </c>
    </row>
    <row r="140" s="2" customFormat="1" ht="24.15" customHeight="1">
      <c r="A140" s="37"/>
      <c r="B140" s="38"/>
      <c r="C140" s="214" t="s">
        <v>175</v>
      </c>
      <c r="D140" s="214" t="s">
        <v>123</v>
      </c>
      <c r="E140" s="215" t="s">
        <v>176</v>
      </c>
      <c r="F140" s="216" t="s">
        <v>177</v>
      </c>
      <c r="G140" s="217" t="s">
        <v>169</v>
      </c>
      <c r="H140" s="218">
        <v>7.2000000000000002</v>
      </c>
      <c r="I140" s="219"/>
      <c r="J140" s="220">
        <f>ROUND(I140*H140,2)</f>
        <v>0</v>
      </c>
      <c r="K140" s="221"/>
      <c r="L140" s="43"/>
      <c r="M140" s="222" t="s">
        <v>1</v>
      </c>
      <c r="N140" s="223" t="s">
        <v>43</v>
      </c>
      <c r="O140" s="90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6" t="s">
        <v>127</v>
      </c>
      <c r="AT140" s="226" t="s">
        <v>123</v>
      </c>
      <c r="AU140" s="226" t="s">
        <v>88</v>
      </c>
      <c r="AY140" s="16" t="s">
        <v>121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6" t="s">
        <v>86</v>
      </c>
      <c r="BK140" s="227">
        <f>ROUND(I140*H140,2)</f>
        <v>0</v>
      </c>
      <c r="BL140" s="16" t="s">
        <v>127</v>
      </c>
      <c r="BM140" s="226" t="s">
        <v>178</v>
      </c>
    </row>
    <row r="141" s="13" customFormat="1">
      <c r="A141" s="13"/>
      <c r="B141" s="228"/>
      <c r="C141" s="229"/>
      <c r="D141" s="230" t="s">
        <v>179</v>
      </c>
      <c r="E141" s="231" t="s">
        <v>1</v>
      </c>
      <c r="F141" s="232" t="s">
        <v>180</v>
      </c>
      <c r="G141" s="229"/>
      <c r="H141" s="233">
        <v>7.2000000000000002</v>
      </c>
      <c r="I141" s="234"/>
      <c r="J141" s="229"/>
      <c r="K141" s="229"/>
      <c r="L141" s="235"/>
      <c r="M141" s="236"/>
      <c r="N141" s="237"/>
      <c r="O141" s="237"/>
      <c r="P141" s="237"/>
      <c r="Q141" s="237"/>
      <c r="R141" s="237"/>
      <c r="S141" s="237"/>
      <c r="T141" s="23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9" t="s">
        <v>179</v>
      </c>
      <c r="AU141" s="239" t="s">
        <v>88</v>
      </c>
      <c r="AV141" s="13" t="s">
        <v>88</v>
      </c>
      <c r="AW141" s="13" t="s">
        <v>34</v>
      </c>
      <c r="AX141" s="13" t="s">
        <v>78</v>
      </c>
      <c r="AY141" s="239" t="s">
        <v>121</v>
      </c>
    </row>
    <row r="142" s="14" customFormat="1">
      <c r="A142" s="14"/>
      <c r="B142" s="240"/>
      <c r="C142" s="241"/>
      <c r="D142" s="230" t="s">
        <v>179</v>
      </c>
      <c r="E142" s="242" t="s">
        <v>1</v>
      </c>
      <c r="F142" s="243" t="s">
        <v>181</v>
      </c>
      <c r="G142" s="241"/>
      <c r="H142" s="244">
        <v>7.2000000000000002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0" t="s">
        <v>179</v>
      </c>
      <c r="AU142" s="250" t="s">
        <v>88</v>
      </c>
      <c r="AV142" s="14" t="s">
        <v>127</v>
      </c>
      <c r="AW142" s="14" t="s">
        <v>34</v>
      </c>
      <c r="AX142" s="14" t="s">
        <v>86</v>
      </c>
      <c r="AY142" s="250" t="s">
        <v>121</v>
      </c>
    </row>
    <row r="143" s="2" customFormat="1" ht="24.15" customHeight="1">
      <c r="A143" s="37"/>
      <c r="B143" s="38"/>
      <c r="C143" s="214" t="s">
        <v>8</v>
      </c>
      <c r="D143" s="214" t="s">
        <v>123</v>
      </c>
      <c r="E143" s="215" t="s">
        <v>182</v>
      </c>
      <c r="F143" s="216" t="s">
        <v>183</v>
      </c>
      <c r="G143" s="217" t="s">
        <v>169</v>
      </c>
      <c r="H143" s="218">
        <v>7.2000000000000002</v>
      </c>
      <c r="I143" s="219"/>
      <c r="J143" s="220">
        <f>ROUND(I143*H143,2)</f>
        <v>0</v>
      </c>
      <c r="K143" s="221"/>
      <c r="L143" s="43"/>
      <c r="M143" s="222" t="s">
        <v>1</v>
      </c>
      <c r="N143" s="223" t="s">
        <v>43</v>
      </c>
      <c r="O143" s="90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6" t="s">
        <v>127</v>
      </c>
      <c r="AT143" s="226" t="s">
        <v>123</v>
      </c>
      <c r="AU143" s="226" t="s">
        <v>88</v>
      </c>
      <c r="AY143" s="16" t="s">
        <v>121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6" t="s">
        <v>86</v>
      </c>
      <c r="BK143" s="227">
        <f>ROUND(I143*H143,2)</f>
        <v>0</v>
      </c>
      <c r="BL143" s="16" t="s">
        <v>127</v>
      </c>
      <c r="BM143" s="226" t="s">
        <v>184</v>
      </c>
    </row>
    <row r="144" s="2" customFormat="1" ht="21.75" customHeight="1">
      <c r="A144" s="37"/>
      <c r="B144" s="38"/>
      <c r="C144" s="214" t="s">
        <v>185</v>
      </c>
      <c r="D144" s="214" t="s">
        <v>123</v>
      </c>
      <c r="E144" s="215" t="s">
        <v>186</v>
      </c>
      <c r="F144" s="216" t="s">
        <v>187</v>
      </c>
      <c r="G144" s="217" t="s">
        <v>126</v>
      </c>
      <c r="H144" s="218">
        <v>20</v>
      </c>
      <c r="I144" s="219"/>
      <c r="J144" s="220">
        <f>ROUND(I144*H144,2)</f>
        <v>0</v>
      </c>
      <c r="K144" s="221"/>
      <c r="L144" s="43"/>
      <c r="M144" s="222" t="s">
        <v>1</v>
      </c>
      <c r="N144" s="223" t="s">
        <v>43</v>
      </c>
      <c r="O144" s="90"/>
      <c r="P144" s="224">
        <f>O144*H144</f>
        <v>0</v>
      </c>
      <c r="Q144" s="224">
        <v>0.00084000000000000003</v>
      </c>
      <c r="R144" s="224">
        <f>Q144*H144</f>
        <v>0.016800000000000002</v>
      </c>
      <c r="S144" s="224">
        <v>0</v>
      </c>
      <c r="T144" s="22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6" t="s">
        <v>127</v>
      </c>
      <c r="AT144" s="226" t="s">
        <v>123</v>
      </c>
      <c r="AU144" s="226" t="s">
        <v>88</v>
      </c>
      <c r="AY144" s="16" t="s">
        <v>121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6" t="s">
        <v>86</v>
      </c>
      <c r="BK144" s="227">
        <f>ROUND(I144*H144,2)</f>
        <v>0</v>
      </c>
      <c r="BL144" s="16" t="s">
        <v>127</v>
      </c>
      <c r="BM144" s="226" t="s">
        <v>188</v>
      </c>
    </row>
    <row r="145" s="2" customFormat="1" ht="24.15" customHeight="1">
      <c r="A145" s="37"/>
      <c r="B145" s="38"/>
      <c r="C145" s="214" t="s">
        <v>189</v>
      </c>
      <c r="D145" s="214" t="s">
        <v>123</v>
      </c>
      <c r="E145" s="215" t="s">
        <v>190</v>
      </c>
      <c r="F145" s="216" t="s">
        <v>191</v>
      </c>
      <c r="G145" s="217" t="s">
        <v>126</v>
      </c>
      <c r="H145" s="218">
        <v>20</v>
      </c>
      <c r="I145" s="219"/>
      <c r="J145" s="220">
        <f>ROUND(I145*H145,2)</f>
        <v>0</v>
      </c>
      <c r="K145" s="221"/>
      <c r="L145" s="43"/>
      <c r="M145" s="222" t="s">
        <v>1</v>
      </c>
      <c r="N145" s="223" t="s">
        <v>43</v>
      </c>
      <c r="O145" s="90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6" t="s">
        <v>127</v>
      </c>
      <c r="AT145" s="226" t="s">
        <v>123</v>
      </c>
      <c r="AU145" s="226" t="s">
        <v>88</v>
      </c>
      <c r="AY145" s="16" t="s">
        <v>121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6" t="s">
        <v>86</v>
      </c>
      <c r="BK145" s="227">
        <f>ROUND(I145*H145,2)</f>
        <v>0</v>
      </c>
      <c r="BL145" s="16" t="s">
        <v>127</v>
      </c>
      <c r="BM145" s="226" t="s">
        <v>192</v>
      </c>
    </row>
    <row r="146" s="2" customFormat="1" ht="24.15" customHeight="1">
      <c r="A146" s="37"/>
      <c r="B146" s="38"/>
      <c r="C146" s="214" t="s">
        <v>193</v>
      </c>
      <c r="D146" s="214" t="s">
        <v>123</v>
      </c>
      <c r="E146" s="215" t="s">
        <v>194</v>
      </c>
      <c r="F146" s="216" t="s">
        <v>195</v>
      </c>
      <c r="G146" s="217" t="s">
        <v>169</v>
      </c>
      <c r="H146" s="218">
        <v>8.8000000000000007</v>
      </c>
      <c r="I146" s="219"/>
      <c r="J146" s="220">
        <f>ROUND(I146*H146,2)</f>
        <v>0</v>
      </c>
      <c r="K146" s="221"/>
      <c r="L146" s="43"/>
      <c r="M146" s="222" t="s">
        <v>1</v>
      </c>
      <c r="N146" s="223" t="s">
        <v>43</v>
      </c>
      <c r="O146" s="90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6" t="s">
        <v>127</v>
      </c>
      <c r="AT146" s="226" t="s">
        <v>123</v>
      </c>
      <c r="AU146" s="226" t="s">
        <v>88</v>
      </c>
      <c r="AY146" s="16" t="s">
        <v>121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6" t="s">
        <v>86</v>
      </c>
      <c r="BK146" s="227">
        <f>ROUND(I146*H146,2)</f>
        <v>0</v>
      </c>
      <c r="BL146" s="16" t="s">
        <v>127</v>
      </c>
      <c r="BM146" s="226" t="s">
        <v>196</v>
      </c>
    </row>
    <row r="147" s="2" customFormat="1" ht="24.15" customHeight="1">
      <c r="A147" s="37"/>
      <c r="B147" s="38"/>
      <c r="C147" s="214" t="s">
        <v>197</v>
      </c>
      <c r="D147" s="214" t="s">
        <v>123</v>
      </c>
      <c r="E147" s="215" t="s">
        <v>198</v>
      </c>
      <c r="F147" s="216" t="s">
        <v>199</v>
      </c>
      <c r="G147" s="217" t="s">
        <v>169</v>
      </c>
      <c r="H147" s="218">
        <v>7</v>
      </c>
      <c r="I147" s="219"/>
      <c r="J147" s="220">
        <f>ROUND(I147*H147,2)</f>
        <v>0</v>
      </c>
      <c r="K147" s="221"/>
      <c r="L147" s="43"/>
      <c r="M147" s="222" t="s">
        <v>1</v>
      </c>
      <c r="N147" s="223" t="s">
        <v>43</v>
      </c>
      <c r="O147" s="90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6" t="s">
        <v>127</v>
      </c>
      <c r="AT147" s="226" t="s">
        <v>123</v>
      </c>
      <c r="AU147" s="226" t="s">
        <v>88</v>
      </c>
      <c r="AY147" s="16" t="s">
        <v>121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6" t="s">
        <v>86</v>
      </c>
      <c r="BK147" s="227">
        <f>ROUND(I147*H147,2)</f>
        <v>0</v>
      </c>
      <c r="BL147" s="16" t="s">
        <v>127</v>
      </c>
      <c r="BM147" s="226" t="s">
        <v>200</v>
      </c>
    </row>
    <row r="148" s="13" customFormat="1">
      <c r="A148" s="13"/>
      <c r="B148" s="228"/>
      <c r="C148" s="229"/>
      <c r="D148" s="230" t="s">
        <v>179</v>
      </c>
      <c r="E148" s="231" t="s">
        <v>1</v>
      </c>
      <c r="F148" s="232" t="s">
        <v>201</v>
      </c>
      <c r="G148" s="229"/>
      <c r="H148" s="233">
        <v>7</v>
      </c>
      <c r="I148" s="234"/>
      <c r="J148" s="229"/>
      <c r="K148" s="229"/>
      <c r="L148" s="235"/>
      <c r="M148" s="236"/>
      <c r="N148" s="237"/>
      <c r="O148" s="237"/>
      <c r="P148" s="237"/>
      <c r="Q148" s="237"/>
      <c r="R148" s="237"/>
      <c r="S148" s="237"/>
      <c r="T148" s="23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9" t="s">
        <v>179</v>
      </c>
      <c r="AU148" s="239" t="s">
        <v>88</v>
      </c>
      <c r="AV148" s="13" t="s">
        <v>88</v>
      </c>
      <c r="AW148" s="13" t="s">
        <v>34</v>
      </c>
      <c r="AX148" s="13" t="s">
        <v>86</v>
      </c>
      <c r="AY148" s="239" t="s">
        <v>121</v>
      </c>
    </row>
    <row r="149" s="2" customFormat="1" ht="24.15" customHeight="1">
      <c r="A149" s="37"/>
      <c r="B149" s="38"/>
      <c r="C149" s="214" t="s">
        <v>202</v>
      </c>
      <c r="D149" s="214" t="s">
        <v>123</v>
      </c>
      <c r="E149" s="215" t="s">
        <v>203</v>
      </c>
      <c r="F149" s="216" t="s">
        <v>204</v>
      </c>
      <c r="G149" s="217" t="s">
        <v>169</v>
      </c>
      <c r="H149" s="218">
        <v>1.8</v>
      </c>
      <c r="I149" s="219"/>
      <c r="J149" s="220">
        <f>ROUND(I149*H149,2)</f>
        <v>0</v>
      </c>
      <c r="K149" s="221"/>
      <c r="L149" s="43"/>
      <c r="M149" s="222" t="s">
        <v>1</v>
      </c>
      <c r="N149" s="223" t="s">
        <v>43</v>
      </c>
      <c r="O149" s="90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6" t="s">
        <v>127</v>
      </c>
      <c r="AT149" s="226" t="s">
        <v>123</v>
      </c>
      <c r="AU149" s="226" t="s">
        <v>88</v>
      </c>
      <c r="AY149" s="16" t="s">
        <v>121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6" t="s">
        <v>86</v>
      </c>
      <c r="BK149" s="227">
        <f>ROUND(I149*H149,2)</f>
        <v>0</v>
      </c>
      <c r="BL149" s="16" t="s">
        <v>127</v>
      </c>
      <c r="BM149" s="226" t="s">
        <v>205</v>
      </c>
    </row>
    <row r="150" s="13" customFormat="1">
      <c r="A150" s="13"/>
      <c r="B150" s="228"/>
      <c r="C150" s="229"/>
      <c r="D150" s="230" t="s">
        <v>179</v>
      </c>
      <c r="E150" s="231" t="s">
        <v>1</v>
      </c>
      <c r="F150" s="232" t="s">
        <v>206</v>
      </c>
      <c r="G150" s="229"/>
      <c r="H150" s="233">
        <v>1.8</v>
      </c>
      <c r="I150" s="234"/>
      <c r="J150" s="229"/>
      <c r="K150" s="229"/>
      <c r="L150" s="235"/>
      <c r="M150" s="236"/>
      <c r="N150" s="237"/>
      <c r="O150" s="237"/>
      <c r="P150" s="237"/>
      <c r="Q150" s="237"/>
      <c r="R150" s="237"/>
      <c r="S150" s="237"/>
      <c r="T150" s="23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9" t="s">
        <v>179</v>
      </c>
      <c r="AU150" s="239" t="s">
        <v>88</v>
      </c>
      <c r="AV150" s="13" t="s">
        <v>88</v>
      </c>
      <c r="AW150" s="13" t="s">
        <v>34</v>
      </c>
      <c r="AX150" s="13" t="s">
        <v>78</v>
      </c>
      <c r="AY150" s="239" t="s">
        <v>121</v>
      </c>
    </row>
    <row r="151" s="14" customFormat="1">
      <c r="A151" s="14"/>
      <c r="B151" s="240"/>
      <c r="C151" s="241"/>
      <c r="D151" s="230" t="s">
        <v>179</v>
      </c>
      <c r="E151" s="242" t="s">
        <v>1</v>
      </c>
      <c r="F151" s="243" t="s">
        <v>181</v>
      </c>
      <c r="G151" s="241"/>
      <c r="H151" s="244">
        <v>1.8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0" t="s">
        <v>179</v>
      </c>
      <c r="AU151" s="250" t="s">
        <v>88</v>
      </c>
      <c r="AV151" s="14" t="s">
        <v>127</v>
      </c>
      <c r="AW151" s="14" t="s">
        <v>34</v>
      </c>
      <c r="AX151" s="14" t="s">
        <v>86</v>
      </c>
      <c r="AY151" s="250" t="s">
        <v>121</v>
      </c>
    </row>
    <row r="152" s="2" customFormat="1" ht="16.5" customHeight="1">
      <c r="A152" s="37"/>
      <c r="B152" s="38"/>
      <c r="C152" s="251" t="s">
        <v>7</v>
      </c>
      <c r="D152" s="251" t="s">
        <v>207</v>
      </c>
      <c r="E152" s="252" t="s">
        <v>208</v>
      </c>
      <c r="F152" s="253" t="s">
        <v>209</v>
      </c>
      <c r="G152" s="254" t="s">
        <v>210</v>
      </c>
      <c r="H152" s="255">
        <v>2.8799999999999999</v>
      </c>
      <c r="I152" s="256"/>
      <c r="J152" s="257">
        <f>ROUND(I152*H152,2)</f>
        <v>0</v>
      </c>
      <c r="K152" s="258"/>
      <c r="L152" s="259"/>
      <c r="M152" s="260" t="s">
        <v>1</v>
      </c>
      <c r="N152" s="261" t="s">
        <v>43</v>
      </c>
      <c r="O152" s="90"/>
      <c r="P152" s="224">
        <f>O152*H152</f>
        <v>0</v>
      </c>
      <c r="Q152" s="224">
        <v>1</v>
      </c>
      <c r="R152" s="224">
        <f>Q152*H152</f>
        <v>2.8799999999999999</v>
      </c>
      <c r="S152" s="224">
        <v>0</v>
      </c>
      <c r="T152" s="22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6" t="s">
        <v>150</v>
      </c>
      <c r="AT152" s="226" t="s">
        <v>207</v>
      </c>
      <c r="AU152" s="226" t="s">
        <v>88</v>
      </c>
      <c r="AY152" s="16" t="s">
        <v>121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6" t="s">
        <v>86</v>
      </c>
      <c r="BK152" s="227">
        <f>ROUND(I152*H152,2)</f>
        <v>0</v>
      </c>
      <c r="BL152" s="16" t="s">
        <v>127</v>
      </c>
      <c r="BM152" s="226" t="s">
        <v>211</v>
      </c>
    </row>
    <row r="153" s="13" customFormat="1">
      <c r="A153" s="13"/>
      <c r="B153" s="228"/>
      <c r="C153" s="229"/>
      <c r="D153" s="230" t="s">
        <v>179</v>
      </c>
      <c r="E153" s="231" t="s">
        <v>1</v>
      </c>
      <c r="F153" s="232" t="s">
        <v>212</v>
      </c>
      <c r="G153" s="229"/>
      <c r="H153" s="233">
        <v>2.8799999999999999</v>
      </c>
      <c r="I153" s="234"/>
      <c r="J153" s="229"/>
      <c r="K153" s="229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179</v>
      </c>
      <c r="AU153" s="239" t="s">
        <v>88</v>
      </c>
      <c r="AV153" s="13" t="s">
        <v>88</v>
      </c>
      <c r="AW153" s="13" t="s">
        <v>34</v>
      </c>
      <c r="AX153" s="13" t="s">
        <v>86</v>
      </c>
      <c r="AY153" s="239" t="s">
        <v>121</v>
      </c>
    </row>
    <row r="154" s="2" customFormat="1" ht="21.75" customHeight="1">
      <c r="A154" s="37"/>
      <c r="B154" s="38"/>
      <c r="C154" s="214" t="s">
        <v>213</v>
      </c>
      <c r="D154" s="214" t="s">
        <v>123</v>
      </c>
      <c r="E154" s="215" t="s">
        <v>214</v>
      </c>
      <c r="F154" s="216" t="s">
        <v>215</v>
      </c>
      <c r="G154" s="217" t="s">
        <v>126</v>
      </c>
      <c r="H154" s="218">
        <v>10</v>
      </c>
      <c r="I154" s="219"/>
      <c r="J154" s="220">
        <f>ROUND(I154*H154,2)</f>
        <v>0</v>
      </c>
      <c r="K154" s="221"/>
      <c r="L154" s="43"/>
      <c r="M154" s="222" t="s">
        <v>1</v>
      </c>
      <c r="N154" s="223" t="s">
        <v>43</v>
      </c>
      <c r="O154" s="90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6" t="s">
        <v>127</v>
      </c>
      <c r="AT154" s="226" t="s">
        <v>123</v>
      </c>
      <c r="AU154" s="226" t="s">
        <v>88</v>
      </c>
      <c r="AY154" s="16" t="s">
        <v>121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6" t="s">
        <v>86</v>
      </c>
      <c r="BK154" s="227">
        <f>ROUND(I154*H154,2)</f>
        <v>0</v>
      </c>
      <c r="BL154" s="16" t="s">
        <v>127</v>
      </c>
      <c r="BM154" s="226" t="s">
        <v>216</v>
      </c>
    </row>
    <row r="155" s="12" customFormat="1" ht="22.8" customHeight="1">
      <c r="A155" s="12"/>
      <c r="B155" s="198"/>
      <c r="C155" s="199"/>
      <c r="D155" s="200" t="s">
        <v>77</v>
      </c>
      <c r="E155" s="212" t="s">
        <v>150</v>
      </c>
      <c r="F155" s="212" t="s">
        <v>217</v>
      </c>
      <c r="G155" s="199"/>
      <c r="H155" s="199"/>
      <c r="I155" s="202"/>
      <c r="J155" s="213">
        <f>BK155</f>
        <v>0</v>
      </c>
      <c r="K155" s="199"/>
      <c r="L155" s="204"/>
      <c r="M155" s="205"/>
      <c r="N155" s="206"/>
      <c r="O155" s="206"/>
      <c r="P155" s="207">
        <f>SUM(P156:P157)</f>
        <v>0</v>
      </c>
      <c r="Q155" s="206"/>
      <c r="R155" s="207">
        <f>SUM(R156:R157)</f>
        <v>0.0033600000000000001</v>
      </c>
      <c r="S155" s="206"/>
      <c r="T155" s="208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9" t="s">
        <v>86</v>
      </c>
      <c r="AT155" s="210" t="s">
        <v>77</v>
      </c>
      <c r="AU155" s="210" t="s">
        <v>86</v>
      </c>
      <c r="AY155" s="209" t="s">
        <v>121</v>
      </c>
      <c r="BK155" s="211">
        <f>SUM(BK156:BK157)</f>
        <v>0</v>
      </c>
    </row>
    <row r="156" s="2" customFormat="1" ht="16.5" customHeight="1">
      <c r="A156" s="37"/>
      <c r="B156" s="38"/>
      <c r="C156" s="214" t="s">
        <v>218</v>
      </c>
      <c r="D156" s="214" t="s">
        <v>123</v>
      </c>
      <c r="E156" s="215" t="s">
        <v>219</v>
      </c>
      <c r="F156" s="216" t="s">
        <v>220</v>
      </c>
      <c r="G156" s="217" t="s">
        <v>140</v>
      </c>
      <c r="H156" s="218">
        <v>12</v>
      </c>
      <c r="I156" s="219"/>
      <c r="J156" s="220">
        <f>ROUND(I156*H156,2)</f>
        <v>0</v>
      </c>
      <c r="K156" s="221"/>
      <c r="L156" s="43"/>
      <c r="M156" s="222" t="s">
        <v>1</v>
      </c>
      <c r="N156" s="223" t="s">
        <v>43</v>
      </c>
      <c r="O156" s="90"/>
      <c r="P156" s="224">
        <f>O156*H156</f>
        <v>0</v>
      </c>
      <c r="Q156" s="224">
        <v>0.00019000000000000001</v>
      </c>
      <c r="R156" s="224">
        <f>Q156*H156</f>
        <v>0.0022799999999999999</v>
      </c>
      <c r="S156" s="224">
        <v>0</v>
      </c>
      <c r="T156" s="22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6" t="s">
        <v>127</v>
      </c>
      <c r="AT156" s="226" t="s">
        <v>123</v>
      </c>
      <c r="AU156" s="226" t="s">
        <v>88</v>
      </c>
      <c r="AY156" s="16" t="s">
        <v>121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6" t="s">
        <v>86</v>
      </c>
      <c r="BK156" s="227">
        <f>ROUND(I156*H156,2)</f>
        <v>0</v>
      </c>
      <c r="BL156" s="16" t="s">
        <v>127</v>
      </c>
      <c r="BM156" s="226" t="s">
        <v>221</v>
      </c>
    </row>
    <row r="157" s="2" customFormat="1" ht="21.75" customHeight="1">
      <c r="A157" s="37"/>
      <c r="B157" s="38"/>
      <c r="C157" s="214" t="s">
        <v>222</v>
      </c>
      <c r="D157" s="214" t="s">
        <v>123</v>
      </c>
      <c r="E157" s="215" t="s">
        <v>223</v>
      </c>
      <c r="F157" s="216" t="s">
        <v>224</v>
      </c>
      <c r="G157" s="217" t="s">
        <v>140</v>
      </c>
      <c r="H157" s="218">
        <v>12</v>
      </c>
      <c r="I157" s="219"/>
      <c r="J157" s="220">
        <f>ROUND(I157*H157,2)</f>
        <v>0</v>
      </c>
      <c r="K157" s="221"/>
      <c r="L157" s="43"/>
      <c r="M157" s="222" t="s">
        <v>1</v>
      </c>
      <c r="N157" s="223" t="s">
        <v>43</v>
      </c>
      <c r="O157" s="90"/>
      <c r="P157" s="224">
        <f>O157*H157</f>
        <v>0</v>
      </c>
      <c r="Q157" s="224">
        <v>9.0000000000000006E-05</v>
      </c>
      <c r="R157" s="224">
        <f>Q157*H157</f>
        <v>0.00108</v>
      </c>
      <c r="S157" s="224">
        <v>0</v>
      </c>
      <c r="T157" s="22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6" t="s">
        <v>127</v>
      </c>
      <c r="AT157" s="226" t="s">
        <v>123</v>
      </c>
      <c r="AU157" s="226" t="s">
        <v>88</v>
      </c>
      <c r="AY157" s="16" t="s">
        <v>121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6" t="s">
        <v>86</v>
      </c>
      <c r="BK157" s="227">
        <f>ROUND(I157*H157,2)</f>
        <v>0</v>
      </c>
      <c r="BL157" s="16" t="s">
        <v>127</v>
      </c>
      <c r="BM157" s="226" t="s">
        <v>225</v>
      </c>
    </row>
    <row r="158" s="12" customFormat="1" ht="25.92" customHeight="1">
      <c r="A158" s="12"/>
      <c r="B158" s="198"/>
      <c r="C158" s="199"/>
      <c r="D158" s="200" t="s">
        <v>77</v>
      </c>
      <c r="E158" s="201" t="s">
        <v>226</v>
      </c>
      <c r="F158" s="201" t="s">
        <v>227</v>
      </c>
      <c r="G158" s="199"/>
      <c r="H158" s="199"/>
      <c r="I158" s="202"/>
      <c r="J158" s="203">
        <f>BK158</f>
        <v>0</v>
      </c>
      <c r="K158" s="199"/>
      <c r="L158" s="204"/>
      <c r="M158" s="205"/>
      <c r="N158" s="206"/>
      <c r="O158" s="206"/>
      <c r="P158" s="207">
        <f>P159+P185+P187</f>
        <v>0</v>
      </c>
      <c r="Q158" s="206"/>
      <c r="R158" s="207">
        <f>R159+R185+R187</f>
        <v>1.3027900000000001</v>
      </c>
      <c r="S158" s="206"/>
      <c r="T158" s="208">
        <f>T159+T185+T187</f>
        <v>1.2265199999999998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9" t="s">
        <v>88</v>
      </c>
      <c r="AT158" s="210" t="s">
        <v>77</v>
      </c>
      <c r="AU158" s="210" t="s">
        <v>78</v>
      </c>
      <c r="AY158" s="209" t="s">
        <v>121</v>
      </c>
      <c r="BK158" s="211">
        <f>BK159+BK185+BK187</f>
        <v>0</v>
      </c>
    </row>
    <row r="159" s="12" customFormat="1" ht="22.8" customHeight="1">
      <c r="A159" s="12"/>
      <c r="B159" s="198"/>
      <c r="C159" s="199"/>
      <c r="D159" s="200" t="s">
        <v>77</v>
      </c>
      <c r="E159" s="212" t="s">
        <v>228</v>
      </c>
      <c r="F159" s="212" t="s">
        <v>229</v>
      </c>
      <c r="G159" s="199"/>
      <c r="H159" s="199"/>
      <c r="I159" s="202"/>
      <c r="J159" s="213">
        <f>BK159</f>
        <v>0</v>
      </c>
      <c r="K159" s="199"/>
      <c r="L159" s="204"/>
      <c r="M159" s="205"/>
      <c r="N159" s="206"/>
      <c r="O159" s="206"/>
      <c r="P159" s="207">
        <f>SUM(P160:P184)</f>
        <v>0</v>
      </c>
      <c r="Q159" s="206"/>
      <c r="R159" s="207">
        <f>SUM(R160:R184)</f>
        <v>1.2701900000000002</v>
      </c>
      <c r="S159" s="206"/>
      <c r="T159" s="208">
        <f>SUM(T160:T184)</f>
        <v>1.2265199999999998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9" t="s">
        <v>88</v>
      </c>
      <c r="AT159" s="210" t="s">
        <v>77</v>
      </c>
      <c r="AU159" s="210" t="s">
        <v>86</v>
      </c>
      <c r="AY159" s="209" t="s">
        <v>121</v>
      </c>
      <c r="BK159" s="211">
        <f>SUM(BK160:BK184)</f>
        <v>0</v>
      </c>
    </row>
    <row r="160" s="2" customFormat="1" ht="16.5" customHeight="1">
      <c r="A160" s="37"/>
      <c r="B160" s="38"/>
      <c r="C160" s="214" t="s">
        <v>230</v>
      </c>
      <c r="D160" s="214" t="s">
        <v>123</v>
      </c>
      <c r="E160" s="215" t="s">
        <v>231</v>
      </c>
      <c r="F160" s="216" t="s">
        <v>232</v>
      </c>
      <c r="G160" s="217" t="s">
        <v>233</v>
      </c>
      <c r="H160" s="218">
        <v>4</v>
      </c>
      <c r="I160" s="219"/>
      <c r="J160" s="220">
        <f>ROUND(I160*H160,2)</f>
        <v>0</v>
      </c>
      <c r="K160" s="221"/>
      <c r="L160" s="43"/>
      <c r="M160" s="222" t="s">
        <v>1</v>
      </c>
      <c r="N160" s="223" t="s">
        <v>43</v>
      </c>
      <c r="O160" s="90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6" t="s">
        <v>185</v>
      </c>
      <c r="AT160" s="226" t="s">
        <v>123</v>
      </c>
      <c r="AU160" s="226" t="s">
        <v>88</v>
      </c>
      <c r="AY160" s="16" t="s">
        <v>121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6" t="s">
        <v>86</v>
      </c>
      <c r="BK160" s="227">
        <f>ROUND(I160*H160,2)</f>
        <v>0</v>
      </c>
      <c r="BL160" s="16" t="s">
        <v>185</v>
      </c>
      <c r="BM160" s="226" t="s">
        <v>234</v>
      </c>
    </row>
    <row r="161" s="2" customFormat="1" ht="24.15" customHeight="1">
      <c r="A161" s="37"/>
      <c r="B161" s="38"/>
      <c r="C161" s="214" t="s">
        <v>235</v>
      </c>
      <c r="D161" s="214" t="s">
        <v>123</v>
      </c>
      <c r="E161" s="215" t="s">
        <v>236</v>
      </c>
      <c r="F161" s="216" t="s">
        <v>237</v>
      </c>
      <c r="G161" s="217" t="s">
        <v>140</v>
      </c>
      <c r="H161" s="218">
        <v>15</v>
      </c>
      <c r="I161" s="219"/>
      <c r="J161" s="220">
        <f>ROUND(I161*H161,2)</f>
        <v>0</v>
      </c>
      <c r="K161" s="221"/>
      <c r="L161" s="43"/>
      <c r="M161" s="222" t="s">
        <v>1</v>
      </c>
      <c r="N161" s="223" t="s">
        <v>43</v>
      </c>
      <c r="O161" s="90"/>
      <c r="P161" s="224">
        <f>O161*H161</f>
        <v>0</v>
      </c>
      <c r="Q161" s="224">
        <v>0.00147</v>
      </c>
      <c r="R161" s="224">
        <f>Q161*H161</f>
        <v>0.02205</v>
      </c>
      <c r="S161" s="224">
        <v>0</v>
      </c>
      <c r="T161" s="22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6" t="s">
        <v>185</v>
      </c>
      <c r="AT161" s="226" t="s">
        <v>123</v>
      </c>
      <c r="AU161" s="226" t="s">
        <v>88</v>
      </c>
      <c r="AY161" s="16" t="s">
        <v>121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6" t="s">
        <v>86</v>
      </c>
      <c r="BK161" s="227">
        <f>ROUND(I161*H161,2)</f>
        <v>0</v>
      </c>
      <c r="BL161" s="16" t="s">
        <v>185</v>
      </c>
      <c r="BM161" s="226" t="s">
        <v>238</v>
      </c>
    </row>
    <row r="162" s="2" customFormat="1" ht="24.15" customHeight="1">
      <c r="A162" s="37"/>
      <c r="B162" s="38"/>
      <c r="C162" s="214" t="s">
        <v>239</v>
      </c>
      <c r="D162" s="214" t="s">
        <v>123</v>
      </c>
      <c r="E162" s="215" t="s">
        <v>240</v>
      </c>
      <c r="F162" s="216" t="s">
        <v>241</v>
      </c>
      <c r="G162" s="217" t="s">
        <v>140</v>
      </c>
      <c r="H162" s="218">
        <v>10</v>
      </c>
      <c r="I162" s="219"/>
      <c r="J162" s="220">
        <f>ROUND(I162*H162,2)</f>
        <v>0</v>
      </c>
      <c r="K162" s="221"/>
      <c r="L162" s="43"/>
      <c r="M162" s="222" t="s">
        <v>1</v>
      </c>
      <c r="N162" s="223" t="s">
        <v>43</v>
      </c>
      <c r="O162" s="90"/>
      <c r="P162" s="224">
        <f>O162*H162</f>
        <v>0</v>
      </c>
      <c r="Q162" s="224">
        <v>0.00147</v>
      </c>
      <c r="R162" s="224">
        <f>Q162*H162</f>
        <v>0.0147</v>
      </c>
      <c r="S162" s="224">
        <v>0</v>
      </c>
      <c r="T162" s="22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6" t="s">
        <v>185</v>
      </c>
      <c r="AT162" s="226" t="s">
        <v>123</v>
      </c>
      <c r="AU162" s="226" t="s">
        <v>88</v>
      </c>
      <c r="AY162" s="16" t="s">
        <v>121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6" t="s">
        <v>86</v>
      </c>
      <c r="BK162" s="227">
        <f>ROUND(I162*H162,2)</f>
        <v>0</v>
      </c>
      <c r="BL162" s="16" t="s">
        <v>185</v>
      </c>
      <c r="BM162" s="226" t="s">
        <v>242</v>
      </c>
    </row>
    <row r="163" s="2" customFormat="1" ht="24.15" customHeight="1">
      <c r="A163" s="37"/>
      <c r="B163" s="38"/>
      <c r="C163" s="214" t="s">
        <v>243</v>
      </c>
      <c r="D163" s="214" t="s">
        <v>123</v>
      </c>
      <c r="E163" s="215" t="s">
        <v>244</v>
      </c>
      <c r="F163" s="216" t="s">
        <v>245</v>
      </c>
      <c r="G163" s="217" t="s">
        <v>140</v>
      </c>
      <c r="H163" s="218">
        <v>56</v>
      </c>
      <c r="I163" s="219"/>
      <c r="J163" s="220">
        <f>ROUND(I163*H163,2)</f>
        <v>0</v>
      </c>
      <c r="K163" s="221"/>
      <c r="L163" s="43"/>
      <c r="M163" s="222" t="s">
        <v>1</v>
      </c>
      <c r="N163" s="223" t="s">
        <v>43</v>
      </c>
      <c r="O163" s="90"/>
      <c r="P163" s="224">
        <f>O163*H163</f>
        <v>0</v>
      </c>
      <c r="Q163" s="224">
        <v>0.00038999999999999999</v>
      </c>
      <c r="R163" s="224">
        <f>Q163*H163</f>
        <v>0.021839999999999998</v>
      </c>
      <c r="S163" s="224">
        <v>0.0034199999999999999</v>
      </c>
      <c r="T163" s="225">
        <f>S163*H163</f>
        <v>0.19152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6" t="s">
        <v>185</v>
      </c>
      <c r="AT163" s="226" t="s">
        <v>123</v>
      </c>
      <c r="AU163" s="226" t="s">
        <v>88</v>
      </c>
      <c r="AY163" s="16" t="s">
        <v>121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6" t="s">
        <v>86</v>
      </c>
      <c r="BK163" s="227">
        <f>ROUND(I163*H163,2)</f>
        <v>0</v>
      </c>
      <c r="BL163" s="16" t="s">
        <v>185</v>
      </c>
      <c r="BM163" s="226" t="s">
        <v>246</v>
      </c>
    </row>
    <row r="164" s="2" customFormat="1" ht="24.15" customHeight="1">
      <c r="A164" s="37"/>
      <c r="B164" s="38"/>
      <c r="C164" s="214" t="s">
        <v>247</v>
      </c>
      <c r="D164" s="214" t="s">
        <v>123</v>
      </c>
      <c r="E164" s="215" t="s">
        <v>248</v>
      </c>
      <c r="F164" s="216" t="s">
        <v>249</v>
      </c>
      <c r="G164" s="217" t="s">
        <v>140</v>
      </c>
      <c r="H164" s="218">
        <v>125</v>
      </c>
      <c r="I164" s="219"/>
      <c r="J164" s="220">
        <f>ROUND(I164*H164,2)</f>
        <v>0</v>
      </c>
      <c r="K164" s="221"/>
      <c r="L164" s="43"/>
      <c r="M164" s="222" t="s">
        <v>1</v>
      </c>
      <c r="N164" s="223" t="s">
        <v>43</v>
      </c>
      <c r="O164" s="90"/>
      <c r="P164" s="224">
        <f>O164*H164</f>
        <v>0</v>
      </c>
      <c r="Q164" s="224">
        <v>0.00038999999999999999</v>
      </c>
      <c r="R164" s="224">
        <f>Q164*H164</f>
        <v>0.048750000000000002</v>
      </c>
      <c r="S164" s="224">
        <v>0.0082799999999999992</v>
      </c>
      <c r="T164" s="225">
        <f>S164*H164</f>
        <v>1.0349999999999999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6" t="s">
        <v>185</v>
      </c>
      <c r="AT164" s="226" t="s">
        <v>123</v>
      </c>
      <c r="AU164" s="226" t="s">
        <v>88</v>
      </c>
      <c r="AY164" s="16" t="s">
        <v>121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6" t="s">
        <v>86</v>
      </c>
      <c r="BK164" s="227">
        <f>ROUND(I164*H164,2)</f>
        <v>0</v>
      </c>
      <c r="BL164" s="16" t="s">
        <v>185</v>
      </c>
      <c r="BM164" s="226" t="s">
        <v>250</v>
      </c>
    </row>
    <row r="165" s="2" customFormat="1" ht="24.15" customHeight="1">
      <c r="A165" s="37"/>
      <c r="B165" s="38"/>
      <c r="C165" s="214" t="s">
        <v>251</v>
      </c>
      <c r="D165" s="214" t="s">
        <v>123</v>
      </c>
      <c r="E165" s="215" t="s">
        <v>252</v>
      </c>
      <c r="F165" s="216" t="s">
        <v>253</v>
      </c>
      <c r="G165" s="217" t="s">
        <v>140</v>
      </c>
      <c r="H165" s="218">
        <v>2</v>
      </c>
      <c r="I165" s="219"/>
      <c r="J165" s="220">
        <f>ROUND(I165*H165,2)</f>
        <v>0</v>
      </c>
      <c r="K165" s="221"/>
      <c r="L165" s="43"/>
      <c r="M165" s="222" t="s">
        <v>1</v>
      </c>
      <c r="N165" s="223" t="s">
        <v>43</v>
      </c>
      <c r="O165" s="90"/>
      <c r="P165" s="224">
        <f>O165*H165</f>
        <v>0</v>
      </c>
      <c r="Q165" s="224">
        <v>0.0049300000000000004</v>
      </c>
      <c r="R165" s="224">
        <f>Q165*H165</f>
        <v>0.0098600000000000007</v>
      </c>
      <c r="S165" s="224">
        <v>0</v>
      </c>
      <c r="T165" s="22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6" t="s">
        <v>185</v>
      </c>
      <c r="AT165" s="226" t="s">
        <v>123</v>
      </c>
      <c r="AU165" s="226" t="s">
        <v>88</v>
      </c>
      <c r="AY165" s="16" t="s">
        <v>121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6" t="s">
        <v>86</v>
      </c>
      <c r="BK165" s="227">
        <f>ROUND(I165*H165,2)</f>
        <v>0</v>
      </c>
      <c r="BL165" s="16" t="s">
        <v>185</v>
      </c>
      <c r="BM165" s="226" t="s">
        <v>254</v>
      </c>
    </row>
    <row r="166" s="2" customFormat="1" ht="24.15" customHeight="1">
      <c r="A166" s="37"/>
      <c r="B166" s="38"/>
      <c r="C166" s="214" t="s">
        <v>255</v>
      </c>
      <c r="D166" s="214" t="s">
        <v>123</v>
      </c>
      <c r="E166" s="215" t="s">
        <v>256</v>
      </c>
      <c r="F166" s="216" t="s">
        <v>257</v>
      </c>
      <c r="G166" s="217" t="s">
        <v>140</v>
      </c>
      <c r="H166" s="218">
        <v>105</v>
      </c>
      <c r="I166" s="219"/>
      <c r="J166" s="220">
        <f>ROUND(I166*H166,2)</f>
        <v>0</v>
      </c>
      <c r="K166" s="221"/>
      <c r="L166" s="43"/>
      <c r="M166" s="222" t="s">
        <v>1</v>
      </c>
      <c r="N166" s="223" t="s">
        <v>43</v>
      </c>
      <c r="O166" s="90"/>
      <c r="P166" s="224">
        <f>O166*H166</f>
        <v>0</v>
      </c>
      <c r="Q166" s="224">
        <v>0.0088800000000000007</v>
      </c>
      <c r="R166" s="224">
        <f>Q166*H166</f>
        <v>0.93240000000000012</v>
      </c>
      <c r="S166" s="224">
        <v>0</v>
      </c>
      <c r="T166" s="22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6" t="s">
        <v>185</v>
      </c>
      <c r="AT166" s="226" t="s">
        <v>123</v>
      </c>
      <c r="AU166" s="226" t="s">
        <v>88</v>
      </c>
      <c r="AY166" s="16" t="s">
        <v>121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6" t="s">
        <v>86</v>
      </c>
      <c r="BK166" s="227">
        <f>ROUND(I166*H166,2)</f>
        <v>0</v>
      </c>
      <c r="BL166" s="16" t="s">
        <v>185</v>
      </c>
      <c r="BM166" s="226" t="s">
        <v>258</v>
      </c>
    </row>
    <row r="167" s="2" customFormat="1" ht="37.8" customHeight="1">
      <c r="A167" s="37"/>
      <c r="B167" s="38"/>
      <c r="C167" s="214" t="s">
        <v>259</v>
      </c>
      <c r="D167" s="214" t="s">
        <v>123</v>
      </c>
      <c r="E167" s="215" t="s">
        <v>260</v>
      </c>
      <c r="F167" s="216" t="s">
        <v>261</v>
      </c>
      <c r="G167" s="217" t="s">
        <v>140</v>
      </c>
      <c r="H167" s="218">
        <v>5</v>
      </c>
      <c r="I167" s="219"/>
      <c r="J167" s="220">
        <f>ROUND(I167*H167,2)</f>
        <v>0</v>
      </c>
      <c r="K167" s="221"/>
      <c r="L167" s="43"/>
      <c r="M167" s="222" t="s">
        <v>1</v>
      </c>
      <c r="N167" s="223" t="s">
        <v>43</v>
      </c>
      <c r="O167" s="90"/>
      <c r="P167" s="224">
        <f>O167*H167</f>
        <v>0</v>
      </c>
      <c r="Q167" s="224">
        <v>0.0088800000000000007</v>
      </c>
      <c r="R167" s="224">
        <f>Q167*H167</f>
        <v>0.044400000000000002</v>
      </c>
      <c r="S167" s="224">
        <v>0</v>
      </c>
      <c r="T167" s="22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6" t="s">
        <v>185</v>
      </c>
      <c r="AT167" s="226" t="s">
        <v>123</v>
      </c>
      <c r="AU167" s="226" t="s">
        <v>88</v>
      </c>
      <c r="AY167" s="16" t="s">
        <v>121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6" t="s">
        <v>86</v>
      </c>
      <c r="BK167" s="227">
        <f>ROUND(I167*H167,2)</f>
        <v>0</v>
      </c>
      <c r="BL167" s="16" t="s">
        <v>185</v>
      </c>
      <c r="BM167" s="226" t="s">
        <v>262</v>
      </c>
    </row>
    <row r="168" s="2" customFormat="1" ht="16.5" customHeight="1">
      <c r="A168" s="37"/>
      <c r="B168" s="38"/>
      <c r="C168" s="214" t="s">
        <v>263</v>
      </c>
      <c r="D168" s="214" t="s">
        <v>123</v>
      </c>
      <c r="E168" s="215" t="s">
        <v>264</v>
      </c>
      <c r="F168" s="216" t="s">
        <v>265</v>
      </c>
      <c r="G168" s="217" t="s">
        <v>140</v>
      </c>
      <c r="H168" s="218">
        <v>10</v>
      </c>
      <c r="I168" s="219"/>
      <c r="J168" s="220">
        <f>ROUND(I168*H168,2)</f>
        <v>0</v>
      </c>
      <c r="K168" s="221"/>
      <c r="L168" s="43"/>
      <c r="M168" s="222" t="s">
        <v>1</v>
      </c>
      <c r="N168" s="223" t="s">
        <v>43</v>
      </c>
      <c r="O168" s="90"/>
      <c r="P168" s="224">
        <f>O168*H168</f>
        <v>0</v>
      </c>
      <c r="Q168" s="224">
        <v>0.01171</v>
      </c>
      <c r="R168" s="224">
        <f>Q168*H168</f>
        <v>0.1171</v>
      </c>
      <c r="S168" s="224">
        <v>0</v>
      </c>
      <c r="T168" s="22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6" t="s">
        <v>185</v>
      </c>
      <c r="AT168" s="226" t="s">
        <v>123</v>
      </c>
      <c r="AU168" s="226" t="s">
        <v>88</v>
      </c>
      <c r="AY168" s="16" t="s">
        <v>121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6" t="s">
        <v>86</v>
      </c>
      <c r="BK168" s="227">
        <f>ROUND(I168*H168,2)</f>
        <v>0</v>
      </c>
      <c r="BL168" s="16" t="s">
        <v>185</v>
      </c>
      <c r="BM168" s="226" t="s">
        <v>266</v>
      </c>
    </row>
    <row r="169" s="2" customFormat="1" ht="24.15" customHeight="1">
      <c r="A169" s="37"/>
      <c r="B169" s="38"/>
      <c r="C169" s="214" t="s">
        <v>267</v>
      </c>
      <c r="D169" s="214" t="s">
        <v>123</v>
      </c>
      <c r="E169" s="215" t="s">
        <v>268</v>
      </c>
      <c r="F169" s="216" t="s">
        <v>269</v>
      </c>
      <c r="G169" s="217" t="s">
        <v>140</v>
      </c>
      <c r="H169" s="218">
        <v>12</v>
      </c>
      <c r="I169" s="219"/>
      <c r="J169" s="220">
        <f>ROUND(I169*H169,2)</f>
        <v>0</v>
      </c>
      <c r="K169" s="221"/>
      <c r="L169" s="43"/>
      <c r="M169" s="222" t="s">
        <v>1</v>
      </c>
      <c r="N169" s="223" t="s">
        <v>43</v>
      </c>
      <c r="O169" s="90"/>
      <c r="P169" s="224">
        <f>O169*H169</f>
        <v>0</v>
      </c>
      <c r="Q169" s="224">
        <v>0.0013600000000000001</v>
      </c>
      <c r="R169" s="224">
        <f>Q169*H169</f>
        <v>0.016320000000000001</v>
      </c>
      <c r="S169" s="224">
        <v>0</v>
      </c>
      <c r="T169" s="22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6" t="s">
        <v>185</v>
      </c>
      <c r="AT169" s="226" t="s">
        <v>123</v>
      </c>
      <c r="AU169" s="226" t="s">
        <v>88</v>
      </c>
      <c r="AY169" s="16" t="s">
        <v>121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6" t="s">
        <v>86</v>
      </c>
      <c r="BK169" s="227">
        <f>ROUND(I169*H169,2)</f>
        <v>0</v>
      </c>
      <c r="BL169" s="16" t="s">
        <v>185</v>
      </c>
      <c r="BM169" s="226" t="s">
        <v>270</v>
      </c>
    </row>
    <row r="170" s="2" customFormat="1" ht="16.5" customHeight="1">
      <c r="A170" s="37"/>
      <c r="B170" s="38"/>
      <c r="C170" s="251" t="s">
        <v>271</v>
      </c>
      <c r="D170" s="251" t="s">
        <v>207</v>
      </c>
      <c r="E170" s="252" t="s">
        <v>272</v>
      </c>
      <c r="F170" s="253" t="s">
        <v>273</v>
      </c>
      <c r="G170" s="254" t="s">
        <v>233</v>
      </c>
      <c r="H170" s="255">
        <v>2</v>
      </c>
      <c r="I170" s="256"/>
      <c r="J170" s="257">
        <f>ROUND(I170*H170,2)</f>
        <v>0</v>
      </c>
      <c r="K170" s="258"/>
      <c r="L170" s="259"/>
      <c r="M170" s="260" t="s">
        <v>1</v>
      </c>
      <c r="N170" s="261" t="s">
        <v>43</v>
      </c>
      <c r="O170" s="90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6" t="s">
        <v>274</v>
      </c>
      <c r="AT170" s="226" t="s">
        <v>207</v>
      </c>
      <c r="AU170" s="226" t="s">
        <v>88</v>
      </c>
      <c r="AY170" s="16" t="s">
        <v>121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6" t="s">
        <v>86</v>
      </c>
      <c r="BK170" s="227">
        <f>ROUND(I170*H170,2)</f>
        <v>0</v>
      </c>
      <c r="BL170" s="16" t="s">
        <v>185</v>
      </c>
      <c r="BM170" s="226" t="s">
        <v>275</v>
      </c>
    </row>
    <row r="171" s="2" customFormat="1" ht="16.5" customHeight="1">
      <c r="A171" s="37"/>
      <c r="B171" s="38"/>
      <c r="C171" s="251" t="s">
        <v>276</v>
      </c>
      <c r="D171" s="251" t="s">
        <v>207</v>
      </c>
      <c r="E171" s="252" t="s">
        <v>277</v>
      </c>
      <c r="F171" s="253" t="s">
        <v>278</v>
      </c>
      <c r="G171" s="254" t="s">
        <v>233</v>
      </c>
      <c r="H171" s="255">
        <v>1</v>
      </c>
      <c r="I171" s="256"/>
      <c r="J171" s="257">
        <f>ROUND(I171*H171,2)</f>
        <v>0</v>
      </c>
      <c r="K171" s="258"/>
      <c r="L171" s="259"/>
      <c r="M171" s="260" t="s">
        <v>1</v>
      </c>
      <c r="N171" s="261" t="s">
        <v>43</v>
      </c>
      <c r="O171" s="90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6" t="s">
        <v>274</v>
      </c>
      <c r="AT171" s="226" t="s">
        <v>207</v>
      </c>
      <c r="AU171" s="226" t="s">
        <v>88</v>
      </c>
      <c r="AY171" s="16" t="s">
        <v>121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6" t="s">
        <v>86</v>
      </c>
      <c r="BK171" s="227">
        <f>ROUND(I171*H171,2)</f>
        <v>0</v>
      </c>
      <c r="BL171" s="16" t="s">
        <v>185</v>
      </c>
      <c r="BM171" s="226" t="s">
        <v>279</v>
      </c>
    </row>
    <row r="172" s="2" customFormat="1" ht="16.5" customHeight="1">
      <c r="A172" s="37"/>
      <c r="B172" s="38"/>
      <c r="C172" s="251" t="s">
        <v>280</v>
      </c>
      <c r="D172" s="251" t="s">
        <v>207</v>
      </c>
      <c r="E172" s="252" t="s">
        <v>231</v>
      </c>
      <c r="F172" s="253" t="s">
        <v>281</v>
      </c>
      <c r="G172" s="254" t="s">
        <v>233</v>
      </c>
      <c r="H172" s="255">
        <v>2</v>
      </c>
      <c r="I172" s="256"/>
      <c r="J172" s="257">
        <f>ROUND(I172*H172,2)</f>
        <v>0</v>
      </c>
      <c r="K172" s="258"/>
      <c r="L172" s="259"/>
      <c r="M172" s="260" t="s">
        <v>1</v>
      </c>
      <c r="N172" s="261" t="s">
        <v>43</v>
      </c>
      <c r="O172" s="90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6" t="s">
        <v>274</v>
      </c>
      <c r="AT172" s="226" t="s">
        <v>207</v>
      </c>
      <c r="AU172" s="226" t="s">
        <v>88</v>
      </c>
      <c r="AY172" s="16" t="s">
        <v>121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6" t="s">
        <v>86</v>
      </c>
      <c r="BK172" s="227">
        <f>ROUND(I172*H172,2)</f>
        <v>0</v>
      </c>
      <c r="BL172" s="16" t="s">
        <v>185</v>
      </c>
      <c r="BM172" s="226" t="s">
        <v>282</v>
      </c>
    </row>
    <row r="173" s="2" customFormat="1" ht="24.15" customHeight="1">
      <c r="A173" s="37"/>
      <c r="B173" s="38"/>
      <c r="C173" s="214" t="s">
        <v>283</v>
      </c>
      <c r="D173" s="214" t="s">
        <v>123</v>
      </c>
      <c r="E173" s="215" t="s">
        <v>284</v>
      </c>
      <c r="F173" s="216" t="s">
        <v>285</v>
      </c>
      <c r="G173" s="217" t="s">
        <v>286</v>
      </c>
      <c r="H173" s="218">
        <v>1</v>
      </c>
      <c r="I173" s="219"/>
      <c r="J173" s="220">
        <f>ROUND(I173*H173,2)</f>
        <v>0</v>
      </c>
      <c r="K173" s="221"/>
      <c r="L173" s="43"/>
      <c r="M173" s="222" t="s">
        <v>1</v>
      </c>
      <c r="N173" s="223" t="s">
        <v>43</v>
      </c>
      <c r="O173" s="90"/>
      <c r="P173" s="224">
        <f>O173*H173</f>
        <v>0</v>
      </c>
      <c r="Q173" s="224">
        <v>0.016299999999999999</v>
      </c>
      <c r="R173" s="224">
        <f>Q173*H173</f>
        <v>0.016299999999999999</v>
      </c>
      <c r="S173" s="224">
        <v>0</v>
      </c>
      <c r="T173" s="22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6" t="s">
        <v>185</v>
      </c>
      <c r="AT173" s="226" t="s">
        <v>123</v>
      </c>
      <c r="AU173" s="226" t="s">
        <v>88</v>
      </c>
      <c r="AY173" s="16" t="s">
        <v>121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6" t="s">
        <v>86</v>
      </c>
      <c r="BK173" s="227">
        <f>ROUND(I173*H173,2)</f>
        <v>0</v>
      </c>
      <c r="BL173" s="16" t="s">
        <v>185</v>
      </c>
      <c r="BM173" s="226" t="s">
        <v>287</v>
      </c>
    </row>
    <row r="174" s="2" customFormat="1" ht="16.5" customHeight="1">
      <c r="A174" s="37"/>
      <c r="B174" s="38"/>
      <c r="C174" s="214" t="s">
        <v>288</v>
      </c>
      <c r="D174" s="214" t="s">
        <v>123</v>
      </c>
      <c r="E174" s="215" t="s">
        <v>289</v>
      </c>
      <c r="F174" s="216" t="s">
        <v>290</v>
      </c>
      <c r="G174" s="217" t="s">
        <v>291</v>
      </c>
      <c r="H174" s="218">
        <v>4</v>
      </c>
      <c r="I174" s="219"/>
      <c r="J174" s="220">
        <f>ROUND(I174*H174,2)</f>
        <v>0</v>
      </c>
      <c r="K174" s="221"/>
      <c r="L174" s="43"/>
      <c r="M174" s="222" t="s">
        <v>1</v>
      </c>
      <c r="N174" s="223" t="s">
        <v>43</v>
      </c>
      <c r="O174" s="90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6" t="s">
        <v>185</v>
      </c>
      <c r="AT174" s="226" t="s">
        <v>123</v>
      </c>
      <c r="AU174" s="226" t="s">
        <v>88</v>
      </c>
      <c r="AY174" s="16" t="s">
        <v>121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6" t="s">
        <v>86</v>
      </c>
      <c r="BK174" s="227">
        <f>ROUND(I174*H174,2)</f>
        <v>0</v>
      </c>
      <c r="BL174" s="16" t="s">
        <v>185</v>
      </c>
      <c r="BM174" s="226" t="s">
        <v>292</v>
      </c>
    </row>
    <row r="175" s="2" customFormat="1" ht="16.5" customHeight="1">
      <c r="A175" s="37"/>
      <c r="B175" s="38"/>
      <c r="C175" s="214" t="s">
        <v>293</v>
      </c>
      <c r="D175" s="214" t="s">
        <v>123</v>
      </c>
      <c r="E175" s="215" t="s">
        <v>294</v>
      </c>
      <c r="F175" s="216" t="s">
        <v>295</v>
      </c>
      <c r="G175" s="217" t="s">
        <v>140</v>
      </c>
      <c r="H175" s="218">
        <v>235</v>
      </c>
      <c r="I175" s="219"/>
      <c r="J175" s="220">
        <f>ROUND(I175*H175,2)</f>
        <v>0</v>
      </c>
      <c r="K175" s="221"/>
      <c r="L175" s="43"/>
      <c r="M175" s="222" t="s">
        <v>1</v>
      </c>
      <c r="N175" s="223" t="s">
        <v>43</v>
      </c>
      <c r="O175" s="90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6" t="s">
        <v>185</v>
      </c>
      <c r="AT175" s="226" t="s">
        <v>123</v>
      </c>
      <c r="AU175" s="226" t="s">
        <v>88</v>
      </c>
      <c r="AY175" s="16" t="s">
        <v>121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6" t="s">
        <v>86</v>
      </c>
      <c r="BK175" s="227">
        <f>ROUND(I175*H175,2)</f>
        <v>0</v>
      </c>
      <c r="BL175" s="16" t="s">
        <v>185</v>
      </c>
      <c r="BM175" s="226" t="s">
        <v>296</v>
      </c>
    </row>
    <row r="176" s="2" customFormat="1" ht="16.5" customHeight="1">
      <c r="A176" s="37"/>
      <c r="B176" s="38"/>
      <c r="C176" s="214" t="s">
        <v>297</v>
      </c>
      <c r="D176" s="214" t="s">
        <v>123</v>
      </c>
      <c r="E176" s="215" t="s">
        <v>298</v>
      </c>
      <c r="F176" s="216" t="s">
        <v>299</v>
      </c>
      <c r="G176" s="217" t="s">
        <v>291</v>
      </c>
      <c r="H176" s="218">
        <v>1</v>
      </c>
      <c r="I176" s="219"/>
      <c r="J176" s="220">
        <f>ROUND(I176*H176,2)</f>
        <v>0</v>
      </c>
      <c r="K176" s="221"/>
      <c r="L176" s="43"/>
      <c r="M176" s="222" t="s">
        <v>1</v>
      </c>
      <c r="N176" s="223" t="s">
        <v>43</v>
      </c>
      <c r="O176" s="90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6" t="s">
        <v>185</v>
      </c>
      <c r="AT176" s="226" t="s">
        <v>123</v>
      </c>
      <c r="AU176" s="226" t="s">
        <v>88</v>
      </c>
      <c r="AY176" s="16" t="s">
        <v>121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6" t="s">
        <v>86</v>
      </c>
      <c r="BK176" s="227">
        <f>ROUND(I176*H176,2)</f>
        <v>0</v>
      </c>
      <c r="BL176" s="16" t="s">
        <v>185</v>
      </c>
      <c r="BM176" s="226" t="s">
        <v>300</v>
      </c>
    </row>
    <row r="177" s="2" customFormat="1" ht="16.5" customHeight="1">
      <c r="A177" s="37"/>
      <c r="B177" s="38"/>
      <c r="C177" s="214" t="s">
        <v>301</v>
      </c>
      <c r="D177" s="214" t="s">
        <v>123</v>
      </c>
      <c r="E177" s="215" t="s">
        <v>302</v>
      </c>
      <c r="F177" s="216" t="s">
        <v>303</v>
      </c>
      <c r="G177" s="217" t="s">
        <v>286</v>
      </c>
      <c r="H177" s="218">
        <v>1</v>
      </c>
      <c r="I177" s="219"/>
      <c r="J177" s="220">
        <f>ROUND(I177*H177,2)</f>
        <v>0</v>
      </c>
      <c r="K177" s="221"/>
      <c r="L177" s="43"/>
      <c r="M177" s="222" t="s">
        <v>1</v>
      </c>
      <c r="N177" s="223" t="s">
        <v>43</v>
      </c>
      <c r="O177" s="90"/>
      <c r="P177" s="224">
        <f>O177*H177</f>
        <v>0</v>
      </c>
      <c r="Q177" s="224">
        <v>0.01188</v>
      </c>
      <c r="R177" s="224">
        <f>Q177*H177</f>
        <v>0.01188</v>
      </c>
      <c r="S177" s="224">
        <v>0</v>
      </c>
      <c r="T177" s="22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6" t="s">
        <v>185</v>
      </c>
      <c r="AT177" s="226" t="s">
        <v>123</v>
      </c>
      <c r="AU177" s="226" t="s">
        <v>88</v>
      </c>
      <c r="AY177" s="16" t="s">
        <v>121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6" t="s">
        <v>86</v>
      </c>
      <c r="BK177" s="227">
        <f>ROUND(I177*H177,2)</f>
        <v>0</v>
      </c>
      <c r="BL177" s="16" t="s">
        <v>185</v>
      </c>
      <c r="BM177" s="226" t="s">
        <v>304</v>
      </c>
    </row>
    <row r="178" s="2" customFormat="1" ht="24.15" customHeight="1">
      <c r="A178" s="37"/>
      <c r="B178" s="38"/>
      <c r="C178" s="214" t="s">
        <v>305</v>
      </c>
      <c r="D178" s="214" t="s">
        <v>123</v>
      </c>
      <c r="E178" s="215" t="s">
        <v>306</v>
      </c>
      <c r="F178" s="216" t="s">
        <v>307</v>
      </c>
      <c r="G178" s="217" t="s">
        <v>291</v>
      </c>
      <c r="H178" s="218">
        <v>1</v>
      </c>
      <c r="I178" s="219"/>
      <c r="J178" s="220">
        <f>ROUND(I178*H178,2)</f>
        <v>0</v>
      </c>
      <c r="K178" s="221"/>
      <c r="L178" s="43"/>
      <c r="M178" s="222" t="s">
        <v>1</v>
      </c>
      <c r="N178" s="223" t="s">
        <v>43</v>
      </c>
      <c r="O178" s="90"/>
      <c r="P178" s="224">
        <f>O178*H178</f>
        <v>0</v>
      </c>
      <c r="Q178" s="224">
        <v>0.0080300000000000007</v>
      </c>
      <c r="R178" s="224">
        <f>Q178*H178</f>
        <v>0.0080300000000000007</v>
      </c>
      <c r="S178" s="224">
        <v>0</v>
      </c>
      <c r="T178" s="22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6" t="s">
        <v>185</v>
      </c>
      <c r="AT178" s="226" t="s">
        <v>123</v>
      </c>
      <c r="AU178" s="226" t="s">
        <v>88</v>
      </c>
      <c r="AY178" s="16" t="s">
        <v>121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6" t="s">
        <v>86</v>
      </c>
      <c r="BK178" s="227">
        <f>ROUND(I178*H178,2)</f>
        <v>0</v>
      </c>
      <c r="BL178" s="16" t="s">
        <v>185</v>
      </c>
      <c r="BM178" s="226" t="s">
        <v>308</v>
      </c>
    </row>
    <row r="179" s="2" customFormat="1" ht="24.15" customHeight="1">
      <c r="A179" s="37"/>
      <c r="B179" s="38"/>
      <c r="C179" s="214" t="s">
        <v>309</v>
      </c>
      <c r="D179" s="214" t="s">
        <v>123</v>
      </c>
      <c r="E179" s="215" t="s">
        <v>310</v>
      </c>
      <c r="F179" s="216" t="s">
        <v>311</v>
      </c>
      <c r="G179" s="217" t="s">
        <v>286</v>
      </c>
      <c r="H179" s="218">
        <v>2</v>
      </c>
      <c r="I179" s="219"/>
      <c r="J179" s="220">
        <f>ROUND(I179*H179,2)</f>
        <v>0</v>
      </c>
      <c r="K179" s="221"/>
      <c r="L179" s="43"/>
      <c r="M179" s="222" t="s">
        <v>1</v>
      </c>
      <c r="N179" s="223" t="s">
        <v>43</v>
      </c>
      <c r="O179" s="90"/>
      <c r="P179" s="224">
        <f>O179*H179</f>
        <v>0</v>
      </c>
      <c r="Q179" s="224">
        <v>0.0032799999999999999</v>
      </c>
      <c r="R179" s="224">
        <f>Q179*H179</f>
        <v>0.0065599999999999999</v>
      </c>
      <c r="S179" s="224">
        <v>0</v>
      </c>
      <c r="T179" s="22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6" t="s">
        <v>185</v>
      </c>
      <c r="AT179" s="226" t="s">
        <v>123</v>
      </c>
      <c r="AU179" s="226" t="s">
        <v>88</v>
      </c>
      <c r="AY179" s="16" t="s">
        <v>121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6" t="s">
        <v>86</v>
      </c>
      <c r="BK179" s="227">
        <f>ROUND(I179*H179,2)</f>
        <v>0</v>
      </c>
      <c r="BL179" s="16" t="s">
        <v>185</v>
      </c>
      <c r="BM179" s="226" t="s">
        <v>312</v>
      </c>
    </row>
    <row r="180" s="2" customFormat="1" ht="24.15" customHeight="1">
      <c r="A180" s="37"/>
      <c r="B180" s="38"/>
      <c r="C180" s="251" t="s">
        <v>313</v>
      </c>
      <c r="D180" s="251" t="s">
        <v>207</v>
      </c>
      <c r="E180" s="252" t="s">
        <v>314</v>
      </c>
      <c r="F180" s="253" t="s">
        <v>315</v>
      </c>
      <c r="G180" s="254" t="s">
        <v>233</v>
      </c>
      <c r="H180" s="255">
        <v>1</v>
      </c>
      <c r="I180" s="256"/>
      <c r="J180" s="257">
        <f>ROUND(I180*H180,2)</f>
        <v>0</v>
      </c>
      <c r="K180" s="258"/>
      <c r="L180" s="259"/>
      <c r="M180" s="260" t="s">
        <v>1</v>
      </c>
      <c r="N180" s="261" t="s">
        <v>43</v>
      </c>
      <c r="O180" s="90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6" t="s">
        <v>274</v>
      </c>
      <c r="AT180" s="226" t="s">
        <v>207</v>
      </c>
      <c r="AU180" s="226" t="s">
        <v>88</v>
      </c>
      <c r="AY180" s="16" t="s">
        <v>121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6" t="s">
        <v>86</v>
      </c>
      <c r="BK180" s="227">
        <f>ROUND(I180*H180,2)</f>
        <v>0</v>
      </c>
      <c r="BL180" s="16" t="s">
        <v>185</v>
      </c>
      <c r="BM180" s="226" t="s">
        <v>316</v>
      </c>
    </row>
    <row r="181" s="2" customFormat="1" ht="24.15" customHeight="1">
      <c r="A181" s="37"/>
      <c r="B181" s="38"/>
      <c r="C181" s="214" t="s">
        <v>317</v>
      </c>
      <c r="D181" s="214" t="s">
        <v>123</v>
      </c>
      <c r="E181" s="215" t="s">
        <v>318</v>
      </c>
      <c r="F181" s="216" t="s">
        <v>319</v>
      </c>
      <c r="G181" s="217" t="s">
        <v>291</v>
      </c>
      <c r="H181" s="218">
        <v>2</v>
      </c>
      <c r="I181" s="219"/>
      <c r="J181" s="220">
        <f>ROUND(I181*H181,2)</f>
        <v>0</v>
      </c>
      <c r="K181" s="221"/>
      <c r="L181" s="43"/>
      <c r="M181" s="222" t="s">
        <v>1</v>
      </c>
      <c r="N181" s="223" t="s">
        <v>43</v>
      </c>
      <c r="O181" s="90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6" t="s">
        <v>185</v>
      </c>
      <c r="AT181" s="226" t="s">
        <v>123</v>
      </c>
      <c r="AU181" s="226" t="s">
        <v>88</v>
      </c>
      <c r="AY181" s="16" t="s">
        <v>121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6" t="s">
        <v>86</v>
      </c>
      <c r="BK181" s="227">
        <f>ROUND(I181*H181,2)</f>
        <v>0</v>
      </c>
      <c r="BL181" s="16" t="s">
        <v>185</v>
      </c>
      <c r="BM181" s="226" t="s">
        <v>320</v>
      </c>
    </row>
    <row r="182" s="2" customFormat="1" ht="24.15" customHeight="1">
      <c r="A182" s="37"/>
      <c r="B182" s="38"/>
      <c r="C182" s="214" t="s">
        <v>321</v>
      </c>
      <c r="D182" s="214" t="s">
        <v>123</v>
      </c>
      <c r="E182" s="215" t="s">
        <v>322</v>
      </c>
      <c r="F182" s="216" t="s">
        <v>323</v>
      </c>
      <c r="G182" s="217" t="s">
        <v>210</v>
      </c>
      <c r="H182" s="218">
        <v>1</v>
      </c>
      <c r="I182" s="219"/>
      <c r="J182" s="220">
        <f>ROUND(I182*H182,2)</f>
        <v>0</v>
      </c>
      <c r="K182" s="221"/>
      <c r="L182" s="43"/>
      <c r="M182" s="222" t="s">
        <v>1</v>
      </c>
      <c r="N182" s="223" t="s">
        <v>43</v>
      </c>
      <c r="O182" s="90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6" t="s">
        <v>185</v>
      </c>
      <c r="AT182" s="226" t="s">
        <v>123</v>
      </c>
      <c r="AU182" s="226" t="s">
        <v>88</v>
      </c>
      <c r="AY182" s="16" t="s">
        <v>121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6" t="s">
        <v>86</v>
      </c>
      <c r="BK182" s="227">
        <f>ROUND(I182*H182,2)</f>
        <v>0</v>
      </c>
      <c r="BL182" s="16" t="s">
        <v>185</v>
      </c>
      <c r="BM182" s="226" t="s">
        <v>324</v>
      </c>
    </row>
    <row r="183" s="2" customFormat="1" ht="24.15" customHeight="1">
      <c r="A183" s="37"/>
      <c r="B183" s="38"/>
      <c r="C183" s="214" t="s">
        <v>325</v>
      </c>
      <c r="D183" s="214" t="s">
        <v>123</v>
      </c>
      <c r="E183" s="215" t="s">
        <v>326</v>
      </c>
      <c r="F183" s="216" t="s">
        <v>327</v>
      </c>
      <c r="G183" s="217" t="s">
        <v>210</v>
      </c>
      <c r="H183" s="218">
        <v>1.27</v>
      </c>
      <c r="I183" s="219"/>
      <c r="J183" s="220">
        <f>ROUND(I183*H183,2)</f>
        <v>0</v>
      </c>
      <c r="K183" s="221"/>
      <c r="L183" s="43"/>
      <c r="M183" s="222" t="s">
        <v>1</v>
      </c>
      <c r="N183" s="223" t="s">
        <v>43</v>
      </c>
      <c r="O183" s="90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6" t="s">
        <v>185</v>
      </c>
      <c r="AT183" s="226" t="s">
        <v>123</v>
      </c>
      <c r="AU183" s="226" t="s">
        <v>88</v>
      </c>
      <c r="AY183" s="16" t="s">
        <v>121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6" t="s">
        <v>86</v>
      </c>
      <c r="BK183" s="227">
        <f>ROUND(I183*H183,2)</f>
        <v>0</v>
      </c>
      <c r="BL183" s="16" t="s">
        <v>185</v>
      </c>
      <c r="BM183" s="226" t="s">
        <v>328</v>
      </c>
    </row>
    <row r="184" s="2" customFormat="1" ht="24.15" customHeight="1">
      <c r="A184" s="37"/>
      <c r="B184" s="38"/>
      <c r="C184" s="214" t="s">
        <v>329</v>
      </c>
      <c r="D184" s="214" t="s">
        <v>123</v>
      </c>
      <c r="E184" s="215" t="s">
        <v>330</v>
      </c>
      <c r="F184" s="216" t="s">
        <v>331</v>
      </c>
      <c r="G184" s="217" t="s">
        <v>210</v>
      </c>
      <c r="H184" s="218">
        <v>1.27</v>
      </c>
      <c r="I184" s="219"/>
      <c r="J184" s="220">
        <f>ROUND(I184*H184,2)</f>
        <v>0</v>
      </c>
      <c r="K184" s="221"/>
      <c r="L184" s="43"/>
      <c r="M184" s="222" t="s">
        <v>1</v>
      </c>
      <c r="N184" s="223" t="s">
        <v>43</v>
      </c>
      <c r="O184" s="90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6" t="s">
        <v>185</v>
      </c>
      <c r="AT184" s="226" t="s">
        <v>123</v>
      </c>
      <c r="AU184" s="226" t="s">
        <v>88</v>
      </c>
      <c r="AY184" s="16" t="s">
        <v>121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6" t="s">
        <v>86</v>
      </c>
      <c r="BK184" s="227">
        <f>ROUND(I184*H184,2)</f>
        <v>0</v>
      </c>
      <c r="BL184" s="16" t="s">
        <v>185</v>
      </c>
      <c r="BM184" s="226" t="s">
        <v>332</v>
      </c>
    </row>
    <row r="185" s="12" customFormat="1" ht="22.8" customHeight="1">
      <c r="A185" s="12"/>
      <c r="B185" s="198"/>
      <c r="C185" s="199"/>
      <c r="D185" s="200" t="s">
        <v>77</v>
      </c>
      <c r="E185" s="212" t="s">
        <v>333</v>
      </c>
      <c r="F185" s="212" t="s">
        <v>334</v>
      </c>
      <c r="G185" s="199"/>
      <c r="H185" s="199"/>
      <c r="I185" s="202"/>
      <c r="J185" s="213">
        <f>BK185</f>
        <v>0</v>
      </c>
      <c r="K185" s="199"/>
      <c r="L185" s="204"/>
      <c r="M185" s="205"/>
      <c r="N185" s="206"/>
      <c r="O185" s="206"/>
      <c r="P185" s="207">
        <f>P186</f>
        <v>0</v>
      </c>
      <c r="Q185" s="206"/>
      <c r="R185" s="207">
        <f>R186</f>
        <v>0.0029999999999999996</v>
      </c>
      <c r="S185" s="206"/>
      <c r="T185" s="208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9" t="s">
        <v>88</v>
      </c>
      <c r="AT185" s="210" t="s">
        <v>77</v>
      </c>
      <c r="AU185" s="210" t="s">
        <v>86</v>
      </c>
      <c r="AY185" s="209" t="s">
        <v>121</v>
      </c>
      <c r="BK185" s="211">
        <f>BK186</f>
        <v>0</v>
      </c>
    </row>
    <row r="186" s="2" customFormat="1" ht="24.15" customHeight="1">
      <c r="A186" s="37"/>
      <c r="B186" s="38"/>
      <c r="C186" s="214" t="s">
        <v>335</v>
      </c>
      <c r="D186" s="214" t="s">
        <v>123</v>
      </c>
      <c r="E186" s="215" t="s">
        <v>336</v>
      </c>
      <c r="F186" s="216" t="s">
        <v>337</v>
      </c>
      <c r="G186" s="217" t="s">
        <v>291</v>
      </c>
      <c r="H186" s="218">
        <v>10</v>
      </c>
      <c r="I186" s="219"/>
      <c r="J186" s="220">
        <f>ROUND(I186*H186,2)</f>
        <v>0</v>
      </c>
      <c r="K186" s="221"/>
      <c r="L186" s="43"/>
      <c r="M186" s="222" t="s">
        <v>1</v>
      </c>
      <c r="N186" s="223" t="s">
        <v>43</v>
      </c>
      <c r="O186" s="90"/>
      <c r="P186" s="224">
        <f>O186*H186</f>
        <v>0</v>
      </c>
      <c r="Q186" s="224">
        <v>0.00029999999999999997</v>
      </c>
      <c r="R186" s="224">
        <f>Q186*H186</f>
        <v>0.0029999999999999996</v>
      </c>
      <c r="S186" s="224">
        <v>0</v>
      </c>
      <c r="T186" s="225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6" t="s">
        <v>185</v>
      </c>
      <c r="AT186" s="226" t="s">
        <v>123</v>
      </c>
      <c r="AU186" s="226" t="s">
        <v>88</v>
      </c>
      <c r="AY186" s="16" t="s">
        <v>121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6" t="s">
        <v>86</v>
      </c>
      <c r="BK186" s="227">
        <f>ROUND(I186*H186,2)</f>
        <v>0</v>
      </c>
      <c r="BL186" s="16" t="s">
        <v>185</v>
      </c>
      <c r="BM186" s="226" t="s">
        <v>338</v>
      </c>
    </row>
    <row r="187" s="12" customFormat="1" ht="22.8" customHeight="1">
      <c r="A187" s="12"/>
      <c r="B187" s="198"/>
      <c r="C187" s="199"/>
      <c r="D187" s="200" t="s">
        <v>77</v>
      </c>
      <c r="E187" s="212" t="s">
        <v>339</v>
      </c>
      <c r="F187" s="212" t="s">
        <v>340</v>
      </c>
      <c r="G187" s="199"/>
      <c r="H187" s="199"/>
      <c r="I187" s="202"/>
      <c r="J187" s="213">
        <f>BK187</f>
        <v>0</v>
      </c>
      <c r="K187" s="199"/>
      <c r="L187" s="204"/>
      <c r="M187" s="205"/>
      <c r="N187" s="206"/>
      <c r="O187" s="206"/>
      <c r="P187" s="207">
        <f>SUM(P188:P196)</f>
        <v>0</v>
      </c>
      <c r="Q187" s="206"/>
      <c r="R187" s="207">
        <f>SUM(R188:R196)</f>
        <v>0.029600000000000001</v>
      </c>
      <c r="S187" s="206"/>
      <c r="T187" s="208">
        <f>SUM(T188:T196)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9" t="s">
        <v>88</v>
      </c>
      <c r="AT187" s="210" t="s">
        <v>77</v>
      </c>
      <c r="AU187" s="210" t="s">
        <v>86</v>
      </c>
      <c r="AY187" s="209" t="s">
        <v>121</v>
      </c>
      <c r="BK187" s="211">
        <f>SUM(BK188:BK196)</f>
        <v>0</v>
      </c>
    </row>
    <row r="188" s="2" customFormat="1" ht="24.15" customHeight="1">
      <c r="A188" s="37"/>
      <c r="B188" s="38"/>
      <c r="C188" s="214" t="s">
        <v>341</v>
      </c>
      <c r="D188" s="214" t="s">
        <v>123</v>
      </c>
      <c r="E188" s="215" t="s">
        <v>342</v>
      </c>
      <c r="F188" s="216" t="s">
        <v>343</v>
      </c>
      <c r="G188" s="217" t="s">
        <v>126</v>
      </c>
      <c r="H188" s="218">
        <v>20</v>
      </c>
      <c r="I188" s="219"/>
      <c r="J188" s="220">
        <f>ROUND(I188*H188,2)</f>
        <v>0</v>
      </c>
      <c r="K188" s="221"/>
      <c r="L188" s="43"/>
      <c r="M188" s="222" t="s">
        <v>1</v>
      </c>
      <c r="N188" s="223" t="s">
        <v>43</v>
      </c>
      <c r="O188" s="90"/>
      <c r="P188" s="224">
        <f>O188*H188</f>
        <v>0</v>
      </c>
      <c r="Q188" s="224">
        <v>0.00013999999999999999</v>
      </c>
      <c r="R188" s="224">
        <f>Q188*H188</f>
        <v>0.0027999999999999995</v>
      </c>
      <c r="S188" s="224">
        <v>0</v>
      </c>
      <c r="T188" s="22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6" t="s">
        <v>185</v>
      </c>
      <c r="AT188" s="226" t="s">
        <v>123</v>
      </c>
      <c r="AU188" s="226" t="s">
        <v>88</v>
      </c>
      <c r="AY188" s="16" t="s">
        <v>121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6" t="s">
        <v>86</v>
      </c>
      <c r="BK188" s="227">
        <f>ROUND(I188*H188,2)</f>
        <v>0</v>
      </c>
      <c r="BL188" s="16" t="s">
        <v>185</v>
      </c>
      <c r="BM188" s="226" t="s">
        <v>344</v>
      </c>
    </row>
    <row r="189" s="2" customFormat="1" ht="24.15" customHeight="1">
      <c r="A189" s="37"/>
      <c r="B189" s="38"/>
      <c r="C189" s="214" t="s">
        <v>345</v>
      </c>
      <c r="D189" s="214" t="s">
        <v>123</v>
      </c>
      <c r="E189" s="215" t="s">
        <v>346</v>
      </c>
      <c r="F189" s="216" t="s">
        <v>347</v>
      </c>
      <c r="G189" s="217" t="s">
        <v>126</v>
      </c>
      <c r="H189" s="218">
        <v>20</v>
      </c>
      <c r="I189" s="219"/>
      <c r="J189" s="220">
        <f>ROUND(I189*H189,2)</f>
        <v>0</v>
      </c>
      <c r="K189" s="221"/>
      <c r="L189" s="43"/>
      <c r="M189" s="222" t="s">
        <v>1</v>
      </c>
      <c r="N189" s="223" t="s">
        <v>43</v>
      </c>
      <c r="O189" s="90"/>
      <c r="P189" s="224">
        <f>O189*H189</f>
        <v>0</v>
      </c>
      <c r="Q189" s="224">
        <v>0.00013999999999999999</v>
      </c>
      <c r="R189" s="224">
        <f>Q189*H189</f>
        <v>0.0027999999999999995</v>
      </c>
      <c r="S189" s="224">
        <v>0</v>
      </c>
      <c r="T189" s="22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6" t="s">
        <v>185</v>
      </c>
      <c r="AT189" s="226" t="s">
        <v>123</v>
      </c>
      <c r="AU189" s="226" t="s">
        <v>88</v>
      </c>
      <c r="AY189" s="16" t="s">
        <v>121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6" t="s">
        <v>86</v>
      </c>
      <c r="BK189" s="227">
        <f>ROUND(I189*H189,2)</f>
        <v>0</v>
      </c>
      <c r="BL189" s="16" t="s">
        <v>185</v>
      </c>
      <c r="BM189" s="226" t="s">
        <v>348</v>
      </c>
    </row>
    <row r="190" s="2" customFormat="1" ht="24.15" customHeight="1">
      <c r="A190" s="37"/>
      <c r="B190" s="38"/>
      <c r="C190" s="214" t="s">
        <v>349</v>
      </c>
      <c r="D190" s="214" t="s">
        <v>123</v>
      </c>
      <c r="E190" s="215" t="s">
        <v>350</v>
      </c>
      <c r="F190" s="216" t="s">
        <v>351</v>
      </c>
      <c r="G190" s="217" t="s">
        <v>126</v>
      </c>
      <c r="H190" s="218">
        <v>20</v>
      </c>
      <c r="I190" s="219"/>
      <c r="J190" s="220">
        <f>ROUND(I190*H190,2)</f>
        <v>0</v>
      </c>
      <c r="K190" s="221"/>
      <c r="L190" s="43"/>
      <c r="M190" s="222" t="s">
        <v>1</v>
      </c>
      <c r="N190" s="223" t="s">
        <v>43</v>
      </c>
      <c r="O190" s="90"/>
      <c r="P190" s="224">
        <f>O190*H190</f>
        <v>0</v>
      </c>
      <c r="Q190" s="224">
        <v>0.00012</v>
      </c>
      <c r="R190" s="224">
        <f>Q190*H190</f>
        <v>0.0024000000000000002</v>
      </c>
      <c r="S190" s="224">
        <v>0</v>
      </c>
      <c r="T190" s="225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6" t="s">
        <v>185</v>
      </c>
      <c r="AT190" s="226" t="s">
        <v>123</v>
      </c>
      <c r="AU190" s="226" t="s">
        <v>88</v>
      </c>
      <c r="AY190" s="16" t="s">
        <v>121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6" t="s">
        <v>86</v>
      </c>
      <c r="BK190" s="227">
        <f>ROUND(I190*H190,2)</f>
        <v>0</v>
      </c>
      <c r="BL190" s="16" t="s">
        <v>185</v>
      </c>
      <c r="BM190" s="226" t="s">
        <v>352</v>
      </c>
    </row>
    <row r="191" s="2" customFormat="1" ht="24.15" customHeight="1">
      <c r="A191" s="37"/>
      <c r="B191" s="38"/>
      <c r="C191" s="214" t="s">
        <v>353</v>
      </c>
      <c r="D191" s="214" t="s">
        <v>123</v>
      </c>
      <c r="E191" s="215" t="s">
        <v>354</v>
      </c>
      <c r="F191" s="216" t="s">
        <v>355</v>
      </c>
      <c r="G191" s="217" t="s">
        <v>140</v>
      </c>
      <c r="H191" s="218">
        <v>27</v>
      </c>
      <c r="I191" s="219"/>
      <c r="J191" s="220">
        <f>ROUND(I191*H191,2)</f>
        <v>0</v>
      </c>
      <c r="K191" s="221"/>
      <c r="L191" s="43"/>
      <c r="M191" s="222" t="s">
        <v>1</v>
      </c>
      <c r="N191" s="223" t="s">
        <v>43</v>
      </c>
      <c r="O191" s="90"/>
      <c r="P191" s="224">
        <f>O191*H191</f>
        <v>0</v>
      </c>
      <c r="Q191" s="224">
        <v>2.0000000000000002E-05</v>
      </c>
      <c r="R191" s="224">
        <f>Q191*H191</f>
        <v>0.00054000000000000001</v>
      </c>
      <c r="S191" s="224">
        <v>0</v>
      </c>
      <c r="T191" s="22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6" t="s">
        <v>185</v>
      </c>
      <c r="AT191" s="226" t="s">
        <v>123</v>
      </c>
      <c r="AU191" s="226" t="s">
        <v>88</v>
      </c>
      <c r="AY191" s="16" t="s">
        <v>121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6" t="s">
        <v>86</v>
      </c>
      <c r="BK191" s="227">
        <f>ROUND(I191*H191,2)</f>
        <v>0</v>
      </c>
      <c r="BL191" s="16" t="s">
        <v>185</v>
      </c>
      <c r="BM191" s="226" t="s">
        <v>356</v>
      </c>
    </row>
    <row r="192" s="2" customFormat="1" ht="24.15" customHeight="1">
      <c r="A192" s="37"/>
      <c r="B192" s="38"/>
      <c r="C192" s="214" t="s">
        <v>357</v>
      </c>
      <c r="D192" s="214" t="s">
        <v>123</v>
      </c>
      <c r="E192" s="215" t="s">
        <v>358</v>
      </c>
      <c r="F192" s="216" t="s">
        <v>359</v>
      </c>
      <c r="G192" s="217" t="s">
        <v>140</v>
      </c>
      <c r="H192" s="218">
        <v>105</v>
      </c>
      <c r="I192" s="219"/>
      <c r="J192" s="220">
        <f>ROUND(I192*H192,2)</f>
        <v>0</v>
      </c>
      <c r="K192" s="221"/>
      <c r="L192" s="43"/>
      <c r="M192" s="222" t="s">
        <v>1</v>
      </c>
      <c r="N192" s="223" t="s">
        <v>43</v>
      </c>
      <c r="O192" s="90"/>
      <c r="P192" s="224">
        <f>O192*H192</f>
        <v>0</v>
      </c>
      <c r="Q192" s="224">
        <v>6.0000000000000002E-05</v>
      </c>
      <c r="R192" s="224">
        <f>Q192*H192</f>
        <v>0.0063</v>
      </c>
      <c r="S192" s="224">
        <v>0</v>
      </c>
      <c r="T192" s="22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6" t="s">
        <v>185</v>
      </c>
      <c r="AT192" s="226" t="s">
        <v>123</v>
      </c>
      <c r="AU192" s="226" t="s">
        <v>88</v>
      </c>
      <c r="AY192" s="16" t="s">
        <v>121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6" t="s">
        <v>86</v>
      </c>
      <c r="BK192" s="227">
        <f>ROUND(I192*H192,2)</f>
        <v>0</v>
      </c>
      <c r="BL192" s="16" t="s">
        <v>185</v>
      </c>
      <c r="BM192" s="226" t="s">
        <v>360</v>
      </c>
    </row>
    <row r="193" s="2" customFormat="1" ht="24.15" customHeight="1">
      <c r="A193" s="37"/>
      <c r="B193" s="38"/>
      <c r="C193" s="214" t="s">
        <v>361</v>
      </c>
      <c r="D193" s="214" t="s">
        <v>123</v>
      </c>
      <c r="E193" s="215" t="s">
        <v>362</v>
      </c>
      <c r="F193" s="216" t="s">
        <v>363</v>
      </c>
      <c r="G193" s="217" t="s">
        <v>140</v>
      </c>
      <c r="H193" s="218">
        <v>27</v>
      </c>
      <c r="I193" s="219"/>
      <c r="J193" s="220">
        <f>ROUND(I193*H193,2)</f>
        <v>0</v>
      </c>
      <c r="K193" s="221"/>
      <c r="L193" s="43"/>
      <c r="M193" s="222" t="s">
        <v>1</v>
      </c>
      <c r="N193" s="223" t="s">
        <v>43</v>
      </c>
      <c r="O193" s="90"/>
      <c r="P193" s="224">
        <f>O193*H193</f>
        <v>0</v>
      </c>
      <c r="Q193" s="224">
        <v>6.0000000000000002E-05</v>
      </c>
      <c r="R193" s="224">
        <f>Q193*H193</f>
        <v>0.0016200000000000001</v>
      </c>
      <c r="S193" s="224">
        <v>0</v>
      </c>
      <c r="T193" s="22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6" t="s">
        <v>185</v>
      </c>
      <c r="AT193" s="226" t="s">
        <v>123</v>
      </c>
      <c r="AU193" s="226" t="s">
        <v>88</v>
      </c>
      <c r="AY193" s="16" t="s">
        <v>121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6" t="s">
        <v>86</v>
      </c>
      <c r="BK193" s="227">
        <f>ROUND(I193*H193,2)</f>
        <v>0</v>
      </c>
      <c r="BL193" s="16" t="s">
        <v>185</v>
      </c>
      <c r="BM193" s="226" t="s">
        <v>364</v>
      </c>
    </row>
    <row r="194" s="2" customFormat="1" ht="24.15" customHeight="1">
      <c r="A194" s="37"/>
      <c r="B194" s="38"/>
      <c r="C194" s="214" t="s">
        <v>365</v>
      </c>
      <c r="D194" s="214" t="s">
        <v>123</v>
      </c>
      <c r="E194" s="215" t="s">
        <v>366</v>
      </c>
      <c r="F194" s="216" t="s">
        <v>367</v>
      </c>
      <c r="G194" s="217" t="s">
        <v>140</v>
      </c>
      <c r="H194" s="218">
        <v>105</v>
      </c>
      <c r="I194" s="219"/>
      <c r="J194" s="220">
        <f>ROUND(I194*H194,2)</f>
        <v>0</v>
      </c>
      <c r="K194" s="221"/>
      <c r="L194" s="43"/>
      <c r="M194" s="222" t="s">
        <v>1</v>
      </c>
      <c r="N194" s="223" t="s">
        <v>43</v>
      </c>
      <c r="O194" s="90"/>
      <c r="P194" s="224">
        <f>O194*H194</f>
        <v>0</v>
      </c>
      <c r="Q194" s="224">
        <v>6.0000000000000002E-05</v>
      </c>
      <c r="R194" s="224">
        <f>Q194*H194</f>
        <v>0.0063</v>
      </c>
      <c r="S194" s="224">
        <v>0</v>
      </c>
      <c r="T194" s="22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6" t="s">
        <v>185</v>
      </c>
      <c r="AT194" s="226" t="s">
        <v>123</v>
      </c>
      <c r="AU194" s="226" t="s">
        <v>88</v>
      </c>
      <c r="AY194" s="16" t="s">
        <v>121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6" t="s">
        <v>86</v>
      </c>
      <c r="BK194" s="227">
        <f>ROUND(I194*H194,2)</f>
        <v>0</v>
      </c>
      <c r="BL194" s="16" t="s">
        <v>185</v>
      </c>
      <c r="BM194" s="226" t="s">
        <v>368</v>
      </c>
    </row>
    <row r="195" s="2" customFormat="1" ht="24.15" customHeight="1">
      <c r="A195" s="37"/>
      <c r="B195" s="38"/>
      <c r="C195" s="214" t="s">
        <v>369</v>
      </c>
      <c r="D195" s="214" t="s">
        <v>123</v>
      </c>
      <c r="E195" s="215" t="s">
        <v>370</v>
      </c>
      <c r="F195" s="216" t="s">
        <v>371</v>
      </c>
      <c r="G195" s="217" t="s">
        <v>140</v>
      </c>
      <c r="H195" s="218">
        <v>27</v>
      </c>
      <c r="I195" s="219"/>
      <c r="J195" s="220">
        <f>ROUND(I195*H195,2)</f>
        <v>0</v>
      </c>
      <c r="K195" s="221"/>
      <c r="L195" s="43"/>
      <c r="M195" s="222" t="s">
        <v>1</v>
      </c>
      <c r="N195" s="223" t="s">
        <v>43</v>
      </c>
      <c r="O195" s="90"/>
      <c r="P195" s="224">
        <f>O195*H195</f>
        <v>0</v>
      </c>
      <c r="Q195" s="224">
        <v>2.0000000000000002E-05</v>
      </c>
      <c r="R195" s="224">
        <f>Q195*H195</f>
        <v>0.00054000000000000001</v>
      </c>
      <c r="S195" s="224">
        <v>0</v>
      </c>
      <c r="T195" s="22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6" t="s">
        <v>185</v>
      </c>
      <c r="AT195" s="226" t="s">
        <v>123</v>
      </c>
      <c r="AU195" s="226" t="s">
        <v>88</v>
      </c>
      <c r="AY195" s="16" t="s">
        <v>121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6" t="s">
        <v>86</v>
      </c>
      <c r="BK195" s="227">
        <f>ROUND(I195*H195,2)</f>
        <v>0</v>
      </c>
      <c r="BL195" s="16" t="s">
        <v>185</v>
      </c>
      <c r="BM195" s="226" t="s">
        <v>372</v>
      </c>
    </row>
    <row r="196" s="2" customFormat="1" ht="24.15" customHeight="1">
      <c r="A196" s="37"/>
      <c r="B196" s="38"/>
      <c r="C196" s="214" t="s">
        <v>373</v>
      </c>
      <c r="D196" s="214" t="s">
        <v>123</v>
      </c>
      <c r="E196" s="215" t="s">
        <v>374</v>
      </c>
      <c r="F196" s="216" t="s">
        <v>375</v>
      </c>
      <c r="G196" s="217" t="s">
        <v>140</v>
      </c>
      <c r="H196" s="218">
        <v>105</v>
      </c>
      <c r="I196" s="219"/>
      <c r="J196" s="220">
        <f>ROUND(I196*H196,2)</f>
        <v>0</v>
      </c>
      <c r="K196" s="221"/>
      <c r="L196" s="43"/>
      <c r="M196" s="222" t="s">
        <v>1</v>
      </c>
      <c r="N196" s="223" t="s">
        <v>43</v>
      </c>
      <c r="O196" s="90"/>
      <c r="P196" s="224">
        <f>O196*H196</f>
        <v>0</v>
      </c>
      <c r="Q196" s="224">
        <v>6.0000000000000002E-05</v>
      </c>
      <c r="R196" s="224">
        <f>Q196*H196</f>
        <v>0.0063</v>
      </c>
      <c r="S196" s="224">
        <v>0</v>
      </c>
      <c r="T196" s="225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6" t="s">
        <v>185</v>
      </c>
      <c r="AT196" s="226" t="s">
        <v>123</v>
      </c>
      <c r="AU196" s="226" t="s">
        <v>88</v>
      </c>
      <c r="AY196" s="16" t="s">
        <v>121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6" t="s">
        <v>86</v>
      </c>
      <c r="BK196" s="227">
        <f>ROUND(I196*H196,2)</f>
        <v>0</v>
      </c>
      <c r="BL196" s="16" t="s">
        <v>185</v>
      </c>
      <c r="BM196" s="226" t="s">
        <v>376</v>
      </c>
    </row>
    <row r="197" s="12" customFormat="1" ht="25.92" customHeight="1">
      <c r="A197" s="12"/>
      <c r="B197" s="198"/>
      <c r="C197" s="199"/>
      <c r="D197" s="200" t="s">
        <v>77</v>
      </c>
      <c r="E197" s="201" t="s">
        <v>377</v>
      </c>
      <c r="F197" s="201" t="s">
        <v>378</v>
      </c>
      <c r="G197" s="199"/>
      <c r="H197" s="199"/>
      <c r="I197" s="202"/>
      <c r="J197" s="203">
        <f>BK197</f>
        <v>0</v>
      </c>
      <c r="K197" s="199"/>
      <c r="L197" s="204"/>
      <c r="M197" s="205"/>
      <c r="N197" s="206"/>
      <c r="O197" s="206"/>
      <c r="P197" s="207">
        <f>SUM(P198:P201)</f>
        <v>0</v>
      </c>
      <c r="Q197" s="206"/>
      <c r="R197" s="207">
        <f>SUM(R198:R201)</f>
        <v>0</v>
      </c>
      <c r="S197" s="206"/>
      <c r="T197" s="208">
        <f>SUM(T198:T201)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9" t="s">
        <v>127</v>
      </c>
      <c r="AT197" s="210" t="s">
        <v>77</v>
      </c>
      <c r="AU197" s="210" t="s">
        <v>78</v>
      </c>
      <c r="AY197" s="209" t="s">
        <v>121</v>
      </c>
      <c r="BK197" s="211">
        <f>SUM(BK198:BK201)</f>
        <v>0</v>
      </c>
    </row>
    <row r="198" s="2" customFormat="1" ht="16.5" customHeight="1">
      <c r="A198" s="37"/>
      <c r="B198" s="38"/>
      <c r="C198" s="214" t="s">
        <v>379</v>
      </c>
      <c r="D198" s="214" t="s">
        <v>123</v>
      </c>
      <c r="E198" s="215" t="s">
        <v>380</v>
      </c>
      <c r="F198" s="216" t="s">
        <v>381</v>
      </c>
      <c r="G198" s="217" t="s">
        <v>135</v>
      </c>
      <c r="H198" s="218">
        <v>30</v>
      </c>
      <c r="I198" s="219"/>
      <c r="J198" s="220">
        <f>ROUND(I198*H198,2)</f>
        <v>0</v>
      </c>
      <c r="K198" s="221"/>
      <c r="L198" s="43"/>
      <c r="M198" s="222" t="s">
        <v>1</v>
      </c>
      <c r="N198" s="223" t="s">
        <v>43</v>
      </c>
      <c r="O198" s="90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6" t="s">
        <v>382</v>
      </c>
      <c r="AT198" s="226" t="s">
        <v>123</v>
      </c>
      <c r="AU198" s="226" t="s">
        <v>86</v>
      </c>
      <c r="AY198" s="16" t="s">
        <v>121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6" t="s">
        <v>86</v>
      </c>
      <c r="BK198" s="227">
        <f>ROUND(I198*H198,2)</f>
        <v>0</v>
      </c>
      <c r="BL198" s="16" t="s">
        <v>382</v>
      </c>
      <c r="BM198" s="226" t="s">
        <v>383</v>
      </c>
    </row>
    <row r="199" s="2" customFormat="1" ht="24.15" customHeight="1">
      <c r="A199" s="37"/>
      <c r="B199" s="38"/>
      <c r="C199" s="214" t="s">
        <v>384</v>
      </c>
      <c r="D199" s="214" t="s">
        <v>123</v>
      </c>
      <c r="E199" s="215" t="s">
        <v>385</v>
      </c>
      <c r="F199" s="216" t="s">
        <v>386</v>
      </c>
      <c r="G199" s="217" t="s">
        <v>135</v>
      </c>
      <c r="H199" s="218">
        <v>10</v>
      </c>
      <c r="I199" s="219"/>
      <c r="J199" s="220">
        <f>ROUND(I199*H199,2)</f>
        <v>0</v>
      </c>
      <c r="K199" s="221"/>
      <c r="L199" s="43"/>
      <c r="M199" s="222" t="s">
        <v>1</v>
      </c>
      <c r="N199" s="223" t="s">
        <v>43</v>
      </c>
      <c r="O199" s="90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6" t="s">
        <v>382</v>
      </c>
      <c r="AT199" s="226" t="s">
        <v>123</v>
      </c>
      <c r="AU199" s="226" t="s">
        <v>86</v>
      </c>
      <c r="AY199" s="16" t="s">
        <v>121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6" t="s">
        <v>86</v>
      </c>
      <c r="BK199" s="227">
        <f>ROUND(I199*H199,2)</f>
        <v>0</v>
      </c>
      <c r="BL199" s="16" t="s">
        <v>382</v>
      </c>
      <c r="BM199" s="226" t="s">
        <v>387</v>
      </c>
    </row>
    <row r="200" s="2" customFormat="1" ht="24.15" customHeight="1">
      <c r="A200" s="37"/>
      <c r="B200" s="38"/>
      <c r="C200" s="214" t="s">
        <v>388</v>
      </c>
      <c r="D200" s="214" t="s">
        <v>123</v>
      </c>
      <c r="E200" s="215" t="s">
        <v>389</v>
      </c>
      <c r="F200" s="216" t="s">
        <v>390</v>
      </c>
      <c r="G200" s="217" t="s">
        <v>135</v>
      </c>
      <c r="H200" s="218">
        <v>30</v>
      </c>
      <c r="I200" s="219"/>
      <c r="J200" s="220">
        <f>ROUND(I200*H200,2)</f>
        <v>0</v>
      </c>
      <c r="K200" s="221"/>
      <c r="L200" s="43"/>
      <c r="M200" s="222" t="s">
        <v>1</v>
      </c>
      <c r="N200" s="223" t="s">
        <v>43</v>
      </c>
      <c r="O200" s="90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6" t="s">
        <v>382</v>
      </c>
      <c r="AT200" s="226" t="s">
        <v>123</v>
      </c>
      <c r="AU200" s="226" t="s">
        <v>86</v>
      </c>
      <c r="AY200" s="16" t="s">
        <v>121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6" t="s">
        <v>86</v>
      </c>
      <c r="BK200" s="227">
        <f>ROUND(I200*H200,2)</f>
        <v>0</v>
      </c>
      <c r="BL200" s="16" t="s">
        <v>382</v>
      </c>
      <c r="BM200" s="226" t="s">
        <v>391</v>
      </c>
    </row>
    <row r="201" s="2" customFormat="1" ht="24.15" customHeight="1">
      <c r="A201" s="37"/>
      <c r="B201" s="38"/>
      <c r="C201" s="214" t="s">
        <v>392</v>
      </c>
      <c r="D201" s="214" t="s">
        <v>123</v>
      </c>
      <c r="E201" s="215" t="s">
        <v>393</v>
      </c>
      <c r="F201" s="216" t="s">
        <v>394</v>
      </c>
      <c r="G201" s="217" t="s">
        <v>135</v>
      </c>
      <c r="H201" s="218">
        <v>25</v>
      </c>
      <c r="I201" s="219"/>
      <c r="J201" s="220">
        <f>ROUND(I201*H201,2)</f>
        <v>0</v>
      </c>
      <c r="K201" s="221"/>
      <c r="L201" s="43"/>
      <c r="M201" s="222" t="s">
        <v>1</v>
      </c>
      <c r="N201" s="223" t="s">
        <v>43</v>
      </c>
      <c r="O201" s="90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6" t="s">
        <v>382</v>
      </c>
      <c r="AT201" s="226" t="s">
        <v>123</v>
      </c>
      <c r="AU201" s="226" t="s">
        <v>86</v>
      </c>
      <c r="AY201" s="16" t="s">
        <v>121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6" t="s">
        <v>86</v>
      </c>
      <c r="BK201" s="227">
        <f>ROUND(I201*H201,2)</f>
        <v>0</v>
      </c>
      <c r="BL201" s="16" t="s">
        <v>382</v>
      </c>
      <c r="BM201" s="226" t="s">
        <v>395</v>
      </c>
    </row>
    <row r="202" s="12" customFormat="1" ht="25.92" customHeight="1">
      <c r="A202" s="12"/>
      <c r="B202" s="198"/>
      <c r="C202" s="199"/>
      <c r="D202" s="200" t="s">
        <v>77</v>
      </c>
      <c r="E202" s="201" t="s">
        <v>396</v>
      </c>
      <c r="F202" s="201" t="s">
        <v>397</v>
      </c>
      <c r="G202" s="199"/>
      <c r="H202" s="199"/>
      <c r="I202" s="202"/>
      <c r="J202" s="203">
        <f>BK202</f>
        <v>0</v>
      </c>
      <c r="K202" s="199"/>
      <c r="L202" s="204"/>
      <c r="M202" s="262"/>
      <c r="N202" s="263"/>
      <c r="O202" s="263"/>
      <c r="P202" s="264">
        <v>0</v>
      </c>
      <c r="Q202" s="263"/>
      <c r="R202" s="264">
        <v>0</v>
      </c>
      <c r="S202" s="263"/>
      <c r="T202" s="265"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9" t="s">
        <v>137</v>
      </c>
      <c r="AT202" s="210" t="s">
        <v>77</v>
      </c>
      <c r="AU202" s="210" t="s">
        <v>78</v>
      </c>
      <c r="AY202" s="209" t="s">
        <v>121</v>
      </c>
      <c r="BK202" s="211">
        <v>0</v>
      </c>
    </row>
    <row r="203" s="2" customFormat="1" ht="6.96" customHeight="1">
      <c r="A203" s="37"/>
      <c r="B203" s="65"/>
      <c r="C203" s="66"/>
      <c r="D203" s="66"/>
      <c r="E203" s="66"/>
      <c r="F203" s="66"/>
      <c r="G203" s="66"/>
      <c r="H203" s="66"/>
      <c r="I203" s="66"/>
      <c r="J203" s="66"/>
      <c r="K203" s="66"/>
      <c r="L203" s="43"/>
      <c r="M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</row>
  </sheetData>
  <sheetProtection sheet="1" autoFilter="0" formatColumns="0" formatRows="0" objects="1" scenarios="1" spinCount="100000" saltValue="DP8UC84ySr7UpuqjI+SzmiA4RpFOD69mgCyAtmTakBQjixX41CrAqDjoI0b5OQs34T7nTyuvjTP1d7G42LEZYw==" hashValue="esWUb65+FzVaJ6wG2MdlUubeCAoNtW3psIoCqtMMvBck+OGFKVe0nyKQ1uw05okMAbxuNSct0bDrAtgc4PcQlA==" algorithmName="SHA-512" password="CC3D"/>
  <autoFilter ref="C124:K202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JVik</dc:creator>
  <cp:lastModifiedBy>JVik</cp:lastModifiedBy>
  <dcterms:created xsi:type="dcterms:W3CDTF">2022-12-09T14:17:28Z</dcterms:created>
  <dcterms:modified xsi:type="dcterms:W3CDTF">2022-12-09T14:17:32Z</dcterms:modified>
</cp:coreProperties>
</file>