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bezenliberecut2 - zaříze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'bezenliberecut2 - zařízen...'!$C$126:$K$427</definedName>
    <definedName name="_xlnm.Print_Area" localSheetId="1">'bezenliberecut2 - zařízen...'!$C$4:$J$39,'bezenliberecut2 - zařízen...'!$C$50:$J$76,'bezenliberecut2 - zařízen...'!$C$82:$J$108,'bezenliberecut2 - zařízen...'!$C$114:$J$427</definedName>
    <definedName name="_xlnm.Print_Titles" localSheetId="1">'bezenliberecut2 - zařízen...'!$126:$126</definedName>
  </definedNames>
  <calcPr/>
</workbook>
</file>

<file path=xl/calcChain.xml><?xml version="1.0" encoding="utf-8"?>
<calcChain xmlns="http://schemas.openxmlformats.org/spreadsheetml/2006/main">
  <c i="2" l="1" r="P282"/>
  <c r="J37"/>
  <c r="J36"/>
  <c i="1" r="AY95"/>
  <c i="2" r="J35"/>
  <c i="1" r="AX95"/>
  <c i="2" r="BI427"/>
  <c r="BH427"/>
  <c r="BG427"/>
  <c r="BF427"/>
  <c r="T427"/>
  <c r="T426"/>
  <c r="T425"/>
  <c r="R427"/>
  <c r="R426"/>
  <c r="R425"/>
  <c r="P427"/>
  <c r="P426"/>
  <c r="P425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4"/>
  <c r="BH364"/>
  <c r="BG364"/>
  <c r="BF364"/>
  <c r="T364"/>
  <c r="R364"/>
  <c r="P364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9"/>
  <c r="BH319"/>
  <c r="BG319"/>
  <c r="BF319"/>
  <c r="T319"/>
  <c r="R319"/>
  <c r="P319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6"/>
  <c r="BH236"/>
  <c r="BG236"/>
  <c r="BF236"/>
  <c r="T236"/>
  <c r="R236"/>
  <c r="P236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J124"/>
  <c r="J123"/>
  <c r="F121"/>
  <c r="E119"/>
  <c r="J92"/>
  <c r="J91"/>
  <c r="F89"/>
  <c r="E87"/>
  <c r="J18"/>
  <c r="E18"/>
  <c r="F124"/>
  <c r="J17"/>
  <c r="J15"/>
  <c r="E15"/>
  <c r="F91"/>
  <c r="J14"/>
  <c r="J12"/>
  <c r="J121"/>
  <c r="E7"/>
  <c r="E117"/>
  <c i="1" r="L90"/>
  <c r="AM90"/>
  <c r="AM89"/>
  <c r="L89"/>
  <c r="AM87"/>
  <c r="L87"/>
  <c r="L85"/>
  <c r="L84"/>
  <c i="2" r="J381"/>
  <c r="J225"/>
  <c r="BK377"/>
  <c r="BK271"/>
  <c r="J236"/>
  <c r="BK158"/>
  <c r="BK374"/>
  <c r="BK179"/>
  <c r="J376"/>
  <c r="J307"/>
  <c r="BK218"/>
  <c r="BK399"/>
  <c r="J329"/>
  <c r="J288"/>
  <c r="BK225"/>
  <c r="J142"/>
  <c r="J369"/>
  <c r="BK272"/>
  <c r="BK221"/>
  <c r="J135"/>
  <c r="BK382"/>
  <c r="BK354"/>
  <c r="J293"/>
  <c r="BK381"/>
  <c r="J356"/>
  <c r="J326"/>
  <c r="J244"/>
  <c r="J154"/>
  <c r="J417"/>
  <c r="BK417"/>
  <c r="J336"/>
  <c r="BK147"/>
  <c r="J335"/>
  <c r="J191"/>
  <c r="BK395"/>
  <c r="BK220"/>
  <c r="J139"/>
  <c r="J272"/>
  <c r="BK245"/>
  <c r="BK172"/>
  <c r="J373"/>
  <c r="J285"/>
  <c r="J371"/>
  <c r="BK292"/>
  <c r="BK187"/>
  <c r="BK152"/>
  <c r="BK326"/>
  <c r="J409"/>
  <c r="BK372"/>
  <c r="J348"/>
  <c r="BK304"/>
  <c r="BK273"/>
  <c r="BK159"/>
  <c r="J399"/>
  <c r="BK414"/>
  <c i="1" r="AS94"/>
  <c i="2" r="BK316"/>
  <c r="BK287"/>
  <c r="BK401"/>
  <c r="BK335"/>
  <c r="J194"/>
  <c r="BK379"/>
  <c r="J246"/>
  <c r="J214"/>
  <c r="J168"/>
  <c r="J406"/>
  <c r="BK288"/>
  <c r="BK205"/>
  <c r="BK134"/>
  <c r="BK357"/>
  <c r="J276"/>
  <c r="BK192"/>
  <c r="J153"/>
  <c r="J338"/>
  <c r="BK314"/>
  <c r="J237"/>
  <c r="J152"/>
  <c r="J134"/>
  <c r="J357"/>
  <c r="BK240"/>
  <c r="J158"/>
  <c r="BK419"/>
  <c r="J374"/>
  <c r="J337"/>
  <c r="J424"/>
  <c r="BK359"/>
  <c r="J316"/>
  <c r="BK276"/>
  <c r="BK157"/>
  <c r="BK415"/>
  <c r="BK410"/>
  <c r="J163"/>
  <c r="J314"/>
  <c r="J240"/>
  <c r="BK347"/>
  <c r="J251"/>
  <c r="J147"/>
  <c r="J303"/>
  <c r="BK251"/>
  <c r="J221"/>
  <c r="J164"/>
  <c r="J408"/>
  <c r="BK345"/>
  <c r="BK286"/>
  <c r="J138"/>
  <c r="J351"/>
  <c r="J248"/>
  <c r="J156"/>
  <c r="BK380"/>
  <c r="J323"/>
  <c r="BK263"/>
  <c r="BK141"/>
  <c r="J349"/>
  <c r="BK175"/>
  <c r="J403"/>
  <c r="J361"/>
  <c r="BK302"/>
  <c r="BK416"/>
  <c r="BK351"/>
  <c r="J283"/>
  <c r="BK200"/>
  <c r="J141"/>
  <c r="J393"/>
  <c r="BK408"/>
  <c r="J162"/>
  <c r="BK338"/>
  <c r="J306"/>
  <c r="J150"/>
  <c r="J382"/>
  <c r="BK219"/>
  <c r="BK403"/>
  <c r="J319"/>
  <c r="BK247"/>
  <c r="J169"/>
  <c r="BK143"/>
  <c r="BK369"/>
  <c r="BK211"/>
  <c r="BK406"/>
  <c r="J310"/>
  <c r="J243"/>
  <c r="J398"/>
  <c r="J343"/>
  <c r="J315"/>
  <c r="J159"/>
  <c r="BK407"/>
  <c r="J311"/>
  <c r="BK237"/>
  <c r="BK427"/>
  <c r="BK376"/>
  <c r="J353"/>
  <c r="BK289"/>
  <c r="BK373"/>
  <c r="BK353"/>
  <c r="BK312"/>
  <c r="BK194"/>
  <c r="J137"/>
  <c r="J397"/>
  <c r="BK409"/>
  <c r="BK293"/>
  <c r="J346"/>
  <c r="BK208"/>
  <c r="J392"/>
  <c r="BK319"/>
  <c r="J218"/>
  <c r="J378"/>
  <c r="J269"/>
  <c r="BK228"/>
  <c r="BK191"/>
  <c r="BK142"/>
  <c r="BK383"/>
  <c r="J208"/>
  <c r="J148"/>
  <c r="J354"/>
  <c r="BK260"/>
  <c r="BK166"/>
  <c r="BK397"/>
  <c r="BK344"/>
  <c r="BK285"/>
  <c r="J193"/>
  <c r="J377"/>
  <c r="J279"/>
  <c r="J172"/>
  <c r="BK422"/>
  <c r="J372"/>
  <c r="J419"/>
  <c r="BK362"/>
  <c r="J340"/>
  <c r="J284"/>
  <c r="J247"/>
  <c r="J423"/>
  <c r="BK398"/>
  <c r="BK412"/>
  <c r="J167"/>
  <c r="BK315"/>
  <c r="BK336"/>
  <c r="BK244"/>
  <c r="J412"/>
  <c r="BK279"/>
  <c r="J232"/>
  <c r="BK153"/>
  <c r="J394"/>
  <c r="J287"/>
  <c r="J195"/>
  <c r="J405"/>
  <c r="J342"/>
  <c r="BK167"/>
  <c r="J395"/>
  <c r="BK337"/>
  <c r="J289"/>
  <c r="J192"/>
  <c r="J143"/>
  <c r="BK386"/>
  <c r="J347"/>
  <c r="BK193"/>
  <c r="J427"/>
  <c r="BK402"/>
  <c r="J360"/>
  <c r="BK418"/>
  <c r="J367"/>
  <c r="BK339"/>
  <c r="J290"/>
  <c r="J187"/>
  <c r="BK138"/>
  <c r="J410"/>
  <c r="BK413"/>
  <c r="J228"/>
  <c r="BK342"/>
  <c r="J312"/>
  <c r="BK131"/>
  <c r="BK346"/>
  <c r="J254"/>
  <c r="BK155"/>
  <c r="J359"/>
  <c r="BK266"/>
  <c r="J211"/>
  <c r="BK162"/>
  <c r="BK393"/>
  <c r="BK343"/>
  <c r="BK233"/>
  <c r="BK150"/>
  <c r="J352"/>
  <c r="J291"/>
  <c r="J220"/>
  <c r="J383"/>
  <c r="BK290"/>
  <c r="J179"/>
  <c r="BK139"/>
  <c r="J350"/>
  <c r="J260"/>
  <c r="BK424"/>
  <c r="J386"/>
  <c r="BK303"/>
  <c r="BK291"/>
  <c r="J375"/>
  <c r="BK348"/>
  <c r="J296"/>
  <c r="BK231"/>
  <c r="J130"/>
  <c r="BK420"/>
  <c r="BK329"/>
  <c r="BK350"/>
  <c r="BK148"/>
  <c r="J396"/>
  <c r="BK313"/>
  <c r="BK156"/>
  <c r="J368"/>
  <c r="J270"/>
  <c r="J219"/>
  <c r="BK163"/>
  <c r="J407"/>
  <c r="J344"/>
  <c r="BK270"/>
  <c r="J160"/>
  <c r="BK391"/>
  <c r="J320"/>
  <c r="J183"/>
  <c r="BK405"/>
  <c r="BK367"/>
  <c r="BK320"/>
  <c r="BK284"/>
  <c r="BK160"/>
  <c r="J131"/>
  <c r="BK360"/>
  <c r="J263"/>
  <c r="J200"/>
  <c r="BK423"/>
  <c r="J389"/>
  <c r="BK305"/>
  <c r="J415"/>
  <c r="BK368"/>
  <c r="BK349"/>
  <c r="J302"/>
  <c r="BK269"/>
  <c r="BK135"/>
  <c r="J414"/>
  <c r="BK361"/>
  <c r="J364"/>
  <c r="J339"/>
  <c r="J151"/>
  <c r="J390"/>
  <c r="BK281"/>
  <c r="BK169"/>
  <c r="BK280"/>
  <c r="J231"/>
  <c r="BK161"/>
  <c r="J401"/>
  <c r="J299"/>
  <c r="J175"/>
  <c r="BK375"/>
  <c r="BK340"/>
  <c r="BK232"/>
  <c r="BK130"/>
  <c r="J370"/>
  <c r="J304"/>
  <c r="BK236"/>
  <c r="J140"/>
  <c r="BK364"/>
  <c r="J273"/>
  <c r="BK151"/>
  <c r="J413"/>
  <c r="BK371"/>
  <c r="BK299"/>
  <c r="BK390"/>
  <c r="BK341"/>
  <c r="BK306"/>
  <c r="J271"/>
  <c r="J161"/>
  <c r="J420"/>
  <c r="J416"/>
  <c r="BK378"/>
  <c r="J358"/>
  <c r="J305"/>
  <c r="J391"/>
  <c r="BK248"/>
  <c r="J157"/>
  <c r="BK283"/>
  <c r="BK243"/>
  <c r="J205"/>
  <c r="BK137"/>
  <c r="BK310"/>
  <c r="J166"/>
  <c r="BK370"/>
  <c r="BK323"/>
  <c r="J233"/>
  <c r="BK400"/>
  <c r="J345"/>
  <c r="J292"/>
  <c r="J379"/>
  <c r="J332"/>
  <c r="J281"/>
  <c r="BK168"/>
  <c r="J422"/>
  <c r="J418"/>
  <c r="J404"/>
  <c r="J266"/>
  <c r="J313"/>
  <c r="BK257"/>
  <c r="J362"/>
  <c r="BK214"/>
  <c r="BK404"/>
  <c r="BK352"/>
  <c r="BK254"/>
  <c r="BK183"/>
  <c r="J155"/>
  <c r="BK356"/>
  <c r="J280"/>
  <c r="BK396"/>
  <c r="J286"/>
  <c r="BK164"/>
  <c r="BK394"/>
  <c r="BK332"/>
  <c r="J245"/>
  <c r="BK154"/>
  <c r="BK389"/>
  <c r="BK358"/>
  <c r="J257"/>
  <c r="J136"/>
  <c r="J380"/>
  <c r="J341"/>
  <c r="BK296"/>
  <c r="J400"/>
  <c r="BK355"/>
  <c r="BK311"/>
  <c r="BK246"/>
  <c r="BK140"/>
  <c r="J402"/>
  <c r="BK392"/>
  <c r="BK195"/>
  <c r="J355"/>
  <c r="BK307"/>
  <c r="BK136"/>
  <c l="1" r="T129"/>
  <c r="T146"/>
  <c r="R149"/>
  <c r="R165"/>
  <c r="R146"/>
  <c r="R282"/>
  <c r="BK129"/>
  <c r="J129"/>
  <c r="J98"/>
  <c r="BK149"/>
  <c r="J149"/>
  <c r="J100"/>
  <c r="T282"/>
  <c r="T411"/>
  <c r="BK165"/>
  <c r="J165"/>
  <c r="J101"/>
  <c r="R363"/>
  <c r="P421"/>
  <c r="BK363"/>
  <c r="J363"/>
  <c r="J103"/>
  <c r="P411"/>
  <c r="T165"/>
  <c r="R411"/>
  <c r="R129"/>
  <c r="R128"/>
  <c r="P146"/>
  <c r="P149"/>
  <c r="T149"/>
  <c r="T363"/>
  <c r="T421"/>
  <c r="P165"/>
  <c r="P363"/>
  <c r="R421"/>
  <c r="P129"/>
  <c r="BK146"/>
  <c r="J146"/>
  <c r="J99"/>
  <c r="BK282"/>
  <c r="J282"/>
  <c r="J102"/>
  <c r="BK411"/>
  <c r="J411"/>
  <c r="J104"/>
  <c r="BK421"/>
  <c r="J421"/>
  <c r="J105"/>
  <c r="BK426"/>
  <c r="BK425"/>
  <c r="J425"/>
  <c r="J106"/>
  <c r="E85"/>
  <c r="BE137"/>
  <c r="BE167"/>
  <c r="BE219"/>
  <c r="BE233"/>
  <c r="BE244"/>
  <c r="BE247"/>
  <c r="BE292"/>
  <c r="BE293"/>
  <c r="BE329"/>
  <c r="BE356"/>
  <c r="BE367"/>
  <c r="BE136"/>
  <c r="BE142"/>
  <c r="BE151"/>
  <c r="BE154"/>
  <c r="BE155"/>
  <c r="BE159"/>
  <c r="BE168"/>
  <c r="BE200"/>
  <c r="BE221"/>
  <c r="BE231"/>
  <c r="BE240"/>
  <c r="BE246"/>
  <c r="BE254"/>
  <c r="BE280"/>
  <c r="BE291"/>
  <c r="BE299"/>
  <c r="BE303"/>
  <c r="BE305"/>
  <c r="BE338"/>
  <c r="BE340"/>
  <c r="BE353"/>
  <c r="BE373"/>
  <c r="BE374"/>
  <c r="BE394"/>
  <c r="BE397"/>
  <c r="BE412"/>
  <c r="BE416"/>
  <c r="BE417"/>
  <c r="BE418"/>
  <c r="BE424"/>
  <c r="F92"/>
  <c r="BE130"/>
  <c r="BE134"/>
  <c r="BE139"/>
  <c r="BE143"/>
  <c r="BE158"/>
  <c r="BE162"/>
  <c r="BE164"/>
  <c r="BE191"/>
  <c r="BE195"/>
  <c r="BE205"/>
  <c r="BE228"/>
  <c r="BE245"/>
  <c r="BE260"/>
  <c r="BE270"/>
  <c r="BE285"/>
  <c r="BE287"/>
  <c r="BE323"/>
  <c r="BE350"/>
  <c r="BE377"/>
  <c r="BE378"/>
  <c r="BE395"/>
  <c r="BE401"/>
  <c r="BE403"/>
  <c r="BE405"/>
  <c r="BE413"/>
  <c r="BE419"/>
  <c r="BE420"/>
  <c r="BE422"/>
  <c r="BE312"/>
  <c r="BE345"/>
  <c r="BE351"/>
  <c r="BE396"/>
  <c r="BE399"/>
  <c r="BE406"/>
  <c r="BE414"/>
  <c r="BE415"/>
  <c r="BE423"/>
  <c r="BE427"/>
  <c r="F123"/>
  <c r="BE163"/>
  <c r="BE166"/>
  <c r="BE232"/>
  <c r="BE266"/>
  <c r="BE286"/>
  <c r="BE288"/>
  <c r="BE306"/>
  <c r="BE313"/>
  <c r="BE342"/>
  <c r="BE361"/>
  <c r="BE370"/>
  <c r="BE380"/>
  <c r="BE383"/>
  <c r="BE404"/>
  <c r="BE135"/>
  <c r="BE147"/>
  <c r="BE148"/>
  <c r="BE156"/>
  <c r="BE183"/>
  <c r="BE269"/>
  <c r="BE310"/>
  <c r="BE316"/>
  <c r="BE319"/>
  <c r="BE339"/>
  <c r="BE349"/>
  <c r="BE352"/>
  <c r="BE358"/>
  <c r="BE368"/>
  <c r="BE386"/>
  <c r="BE389"/>
  <c r="BE391"/>
  <c r="BE393"/>
  <c r="BE410"/>
  <c r="J89"/>
  <c r="BE131"/>
  <c r="BE160"/>
  <c r="BE169"/>
  <c r="BE172"/>
  <c r="BE211"/>
  <c r="BE237"/>
  <c r="BE251"/>
  <c r="BE271"/>
  <c r="BE279"/>
  <c r="BE296"/>
  <c r="BE326"/>
  <c r="BE336"/>
  <c r="BE346"/>
  <c r="BE355"/>
  <c r="BE362"/>
  <c r="BE372"/>
  <c r="BE379"/>
  <c r="BE382"/>
  <c r="BE392"/>
  <c r="BE402"/>
  <c r="BE407"/>
  <c r="BE408"/>
  <c r="BE409"/>
  <c r="BE140"/>
  <c r="BE153"/>
  <c r="BE193"/>
  <c r="BE214"/>
  <c r="BE225"/>
  <c r="BE243"/>
  <c r="BE257"/>
  <c r="BE272"/>
  <c r="BE302"/>
  <c r="BE332"/>
  <c r="BE337"/>
  <c r="BE344"/>
  <c r="BE347"/>
  <c r="BE371"/>
  <c r="BE375"/>
  <c r="BE376"/>
  <c r="BE381"/>
  <c r="BE398"/>
  <c r="BE138"/>
  <c r="BE141"/>
  <c r="BE150"/>
  <c r="BE152"/>
  <c r="BE157"/>
  <c r="BE175"/>
  <c r="BE179"/>
  <c r="BE187"/>
  <c r="BE194"/>
  <c r="BE218"/>
  <c r="BE220"/>
  <c r="BE248"/>
  <c r="BE273"/>
  <c r="BE276"/>
  <c r="BE281"/>
  <c r="BE284"/>
  <c r="BE289"/>
  <c r="BE290"/>
  <c r="BE304"/>
  <c r="BE311"/>
  <c r="BE315"/>
  <c r="BE335"/>
  <c r="BE354"/>
  <c r="BE357"/>
  <c r="BE360"/>
  <c r="BE390"/>
  <c r="BE400"/>
  <c r="BE161"/>
  <c r="BE192"/>
  <c r="BE208"/>
  <c r="BE236"/>
  <c r="BE263"/>
  <c r="BE283"/>
  <c r="BE307"/>
  <c r="BE314"/>
  <c r="BE320"/>
  <c r="BE341"/>
  <c r="BE343"/>
  <c r="BE348"/>
  <c r="BE359"/>
  <c r="BE364"/>
  <c r="BE369"/>
  <c r="F34"/>
  <c i="1" r="BA95"/>
  <c r="BA94"/>
  <c r="AW94"/>
  <c r="AK30"/>
  <c i="2" r="J34"/>
  <c i="1" r="AW95"/>
  <c i="2" r="F35"/>
  <c i="1" r="BB95"/>
  <c r="BB94"/>
  <c r="AX94"/>
  <c i="2" r="F36"/>
  <c i="1" r="BC95"/>
  <c r="BC94"/>
  <c r="W32"/>
  <c i="2" r="F37"/>
  <c i="1" r="BD95"/>
  <c r="BD94"/>
  <c r="W33"/>
  <c i="2" l="1" r="P128"/>
  <c r="P127"/>
  <c i="1" r="AU95"/>
  <c i="2" r="R127"/>
  <c r="T128"/>
  <c r="T127"/>
  <c r="BK128"/>
  <c r="BK127"/>
  <c r="J127"/>
  <c r="J96"/>
  <c r="J426"/>
  <c r="J107"/>
  <c i="1" r="AU94"/>
  <c r="AY94"/>
  <c r="W31"/>
  <c r="W30"/>
  <c i="2" r="J33"/>
  <c i="1" r="AV95"/>
  <c r="AT95"/>
  <c i="2" r="F33"/>
  <c i="1" r="AZ95"/>
  <c r="AZ94"/>
  <c r="AV94"/>
  <c r="AK29"/>
  <c i="2" l="1" r="J128"/>
  <c r="J97"/>
  <c r="J30"/>
  <c i="1" r="AG95"/>
  <c r="AG94"/>
  <c r="AK26"/>
  <c r="AK35"/>
  <c r="W29"/>
  <c r="AT94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<sst xmlns="http://schemas.openxmlformats.org/spreadsheetml/2006/main">
  <si>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</si>
  <si>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</si>
  <si>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</si>
  <si>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</si>
  <si>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</si>
  <si>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{81128eab-f3ce-4329-9bca-3987e1799530}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</si>
  <si>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</si>
  <si>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</si>
  <si>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</si>
  <si>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</si>
  <si>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</si>
  <si>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</si>
  <si>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</si>
  <si>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</si>
  <si>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bazenliberec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</si>
  <si>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</si>
  <si>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</si>
  <si>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 STAVEBNÍ ÚPRAVY MĚSTSKÉHO PLAVECKÉHO BAZÉNU V LIBERCI</t>
  </si>
  <si>
    <t>KSO:</t>
  </si>
  <si>
    <t>CC-CZ:</t>
  </si>
  <si>
    <t>Místo:</t>
  </si>
  <si>
    <t xml:space="preserve"> </t>
  </si>
  <si>
    <t>Datum:</t>
  </si>
  <si>
    <t>12. 10. 2023</t>
  </si>
  <si>
    <t>Zadavatel:</t>
  </si>
  <si>
    <t>IČ:</t>
  </si>
  <si>
    <t>DIČ:</t>
  </si>
  <si>
    <t>Uchazeč:</t>
  </si>
  <si>
    <t>Vyplň údaj</t>
  </si>
  <si>
    <t>Projektant:</t>
  </si>
  <si>
    <t>11016019</t>
  </si>
  <si>
    <t>Jiří Vik Tepelná technika</t>
  </si>
  <si>
    <t>CZ45092711</t>
  </si>
  <si>
    <t>True</t>
  </si>
  <si>
    <t>Zpracovatel:</t>
  </si>
  <si>
    <t>JVIK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</si>
  <si>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</si>
  <si>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</si>
  <si>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</si>
  <si>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</si>
  <si>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</si>
  <si>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</si>
  <si>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</si>
  <si>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</si>
  <si>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</si>
  <si>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</si>
  <si>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</si>
  <si>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</si>
  <si>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</si>
  <si>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</si>
  <si>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</si>
  <si>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</si>
  <si>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</si>
  <si>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</si>
  <si>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</si>
  <si>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</si>
  <si>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</si>
  <si>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</si>
  <si>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</si>
  <si>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</si>
  <si>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</si>
  <si>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</si>
  <si>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</si>
  <si>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</si>
  <si>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</si>
  <si>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</si>
  <si>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</si>
  <si>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</si>
  <si>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</si>
  <si>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</si>
  <si>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</si>
  <si>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</si>
  <si>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</si>
  <si>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</si>
  <si>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</si>
  <si>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</si>
  <si>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</si>
  <si>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</si>
  <si>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</si>
  <si>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</si>
  <si>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</si>
  <si>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</si>
  <si>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bezenliberecut2</t>
  </si>
  <si>
    <t>zařízení pro vytápění staveb</t>
  </si>
  <si>
    <t>STA</t>
  </si>
  <si>
    <t>1</t>
  </si>
  <si>
    <t>{51591414-a3fd-4eed-9203-1afc87a70e0f}</t>
  </si>
  <si>
    <t>2</t>
  </si>
  <si>
    <t>KRYCÍ LIST SOUPISU PRACÍ</t>
  </si>
  <si>
    <t>Objekt:</t>
  </si>
  <si>
    <t>bezenliberecut2 - zařízení pro vytápění staveb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</si>
  <si>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</si>
  <si>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</si>
  <si>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</si>
  <si>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</si>
  <si>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</si>
  <si>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</si>
  <si>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</si>
  <si>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727 - Zdravotechnika - požární ochrana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</si>
  <si>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</si>
  <si>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</si>
  <si>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</si>
  <si>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</si>
  <si>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</si>
  <si>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HZS - Hodinové zúčtovací sazby</t>
  </si>
  <si>
    <t>VRN - Vedlejší rozpočtové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</si>
  <si>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</si>
  <si>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</si>
  <si>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</si>
  <si>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</si>
  <si>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</si>
  <si>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</si>
  <si>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</si>
  <si>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</si>
  <si>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</si>
  <si>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</si>
  <si>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</si>
  <si>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</si>
  <si>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</si>
  <si>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</si>
  <si>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</si>
  <si>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</si>
  <si>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</si>
  <si>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</si>
  <si>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</si>
  <si>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92</t>
  </si>
  <si>
    <t>K</t>
  </si>
  <si>
    <t>713311321</t>
  </si>
  <si>
    <t>Montáž izolace tepelné těles s konstrukcí plocha tvarová 1x pásy s Al fólií</t>
  </si>
  <si>
    <t>m2</t>
  </si>
  <si>
    <t>16</t>
  </si>
  <si>
    <t>93</t>
  </si>
  <si>
    <t>M</t>
  </si>
  <si>
    <t>63141795</t>
  </si>
  <si>
    <t>rohož izolační z minerální vlny lamelová s Al fólií 65kg/m3 tl 60mm</t>
  </si>
  <si>
    <t>32</t>
  </si>
  <si>
    <t>4</t>
  </si>
  <si>
    <t>VV</t>
  </si>
  <si>
    <t>21,0526315789474*0,95 "Přepočtené koeficientem množství</t>
  </si>
  <si>
    <t>Součet</t>
  </si>
  <si>
    <t>116</t>
  </si>
  <si>
    <t>63141799</t>
  </si>
  <si>
    <t>rohož izolační z minerální vlny lamelová s Al fólií 65kg/m3 tl 100mm</t>
  </si>
  <si>
    <t>6</t>
  </si>
  <si>
    <t>94</t>
  </si>
  <si>
    <t>713411141</t>
  </si>
  <si>
    <t>Montáž izolace tepelné potrubí pásy nebo rohožemi s Al fólií staženými Al páskou 1x</t>
  </si>
  <si>
    <t>8</t>
  </si>
  <si>
    <t>96</t>
  </si>
  <si>
    <t>63154607</t>
  </si>
  <si>
    <t>pouzdro izolační potrubní z minerální vlny s Al fólií max. 250/100°C 76/50mm</t>
  </si>
  <si>
    <t>m</t>
  </si>
  <si>
    <t>10</t>
  </si>
  <si>
    <t>114</t>
  </si>
  <si>
    <t>63154042</t>
  </si>
  <si>
    <t>pouzdro izolační potrubní z minerální vlny s Al fólií max. 250/100°C 89/70mm</t>
  </si>
  <si>
    <t>12</t>
  </si>
  <si>
    <t>112</t>
  </si>
  <si>
    <t>63154534</t>
  </si>
  <si>
    <t>pouzdro izolační potrubní z minerální vlny s Al fólií max. 250/100°C 48/30mm</t>
  </si>
  <si>
    <t>14</t>
  </si>
  <si>
    <t>113</t>
  </si>
  <si>
    <t>63154605</t>
  </si>
  <si>
    <t>pouzdro izolační potrubní z minerální vlny s Al fólií max. 250/100°C 60/50mm</t>
  </si>
  <si>
    <t>98</t>
  </si>
  <si>
    <t>63154058</t>
  </si>
  <si>
    <t>pouzdro izolační potrubní z minerální vlny s Al fólií max. 250/100°C 133/100mm</t>
  </si>
  <si>
    <t>18</t>
  </si>
  <si>
    <t>285</t>
  </si>
  <si>
    <t>63154050</t>
  </si>
  <si>
    <t>pouzdro izolační potrubní z minerální vlny s Al fólií max. 250/100°C 108/80mm</t>
  </si>
  <si>
    <t>20</t>
  </si>
  <si>
    <t>115</t>
  </si>
  <si>
    <t>63154060</t>
  </si>
  <si>
    <t>pouzdro izolační potrubní z minerální vlny s Al fólií max. 250/100°C 159/100mm</t>
  </si>
  <si>
    <t>22</t>
  </si>
  <si>
    <t>100</t>
  </si>
  <si>
    <t>713463213</t>
  </si>
  <si>
    <t>Montáž izolace tepelné potrubí potrubními pouzdry s Al fólií staženými Al páskou 1x D do 150 mm</t>
  </si>
  <si>
    <t>24</t>
  </si>
  <si>
    <t>396+386+316+498+275+56+57</t>
  </si>
  <si>
    <t>727</t>
  </si>
  <si>
    <t>Zdravotechnika - požární ochrana</t>
  </si>
  <si>
    <t>280</t>
  </si>
  <si>
    <t>727121103</t>
  </si>
  <si>
    <t>Protipožární manžeta do D 50 mm z jedné strany dělící konstrukce požární odolnost EI 90</t>
  </si>
  <si>
    <t>kus</t>
  </si>
  <si>
    <t>26</t>
  </si>
  <si>
    <t>281</t>
  </si>
  <si>
    <t>727121108</t>
  </si>
  <si>
    <t>Protipožární manžeta do D 125 mm z jedné strany dělící konstrukce požární odolnost EI 90</t>
  </si>
  <si>
    <t>28</t>
  </si>
  <si>
    <t>732</t>
  </si>
  <si>
    <t>Ústřední vytápění - strojovny</t>
  </si>
  <si>
    <t>59</t>
  </si>
  <si>
    <t>5000</t>
  </si>
  <si>
    <t>Čerpadlová skupina s deskovým výměníkem oddělovací 30kW s čerpadlem 25-60 včetně armatur a tepelné izolace</t>
  </si>
  <si>
    <t>ks</t>
  </si>
  <si>
    <t>30</t>
  </si>
  <si>
    <t>732199100</t>
  </si>
  <si>
    <t>Montáž a dodávka orientačních štítků</t>
  </si>
  <si>
    <t>732211125</t>
  </si>
  <si>
    <t>Ohřívač stacionární zásobníkový s jedním výměníkem PN 1,0/1,6 o objemu 1000 l</t>
  </si>
  <si>
    <t>34</t>
  </si>
  <si>
    <t>235</t>
  </si>
  <si>
    <t>732212815</t>
  </si>
  <si>
    <t>Demontáž ohříváku zásobníkového stojatého obsah do 1600 litrů</t>
  </si>
  <si>
    <t>36</t>
  </si>
  <si>
    <t>236</t>
  </si>
  <si>
    <t>732213814</t>
  </si>
  <si>
    <t>Rozřezání demontovaného ohříváku obsah do 1600 litrů</t>
  </si>
  <si>
    <t>38</t>
  </si>
  <si>
    <t>237</t>
  </si>
  <si>
    <t>732214815</t>
  </si>
  <si>
    <t>Vypuštění vody z ohříváku obsah do 1600 litrů</t>
  </si>
  <si>
    <t>40</t>
  </si>
  <si>
    <t>23</t>
  </si>
  <si>
    <t>732219315</t>
  </si>
  <si>
    <t>Montáž ohříváku vody stojatého PN 0,6/0,6,PN 1,6/0,6 o obsahu 1000 litrů</t>
  </si>
  <si>
    <t>soubor</t>
  </si>
  <si>
    <t>42</t>
  </si>
  <si>
    <t>60</t>
  </si>
  <si>
    <t>732331104</t>
  </si>
  <si>
    <t>Nádoba tlaková expanzní pro solární, topnou a chladící soustavu s membránou závitové připojení PN 1,0 o objemu 25 l</t>
  </si>
  <si>
    <t>44</t>
  </si>
  <si>
    <t>31</t>
  </si>
  <si>
    <t>732331107</t>
  </si>
  <si>
    <t>Nádoba tlaková expanzní pro solární, topnou a chladící soustavu s membránou závitové připojení PN 1,0 o objemu 80 l</t>
  </si>
  <si>
    <t>46</t>
  </si>
  <si>
    <t>61</t>
  </si>
  <si>
    <t>732331777</t>
  </si>
  <si>
    <t>Příslušenství k expanzním nádobám bezpečnostní uzávěr G 3/4 k měření tlaku</t>
  </si>
  <si>
    <t>48</t>
  </si>
  <si>
    <t>33</t>
  </si>
  <si>
    <t>732331778</t>
  </si>
  <si>
    <t>Příslušenství k expanzním nádobám bezpečnostní uzávěr G 1 k měření tlaku</t>
  </si>
  <si>
    <t>50</t>
  </si>
  <si>
    <t>249</t>
  </si>
  <si>
    <t>732890801</t>
  </si>
  <si>
    <t>Přesun demontovaných strojoven vodorovně 100 m v objektech výšky do 6 m</t>
  </si>
  <si>
    <t>t</t>
  </si>
  <si>
    <t>52</t>
  </si>
  <si>
    <t>278</t>
  </si>
  <si>
    <t>60000</t>
  </si>
  <si>
    <t>Plnění systému vněšího rozvodu tepla glykolovou směsí do 30% - kondentrát</t>
  </si>
  <si>
    <t>l</t>
  </si>
  <si>
    <t>54</t>
  </si>
  <si>
    <t>47</t>
  </si>
  <si>
    <t>998732101</t>
  </si>
  <si>
    <t>Přesun hmot tonážní pro strojovny v objektech v do 6 m</t>
  </si>
  <si>
    <t>56</t>
  </si>
  <si>
    <t>998732193</t>
  </si>
  <si>
    <t>Příplatek k přesunu hmot tonážní 732 za zvětšený přesun do 500 m</t>
  </si>
  <si>
    <t>58</t>
  </si>
  <si>
    <t>733</t>
  </si>
  <si>
    <t>Ústřední vytápění - rozvodné potrubí</t>
  </si>
  <si>
    <t>251</t>
  </si>
  <si>
    <t>733110806</t>
  </si>
  <si>
    <t>Demontáž potrubí ocelového závitového do DN 32</t>
  </si>
  <si>
    <t>252</t>
  </si>
  <si>
    <t>733110808</t>
  </si>
  <si>
    <t>Demontáž potrubí ocelového závitového do DN 50</t>
  </si>
  <si>
    <t>62</t>
  </si>
  <si>
    <t>57</t>
  </si>
  <si>
    <t>733111102</t>
  </si>
  <si>
    <t>Potrubí ocelové závitové černé bezešvé běžné nízkotlaké DN 10</t>
  </si>
  <si>
    <t>64</t>
  </si>
  <si>
    <t>733111103</t>
  </si>
  <si>
    <t>Potrubí ocelové závitové černé bezešvé běžné nízkotlaké DN 15</t>
  </si>
  <si>
    <t>66</t>
  </si>
  <si>
    <t>(30+80+30+40+50)*1,1</t>
  </si>
  <si>
    <t>733111104</t>
  </si>
  <si>
    <t>Potrubí ocelové závitové černé bezešvé běžné nízkotlaké DN 20</t>
  </si>
  <si>
    <t>68</t>
  </si>
  <si>
    <t>(10+20+60+40+10+10)*1,1</t>
  </si>
  <si>
    <t>63</t>
  </si>
  <si>
    <t>733111105</t>
  </si>
  <si>
    <t>Potrubí ocelové závitové černé bezešvé běžné nízkotlaké DN 25</t>
  </si>
  <si>
    <t>70</t>
  </si>
  <si>
    <t>(20+20+20+10+25+10+20+10)*1,1</t>
  </si>
  <si>
    <t>(50+10+15+10+10+100+20)*1,1</t>
  </si>
  <si>
    <t>733111106</t>
  </si>
  <si>
    <t>Potrubí ocelové závitové černé bezešvé běžné nízkotlaké DN 32</t>
  </si>
  <si>
    <t>72</t>
  </si>
  <si>
    <t>(38+40+80+15+60+40+10+10+20+120+25)*1,1</t>
  </si>
  <si>
    <t>65</t>
  </si>
  <si>
    <t>733111107</t>
  </si>
  <si>
    <t>Potrubí ocelové závitové černé bezešvé běžné nízkotlaké DN 40</t>
  </si>
  <si>
    <t>74</t>
  </si>
  <si>
    <t>(40+22+30+30+60+40+20)*1,1</t>
  </si>
  <si>
    <t>733111108</t>
  </si>
  <si>
    <t>Potrubí ocelové závitové černé bezešvé běžné nízkotlaké DN 50</t>
  </si>
  <si>
    <t>76</t>
  </si>
  <si>
    <t>(50+10+50+40+80+40+30)*1,1</t>
  </si>
  <si>
    <t>110+58</t>
  </si>
  <si>
    <t>67</t>
  </si>
  <si>
    <t>733113116</t>
  </si>
  <si>
    <t>Příplatek k potrubí z trubek ocelových černých závitových za zhotovení závitové ocelové přípojky DN 32</t>
  </si>
  <si>
    <t>78</t>
  </si>
  <si>
    <t>253</t>
  </si>
  <si>
    <t>733120826</t>
  </si>
  <si>
    <t>Demontáž potrubí ocelového hladkého do D 89</t>
  </si>
  <si>
    <t>80</t>
  </si>
  <si>
    <t>254</t>
  </si>
  <si>
    <t>733120832</t>
  </si>
  <si>
    <t>Demontáž potrubí ocelového hladkého do D 133</t>
  </si>
  <si>
    <t>82</t>
  </si>
  <si>
    <t>255</t>
  </si>
  <si>
    <t>733120836</t>
  </si>
  <si>
    <t>Demontáž potrubí ocelového hladkého do D 159</t>
  </si>
  <si>
    <t>84</t>
  </si>
  <si>
    <t>733121124</t>
  </si>
  <si>
    <t>Potrubí ocelové hladké bezešvé nízkotlaké spojované svařováním D 76x3,6</t>
  </si>
  <si>
    <t>86</t>
  </si>
  <si>
    <t>(70+40+30+10+70+20)*1,1</t>
  </si>
  <si>
    <t>28+16+58</t>
  </si>
  <si>
    <t>69</t>
  </si>
  <si>
    <t>733121125</t>
  </si>
  <si>
    <t>Potrubí ocelové hladké bezešvé nízkotlaké spojované svařováním D 89x3,6</t>
  </si>
  <si>
    <t>88</t>
  </si>
  <si>
    <t>(50+30+50)*1,1</t>
  </si>
  <si>
    <t>150+40+8+25</t>
  </si>
  <si>
    <t>284</t>
  </si>
  <si>
    <t>733121128</t>
  </si>
  <si>
    <t>Potrubí ocelové hladké bezešvé nízkotlaké spojované svařováním D 108x4,0</t>
  </si>
  <si>
    <t>90</t>
  </si>
  <si>
    <t>46+10+100</t>
  </si>
  <si>
    <t>733121133</t>
  </si>
  <si>
    <t>Potrubí ocelové hladké bezešvé nízkotlaké spojované svařováním D 133x4,0</t>
  </si>
  <si>
    <t>(120+100+30)*1,1</t>
  </si>
  <si>
    <t>71</t>
  </si>
  <si>
    <t>733121135</t>
  </si>
  <si>
    <t>Potrubí ocelové hladké bezešvé nízkotlaké spojované svařováním D 159x4,5</t>
  </si>
  <si>
    <t>30+25*1,1</t>
  </si>
  <si>
    <t>73</t>
  </si>
  <si>
    <t>733123110</t>
  </si>
  <si>
    <t>Příplatek k potrubí ocelovému hladkému za zhotovení přípojky z trubek ocelových hladkých D 22x2,6</t>
  </si>
  <si>
    <t>295</t>
  </si>
  <si>
    <t>733123112</t>
  </si>
  <si>
    <t>Příplatek k potrubí ocelovému hladkému za zhotovení přípojky z trubek ocelových hladkých D 28x2,6</t>
  </si>
  <si>
    <t>296</t>
  </si>
  <si>
    <t>733123115</t>
  </si>
  <si>
    <t>Příplatek k potrubí ocelovému hladkému za zhotovení přípojky z trubek ocelových hladkých D 38x2,6</t>
  </si>
  <si>
    <t>733123116</t>
  </si>
  <si>
    <t>Příplatek k potrubí ocelovému hladkému za zhotovení přípojky z trubek ocelových hladkých D 44,5x2,6</t>
  </si>
  <si>
    <t>102</t>
  </si>
  <si>
    <t>77</t>
  </si>
  <si>
    <t>733123118</t>
  </si>
  <si>
    <t>Příplatek k potrubí ocelovému hladkému za zhotovení přípojky z trubek ocelových hladkých D 57x2,9</t>
  </si>
  <si>
    <t>104</t>
  </si>
  <si>
    <t>733123122</t>
  </si>
  <si>
    <t>Příplatek k potrubí ocelovému hladkému za zhotovení přípojky z trubek ocelových hladkých D 76x3,6</t>
  </si>
  <si>
    <t>106</t>
  </si>
  <si>
    <t>293</t>
  </si>
  <si>
    <t>733123125</t>
  </si>
  <si>
    <t>Příplatek k potrubí ocelovému hladkému za zhotovení přípojky z trubek ocelových hladkých D 89x3,6</t>
  </si>
  <si>
    <t>108</t>
  </si>
  <si>
    <t>4+4</t>
  </si>
  <si>
    <t>294</t>
  </si>
  <si>
    <t>733123128</t>
  </si>
  <si>
    <t>Příplatek k potrubí ocelovému hladkému za zhotovení přípojky z trubek ocelových hladkých D 108x4,0</t>
  </si>
  <si>
    <t>110</t>
  </si>
  <si>
    <t>81</t>
  </si>
  <si>
    <t>733141102</t>
  </si>
  <si>
    <t>Odvzdušňovací nádoba z trubek ocelových do DN 50</t>
  </si>
  <si>
    <t>733190107</t>
  </si>
  <si>
    <t>Zkouška těsnosti potrubí ocelové závitové do DN 40</t>
  </si>
  <si>
    <t>120+253+165+385+513+316</t>
  </si>
  <si>
    <t>83</t>
  </si>
  <si>
    <t>733190108</t>
  </si>
  <si>
    <t>Zkouška těsnosti potrubí ocelové závitové do DN 50</t>
  </si>
  <si>
    <t>733190225</t>
  </si>
  <si>
    <t>Zkouška těsnosti potrubí ocelové hladké přes D 60,3x2,9 do D 89x5,0</t>
  </si>
  <si>
    <t>118</t>
  </si>
  <si>
    <t>396+386</t>
  </si>
  <si>
    <t>85</t>
  </si>
  <si>
    <t>733190232</t>
  </si>
  <si>
    <t>Zkouška těsnosti potrubí ocelové hladké přes D 89x5,0 do D 133x5,0</t>
  </si>
  <si>
    <t>120</t>
  </si>
  <si>
    <t>275+56+100</t>
  </si>
  <si>
    <t>733190235</t>
  </si>
  <si>
    <t>Zkouška těsnosti potrubí ocelové hladké přes D 133x5,0 do D 159x6,3</t>
  </si>
  <si>
    <t>122</t>
  </si>
  <si>
    <t>256</t>
  </si>
  <si>
    <t>733191823</t>
  </si>
  <si>
    <t>Odřezání držáku potrubí třmenového do D 76 bez demontáže podpěr, konzol nebo výložníků</t>
  </si>
  <si>
    <t>124</t>
  </si>
  <si>
    <t>257</t>
  </si>
  <si>
    <t>733191828</t>
  </si>
  <si>
    <t>Odřezání držáku potrubí třmenového do D 108 bez demontáže podpěr, konzol nebo výložníků</t>
  </si>
  <si>
    <t>126</t>
  </si>
  <si>
    <t>258</t>
  </si>
  <si>
    <t>733191836</t>
  </si>
  <si>
    <t>Odřezání držáku potrubí třmenového do D 159 bez demontáže podpěr, konzol nebo výložníků</t>
  </si>
  <si>
    <t>128</t>
  </si>
  <si>
    <t>259</t>
  </si>
  <si>
    <t>733193820</t>
  </si>
  <si>
    <t>Rozřezání konzoly, podpěry nebo výložníku pro potrubí z L profilu do 80x80x8 mm</t>
  </si>
  <si>
    <t>130</t>
  </si>
  <si>
    <t>49</t>
  </si>
  <si>
    <t>733322102</t>
  </si>
  <si>
    <t>Potrubí plastové z PE-X AL spojované násuvnou plastovou objímkou D 16x2</t>
  </si>
  <si>
    <t>132</t>
  </si>
  <si>
    <t>(90+120)*1,1</t>
  </si>
  <si>
    <t>733322103</t>
  </si>
  <si>
    <t>Potrubí plastové z PE-X AL spojované násuvnou plastovou objímkou D 18x2</t>
  </si>
  <si>
    <t>134</t>
  </si>
  <si>
    <t>60*1,1</t>
  </si>
  <si>
    <t>51</t>
  </si>
  <si>
    <t>733322104</t>
  </si>
  <si>
    <t>Potrubí plastové z PE-X AL spojované násuvnou plastovou objímkou D 20x2</t>
  </si>
  <si>
    <t>136</t>
  </si>
  <si>
    <t>(22+20)*1,1</t>
  </si>
  <si>
    <t>733322105</t>
  </si>
  <si>
    <t>Potrubí plastové z PE-X AL spojované násuvnou plastovou objímkou D 26x3</t>
  </si>
  <si>
    <t>138</t>
  </si>
  <si>
    <t>(80)*1,1</t>
  </si>
  <si>
    <t>53</t>
  </si>
  <si>
    <t>733322106</t>
  </si>
  <si>
    <t>Potrubí plastové z PE-X AL spojované násuvnou plastovou objímkou D 32x3</t>
  </si>
  <si>
    <t>140</t>
  </si>
  <si>
    <t>(10+120+10+100+90+50+60+10+50)*1,1</t>
  </si>
  <si>
    <t>733322107</t>
  </si>
  <si>
    <t>Potrubí plastové z PE-X AL spojované násuvnou plastovou objímkou D 40x3,5</t>
  </si>
  <si>
    <t>142</t>
  </si>
  <si>
    <t>55</t>
  </si>
  <si>
    <t>733391101</t>
  </si>
  <si>
    <t>Zkouška těsnosti potrubí plastové do D 32x3,0</t>
  </si>
  <si>
    <t>144</t>
  </si>
  <si>
    <t>231+66+46+88+550</t>
  </si>
  <si>
    <t>274</t>
  </si>
  <si>
    <t>30000</t>
  </si>
  <si>
    <t>Připojovací hadice flexi nerez DN15/1000</t>
  </si>
  <si>
    <t>146</t>
  </si>
  <si>
    <t>275</t>
  </si>
  <si>
    <t>300001</t>
  </si>
  <si>
    <t>Připojovací hadice flexi nerez DN20/1000</t>
  </si>
  <si>
    <t>148</t>
  </si>
  <si>
    <t>276</t>
  </si>
  <si>
    <t>300002</t>
  </si>
  <si>
    <t>Připojovací hadice flexi nerez DN25/1000</t>
  </si>
  <si>
    <t>150</t>
  </si>
  <si>
    <t>733391102</t>
  </si>
  <si>
    <t>Zkouška těsnosti potrubí plastové do D 50x4,6</t>
  </si>
  <si>
    <t>152</t>
  </si>
  <si>
    <t>733811241</t>
  </si>
  <si>
    <t>Ochrana potrubí ústředního vytápění termoizolačními trubicemi z PE tl do 20 mm DN do 22 mm</t>
  </si>
  <si>
    <t>154</t>
  </si>
  <si>
    <t>120+253+165+231+66+46</t>
  </si>
  <si>
    <t>89</t>
  </si>
  <si>
    <t>733811252</t>
  </si>
  <si>
    <t>Ochrana potrubí ústředního vytápění termoizolačními trubicemi z PE tl do 25 mm DN do 45 mm</t>
  </si>
  <si>
    <t>156</t>
  </si>
  <si>
    <t>88+550+85+385+513</t>
  </si>
  <si>
    <t>260</t>
  </si>
  <si>
    <t>733890801</t>
  </si>
  <si>
    <t>Přemístění potrubí demontovaného vodorovně do 100 m v objektech výšky do 6 m</t>
  </si>
  <si>
    <t>158</t>
  </si>
  <si>
    <t>998733101</t>
  </si>
  <si>
    <t>Přesun hmot tonážní pro rozvody potrubí v objektech v do 6 m</t>
  </si>
  <si>
    <t>160</t>
  </si>
  <si>
    <t>91</t>
  </si>
  <si>
    <t>998733193</t>
  </si>
  <si>
    <t>Příplatek k přesunu hmot tonážní 733 za zvětšený přesun do 500 m</t>
  </si>
  <si>
    <t>162</t>
  </si>
  <si>
    <t>734</t>
  </si>
  <si>
    <t>Ústřední vytápění - armatury</t>
  </si>
  <si>
    <t>400011</t>
  </si>
  <si>
    <t>Tlakově chráněný regulační ventil DN80 pmotorický pohon</t>
  </si>
  <si>
    <t>164</t>
  </si>
  <si>
    <t>147</t>
  </si>
  <si>
    <t>40005</t>
  </si>
  <si>
    <t>Tlakově chráněný regulační ventil DN32 motorický pohon</t>
  </si>
  <si>
    <t>166</t>
  </si>
  <si>
    <t>286</t>
  </si>
  <si>
    <t>40004</t>
  </si>
  <si>
    <t>Tlakově chráněný regulační ventil DN25 motorický pohon</t>
  </si>
  <si>
    <t>168</t>
  </si>
  <si>
    <t>40006</t>
  </si>
  <si>
    <t>Tlakově chráněný regulační ventil DN40 motorický pohon</t>
  </si>
  <si>
    <t>170</t>
  </si>
  <si>
    <t>149</t>
  </si>
  <si>
    <t>40007</t>
  </si>
  <si>
    <t>Tlakově chráněný regulační ventil DN50 motorický pohon</t>
  </si>
  <si>
    <t>172</t>
  </si>
  <si>
    <t>298</t>
  </si>
  <si>
    <t>40008</t>
  </si>
  <si>
    <t>Tlakově chráněný regulační ventil DN65 motorický pohon</t>
  </si>
  <si>
    <t>174</t>
  </si>
  <si>
    <t>290</t>
  </si>
  <si>
    <t>40000</t>
  </si>
  <si>
    <t>Tlakově chráněný regulační ventil DN15 motorický pohon</t>
  </si>
  <si>
    <t>176</t>
  </si>
  <si>
    <t>297</t>
  </si>
  <si>
    <t>40001</t>
  </si>
  <si>
    <t>Tlakově chráněný regulační ventil DN20 motorický pohon</t>
  </si>
  <si>
    <t>178</t>
  </si>
  <si>
    <t>273</t>
  </si>
  <si>
    <t>40007R</t>
  </si>
  <si>
    <t>Seřízení balančního ventilu</t>
  </si>
  <si>
    <t>180</t>
  </si>
  <si>
    <t>261</t>
  </si>
  <si>
    <t>734100812</t>
  </si>
  <si>
    <t>Demontáž armatury přírubové se dvěma přírubami do DN 100</t>
  </si>
  <si>
    <t>182</t>
  </si>
  <si>
    <t>119</t>
  </si>
  <si>
    <t>734109215</t>
  </si>
  <si>
    <t>Montáž armatury přírubové se dvěma přírubami PN 16 DN 65</t>
  </si>
  <si>
    <t>184</t>
  </si>
  <si>
    <t>2+4+2+1+2</t>
  </si>
  <si>
    <t>734109216</t>
  </si>
  <si>
    <t>Montáž armatury přírubové se dvěma přírubami PN 16 DN 80</t>
  </si>
  <si>
    <t>186</t>
  </si>
  <si>
    <t>2+2+1+2</t>
  </si>
  <si>
    <t>287</t>
  </si>
  <si>
    <t>734109217</t>
  </si>
  <si>
    <t>Montáž armatury přírubové se dvěma přírubami PN 16 DN 100</t>
  </si>
  <si>
    <t>188</t>
  </si>
  <si>
    <t>2+4+2</t>
  </si>
  <si>
    <t>734173413</t>
  </si>
  <si>
    <t>Spoj přírubový PN 16/I do 200°C DN 40</t>
  </si>
  <si>
    <t>190</t>
  </si>
  <si>
    <t>129</t>
  </si>
  <si>
    <t>734173416</t>
  </si>
  <si>
    <t>Spoj přírubový PN 16/I do 200°C DN 65</t>
  </si>
  <si>
    <t>192</t>
  </si>
  <si>
    <t>734173418</t>
  </si>
  <si>
    <t>Spoj přírubový PN 16/I do 200°C DN 100</t>
  </si>
  <si>
    <t>194</t>
  </si>
  <si>
    <t>301</t>
  </si>
  <si>
    <t>734191416</t>
  </si>
  <si>
    <t>Ventil přírubový regulační přímý PN 16 do 300°C DN 65</t>
  </si>
  <si>
    <t>196</t>
  </si>
  <si>
    <t>131</t>
  </si>
  <si>
    <t>734193115</t>
  </si>
  <si>
    <t>Klapka mezipřírubová uzavírací DN 65 PN 16 do 120°C disk tvárná litina</t>
  </si>
  <si>
    <t>198</t>
  </si>
  <si>
    <t>734193116</t>
  </si>
  <si>
    <t>Klapka mezipřírubová uzavírací DN 80 PN 16 do 120°C disk tvárná litina</t>
  </si>
  <si>
    <t>200</t>
  </si>
  <si>
    <t>291</t>
  </si>
  <si>
    <t>734193117</t>
  </si>
  <si>
    <t>Klapka mezipřírubová uzavírací DN 100 PN 16 do 120°C disk tvárná litina</t>
  </si>
  <si>
    <t>202</t>
  </si>
  <si>
    <t>262</t>
  </si>
  <si>
    <t>734200822</t>
  </si>
  <si>
    <t>Demontáž armatury závitové se dvěma závity do G 1</t>
  </si>
  <si>
    <t>204</t>
  </si>
  <si>
    <t>263</t>
  </si>
  <si>
    <t>734200823</t>
  </si>
  <si>
    <t>Demontáž armatury závitové se dvěma závity do G 6/4</t>
  </si>
  <si>
    <t>206</t>
  </si>
  <si>
    <t>264</t>
  </si>
  <si>
    <t>734200824</t>
  </si>
  <si>
    <t>Demontáž armatury závitové se dvěma závity do G 2</t>
  </si>
  <si>
    <t>208</t>
  </si>
  <si>
    <t>265</t>
  </si>
  <si>
    <t>734200832</t>
  </si>
  <si>
    <t>Demontáž armatury závitové se třemi závity do G 1</t>
  </si>
  <si>
    <t>210</t>
  </si>
  <si>
    <t>266</t>
  </si>
  <si>
    <t>734200833</t>
  </si>
  <si>
    <t>Demontáž armatury závitové se třemi závity do G 6/4</t>
  </si>
  <si>
    <t>212</t>
  </si>
  <si>
    <t>734209103</t>
  </si>
  <si>
    <t>Montáž armatury závitové s jedním závitem G 1/2</t>
  </si>
  <si>
    <t>214</t>
  </si>
  <si>
    <t>50+50+50</t>
  </si>
  <si>
    <t>155</t>
  </si>
  <si>
    <t>734209104</t>
  </si>
  <si>
    <t>Montáž armatury závitové s jedním závitem G 3/4</t>
  </si>
  <si>
    <t>216</t>
  </si>
  <si>
    <t>734209113</t>
  </si>
  <si>
    <t>Montáž armatury závitové s dvěma závity G 1/2</t>
  </si>
  <si>
    <t>218</t>
  </si>
  <si>
    <t>12+23+23+4</t>
  </si>
  <si>
    <t>157</t>
  </si>
  <si>
    <t>734209114</t>
  </si>
  <si>
    <t>Montáž armatury závitové s dvěma závity G 3/4</t>
  </si>
  <si>
    <t>220</t>
  </si>
  <si>
    <t>39+1</t>
  </si>
  <si>
    <t>734209115</t>
  </si>
  <si>
    <t>Montáž armatury závitové s dvěma závity G 1</t>
  </si>
  <si>
    <t>222</t>
  </si>
  <si>
    <t>5+39</t>
  </si>
  <si>
    <t>159</t>
  </si>
  <si>
    <t>734209116</t>
  </si>
  <si>
    <t>Montáž armatury závitové s dvěma závity G 5/4</t>
  </si>
  <si>
    <t>224</t>
  </si>
  <si>
    <t>1+6+1</t>
  </si>
  <si>
    <t>734209117</t>
  </si>
  <si>
    <t>Montáž armatury závitové s dvěma závity G 6/4</t>
  </si>
  <si>
    <t>226</t>
  </si>
  <si>
    <t>3+2</t>
  </si>
  <si>
    <t>161</t>
  </si>
  <si>
    <t>734209118</t>
  </si>
  <si>
    <t>Montáž armatury závitové s dvěma závity G 2</t>
  </si>
  <si>
    <t>228</t>
  </si>
  <si>
    <t>151</t>
  </si>
  <si>
    <t>734211115</t>
  </si>
  <si>
    <t>Ventil závitový odvzdušňovací G 1/2 PN 10 do 120°C otopných těles</t>
  </si>
  <si>
    <t>230</t>
  </si>
  <si>
    <t>734211127</t>
  </si>
  <si>
    <t>Ventil závitový odvzdušňovací G 1/2 PN 14 do 120°C automatický se zpětnou klapkou otopných těles</t>
  </si>
  <si>
    <t>232</t>
  </si>
  <si>
    <t>163</t>
  </si>
  <si>
    <t>734220101</t>
  </si>
  <si>
    <t>Ventil závitový regulační přímý G 3/4 PN 20 do 100°C vyvažovací</t>
  </si>
  <si>
    <t>234</t>
  </si>
  <si>
    <t>734220101a</t>
  </si>
  <si>
    <t>Ventil závitový regulační přímý G 1/2 PN 20 do 100°C vyvažovací</t>
  </si>
  <si>
    <t>277</t>
  </si>
  <si>
    <t>734220102</t>
  </si>
  <si>
    <t>Ventil závitový regulační přímý G 1 PN 20 do 100°C vyvažovací</t>
  </si>
  <si>
    <t>238</t>
  </si>
  <si>
    <t>299</t>
  </si>
  <si>
    <t>734220103</t>
  </si>
  <si>
    <t>Ventil závitový regulační přímý G 5/4 PN 20 do 100°C vyvažovací</t>
  </si>
  <si>
    <t>240</t>
  </si>
  <si>
    <t>300</t>
  </si>
  <si>
    <t>734220104</t>
  </si>
  <si>
    <t>Ventil závitový regulační přímý G 6/4 PN 20 do 100°C vyvažovací</t>
  </si>
  <si>
    <t>242</t>
  </si>
  <si>
    <t>734221682</t>
  </si>
  <si>
    <t>Termostatická hlavice kapalinová PN 10 do 110°C otopných těles VK s ochranou proti zcizení</t>
  </si>
  <si>
    <t>244</t>
  </si>
  <si>
    <t>165</t>
  </si>
  <si>
    <t>734261403</t>
  </si>
  <si>
    <t>Armatura připojovací rohová G 3/4x18 PN 10 do 110°C radiátorů typu VK</t>
  </si>
  <si>
    <t>246</t>
  </si>
  <si>
    <t>734261403m</t>
  </si>
  <si>
    <t>Armatura připojovací rohová G 3/4x18 PN 10 do 110°C radiátorů typu MM</t>
  </si>
  <si>
    <t>248</t>
  </si>
  <si>
    <t>153</t>
  </si>
  <si>
    <t>734291123</t>
  </si>
  <si>
    <t>Kohout plnící a vypouštěcí G 1/2 PN 10 do 90°C závitový</t>
  </si>
  <si>
    <t>250</t>
  </si>
  <si>
    <t>734291124</t>
  </si>
  <si>
    <t>Kohout plnící a vypouštěcí G 3/4 PN 10 do 90°C závitový</t>
  </si>
  <si>
    <t>302</t>
  </si>
  <si>
    <t>734292713</t>
  </si>
  <si>
    <t>Kohout kulový přímý G 1/2 PN 42 do 185°C vnitřní závit</t>
  </si>
  <si>
    <t>303</t>
  </si>
  <si>
    <t>734292714</t>
  </si>
  <si>
    <t>Kohout kulový přímý G 3/4 PN 42 do 185°C vnitřní závit</t>
  </si>
  <si>
    <t>169</t>
  </si>
  <si>
    <t>734292715</t>
  </si>
  <si>
    <t>Kohout kulový přímý G 1 PN 42 do 185°C vnitřní závit</t>
  </si>
  <si>
    <t>734292716</t>
  </si>
  <si>
    <t>Kohout kulový přímý G 1 1/4 PN 42 do 185°C vnitřní závit</t>
  </si>
  <si>
    <t>171</t>
  </si>
  <si>
    <t>734292717</t>
  </si>
  <si>
    <t>Kohout kulový přímý G 1 1/2 PN 42 do 185°C vnitřní závit</t>
  </si>
  <si>
    <t>734292718</t>
  </si>
  <si>
    <t>Kohout kulový přímý G 2 PN 42 do 185°C vnitřní závit</t>
  </si>
  <si>
    <t>734411132</t>
  </si>
  <si>
    <t>Teploměr technický s pevným stonkem a jímkou spodní připojení průměr 80 mm délky 100 mm</t>
  </si>
  <si>
    <t>734411601</t>
  </si>
  <si>
    <t>Ochranná jímka se závitem do G 1</t>
  </si>
  <si>
    <t>268</t>
  </si>
  <si>
    <t>183</t>
  </si>
  <si>
    <t>734421102</t>
  </si>
  <si>
    <t>Tlakoměr s pevným stonkem a zpětnou klapkou tlak 0-16 bar průměr 63 mm spodní připojení</t>
  </si>
  <si>
    <t>270</t>
  </si>
  <si>
    <t>734424101</t>
  </si>
  <si>
    <t>Kondenzační smyčka k přivaření zahnutá PN 250 do 300°C</t>
  </si>
  <si>
    <t>272</t>
  </si>
  <si>
    <t>185</t>
  </si>
  <si>
    <t>734494121</t>
  </si>
  <si>
    <t>Návarek s metrickým závitem M 20x1,5 délky do 220 mm</t>
  </si>
  <si>
    <t>307</t>
  </si>
  <si>
    <t>2000</t>
  </si>
  <si>
    <t>Montáž směšovacího uzlu VZT jednotky</t>
  </si>
  <si>
    <t>1485598635</t>
  </si>
  <si>
    <t>267</t>
  </si>
  <si>
    <t>734890801</t>
  </si>
  <si>
    <t>Přemístění demontovaných armatur vodorovně do 100 m v objektech výšky do 6 m</t>
  </si>
  <si>
    <t>998734101</t>
  </si>
  <si>
    <t>Přesun hmot tonážní pro armatury v objektech v do 6 m</t>
  </si>
  <si>
    <t>187</t>
  </si>
  <si>
    <t>998734193</t>
  </si>
  <si>
    <t>Příplatek k přesunu hmot tonážní 734 za zvětšený přesun do 500 m</t>
  </si>
  <si>
    <t>735</t>
  </si>
  <si>
    <t>Ústřední vytápění - otopná tělesa</t>
  </si>
  <si>
    <t>735000911</t>
  </si>
  <si>
    <t>Vyregulování ventilu nebo kohoutu dvojregulačního s ručním ovládáním</t>
  </si>
  <si>
    <t>282</t>
  </si>
  <si>
    <t>8+24+21+40+54+80+11+12+2</t>
  </si>
  <si>
    <t>189</t>
  </si>
  <si>
    <t>735000912</t>
  </si>
  <si>
    <t>Vyregulování ventilu nebo kohoutu dvojregulačního s termostatickým ovládáním</t>
  </si>
  <si>
    <t>735111810</t>
  </si>
  <si>
    <t>Demontáž otopného tělesa litinového článkového</t>
  </si>
  <si>
    <t>215</t>
  </si>
  <si>
    <t>735152573</t>
  </si>
  <si>
    <t>Otopné těleso panelové VK dvoudeskové 2 přídavné přestupní plochy výška/délka 600/600 mm výkon 1007 W</t>
  </si>
  <si>
    <t>288</t>
  </si>
  <si>
    <t>735152579</t>
  </si>
  <si>
    <t>Otopné těleso panelové VK dvoudeskové 2 přídavné přestupní plochy výška/délka 600/1200 mm výkon 2015 W</t>
  </si>
  <si>
    <t>217</t>
  </si>
  <si>
    <t>735152580</t>
  </si>
  <si>
    <t>Otopné těleso panelové VK dvoudeskové 2 přídavné přestupní plochy výška/délka 600/1400 mm výkon 2351 W</t>
  </si>
  <si>
    <t>292</t>
  </si>
  <si>
    <t>735152680</t>
  </si>
  <si>
    <t>Otopné těleso panelové VK třídeskové 3 přídavné přestupní plochy výška/délka 600/1400 mm výkon 3368 W</t>
  </si>
  <si>
    <t>279</t>
  </si>
  <si>
    <t>7000</t>
  </si>
  <si>
    <t>materiál uložení OT - přivrtávací nohy teleskop</t>
  </si>
  <si>
    <t>225</t>
  </si>
  <si>
    <t>735159240</t>
  </si>
  <si>
    <t>Montáž otopných těles panelových dvouřadých délky do 2820 mm</t>
  </si>
  <si>
    <t>735159340</t>
  </si>
  <si>
    <t>Montáž otopných těles panelových třířadých délky do 2820 mm</t>
  </si>
  <si>
    <t>227</t>
  </si>
  <si>
    <t>735164251</t>
  </si>
  <si>
    <t xml:space="preserve">Otopné těleso trubkové  výška/délka 1220/450 mm</t>
  </si>
  <si>
    <t>735164271</t>
  </si>
  <si>
    <t xml:space="preserve">Otopné těleso trubkové  výška/délka 1820/450 mm</t>
  </si>
  <si>
    <t>304</t>
  </si>
  <si>
    <t>229</t>
  </si>
  <si>
    <t>735164511</t>
  </si>
  <si>
    <t>Montáž otopného tělesa trubkového na stěnu výšky tělesa do 1500 mm</t>
  </si>
  <si>
    <t>306</t>
  </si>
  <si>
    <t>735164512</t>
  </si>
  <si>
    <t>Montáž otopného tělesa trubkového na stěnu výšky tělesa přes 1500 mm</t>
  </si>
  <si>
    <t>308</t>
  </si>
  <si>
    <t>735191905</t>
  </si>
  <si>
    <t>Odvzdušnění otopných těles</t>
  </si>
  <si>
    <t>310</t>
  </si>
  <si>
    <t>191</t>
  </si>
  <si>
    <t>735191910</t>
  </si>
  <si>
    <t>Napuštění vody do otopných těles</t>
  </si>
  <si>
    <t>312</t>
  </si>
  <si>
    <t>269</t>
  </si>
  <si>
    <t>735291800</t>
  </si>
  <si>
    <t>Demontáž konzoly nebo držáku otopných těles, registrů nebo konvektorů do odpadu</t>
  </si>
  <si>
    <t>314</t>
  </si>
  <si>
    <t>735511010</t>
  </si>
  <si>
    <t>Podlahové vytápění - rozvodné potrubí polyethylen PE-Xa 16x2,0 mm pro systémovou desku rozteč 150 -250mm kompletní dodávka a montáž</t>
  </si>
  <si>
    <t>316</t>
  </si>
  <si>
    <t>151+72+132+40+22+177+154+86+140+116+137+133+85+124+143+22+138+280+127+375+305+212+526+100</t>
  </si>
  <si>
    <t>735511010r</t>
  </si>
  <si>
    <t>Podlahové vytápění - rozvodné potrubí polyethylen PE-Xa 17x2,0 mm pro systémovou desku rozteč 150 mm-přípojkové potrubí mimo topnou plochu</t>
  </si>
  <si>
    <t>318</t>
  </si>
  <si>
    <t>150+120+162+230+200+62+250+130+207+150+110+180+260+180+250+200+340+603+400+400</t>
  </si>
  <si>
    <t>735511012</t>
  </si>
  <si>
    <t>Podlahové vytápění - rozvodné potrubí polyethylen PE-Xa 20x2,0 mm pro ohřev chodníku rozteč 300 mm</t>
  </si>
  <si>
    <t>320</t>
  </si>
  <si>
    <t>193</t>
  </si>
  <si>
    <t>735511061</t>
  </si>
  <si>
    <t>Podlahové vytápění - krycí a separační PE fólie</t>
  </si>
  <si>
    <t>322</t>
  </si>
  <si>
    <t>735511062</t>
  </si>
  <si>
    <t>Podlahové vytápění - obvodový dilatační pás samolepící s folií</t>
  </si>
  <si>
    <t>324</t>
  </si>
  <si>
    <t>195</t>
  </si>
  <si>
    <t>735511063</t>
  </si>
  <si>
    <t>Podlahové vytápění - ochranná trubka potrubí podlahového topení</t>
  </si>
  <si>
    <t>326</t>
  </si>
  <si>
    <t>305</t>
  </si>
  <si>
    <t>735511081</t>
  </si>
  <si>
    <t>Podlahové vytápění - rozdělovač mosazný s průtokoměry dvouokruhový</t>
  </si>
  <si>
    <t>328</t>
  </si>
  <si>
    <t>197</t>
  </si>
  <si>
    <t>735511083</t>
  </si>
  <si>
    <t>Podlahové vytápění - rozdělovač mosazný s průtokoměry čtyřokruhový</t>
  </si>
  <si>
    <t>330</t>
  </si>
  <si>
    <t>199</t>
  </si>
  <si>
    <t>735511085</t>
  </si>
  <si>
    <t>Podlahové vytápění - rozdělovač mosazný s průtokoměry šestiokruhový</t>
  </si>
  <si>
    <t>332</t>
  </si>
  <si>
    <t>735511086</t>
  </si>
  <si>
    <t>Podlahové vytápění - rozdělovač mosazný s průtokoměry sedmiokruhový</t>
  </si>
  <si>
    <t>334</t>
  </si>
  <si>
    <t>201</t>
  </si>
  <si>
    <t>735511087</t>
  </si>
  <si>
    <t>Podlahové vytápění - rozdělovač mosazný s průtokoměry osmiokruhový</t>
  </si>
  <si>
    <t>336</t>
  </si>
  <si>
    <t>735511088</t>
  </si>
  <si>
    <t>Podlahové vytápění - rozdělovač mosazný s průtokoměry devítiokruhový</t>
  </si>
  <si>
    <t>338</t>
  </si>
  <si>
    <t>203</t>
  </si>
  <si>
    <t>735511089</t>
  </si>
  <si>
    <t>Podlahové vytápění - rozdělovač mosazný s průtokoměry desítiokruhový</t>
  </si>
  <si>
    <t>340</t>
  </si>
  <si>
    <t>735511090</t>
  </si>
  <si>
    <t>Podlahové vytápění - rozdělovač mosazný s průtokoměry jedenáctiokruhový</t>
  </si>
  <si>
    <t>342</t>
  </si>
  <si>
    <t>735511091</t>
  </si>
  <si>
    <t>Podlahové vytápění - rozdělovač mosazný s průtokoměry dvanáctiokruhový</t>
  </si>
  <si>
    <t>344</t>
  </si>
  <si>
    <t>735511101</t>
  </si>
  <si>
    <t>Podlahové vytápění - skříň podomítková pro rozdělovač s 2-3 okruhy</t>
  </si>
  <si>
    <t>346</t>
  </si>
  <si>
    <t>207</t>
  </si>
  <si>
    <t>735511102</t>
  </si>
  <si>
    <t>Podlahové vytápění - skříň podomítková pro rozdělovač s 2-6 okruhy</t>
  </si>
  <si>
    <t>348</t>
  </si>
  <si>
    <t>205</t>
  </si>
  <si>
    <t>735511103</t>
  </si>
  <si>
    <t>Podlahové vytápění - skříň podomítková pro rozdělovač s 6-9 okruhy</t>
  </si>
  <si>
    <t>350</t>
  </si>
  <si>
    <t>735511105</t>
  </si>
  <si>
    <t>Podlahové vytápění - skříň podomítková pro rozdělovač s 9-12 okruhy</t>
  </si>
  <si>
    <t>352</t>
  </si>
  <si>
    <t>735511123</t>
  </si>
  <si>
    <t>Podlahové vytápění - skříň nástěnná pro rozdělovač s 6-9 okruhy</t>
  </si>
  <si>
    <t>354</t>
  </si>
  <si>
    <t>211</t>
  </si>
  <si>
    <t>735511125</t>
  </si>
  <si>
    <t>Podlahové vytápění - skříň nástěnná pro rozdělovač s 9-12 okruhy</t>
  </si>
  <si>
    <t>356</t>
  </si>
  <si>
    <t>735890801</t>
  </si>
  <si>
    <t>Přemístění demontovaného otopného tělesa vodorovně 100 m v objektech výšky do 6 m</t>
  </si>
  <si>
    <t>358</t>
  </si>
  <si>
    <t>998735101</t>
  </si>
  <si>
    <t>Přesun hmot tonážní pro otopná tělesa v objektech v do 6 m</t>
  </si>
  <si>
    <t>360</t>
  </si>
  <si>
    <t>213</t>
  </si>
  <si>
    <t>998735193</t>
  </si>
  <si>
    <t>Příplatek k přesunu hmot tonážní 735 za zvětšený přesun do 500 m</t>
  </si>
  <si>
    <t>362</t>
  </si>
  <si>
    <t>783</t>
  </si>
  <si>
    <t>Dokončovací práce - nátěry</t>
  </si>
  <si>
    <t>101</t>
  </si>
  <si>
    <t>783314101</t>
  </si>
  <si>
    <t>Základní jednonásobný syntetický nátěr zámečnických konstrukcí</t>
  </si>
  <si>
    <t>364</t>
  </si>
  <si>
    <t>783315103</t>
  </si>
  <si>
    <t>Mezinátěr jednonásobný syntetický samozákladující zámečnických konstrukcí</t>
  </si>
  <si>
    <t>366</t>
  </si>
  <si>
    <t>103</t>
  </si>
  <si>
    <t>783317101</t>
  </si>
  <si>
    <t>Krycí jednonásobný syntetický standardní nátěr zámečnických konstrukcí</t>
  </si>
  <si>
    <t>368</t>
  </si>
  <si>
    <t>783614551</t>
  </si>
  <si>
    <t>Základní jednonásobný syntetický nátěr potrubí DN do 50 mm</t>
  </si>
  <si>
    <t>370</t>
  </si>
  <si>
    <t>105</t>
  </si>
  <si>
    <t>783614571</t>
  </si>
  <si>
    <t>Základní jednonásobný syntetický nátěr potrubí DN do 150 mm</t>
  </si>
  <si>
    <t>372</t>
  </si>
  <si>
    <t>117</t>
  </si>
  <si>
    <t>783615551</t>
  </si>
  <si>
    <t>Mezinátěr jednonásobný syntetický nátěr potrubí DN do 50 mm</t>
  </si>
  <si>
    <t>374</t>
  </si>
  <si>
    <t>107</t>
  </si>
  <si>
    <t>783615571</t>
  </si>
  <si>
    <t>Mezinátěr jednonásobný syntetický nátěr potrubí DN do 150 mm</t>
  </si>
  <si>
    <t>376</t>
  </si>
  <si>
    <t>783617601</t>
  </si>
  <si>
    <t>Krycí jednonásobný syntetický nátěr potrubí DN do 50 mm</t>
  </si>
  <si>
    <t>378</t>
  </si>
  <si>
    <t>109</t>
  </si>
  <si>
    <t>783617641</t>
  </si>
  <si>
    <t>Krycí jednonásobný syntetický nátěr potrubí DN do 150 mm</t>
  </si>
  <si>
    <t>380</t>
  </si>
  <si>
    <t>HZS</t>
  </si>
  <si>
    <t>Hodinové zúčtovací sazby</t>
  </si>
  <si>
    <t>233</t>
  </si>
  <si>
    <t>HZS1301</t>
  </si>
  <si>
    <t>Hodinová zúčtovací sazba zedník</t>
  </si>
  <si>
    <t>hod</t>
  </si>
  <si>
    <t>262144</t>
  </si>
  <si>
    <t>382</t>
  </si>
  <si>
    <t>271</t>
  </si>
  <si>
    <t>HZS4111</t>
  </si>
  <si>
    <t>Hodinová zúčtovací sazba řidič - odvoz demontovaného materiálu</t>
  </si>
  <si>
    <t>384</t>
  </si>
  <si>
    <t>HZS4211</t>
  </si>
  <si>
    <t>Hodinová zúčtovací sazba revizní technik - topná zkouška</t>
  </si>
  <si>
    <t>386</t>
  </si>
  <si>
    <t>VRN</t>
  </si>
  <si>
    <t>Vedlejší rozpočtové náklady</t>
  </si>
  <si>
    <t>5</t>
  </si>
  <si>
    <t>VRN9</t>
  </si>
  <si>
    <t>Ostatní náklady</t>
  </si>
  <si>
    <t>111</t>
  </si>
  <si>
    <t>091104000</t>
  </si>
  <si>
    <t>Stroje a zařízení nevyžadující montáž - nájem montážní plošina kč/den</t>
  </si>
  <si>
    <t>den</t>
  </si>
  <si>
    <t>388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</si>
</sst>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30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32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50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51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55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bazenliberec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REKONSTRUKCE A STAVEBNÍ ÚPRAVY MĚSTSKÉHO PLAVECKÉHO BAZÉNU V LIBERCI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12. 10. 2023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>Jiří Vik Tepelná technika</v>
      </c>
      <c r="AN89" s="70"/>
      <c r="AO89" s="70"/>
      <c r="AP89" s="70"/>
      <c r="AQ89" s="39"/>
      <c r="AR89" s="43"/>
      <c r="AS89" s="80" t="s">
        <v>57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>JVIK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58</v>
      </c>
      <c r="D92" s="93"/>
      <c r="E92" s="93"/>
      <c r="F92" s="93"/>
      <c r="G92" s="93"/>
      <c r="H92" s="94"/>
      <c r="I92" s="95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60</v>
      </c>
      <c r="AH92" s="93"/>
      <c r="AI92" s="93"/>
      <c r="AJ92" s="93"/>
      <c r="AK92" s="93"/>
      <c r="AL92" s="93"/>
      <c r="AM92" s="93"/>
      <c r="AN92" s="95" t="s">
        <v>61</v>
      </c>
      <c r="AO92" s="93"/>
      <c r="AP92" s="97"/>
      <c r="AQ92" s="98" t="s">
        <v>62</v>
      </c>
      <c r="AR92" s="43"/>
      <c r="AS92" s="99" t="s">
        <v>63</v>
      </c>
      <c r="AT92" s="100" t="s">
        <v>64</v>
      </c>
      <c r="AU92" s="100" t="s">
        <v>65</v>
      </c>
      <c r="AV92" s="100" t="s">
        <v>66</v>
      </c>
      <c r="AW92" s="100" t="s">
        <v>67</v>
      </c>
      <c r="AX92" s="100" t="s">
        <v>68</v>
      </c>
      <c r="AY92" s="100" t="s">
        <v>69</v>
      </c>
      <c r="AZ92" s="100" t="s">
        <v>70</v>
      </c>
      <c r="BA92" s="100" t="s">
        <v>71</v>
      </c>
      <c r="BB92" s="100" t="s">
        <v>72</v>
      </c>
      <c r="BC92" s="100" t="s">
        <v>73</v>
      </c>
      <c r="BD92" s="101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76</v>
      </c>
      <c r="BT94" s="116" t="s">
        <v>77</v>
      </c>
      <c r="BU94" s="117" t="s">
        <v>78</v>
      </c>
      <c r="BV94" s="116" t="s">
        <v>79</v>
      </c>
      <c r="BW94" s="116" t="s">
        <v>5</v>
      </c>
      <c r="BX94" s="116" t="s">
        <v>80</v>
      </c>
      <c r="CL94" s="116" t="s">
        <v>1</v>
      </c>
    </row>
    <row r="95" s="7" customFormat="1" ht="24.75" customHeight="1">
      <c r="A95" s="118" t="s">
        <v>81</v>
      </c>
      <c r="B95" s="119"/>
      <c r="C95" s="120"/>
      <c r="D95" s="121" t="s">
        <v>82</v>
      </c>
      <c r="E95" s="121"/>
      <c r="F95" s="121"/>
      <c r="G95" s="121"/>
      <c r="H95" s="121"/>
      <c r="I95" s="122"/>
      <c r="J95" s="121" t="s">
        <v>83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'bezenliberecut2 - zařízen...'!J30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84</v>
      </c>
      <c r="AR95" s="125"/>
      <c r="AS95" s="126">
        <v>0</v>
      </c>
      <c r="AT95" s="127">
        <f>ROUND(SUM(AV95:AW95),2)</f>
        <v>0</v>
      </c>
      <c r="AU95" s="128">
        <f>'bezenliberecut2 - zařízen...'!P127</f>
        <v>0</v>
      </c>
      <c r="AV95" s="127">
        <f>'bezenliberecut2 - zařízen...'!J33</f>
        <v>0</v>
      </c>
      <c r="AW95" s="127">
        <f>'bezenliberecut2 - zařízen...'!J34</f>
        <v>0</v>
      </c>
      <c r="AX95" s="127">
        <f>'bezenliberecut2 - zařízen...'!J35</f>
        <v>0</v>
      </c>
      <c r="AY95" s="127">
        <f>'bezenliberecut2 - zařízen...'!J36</f>
        <v>0</v>
      </c>
      <c r="AZ95" s="127">
        <f>'bezenliberecut2 - zařízen...'!F33</f>
        <v>0</v>
      </c>
      <c r="BA95" s="127">
        <f>'bezenliberecut2 - zařízen...'!F34</f>
        <v>0</v>
      </c>
      <c r="BB95" s="127">
        <f>'bezenliberecut2 - zařízen...'!F35</f>
        <v>0</v>
      </c>
      <c r="BC95" s="127">
        <f>'bezenliberecut2 - zařízen...'!F36</f>
        <v>0</v>
      </c>
      <c r="BD95" s="129">
        <f>'bezenliberecut2 - zařízen...'!F37</f>
        <v>0</v>
      </c>
      <c r="BE95" s="7"/>
      <c r="BT95" s="130" t="s">
        <v>85</v>
      </c>
      <c r="BV95" s="130" t="s">
        <v>79</v>
      </c>
      <c r="BW95" s="130" t="s">
        <v>86</v>
      </c>
      <c r="BX95" s="130" t="s">
        <v>5</v>
      </c>
      <c r="CL95" s="130" t="s">
        <v>1</v>
      </c>
      <c r="CM95" s="130" t="s">
        <v>87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XzC+ZrRsJhhNiS4FTHjTHEC/7gevzJp9MIU/o0UOphX9wCk+WE3v+E8e1MtygFCJoxiUiBx1UG5DINMx0ZGibQ==" hashValue="qGG9H42DOwJtqfitDkzsKuMhVJwc43lwDfTvFCgK4d1iuJyu1v/XlBHGuR7eSDDw6xU7VaiPPDC0DIMlUgYXD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bezenliberecut2 - zaříze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87</v>
      </c>
    </row>
    <row r="4" s="1" customFormat="1" ht="24.96" customHeight="1">
      <c r="B4" s="19"/>
      <c r="D4" s="133" t="s">
        <v>88</v>
      </c>
      <c r="L4" s="19"/>
      <c r="M4" s="134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5" t="s">
        <v>16</v>
      </c>
      <c r="L6" s="19"/>
    </row>
    <row r="7" s="1" customFormat="1" ht="16.5" customHeight="1">
      <c r="B7" s="19"/>
      <c r="E7" s="136" t="str">
        <f>'Rekapitulace stavby'!K6</f>
        <v>REKONSTRUKCE A STAVEBNÍ ÚPRAVY MĚSTSKÉHO PLAVECKÉHO BAZÉNU V LIBERCI</v>
      </c>
      <c r="F7" s="135"/>
      <c r="G7" s="135"/>
      <c r="H7" s="135"/>
      <c r="L7" s="19"/>
    </row>
    <row r="8" s="2" customFormat="1" ht="12" customHeight="1">
      <c r="A8" s="37"/>
      <c r="B8" s="43"/>
      <c r="C8" s="37"/>
      <c r="D8" s="135" t="s">
        <v>89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90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5" t="s">
        <v>18</v>
      </c>
      <c r="E11" s="37"/>
      <c r="F11" s="138" t="s">
        <v>1</v>
      </c>
      <c r="G11" s="37"/>
      <c r="H11" s="37"/>
      <c r="I11" s="135" t="s">
        <v>19</v>
      </c>
      <c r="J11" s="138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20</v>
      </c>
      <c r="E12" s="37"/>
      <c r="F12" s="138" t="s">
        <v>21</v>
      </c>
      <c r="G12" s="37"/>
      <c r="H12" s="37"/>
      <c r="I12" s="135" t="s">
        <v>22</v>
      </c>
      <c r="J12" s="139" t="str">
        <f>'Rekapitulace stavby'!AN8</f>
        <v>12. 10. 2023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5" t="s">
        <v>24</v>
      </c>
      <c r="E14" s="37"/>
      <c r="F14" s="37"/>
      <c r="G14" s="37"/>
      <c r="H14" s="37"/>
      <c r="I14" s="135" t="s">
        <v>25</v>
      </c>
      <c r="J14" s="138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tr">
        <f>IF('Rekapitulace stavby'!E11="","",'Rekapitulace stavby'!E11)</f>
        <v xml:space="preserve"> </v>
      </c>
      <c r="F15" s="37"/>
      <c r="G15" s="37"/>
      <c r="H15" s="37"/>
      <c r="I15" s="135" t="s">
        <v>26</v>
      </c>
      <c r="J15" s="138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5" t="s">
        <v>27</v>
      </c>
      <c r="E17" s="37"/>
      <c r="F17" s="37"/>
      <c r="G17" s="37"/>
      <c r="H17" s="37"/>
      <c r="I17" s="135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5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5" t="s">
        <v>29</v>
      </c>
      <c r="E20" s="37"/>
      <c r="F20" s="37"/>
      <c r="G20" s="37"/>
      <c r="H20" s="37"/>
      <c r="I20" s="135" t="s">
        <v>25</v>
      </c>
      <c r="J20" s="138" t="s">
        <v>30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31</v>
      </c>
      <c r="F21" s="37"/>
      <c r="G21" s="37"/>
      <c r="H21" s="37"/>
      <c r="I21" s="135" t="s">
        <v>26</v>
      </c>
      <c r="J21" s="138" t="s">
        <v>32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5" t="s">
        <v>34</v>
      </c>
      <c r="E23" s="37"/>
      <c r="F23" s="37"/>
      <c r="G23" s="37"/>
      <c r="H23" s="37"/>
      <c r="I23" s="135" t="s">
        <v>25</v>
      </c>
      <c r="J23" s="138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35</v>
      </c>
      <c r="F24" s="37"/>
      <c r="G24" s="37"/>
      <c r="H24" s="37"/>
      <c r="I24" s="135" t="s">
        <v>26</v>
      </c>
      <c r="J24" s="138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5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4"/>
      <c r="E29" s="144"/>
      <c r="F29" s="144"/>
      <c r="G29" s="144"/>
      <c r="H29" s="144"/>
      <c r="I29" s="144"/>
      <c r="J29" s="144"/>
      <c r="K29" s="14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37</v>
      </c>
      <c r="E30" s="37"/>
      <c r="F30" s="37"/>
      <c r="G30" s="37"/>
      <c r="H30" s="37"/>
      <c r="I30" s="37"/>
      <c r="J30" s="146">
        <f>ROUND(J127,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4"/>
      <c r="E31" s="144"/>
      <c r="F31" s="144"/>
      <c r="G31" s="144"/>
      <c r="H31" s="144"/>
      <c r="I31" s="144"/>
      <c r="J31" s="144"/>
      <c r="K31" s="14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39</v>
      </c>
      <c r="G32" s="37"/>
      <c r="H32" s="37"/>
      <c r="I32" s="147" t="s">
        <v>38</v>
      </c>
      <c r="J32" s="147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41</v>
      </c>
      <c r="E33" s="135" t="s">
        <v>42</v>
      </c>
      <c r="F33" s="149">
        <f>ROUND((SUM(BE127:BE427)),  2)</f>
        <v>0</v>
      </c>
      <c r="G33" s="37"/>
      <c r="H33" s="37"/>
      <c r="I33" s="150">
        <v>0.20999999999999999</v>
      </c>
      <c r="J33" s="149">
        <f>ROUND(((SUM(BE127:BE427))*I33),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5" t="s">
        <v>43</v>
      </c>
      <c r="F34" s="149">
        <f>ROUND((SUM(BF127:BF427)),  2)</f>
        <v>0</v>
      </c>
      <c r="G34" s="37"/>
      <c r="H34" s="37"/>
      <c r="I34" s="150">
        <v>0.14999999999999999</v>
      </c>
      <c r="J34" s="149">
        <f>ROUND(((SUM(BF127:BF427))*I34),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44</v>
      </c>
      <c r="F35" s="149">
        <f>ROUND((SUM(BG127:BG427)),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45</v>
      </c>
      <c r="F36" s="149">
        <f>ROUND((SUM(BH127:BH427)),  2)</f>
        <v>0</v>
      </c>
      <c r="G36" s="37"/>
      <c r="H36" s="37"/>
      <c r="I36" s="150">
        <v>0.14999999999999999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46</v>
      </c>
      <c r="F37" s="149">
        <f>ROUND((SUM(BI127:BI427)), 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8" t="s">
        <v>50</v>
      </c>
      <c r="E50" s="159"/>
      <c r="F50" s="159"/>
      <c r="G50" s="158" t="s">
        <v>51</v>
      </c>
      <c r="H50" s="159"/>
      <c r="I50" s="159"/>
      <c r="J50" s="159"/>
      <c r="K50" s="15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0" t="s">
        <v>52</v>
      </c>
      <c r="E61" s="161"/>
      <c r="F61" s="162" t="s">
        <v>53</v>
      </c>
      <c r="G61" s="160" t="s">
        <v>52</v>
      </c>
      <c r="H61" s="161"/>
      <c r="I61" s="161"/>
      <c r="J61" s="163" t="s">
        <v>53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8" t="s">
        <v>54</v>
      </c>
      <c r="E65" s="164"/>
      <c r="F65" s="164"/>
      <c r="G65" s="158" t="s">
        <v>55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0" t="s">
        <v>52</v>
      </c>
      <c r="E76" s="161"/>
      <c r="F76" s="162" t="s">
        <v>53</v>
      </c>
      <c r="G76" s="160" t="s">
        <v>52</v>
      </c>
      <c r="H76" s="161"/>
      <c r="I76" s="161"/>
      <c r="J76" s="163" t="s">
        <v>53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69" t="str">
        <f>E7</f>
        <v>REKONSTRUKCE A STAVEBNÍ ÚPRAVY MĚSTSKÉHO PLAVECKÉHO BAZÉNU V LIBERCI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bezenliberecut2 - zařízení pro vytápění staveb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12. 10. 2023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>Jiří Vik Tepelná technika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>JVIK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0" t="s">
        <v>92</v>
      </c>
      <c r="D94" s="171"/>
      <c r="E94" s="171"/>
      <c r="F94" s="171"/>
      <c r="G94" s="171"/>
      <c r="H94" s="171"/>
      <c r="I94" s="171"/>
      <c r="J94" s="172" t="s">
        <v>93</v>
      </c>
      <c r="K94" s="171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3" t="s">
        <v>94</v>
      </c>
      <c r="D96" s="39"/>
      <c r="E96" s="39"/>
      <c r="F96" s="39"/>
      <c r="G96" s="39"/>
      <c r="H96" s="39"/>
      <c r="I96" s="39"/>
      <c r="J96" s="109">
        <f>J127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95</v>
      </c>
    </row>
    <row r="97" s="9" customFormat="1" ht="24.96" customHeight="1">
      <c r="A97" s="9"/>
      <c r="B97" s="174"/>
      <c r="C97" s="175"/>
      <c r="D97" s="176" t="s">
        <v>96</v>
      </c>
      <c r="E97" s="177"/>
      <c r="F97" s="177"/>
      <c r="G97" s="177"/>
      <c r="H97" s="177"/>
      <c r="I97" s="177"/>
      <c r="J97" s="178">
        <f>J128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97</v>
      </c>
      <c r="E98" s="183"/>
      <c r="F98" s="183"/>
      <c r="G98" s="183"/>
      <c r="H98" s="183"/>
      <c r="I98" s="183"/>
      <c r="J98" s="184">
        <f>J129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98</v>
      </c>
      <c r="E99" s="183"/>
      <c r="F99" s="183"/>
      <c r="G99" s="183"/>
      <c r="H99" s="183"/>
      <c r="I99" s="183"/>
      <c r="J99" s="184">
        <f>J146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99</v>
      </c>
      <c r="E100" s="183"/>
      <c r="F100" s="183"/>
      <c r="G100" s="183"/>
      <c r="H100" s="183"/>
      <c r="I100" s="183"/>
      <c r="J100" s="184">
        <f>J149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0"/>
      <c r="C101" s="181"/>
      <c r="D101" s="182" t="s">
        <v>100</v>
      </c>
      <c r="E101" s="183"/>
      <c r="F101" s="183"/>
      <c r="G101" s="183"/>
      <c r="H101" s="183"/>
      <c r="I101" s="183"/>
      <c r="J101" s="184">
        <f>J165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0"/>
      <c r="C102" s="181"/>
      <c r="D102" s="182" t="s">
        <v>101</v>
      </c>
      <c r="E102" s="183"/>
      <c r="F102" s="183"/>
      <c r="G102" s="183"/>
      <c r="H102" s="183"/>
      <c r="I102" s="183"/>
      <c r="J102" s="184">
        <f>J282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0"/>
      <c r="C103" s="181"/>
      <c r="D103" s="182" t="s">
        <v>102</v>
      </c>
      <c r="E103" s="183"/>
      <c r="F103" s="183"/>
      <c r="G103" s="183"/>
      <c r="H103" s="183"/>
      <c r="I103" s="183"/>
      <c r="J103" s="184">
        <f>J363</f>
        <v>0</v>
      </c>
      <c r="K103" s="181"/>
      <c r="L103" s="18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0"/>
      <c r="C104" s="181"/>
      <c r="D104" s="182" t="s">
        <v>103</v>
      </c>
      <c r="E104" s="183"/>
      <c r="F104" s="183"/>
      <c r="G104" s="183"/>
      <c r="H104" s="183"/>
      <c r="I104" s="183"/>
      <c r="J104" s="184">
        <f>J411</f>
        <v>0</v>
      </c>
      <c r="K104" s="181"/>
      <c r="L104" s="18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4"/>
      <c r="C105" s="175"/>
      <c r="D105" s="176" t="s">
        <v>104</v>
      </c>
      <c r="E105" s="177"/>
      <c r="F105" s="177"/>
      <c r="G105" s="177"/>
      <c r="H105" s="177"/>
      <c r="I105" s="177"/>
      <c r="J105" s="178">
        <f>J421</f>
        <v>0</v>
      </c>
      <c r="K105" s="175"/>
      <c r="L105" s="17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74"/>
      <c r="C106" s="175"/>
      <c r="D106" s="176" t="s">
        <v>105</v>
      </c>
      <c r="E106" s="177"/>
      <c r="F106" s="177"/>
      <c r="G106" s="177"/>
      <c r="H106" s="177"/>
      <c r="I106" s="177"/>
      <c r="J106" s="178">
        <f>J425</f>
        <v>0</v>
      </c>
      <c r="K106" s="175"/>
      <c r="L106" s="17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0"/>
      <c r="C107" s="181"/>
      <c r="D107" s="182" t="s">
        <v>106</v>
      </c>
      <c r="E107" s="183"/>
      <c r="F107" s="183"/>
      <c r="G107" s="183"/>
      <c r="H107" s="183"/>
      <c r="I107" s="183"/>
      <c r="J107" s="184">
        <f>J426</f>
        <v>0</v>
      </c>
      <c r="K107" s="181"/>
      <c r="L107" s="18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7"/>
      <c r="C113" s="68"/>
      <c r="D113" s="68"/>
      <c r="E113" s="68"/>
      <c r="F113" s="68"/>
      <c r="G113" s="68"/>
      <c r="H113" s="68"/>
      <c r="I113" s="68"/>
      <c r="J113" s="68"/>
      <c r="K113" s="68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107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169" t="str">
        <f>E7</f>
        <v>REKONSTRUKCE A STAVEBNÍ ÚPRAVY MĚSTSKÉHO PLAVECKÉHO BAZÉNU V LIBERCI</v>
      </c>
      <c r="F117" s="31"/>
      <c r="G117" s="31"/>
      <c r="H117" s="31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89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E9</f>
        <v>bezenliberecut2 - zařízení pro vytápění staveb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F12</f>
        <v xml:space="preserve"> </v>
      </c>
      <c r="G121" s="39"/>
      <c r="H121" s="39"/>
      <c r="I121" s="31" t="s">
        <v>22</v>
      </c>
      <c r="J121" s="78" t="str">
        <f>IF(J12="","",J12)</f>
        <v>12. 10. 2023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5.65" customHeight="1">
      <c r="A123" s="37"/>
      <c r="B123" s="38"/>
      <c r="C123" s="31" t="s">
        <v>24</v>
      </c>
      <c r="D123" s="39"/>
      <c r="E123" s="39"/>
      <c r="F123" s="26" t="str">
        <f>E15</f>
        <v xml:space="preserve"> </v>
      </c>
      <c r="G123" s="39"/>
      <c r="H123" s="39"/>
      <c r="I123" s="31" t="s">
        <v>29</v>
      </c>
      <c r="J123" s="35" t="str">
        <f>E21</f>
        <v>Jiří Vik Tepelná technika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27</v>
      </c>
      <c r="D124" s="39"/>
      <c r="E124" s="39"/>
      <c r="F124" s="26" t="str">
        <f>IF(E18="","",E18)</f>
        <v>Vyplň údaj</v>
      </c>
      <c r="G124" s="39"/>
      <c r="H124" s="39"/>
      <c r="I124" s="31" t="s">
        <v>34</v>
      </c>
      <c r="J124" s="35" t="str">
        <f>E24</f>
        <v>JVIK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86"/>
      <c r="B126" s="187"/>
      <c r="C126" s="188" t="s">
        <v>108</v>
      </c>
      <c r="D126" s="189" t="s">
        <v>62</v>
      </c>
      <c r="E126" s="189" t="s">
        <v>58</v>
      </c>
      <c r="F126" s="189" t="s">
        <v>59</v>
      </c>
      <c r="G126" s="189" t="s">
        <v>109</v>
      </c>
      <c r="H126" s="189" t="s">
        <v>110</v>
      </c>
      <c r="I126" s="189" t="s">
        <v>111</v>
      </c>
      <c r="J126" s="190" t="s">
        <v>93</v>
      </c>
      <c r="K126" s="191" t="s">
        <v>112</v>
      </c>
      <c r="L126" s="192"/>
      <c r="M126" s="99" t="s">
        <v>1</v>
      </c>
      <c r="N126" s="100" t="s">
        <v>41</v>
      </c>
      <c r="O126" s="100" t="s">
        <v>113</v>
      </c>
      <c r="P126" s="100" t="s">
        <v>114</v>
      </c>
      <c r="Q126" s="100" t="s">
        <v>115</v>
      </c>
      <c r="R126" s="100" t="s">
        <v>116</v>
      </c>
      <c r="S126" s="100" t="s">
        <v>117</v>
      </c>
      <c r="T126" s="101" t="s">
        <v>118</v>
      </c>
      <c r="U126" s="186"/>
      <c r="V126" s="186"/>
      <c r="W126" s="186"/>
      <c r="X126" s="186"/>
      <c r="Y126" s="186"/>
      <c r="Z126" s="186"/>
      <c r="AA126" s="186"/>
      <c r="AB126" s="186"/>
      <c r="AC126" s="186"/>
      <c r="AD126" s="186"/>
      <c r="AE126" s="186"/>
    </row>
    <row r="127" s="2" customFormat="1" ht="22.8" customHeight="1">
      <c r="A127" s="37"/>
      <c r="B127" s="38"/>
      <c r="C127" s="106" t="s">
        <v>119</v>
      </c>
      <c r="D127" s="39"/>
      <c r="E127" s="39"/>
      <c r="F127" s="39"/>
      <c r="G127" s="39"/>
      <c r="H127" s="39"/>
      <c r="I127" s="39"/>
      <c r="J127" s="193">
        <f>BK127</f>
        <v>0</v>
      </c>
      <c r="K127" s="39"/>
      <c r="L127" s="43"/>
      <c r="M127" s="102"/>
      <c r="N127" s="194"/>
      <c r="O127" s="103"/>
      <c r="P127" s="195">
        <f>P128+P421+P425</f>
        <v>0</v>
      </c>
      <c r="Q127" s="103"/>
      <c r="R127" s="195">
        <f>R128+R421+R425</f>
        <v>0</v>
      </c>
      <c r="S127" s="103"/>
      <c r="T127" s="196">
        <f>T128+T421+T425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76</v>
      </c>
      <c r="AU127" s="16" t="s">
        <v>95</v>
      </c>
      <c r="BK127" s="197">
        <f>BK128+BK421+BK425</f>
        <v>0</v>
      </c>
    </row>
    <row r="128" s="12" customFormat="1" ht="25.92" customHeight="1">
      <c r="A128" s="12"/>
      <c r="B128" s="198"/>
      <c r="C128" s="199"/>
      <c r="D128" s="200" t="s">
        <v>76</v>
      </c>
      <c r="E128" s="201" t="s">
        <v>120</v>
      </c>
      <c r="F128" s="201" t="s">
        <v>121</v>
      </c>
      <c r="G128" s="199"/>
      <c r="H128" s="199"/>
      <c r="I128" s="202"/>
      <c r="J128" s="203">
        <f>BK128</f>
        <v>0</v>
      </c>
      <c r="K128" s="199"/>
      <c r="L128" s="204"/>
      <c r="M128" s="205"/>
      <c r="N128" s="206"/>
      <c r="O128" s="206"/>
      <c r="P128" s="207">
        <f>P129+P146+P149+P165+P282+P363+P411</f>
        <v>0</v>
      </c>
      <c r="Q128" s="206"/>
      <c r="R128" s="207">
        <f>R129+R146+R149+R165+R282+R363+R411</f>
        <v>0</v>
      </c>
      <c r="S128" s="206"/>
      <c r="T128" s="208">
        <f>T129+T146+T149+T165+T282+T363+T411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9" t="s">
        <v>87</v>
      </c>
      <c r="AT128" s="210" t="s">
        <v>76</v>
      </c>
      <c r="AU128" s="210" t="s">
        <v>77</v>
      </c>
      <c r="AY128" s="209" t="s">
        <v>122</v>
      </c>
      <c r="BK128" s="211">
        <f>BK129+BK146+BK149+BK165+BK282+BK363+BK411</f>
        <v>0</v>
      </c>
    </row>
    <row r="129" s="12" customFormat="1" ht="22.8" customHeight="1">
      <c r="A129" s="12"/>
      <c r="B129" s="198"/>
      <c r="C129" s="199"/>
      <c r="D129" s="200" t="s">
        <v>76</v>
      </c>
      <c r="E129" s="212" t="s">
        <v>123</v>
      </c>
      <c r="F129" s="212" t="s">
        <v>124</v>
      </c>
      <c r="G129" s="199"/>
      <c r="H129" s="199"/>
      <c r="I129" s="202"/>
      <c r="J129" s="213">
        <f>BK129</f>
        <v>0</v>
      </c>
      <c r="K129" s="199"/>
      <c r="L129" s="204"/>
      <c r="M129" s="205"/>
      <c r="N129" s="206"/>
      <c r="O129" s="206"/>
      <c r="P129" s="207">
        <f>SUM(P130:P145)</f>
        <v>0</v>
      </c>
      <c r="Q129" s="206"/>
      <c r="R129" s="207">
        <f>SUM(R130:R145)</f>
        <v>0</v>
      </c>
      <c r="S129" s="206"/>
      <c r="T129" s="208">
        <f>SUM(T130:T145)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9" t="s">
        <v>87</v>
      </c>
      <c r="AT129" s="210" t="s">
        <v>76</v>
      </c>
      <c r="AU129" s="210" t="s">
        <v>85</v>
      </c>
      <c r="AY129" s="209" t="s">
        <v>122</v>
      </c>
      <c r="BK129" s="211">
        <f>SUM(BK130:BK145)</f>
        <v>0</v>
      </c>
    </row>
    <row r="130" s="2" customFormat="1" ht="16.5" customHeight="1">
      <c r="A130" s="37"/>
      <c r="B130" s="38"/>
      <c r="C130" s="214" t="s">
        <v>125</v>
      </c>
      <c r="D130" s="214" t="s">
        <v>126</v>
      </c>
      <c r="E130" s="215" t="s">
        <v>127</v>
      </c>
      <c r="F130" s="216" t="s">
        <v>128</v>
      </c>
      <c r="G130" s="217" t="s">
        <v>129</v>
      </c>
      <c r="H130" s="218">
        <v>20</v>
      </c>
      <c r="I130" s="219"/>
      <c r="J130" s="220">
        <f>ROUND(I130*H130,2)</f>
        <v>0</v>
      </c>
      <c r="K130" s="221"/>
      <c r="L130" s="43"/>
      <c r="M130" s="222" t="s">
        <v>1</v>
      </c>
      <c r="N130" s="223" t="s">
        <v>42</v>
      </c>
      <c r="O130" s="90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6" t="s">
        <v>130</v>
      </c>
      <c r="AT130" s="226" t="s">
        <v>126</v>
      </c>
      <c r="AU130" s="226" t="s">
        <v>87</v>
      </c>
      <c r="AY130" s="16" t="s">
        <v>122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6" t="s">
        <v>85</v>
      </c>
      <c r="BK130" s="227">
        <f>ROUND(I130*H130,2)</f>
        <v>0</v>
      </c>
      <c r="BL130" s="16" t="s">
        <v>130</v>
      </c>
      <c r="BM130" s="226" t="s">
        <v>87</v>
      </c>
    </row>
    <row r="131" s="2" customFormat="1" ht="16.5" customHeight="1">
      <c r="A131" s="37"/>
      <c r="B131" s="38"/>
      <c r="C131" s="228" t="s">
        <v>131</v>
      </c>
      <c r="D131" s="228" t="s">
        <v>132</v>
      </c>
      <c r="E131" s="229" t="s">
        <v>133</v>
      </c>
      <c r="F131" s="230" t="s">
        <v>134</v>
      </c>
      <c r="G131" s="231" t="s">
        <v>129</v>
      </c>
      <c r="H131" s="232">
        <v>20</v>
      </c>
      <c r="I131" s="233"/>
      <c r="J131" s="234">
        <f>ROUND(I131*H131,2)</f>
        <v>0</v>
      </c>
      <c r="K131" s="235"/>
      <c r="L131" s="236"/>
      <c r="M131" s="237" t="s">
        <v>1</v>
      </c>
      <c r="N131" s="238" t="s">
        <v>42</v>
      </c>
      <c r="O131" s="90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6" t="s">
        <v>135</v>
      </c>
      <c r="AT131" s="226" t="s">
        <v>132</v>
      </c>
      <c r="AU131" s="226" t="s">
        <v>87</v>
      </c>
      <c r="AY131" s="16" t="s">
        <v>122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6" t="s">
        <v>85</v>
      </c>
      <c r="BK131" s="227">
        <f>ROUND(I131*H131,2)</f>
        <v>0</v>
      </c>
      <c r="BL131" s="16" t="s">
        <v>130</v>
      </c>
      <c r="BM131" s="226" t="s">
        <v>136</v>
      </c>
    </row>
    <row r="132" s="13" customFormat="1">
      <c r="A132" s="13"/>
      <c r="B132" s="239"/>
      <c r="C132" s="240"/>
      <c r="D132" s="241" t="s">
        <v>137</v>
      </c>
      <c r="E132" s="242" t="s">
        <v>1</v>
      </c>
      <c r="F132" s="243" t="s">
        <v>138</v>
      </c>
      <c r="G132" s="240"/>
      <c r="H132" s="244">
        <v>20</v>
      </c>
      <c r="I132" s="245"/>
      <c r="J132" s="240"/>
      <c r="K132" s="240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137</v>
      </c>
      <c r="AU132" s="250" t="s">
        <v>87</v>
      </c>
      <c r="AV132" s="13" t="s">
        <v>87</v>
      </c>
      <c r="AW132" s="13" t="s">
        <v>33</v>
      </c>
      <c r="AX132" s="13" t="s">
        <v>77</v>
      </c>
      <c r="AY132" s="250" t="s">
        <v>122</v>
      </c>
    </row>
    <row r="133" s="14" customFormat="1">
      <c r="A133" s="14"/>
      <c r="B133" s="251"/>
      <c r="C133" s="252"/>
      <c r="D133" s="241" t="s">
        <v>137</v>
      </c>
      <c r="E133" s="253" t="s">
        <v>1</v>
      </c>
      <c r="F133" s="254" t="s">
        <v>139</v>
      </c>
      <c r="G133" s="252"/>
      <c r="H133" s="255">
        <v>20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137</v>
      </c>
      <c r="AU133" s="261" t="s">
        <v>87</v>
      </c>
      <c r="AV133" s="14" t="s">
        <v>136</v>
      </c>
      <c r="AW133" s="14" t="s">
        <v>33</v>
      </c>
      <c r="AX133" s="14" t="s">
        <v>85</v>
      </c>
      <c r="AY133" s="261" t="s">
        <v>122</v>
      </c>
    </row>
    <row r="134" s="2" customFormat="1" ht="16.5" customHeight="1">
      <c r="A134" s="37"/>
      <c r="B134" s="38"/>
      <c r="C134" s="228" t="s">
        <v>140</v>
      </c>
      <c r="D134" s="228" t="s">
        <v>132</v>
      </c>
      <c r="E134" s="229" t="s">
        <v>141</v>
      </c>
      <c r="F134" s="230" t="s">
        <v>142</v>
      </c>
      <c r="G134" s="231" t="s">
        <v>129</v>
      </c>
      <c r="H134" s="232">
        <v>20</v>
      </c>
      <c r="I134" s="233"/>
      <c r="J134" s="234">
        <f>ROUND(I134*H134,2)</f>
        <v>0</v>
      </c>
      <c r="K134" s="235"/>
      <c r="L134" s="236"/>
      <c r="M134" s="237" t="s">
        <v>1</v>
      </c>
      <c r="N134" s="238" t="s">
        <v>42</v>
      </c>
      <c r="O134" s="90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6" t="s">
        <v>135</v>
      </c>
      <c r="AT134" s="226" t="s">
        <v>132</v>
      </c>
      <c r="AU134" s="226" t="s">
        <v>87</v>
      </c>
      <c r="AY134" s="16" t="s">
        <v>122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6" t="s">
        <v>85</v>
      </c>
      <c r="BK134" s="227">
        <f>ROUND(I134*H134,2)</f>
        <v>0</v>
      </c>
      <c r="BL134" s="16" t="s">
        <v>130</v>
      </c>
      <c r="BM134" s="226" t="s">
        <v>143</v>
      </c>
    </row>
    <row r="135" s="2" customFormat="1" ht="16.5" customHeight="1">
      <c r="A135" s="37"/>
      <c r="B135" s="38"/>
      <c r="C135" s="214" t="s">
        <v>144</v>
      </c>
      <c r="D135" s="214" t="s">
        <v>126</v>
      </c>
      <c r="E135" s="215" t="s">
        <v>145</v>
      </c>
      <c r="F135" s="216" t="s">
        <v>146</v>
      </c>
      <c r="G135" s="217" t="s">
        <v>129</v>
      </c>
      <c r="H135" s="218">
        <v>20</v>
      </c>
      <c r="I135" s="219"/>
      <c r="J135" s="220">
        <f>ROUND(I135*H135,2)</f>
        <v>0</v>
      </c>
      <c r="K135" s="221"/>
      <c r="L135" s="43"/>
      <c r="M135" s="222" t="s">
        <v>1</v>
      </c>
      <c r="N135" s="223" t="s">
        <v>42</v>
      </c>
      <c r="O135" s="90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6" t="s">
        <v>130</v>
      </c>
      <c r="AT135" s="226" t="s">
        <v>126</v>
      </c>
      <c r="AU135" s="226" t="s">
        <v>87</v>
      </c>
      <c r="AY135" s="16" t="s">
        <v>122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6" t="s">
        <v>85</v>
      </c>
      <c r="BK135" s="227">
        <f>ROUND(I135*H135,2)</f>
        <v>0</v>
      </c>
      <c r="BL135" s="16" t="s">
        <v>130</v>
      </c>
      <c r="BM135" s="226" t="s">
        <v>147</v>
      </c>
    </row>
    <row r="136" s="2" customFormat="1" ht="16.5" customHeight="1">
      <c r="A136" s="37"/>
      <c r="B136" s="38"/>
      <c r="C136" s="228" t="s">
        <v>148</v>
      </c>
      <c r="D136" s="228" t="s">
        <v>132</v>
      </c>
      <c r="E136" s="229" t="s">
        <v>149</v>
      </c>
      <c r="F136" s="230" t="s">
        <v>150</v>
      </c>
      <c r="G136" s="231" t="s">
        <v>151</v>
      </c>
      <c r="H136" s="232">
        <v>396</v>
      </c>
      <c r="I136" s="233"/>
      <c r="J136" s="234">
        <f>ROUND(I136*H136,2)</f>
        <v>0</v>
      </c>
      <c r="K136" s="235"/>
      <c r="L136" s="236"/>
      <c r="M136" s="237" t="s">
        <v>1</v>
      </c>
      <c r="N136" s="238" t="s">
        <v>42</v>
      </c>
      <c r="O136" s="90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6" t="s">
        <v>135</v>
      </c>
      <c r="AT136" s="226" t="s">
        <v>132</v>
      </c>
      <c r="AU136" s="226" t="s">
        <v>87</v>
      </c>
      <c r="AY136" s="16" t="s">
        <v>122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6" t="s">
        <v>85</v>
      </c>
      <c r="BK136" s="227">
        <f>ROUND(I136*H136,2)</f>
        <v>0</v>
      </c>
      <c r="BL136" s="16" t="s">
        <v>130</v>
      </c>
      <c r="BM136" s="226" t="s">
        <v>152</v>
      </c>
    </row>
    <row r="137" s="2" customFormat="1" ht="16.5" customHeight="1">
      <c r="A137" s="37"/>
      <c r="B137" s="38"/>
      <c r="C137" s="228" t="s">
        <v>153</v>
      </c>
      <c r="D137" s="228" t="s">
        <v>132</v>
      </c>
      <c r="E137" s="229" t="s">
        <v>154</v>
      </c>
      <c r="F137" s="230" t="s">
        <v>155</v>
      </c>
      <c r="G137" s="231" t="s">
        <v>151</v>
      </c>
      <c r="H137" s="232">
        <v>386</v>
      </c>
      <c r="I137" s="233"/>
      <c r="J137" s="234">
        <f>ROUND(I137*H137,2)</f>
        <v>0</v>
      </c>
      <c r="K137" s="235"/>
      <c r="L137" s="236"/>
      <c r="M137" s="237" t="s">
        <v>1</v>
      </c>
      <c r="N137" s="238" t="s">
        <v>42</v>
      </c>
      <c r="O137" s="90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6" t="s">
        <v>135</v>
      </c>
      <c r="AT137" s="226" t="s">
        <v>132</v>
      </c>
      <c r="AU137" s="226" t="s">
        <v>87</v>
      </c>
      <c r="AY137" s="16" t="s">
        <v>122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6" t="s">
        <v>85</v>
      </c>
      <c r="BK137" s="227">
        <f>ROUND(I137*H137,2)</f>
        <v>0</v>
      </c>
      <c r="BL137" s="16" t="s">
        <v>130</v>
      </c>
      <c r="BM137" s="226" t="s">
        <v>156</v>
      </c>
    </row>
    <row r="138" s="2" customFormat="1" ht="16.5" customHeight="1">
      <c r="A138" s="37"/>
      <c r="B138" s="38"/>
      <c r="C138" s="228" t="s">
        <v>157</v>
      </c>
      <c r="D138" s="228" t="s">
        <v>132</v>
      </c>
      <c r="E138" s="229" t="s">
        <v>158</v>
      </c>
      <c r="F138" s="230" t="s">
        <v>159</v>
      </c>
      <c r="G138" s="231" t="s">
        <v>151</v>
      </c>
      <c r="H138" s="232">
        <v>316</v>
      </c>
      <c r="I138" s="233"/>
      <c r="J138" s="234">
        <f>ROUND(I138*H138,2)</f>
        <v>0</v>
      </c>
      <c r="K138" s="235"/>
      <c r="L138" s="236"/>
      <c r="M138" s="237" t="s">
        <v>1</v>
      </c>
      <c r="N138" s="238" t="s">
        <v>42</v>
      </c>
      <c r="O138" s="90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6" t="s">
        <v>135</v>
      </c>
      <c r="AT138" s="226" t="s">
        <v>132</v>
      </c>
      <c r="AU138" s="226" t="s">
        <v>87</v>
      </c>
      <c r="AY138" s="16" t="s">
        <v>122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6" t="s">
        <v>85</v>
      </c>
      <c r="BK138" s="227">
        <f>ROUND(I138*H138,2)</f>
        <v>0</v>
      </c>
      <c r="BL138" s="16" t="s">
        <v>130</v>
      </c>
      <c r="BM138" s="226" t="s">
        <v>160</v>
      </c>
    </row>
    <row r="139" s="2" customFormat="1" ht="16.5" customHeight="1">
      <c r="A139" s="37"/>
      <c r="B139" s="38"/>
      <c r="C139" s="228" t="s">
        <v>161</v>
      </c>
      <c r="D139" s="228" t="s">
        <v>132</v>
      </c>
      <c r="E139" s="229" t="s">
        <v>162</v>
      </c>
      <c r="F139" s="230" t="s">
        <v>163</v>
      </c>
      <c r="G139" s="231" t="s">
        <v>151</v>
      </c>
      <c r="H139" s="232">
        <v>498</v>
      </c>
      <c r="I139" s="233"/>
      <c r="J139" s="234">
        <f>ROUND(I139*H139,2)</f>
        <v>0</v>
      </c>
      <c r="K139" s="235"/>
      <c r="L139" s="236"/>
      <c r="M139" s="237" t="s">
        <v>1</v>
      </c>
      <c r="N139" s="238" t="s">
        <v>42</v>
      </c>
      <c r="O139" s="90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6" t="s">
        <v>135</v>
      </c>
      <c r="AT139" s="226" t="s">
        <v>132</v>
      </c>
      <c r="AU139" s="226" t="s">
        <v>87</v>
      </c>
      <c r="AY139" s="16" t="s">
        <v>122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6" t="s">
        <v>85</v>
      </c>
      <c r="BK139" s="227">
        <f>ROUND(I139*H139,2)</f>
        <v>0</v>
      </c>
      <c r="BL139" s="16" t="s">
        <v>130</v>
      </c>
      <c r="BM139" s="226" t="s">
        <v>130</v>
      </c>
    </row>
    <row r="140" s="2" customFormat="1" ht="16.5" customHeight="1">
      <c r="A140" s="37"/>
      <c r="B140" s="38"/>
      <c r="C140" s="228" t="s">
        <v>164</v>
      </c>
      <c r="D140" s="228" t="s">
        <v>132</v>
      </c>
      <c r="E140" s="229" t="s">
        <v>165</v>
      </c>
      <c r="F140" s="230" t="s">
        <v>166</v>
      </c>
      <c r="G140" s="231" t="s">
        <v>151</v>
      </c>
      <c r="H140" s="232">
        <v>275</v>
      </c>
      <c r="I140" s="233"/>
      <c r="J140" s="234">
        <f>ROUND(I140*H140,2)</f>
        <v>0</v>
      </c>
      <c r="K140" s="235"/>
      <c r="L140" s="236"/>
      <c r="M140" s="237" t="s">
        <v>1</v>
      </c>
      <c r="N140" s="238" t="s">
        <v>42</v>
      </c>
      <c r="O140" s="90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6" t="s">
        <v>135</v>
      </c>
      <c r="AT140" s="226" t="s">
        <v>132</v>
      </c>
      <c r="AU140" s="226" t="s">
        <v>87</v>
      </c>
      <c r="AY140" s="16" t="s">
        <v>122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6" t="s">
        <v>85</v>
      </c>
      <c r="BK140" s="227">
        <f>ROUND(I140*H140,2)</f>
        <v>0</v>
      </c>
      <c r="BL140" s="16" t="s">
        <v>130</v>
      </c>
      <c r="BM140" s="226" t="s">
        <v>167</v>
      </c>
    </row>
    <row r="141" s="2" customFormat="1" ht="16.5" customHeight="1">
      <c r="A141" s="37"/>
      <c r="B141" s="38"/>
      <c r="C141" s="228" t="s">
        <v>168</v>
      </c>
      <c r="D141" s="228" t="s">
        <v>132</v>
      </c>
      <c r="E141" s="229" t="s">
        <v>169</v>
      </c>
      <c r="F141" s="230" t="s">
        <v>170</v>
      </c>
      <c r="G141" s="231" t="s">
        <v>151</v>
      </c>
      <c r="H141" s="232">
        <v>156</v>
      </c>
      <c r="I141" s="233"/>
      <c r="J141" s="234">
        <f>ROUND(I141*H141,2)</f>
        <v>0</v>
      </c>
      <c r="K141" s="235"/>
      <c r="L141" s="236"/>
      <c r="M141" s="237" t="s">
        <v>1</v>
      </c>
      <c r="N141" s="238" t="s">
        <v>42</v>
      </c>
      <c r="O141" s="90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6" t="s">
        <v>135</v>
      </c>
      <c r="AT141" s="226" t="s">
        <v>132</v>
      </c>
      <c r="AU141" s="226" t="s">
        <v>87</v>
      </c>
      <c r="AY141" s="16" t="s">
        <v>122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6" t="s">
        <v>85</v>
      </c>
      <c r="BK141" s="227">
        <f>ROUND(I141*H141,2)</f>
        <v>0</v>
      </c>
      <c r="BL141" s="16" t="s">
        <v>130</v>
      </c>
      <c r="BM141" s="226" t="s">
        <v>171</v>
      </c>
    </row>
    <row r="142" s="2" customFormat="1" ht="16.5" customHeight="1">
      <c r="A142" s="37"/>
      <c r="B142" s="38"/>
      <c r="C142" s="228" t="s">
        <v>172</v>
      </c>
      <c r="D142" s="228" t="s">
        <v>132</v>
      </c>
      <c r="E142" s="229" t="s">
        <v>173</v>
      </c>
      <c r="F142" s="230" t="s">
        <v>174</v>
      </c>
      <c r="G142" s="231" t="s">
        <v>151</v>
      </c>
      <c r="H142" s="232">
        <v>57</v>
      </c>
      <c r="I142" s="233"/>
      <c r="J142" s="234">
        <f>ROUND(I142*H142,2)</f>
        <v>0</v>
      </c>
      <c r="K142" s="235"/>
      <c r="L142" s="236"/>
      <c r="M142" s="237" t="s">
        <v>1</v>
      </c>
      <c r="N142" s="238" t="s">
        <v>42</v>
      </c>
      <c r="O142" s="90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6" t="s">
        <v>135</v>
      </c>
      <c r="AT142" s="226" t="s">
        <v>132</v>
      </c>
      <c r="AU142" s="226" t="s">
        <v>87</v>
      </c>
      <c r="AY142" s="16" t="s">
        <v>122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6" t="s">
        <v>85</v>
      </c>
      <c r="BK142" s="227">
        <f>ROUND(I142*H142,2)</f>
        <v>0</v>
      </c>
      <c r="BL142" s="16" t="s">
        <v>130</v>
      </c>
      <c r="BM142" s="226" t="s">
        <v>175</v>
      </c>
    </row>
    <row r="143" s="2" customFormat="1" ht="21.75" customHeight="1">
      <c r="A143" s="37"/>
      <c r="B143" s="38"/>
      <c r="C143" s="214" t="s">
        <v>176</v>
      </c>
      <c r="D143" s="214" t="s">
        <v>126</v>
      </c>
      <c r="E143" s="215" t="s">
        <v>177</v>
      </c>
      <c r="F143" s="216" t="s">
        <v>178</v>
      </c>
      <c r="G143" s="217" t="s">
        <v>151</v>
      </c>
      <c r="H143" s="218">
        <v>1984</v>
      </c>
      <c r="I143" s="219"/>
      <c r="J143" s="220">
        <f>ROUND(I143*H143,2)</f>
        <v>0</v>
      </c>
      <c r="K143" s="221"/>
      <c r="L143" s="43"/>
      <c r="M143" s="222" t="s">
        <v>1</v>
      </c>
      <c r="N143" s="223" t="s">
        <v>42</v>
      </c>
      <c r="O143" s="90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6" t="s">
        <v>130</v>
      </c>
      <c r="AT143" s="226" t="s">
        <v>126</v>
      </c>
      <c r="AU143" s="226" t="s">
        <v>87</v>
      </c>
      <c r="AY143" s="16" t="s">
        <v>122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6" t="s">
        <v>85</v>
      </c>
      <c r="BK143" s="227">
        <f>ROUND(I143*H143,2)</f>
        <v>0</v>
      </c>
      <c r="BL143" s="16" t="s">
        <v>130</v>
      </c>
      <c r="BM143" s="226" t="s">
        <v>179</v>
      </c>
    </row>
    <row r="144" s="13" customFormat="1">
      <c r="A144" s="13"/>
      <c r="B144" s="239"/>
      <c r="C144" s="240"/>
      <c r="D144" s="241" t="s">
        <v>137</v>
      </c>
      <c r="E144" s="242" t="s">
        <v>1</v>
      </c>
      <c r="F144" s="243" t="s">
        <v>180</v>
      </c>
      <c r="G144" s="240"/>
      <c r="H144" s="244">
        <v>1984</v>
      </c>
      <c r="I144" s="245"/>
      <c r="J144" s="240"/>
      <c r="K144" s="240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137</v>
      </c>
      <c r="AU144" s="250" t="s">
        <v>87</v>
      </c>
      <c r="AV144" s="13" t="s">
        <v>87</v>
      </c>
      <c r="AW144" s="13" t="s">
        <v>33</v>
      </c>
      <c r="AX144" s="13" t="s">
        <v>77</v>
      </c>
      <c r="AY144" s="250" t="s">
        <v>122</v>
      </c>
    </row>
    <row r="145" s="14" customFormat="1">
      <c r="A145" s="14"/>
      <c r="B145" s="251"/>
      <c r="C145" s="252"/>
      <c r="D145" s="241" t="s">
        <v>137</v>
      </c>
      <c r="E145" s="253" t="s">
        <v>1</v>
      </c>
      <c r="F145" s="254" t="s">
        <v>139</v>
      </c>
      <c r="G145" s="252"/>
      <c r="H145" s="255">
        <v>1984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137</v>
      </c>
      <c r="AU145" s="261" t="s">
        <v>87</v>
      </c>
      <c r="AV145" s="14" t="s">
        <v>136</v>
      </c>
      <c r="AW145" s="14" t="s">
        <v>33</v>
      </c>
      <c r="AX145" s="14" t="s">
        <v>85</v>
      </c>
      <c r="AY145" s="261" t="s">
        <v>122</v>
      </c>
    </row>
    <row r="146" s="12" customFormat="1" ht="22.8" customHeight="1">
      <c r="A146" s="12"/>
      <c r="B146" s="198"/>
      <c r="C146" s="199"/>
      <c r="D146" s="200" t="s">
        <v>76</v>
      </c>
      <c r="E146" s="212" t="s">
        <v>181</v>
      </c>
      <c r="F146" s="212" t="s">
        <v>182</v>
      </c>
      <c r="G146" s="199"/>
      <c r="H146" s="199"/>
      <c r="I146" s="202"/>
      <c r="J146" s="213">
        <f>BK146</f>
        <v>0</v>
      </c>
      <c r="K146" s="199"/>
      <c r="L146" s="204"/>
      <c r="M146" s="205"/>
      <c r="N146" s="206"/>
      <c r="O146" s="206"/>
      <c r="P146" s="207">
        <f>SUM(P147:P148)</f>
        <v>0</v>
      </c>
      <c r="Q146" s="206"/>
      <c r="R146" s="207">
        <f>SUM(R147:R148)</f>
        <v>0</v>
      </c>
      <c r="S146" s="206"/>
      <c r="T146" s="208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9" t="s">
        <v>87</v>
      </c>
      <c r="AT146" s="210" t="s">
        <v>76</v>
      </c>
      <c r="AU146" s="210" t="s">
        <v>85</v>
      </c>
      <c r="AY146" s="209" t="s">
        <v>122</v>
      </c>
      <c r="BK146" s="211">
        <f>SUM(BK147:BK148)</f>
        <v>0</v>
      </c>
    </row>
    <row r="147" s="2" customFormat="1" ht="16.5" customHeight="1">
      <c r="A147" s="37"/>
      <c r="B147" s="38"/>
      <c r="C147" s="214" t="s">
        <v>183</v>
      </c>
      <c r="D147" s="214" t="s">
        <v>126</v>
      </c>
      <c r="E147" s="215" t="s">
        <v>184</v>
      </c>
      <c r="F147" s="216" t="s">
        <v>185</v>
      </c>
      <c r="G147" s="217" t="s">
        <v>186</v>
      </c>
      <c r="H147" s="218">
        <v>30</v>
      </c>
      <c r="I147" s="219"/>
      <c r="J147" s="220">
        <f>ROUND(I147*H147,2)</f>
        <v>0</v>
      </c>
      <c r="K147" s="221"/>
      <c r="L147" s="43"/>
      <c r="M147" s="222" t="s">
        <v>1</v>
      </c>
      <c r="N147" s="223" t="s">
        <v>42</v>
      </c>
      <c r="O147" s="90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6" t="s">
        <v>130</v>
      </c>
      <c r="AT147" s="226" t="s">
        <v>126</v>
      </c>
      <c r="AU147" s="226" t="s">
        <v>87</v>
      </c>
      <c r="AY147" s="16" t="s">
        <v>122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6" t="s">
        <v>85</v>
      </c>
      <c r="BK147" s="227">
        <f>ROUND(I147*H147,2)</f>
        <v>0</v>
      </c>
      <c r="BL147" s="16" t="s">
        <v>130</v>
      </c>
      <c r="BM147" s="226" t="s">
        <v>187</v>
      </c>
    </row>
    <row r="148" s="2" customFormat="1" ht="16.5" customHeight="1">
      <c r="A148" s="37"/>
      <c r="B148" s="38"/>
      <c r="C148" s="214" t="s">
        <v>188</v>
      </c>
      <c r="D148" s="214" t="s">
        <v>126</v>
      </c>
      <c r="E148" s="215" t="s">
        <v>189</v>
      </c>
      <c r="F148" s="216" t="s">
        <v>190</v>
      </c>
      <c r="G148" s="217" t="s">
        <v>186</v>
      </c>
      <c r="H148" s="218">
        <v>38</v>
      </c>
      <c r="I148" s="219"/>
      <c r="J148" s="220">
        <f>ROUND(I148*H148,2)</f>
        <v>0</v>
      </c>
      <c r="K148" s="221"/>
      <c r="L148" s="43"/>
      <c r="M148" s="222" t="s">
        <v>1</v>
      </c>
      <c r="N148" s="223" t="s">
        <v>42</v>
      </c>
      <c r="O148" s="90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6" t="s">
        <v>130</v>
      </c>
      <c r="AT148" s="226" t="s">
        <v>126</v>
      </c>
      <c r="AU148" s="226" t="s">
        <v>87</v>
      </c>
      <c r="AY148" s="16" t="s">
        <v>122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6" t="s">
        <v>85</v>
      </c>
      <c r="BK148" s="227">
        <f>ROUND(I148*H148,2)</f>
        <v>0</v>
      </c>
      <c r="BL148" s="16" t="s">
        <v>130</v>
      </c>
      <c r="BM148" s="226" t="s">
        <v>191</v>
      </c>
    </row>
    <row r="149" s="12" customFormat="1" ht="22.8" customHeight="1">
      <c r="A149" s="12"/>
      <c r="B149" s="198"/>
      <c r="C149" s="199"/>
      <c r="D149" s="200" t="s">
        <v>76</v>
      </c>
      <c r="E149" s="212" t="s">
        <v>192</v>
      </c>
      <c r="F149" s="212" t="s">
        <v>193</v>
      </c>
      <c r="G149" s="199"/>
      <c r="H149" s="199"/>
      <c r="I149" s="202"/>
      <c r="J149" s="213">
        <f>BK149</f>
        <v>0</v>
      </c>
      <c r="K149" s="199"/>
      <c r="L149" s="204"/>
      <c r="M149" s="205"/>
      <c r="N149" s="206"/>
      <c r="O149" s="206"/>
      <c r="P149" s="207">
        <f>SUM(P150:P164)</f>
        <v>0</v>
      </c>
      <c r="Q149" s="206"/>
      <c r="R149" s="207">
        <f>SUM(R150:R164)</f>
        <v>0</v>
      </c>
      <c r="S149" s="206"/>
      <c r="T149" s="208">
        <f>SUM(T150:T164)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9" t="s">
        <v>87</v>
      </c>
      <c r="AT149" s="210" t="s">
        <v>76</v>
      </c>
      <c r="AU149" s="210" t="s">
        <v>85</v>
      </c>
      <c r="AY149" s="209" t="s">
        <v>122</v>
      </c>
      <c r="BK149" s="211">
        <f>SUM(BK150:BK164)</f>
        <v>0</v>
      </c>
    </row>
    <row r="150" s="2" customFormat="1" ht="24.15" customHeight="1">
      <c r="A150" s="37"/>
      <c r="B150" s="38"/>
      <c r="C150" s="214" t="s">
        <v>194</v>
      </c>
      <c r="D150" s="214" t="s">
        <v>126</v>
      </c>
      <c r="E150" s="215" t="s">
        <v>195</v>
      </c>
      <c r="F150" s="216" t="s">
        <v>196</v>
      </c>
      <c r="G150" s="217" t="s">
        <v>197</v>
      </c>
      <c r="H150" s="218">
        <v>1</v>
      </c>
      <c r="I150" s="219"/>
      <c r="J150" s="220">
        <f>ROUND(I150*H150,2)</f>
        <v>0</v>
      </c>
      <c r="K150" s="221"/>
      <c r="L150" s="43"/>
      <c r="M150" s="222" t="s">
        <v>1</v>
      </c>
      <c r="N150" s="223" t="s">
        <v>42</v>
      </c>
      <c r="O150" s="90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6" t="s">
        <v>130</v>
      </c>
      <c r="AT150" s="226" t="s">
        <v>126</v>
      </c>
      <c r="AU150" s="226" t="s">
        <v>87</v>
      </c>
      <c r="AY150" s="16" t="s">
        <v>122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6" t="s">
        <v>85</v>
      </c>
      <c r="BK150" s="227">
        <f>ROUND(I150*H150,2)</f>
        <v>0</v>
      </c>
      <c r="BL150" s="16" t="s">
        <v>130</v>
      </c>
      <c r="BM150" s="226" t="s">
        <v>198</v>
      </c>
    </row>
    <row r="151" s="2" customFormat="1" ht="16.5" customHeight="1">
      <c r="A151" s="37"/>
      <c r="B151" s="38"/>
      <c r="C151" s="214" t="s">
        <v>7</v>
      </c>
      <c r="D151" s="214" t="s">
        <v>126</v>
      </c>
      <c r="E151" s="215" t="s">
        <v>199</v>
      </c>
      <c r="F151" s="216" t="s">
        <v>200</v>
      </c>
      <c r="G151" s="217" t="s">
        <v>197</v>
      </c>
      <c r="H151" s="218">
        <v>100</v>
      </c>
      <c r="I151" s="219"/>
      <c r="J151" s="220">
        <f>ROUND(I151*H151,2)</f>
        <v>0</v>
      </c>
      <c r="K151" s="221"/>
      <c r="L151" s="43"/>
      <c r="M151" s="222" t="s">
        <v>1</v>
      </c>
      <c r="N151" s="223" t="s">
        <v>42</v>
      </c>
      <c r="O151" s="90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6" t="s">
        <v>130</v>
      </c>
      <c r="AT151" s="226" t="s">
        <v>126</v>
      </c>
      <c r="AU151" s="226" t="s">
        <v>87</v>
      </c>
      <c r="AY151" s="16" t="s">
        <v>122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6" t="s">
        <v>85</v>
      </c>
      <c r="BK151" s="227">
        <f>ROUND(I151*H151,2)</f>
        <v>0</v>
      </c>
      <c r="BL151" s="16" t="s">
        <v>130</v>
      </c>
      <c r="BM151" s="226" t="s">
        <v>135</v>
      </c>
    </row>
    <row r="152" s="2" customFormat="1" ht="16.5" customHeight="1">
      <c r="A152" s="37"/>
      <c r="B152" s="38"/>
      <c r="C152" s="214" t="s">
        <v>175</v>
      </c>
      <c r="D152" s="214" t="s">
        <v>126</v>
      </c>
      <c r="E152" s="215" t="s">
        <v>201</v>
      </c>
      <c r="F152" s="216" t="s">
        <v>202</v>
      </c>
      <c r="G152" s="217" t="s">
        <v>197</v>
      </c>
      <c r="H152" s="218">
        <v>3</v>
      </c>
      <c r="I152" s="219"/>
      <c r="J152" s="220">
        <f>ROUND(I152*H152,2)</f>
        <v>0</v>
      </c>
      <c r="K152" s="221"/>
      <c r="L152" s="43"/>
      <c r="M152" s="222" t="s">
        <v>1</v>
      </c>
      <c r="N152" s="223" t="s">
        <v>42</v>
      </c>
      <c r="O152" s="90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6" t="s">
        <v>130</v>
      </c>
      <c r="AT152" s="226" t="s">
        <v>126</v>
      </c>
      <c r="AU152" s="226" t="s">
        <v>87</v>
      </c>
      <c r="AY152" s="16" t="s">
        <v>122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6" t="s">
        <v>85</v>
      </c>
      <c r="BK152" s="227">
        <f>ROUND(I152*H152,2)</f>
        <v>0</v>
      </c>
      <c r="BL152" s="16" t="s">
        <v>130</v>
      </c>
      <c r="BM152" s="226" t="s">
        <v>203</v>
      </c>
    </row>
    <row r="153" s="2" customFormat="1" ht="16.5" customHeight="1">
      <c r="A153" s="37"/>
      <c r="B153" s="38"/>
      <c r="C153" s="214" t="s">
        <v>204</v>
      </c>
      <c r="D153" s="214" t="s">
        <v>126</v>
      </c>
      <c r="E153" s="215" t="s">
        <v>205</v>
      </c>
      <c r="F153" s="216" t="s">
        <v>206</v>
      </c>
      <c r="G153" s="217" t="s">
        <v>186</v>
      </c>
      <c r="H153" s="218">
        <v>3</v>
      </c>
      <c r="I153" s="219"/>
      <c r="J153" s="220">
        <f>ROUND(I153*H153,2)</f>
        <v>0</v>
      </c>
      <c r="K153" s="221"/>
      <c r="L153" s="43"/>
      <c r="M153" s="222" t="s">
        <v>1</v>
      </c>
      <c r="N153" s="223" t="s">
        <v>42</v>
      </c>
      <c r="O153" s="90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6" t="s">
        <v>130</v>
      </c>
      <c r="AT153" s="226" t="s">
        <v>126</v>
      </c>
      <c r="AU153" s="226" t="s">
        <v>87</v>
      </c>
      <c r="AY153" s="16" t="s">
        <v>122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6" t="s">
        <v>85</v>
      </c>
      <c r="BK153" s="227">
        <f>ROUND(I153*H153,2)</f>
        <v>0</v>
      </c>
      <c r="BL153" s="16" t="s">
        <v>130</v>
      </c>
      <c r="BM153" s="226" t="s">
        <v>207</v>
      </c>
    </row>
    <row r="154" s="2" customFormat="1" ht="16.5" customHeight="1">
      <c r="A154" s="37"/>
      <c r="B154" s="38"/>
      <c r="C154" s="214" t="s">
        <v>208</v>
      </c>
      <c r="D154" s="214" t="s">
        <v>126</v>
      </c>
      <c r="E154" s="215" t="s">
        <v>209</v>
      </c>
      <c r="F154" s="216" t="s">
        <v>210</v>
      </c>
      <c r="G154" s="217" t="s">
        <v>186</v>
      </c>
      <c r="H154" s="218">
        <v>3</v>
      </c>
      <c r="I154" s="219"/>
      <c r="J154" s="220">
        <f>ROUND(I154*H154,2)</f>
        <v>0</v>
      </c>
      <c r="K154" s="221"/>
      <c r="L154" s="43"/>
      <c r="M154" s="222" t="s">
        <v>1</v>
      </c>
      <c r="N154" s="223" t="s">
        <v>42</v>
      </c>
      <c r="O154" s="90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6" t="s">
        <v>130</v>
      </c>
      <c r="AT154" s="226" t="s">
        <v>126</v>
      </c>
      <c r="AU154" s="226" t="s">
        <v>87</v>
      </c>
      <c r="AY154" s="16" t="s">
        <v>122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6" t="s">
        <v>85</v>
      </c>
      <c r="BK154" s="227">
        <f>ROUND(I154*H154,2)</f>
        <v>0</v>
      </c>
      <c r="BL154" s="16" t="s">
        <v>130</v>
      </c>
      <c r="BM154" s="226" t="s">
        <v>211</v>
      </c>
    </row>
    <row r="155" s="2" customFormat="1" ht="16.5" customHeight="1">
      <c r="A155" s="37"/>
      <c r="B155" s="38"/>
      <c r="C155" s="214" t="s">
        <v>212</v>
      </c>
      <c r="D155" s="214" t="s">
        <v>126</v>
      </c>
      <c r="E155" s="215" t="s">
        <v>213</v>
      </c>
      <c r="F155" s="216" t="s">
        <v>214</v>
      </c>
      <c r="G155" s="217" t="s">
        <v>186</v>
      </c>
      <c r="H155" s="218">
        <v>3</v>
      </c>
      <c r="I155" s="219"/>
      <c r="J155" s="220">
        <f>ROUND(I155*H155,2)</f>
        <v>0</v>
      </c>
      <c r="K155" s="221"/>
      <c r="L155" s="43"/>
      <c r="M155" s="222" t="s">
        <v>1</v>
      </c>
      <c r="N155" s="223" t="s">
        <v>42</v>
      </c>
      <c r="O155" s="90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6" t="s">
        <v>130</v>
      </c>
      <c r="AT155" s="226" t="s">
        <v>126</v>
      </c>
      <c r="AU155" s="226" t="s">
        <v>87</v>
      </c>
      <c r="AY155" s="16" t="s">
        <v>122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6" t="s">
        <v>85</v>
      </c>
      <c r="BK155" s="227">
        <f>ROUND(I155*H155,2)</f>
        <v>0</v>
      </c>
      <c r="BL155" s="16" t="s">
        <v>130</v>
      </c>
      <c r="BM155" s="226" t="s">
        <v>215</v>
      </c>
    </row>
    <row r="156" s="2" customFormat="1" ht="16.5" customHeight="1">
      <c r="A156" s="37"/>
      <c r="B156" s="38"/>
      <c r="C156" s="214" t="s">
        <v>216</v>
      </c>
      <c r="D156" s="214" t="s">
        <v>126</v>
      </c>
      <c r="E156" s="215" t="s">
        <v>217</v>
      </c>
      <c r="F156" s="216" t="s">
        <v>218</v>
      </c>
      <c r="G156" s="217" t="s">
        <v>219</v>
      </c>
      <c r="H156" s="218">
        <v>3</v>
      </c>
      <c r="I156" s="219"/>
      <c r="J156" s="220">
        <f>ROUND(I156*H156,2)</f>
        <v>0</v>
      </c>
      <c r="K156" s="221"/>
      <c r="L156" s="43"/>
      <c r="M156" s="222" t="s">
        <v>1</v>
      </c>
      <c r="N156" s="223" t="s">
        <v>42</v>
      </c>
      <c r="O156" s="90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6" t="s">
        <v>130</v>
      </c>
      <c r="AT156" s="226" t="s">
        <v>126</v>
      </c>
      <c r="AU156" s="226" t="s">
        <v>87</v>
      </c>
      <c r="AY156" s="16" t="s">
        <v>122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6" t="s">
        <v>85</v>
      </c>
      <c r="BK156" s="227">
        <f>ROUND(I156*H156,2)</f>
        <v>0</v>
      </c>
      <c r="BL156" s="16" t="s">
        <v>130</v>
      </c>
      <c r="BM156" s="226" t="s">
        <v>220</v>
      </c>
    </row>
    <row r="157" s="2" customFormat="1" ht="24.15" customHeight="1">
      <c r="A157" s="37"/>
      <c r="B157" s="38"/>
      <c r="C157" s="214" t="s">
        <v>221</v>
      </c>
      <c r="D157" s="214" t="s">
        <v>126</v>
      </c>
      <c r="E157" s="215" t="s">
        <v>222</v>
      </c>
      <c r="F157" s="216" t="s">
        <v>223</v>
      </c>
      <c r="G157" s="217" t="s">
        <v>219</v>
      </c>
      <c r="H157" s="218">
        <v>1</v>
      </c>
      <c r="I157" s="219"/>
      <c r="J157" s="220">
        <f>ROUND(I157*H157,2)</f>
        <v>0</v>
      </c>
      <c r="K157" s="221"/>
      <c r="L157" s="43"/>
      <c r="M157" s="222" t="s">
        <v>1</v>
      </c>
      <c r="N157" s="223" t="s">
        <v>42</v>
      </c>
      <c r="O157" s="90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6" t="s">
        <v>130</v>
      </c>
      <c r="AT157" s="226" t="s">
        <v>126</v>
      </c>
      <c r="AU157" s="226" t="s">
        <v>87</v>
      </c>
      <c r="AY157" s="16" t="s">
        <v>122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6" t="s">
        <v>85</v>
      </c>
      <c r="BK157" s="227">
        <f>ROUND(I157*H157,2)</f>
        <v>0</v>
      </c>
      <c r="BL157" s="16" t="s">
        <v>130</v>
      </c>
      <c r="BM157" s="226" t="s">
        <v>224</v>
      </c>
    </row>
    <row r="158" s="2" customFormat="1" ht="24.15" customHeight="1">
      <c r="A158" s="37"/>
      <c r="B158" s="38"/>
      <c r="C158" s="214" t="s">
        <v>225</v>
      </c>
      <c r="D158" s="214" t="s">
        <v>126</v>
      </c>
      <c r="E158" s="215" t="s">
        <v>226</v>
      </c>
      <c r="F158" s="216" t="s">
        <v>227</v>
      </c>
      <c r="G158" s="217" t="s">
        <v>219</v>
      </c>
      <c r="H158" s="218">
        <v>1</v>
      </c>
      <c r="I158" s="219"/>
      <c r="J158" s="220">
        <f>ROUND(I158*H158,2)</f>
        <v>0</v>
      </c>
      <c r="K158" s="221"/>
      <c r="L158" s="43"/>
      <c r="M158" s="222" t="s">
        <v>1</v>
      </c>
      <c r="N158" s="223" t="s">
        <v>42</v>
      </c>
      <c r="O158" s="90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6" t="s">
        <v>130</v>
      </c>
      <c r="AT158" s="226" t="s">
        <v>126</v>
      </c>
      <c r="AU158" s="226" t="s">
        <v>87</v>
      </c>
      <c r="AY158" s="16" t="s">
        <v>122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6" t="s">
        <v>85</v>
      </c>
      <c r="BK158" s="227">
        <f>ROUND(I158*H158,2)</f>
        <v>0</v>
      </c>
      <c r="BL158" s="16" t="s">
        <v>130</v>
      </c>
      <c r="BM158" s="226" t="s">
        <v>228</v>
      </c>
    </row>
    <row r="159" s="2" customFormat="1" ht="16.5" customHeight="1">
      <c r="A159" s="37"/>
      <c r="B159" s="38"/>
      <c r="C159" s="214" t="s">
        <v>229</v>
      </c>
      <c r="D159" s="214" t="s">
        <v>126</v>
      </c>
      <c r="E159" s="215" t="s">
        <v>230</v>
      </c>
      <c r="F159" s="216" t="s">
        <v>231</v>
      </c>
      <c r="G159" s="217" t="s">
        <v>186</v>
      </c>
      <c r="H159" s="218">
        <v>1</v>
      </c>
      <c r="I159" s="219"/>
      <c r="J159" s="220">
        <f>ROUND(I159*H159,2)</f>
        <v>0</v>
      </c>
      <c r="K159" s="221"/>
      <c r="L159" s="43"/>
      <c r="M159" s="222" t="s">
        <v>1</v>
      </c>
      <c r="N159" s="223" t="s">
        <v>42</v>
      </c>
      <c r="O159" s="90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6" t="s">
        <v>130</v>
      </c>
      <c r="AT159" s="226" t="s">
        <v>126</v>
      </c>
      <c r="AU159" s="226" t="s">
        <v>87</v>
      </c>
      <c r="AY159" s="16" t="s">
        <v>122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6" t="s">
        <v>85</v>
      </c>
      <c r="BK159" s="227">
        <f>ROUND(I159*H159,2)</f>
        <v>0</v>
      </c>
      <c r="BL159" s="16" t="s">
        <v>130</v>
      </c>
      <c r="BM159" s="226" t="s">
        <v>232</v>
      </c>
    </row>
    <row r="160" s="2" customFormat="1" ht="16.5" customHeight="1">
      <c r="A160" s="37"/>
      <c r="B160" s="38"/>
      <c r="C160" s="214" t="s">
        <v>233</v>
      </c>
      <c r="D160" s="214" t="s">
        <v>126</v>
      </c>
      <c r="E160" s="215" t="s">
        <v>234</v>
      </c>
      <c r="F160" s="216" t="s">
        <v>235</v>
      </c>
      <c r="G160" s="217" t="s">
        <v>186</v>
      </c>
      <c r="H160" s="218">
        <v>1</v>
      </c>
      <c r="I160" s="219"/>
      <c r="J160" s="220">
        <f>ROUND(I160*H160,2)</f>
        <v>0</v>
      </c>
      <c r="K160" s="221"/>
      <c r="L160" s="43"/>
      <c r="M160" s="222" t="s">
        <v>1</v>
      </c>
      <c r="N160" s="223" t="s">
        <v>42</v>
      </c>
      <c r="O160" s="90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6" t="s">
        <v>130</v>
      </c>
      <c r="AT160" s="226" t="s">
        <v>126</v>
      </c>
      <c r="AU160" s="226" t="s">
        <v>87</v>
      </c>
      <c r="AY160" s="16" t="s">
        <v>122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6" t="s">
        <v>85</v>
      </c>
      <c r="BK160" s="227">
        <f>ROUND(I160*H160,2)</f>
        <v>0</v>
      </c>
      <c r="BL160" s="16" t="s">
        <v>130</v>
      </c>
      <c r="BM160" s="226" t="s">
        <v>236</v>
      </c>
    </row>
    <row r="161" s="2" customFormat="1" ht="16.5" customHeight="1">
      <c r="A161" s="37"/>
      <c r="B161" s="38"/>
      <c r="C161" s="214" t="s">
        <v>237</v>
      </c>
      <c r="D161" s="214" t="s">
        <v>126</v>
      </c>
      <c r="E161" s="215" t="s">
        <v>238</v>
      </c>
      <c r="F161" s="216" t="s">
        <v>239</v>
      </c>
      <c r="G161" s="217" t="s">
        <v>240</v>
      </c>
      <c r="H161" s="218">
        <v>4</v>
      </c>
      <c r="I161" s="219"/>
      <c r="J161" s="220">
        <f>ROUND(I161*H161,2)</f>
        <v>0</v>
      </c>
      <c r="K161" s="221"/>
      <c r="L161" s="43"/>
      <c r="M161" s="222" t="s">
        <v>1</v>
      </c>
      <c r="N161" s="223" t="s">
        <v>42</v>
      </c>
      <c r="O161" s="90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6" t="s">
        <v>130</v>
      </c>
      <c r="AT161" s="226" t="s">
        <v>126</v>
      </c>
      <c r="AU161" s="226" t="s">
        <v>87</v>
      </c>
      <c r="AY161" s="16" t="s">
        <v>122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6" t="s">
        <v>85</v>
      </c>
      <c r="BK161" s="227">
        <f>ROUND(I161*H161,2)</f>
        <v>0</v>
      </c>
      <c r="BL161" s="16" t="s">
        <v>130</v>
      </c>
      <c r="BM161" s="226" t="s">
        <v>241</v>
      </c>
    </row>
    <row r="162" s="2" customFormat="1" ht="16.5" customHeight="1">
      <c r="A162" s="37"/>
      <c r="B162" s="38"/>
      <c r="C162" s="228" t="s">
        <v>242</v>
      </c>
      <c r="D162" s="228" t="s">
        <v>132</v>
      </c>
      <c r="E162" s="229" t="s">
        <v>243</v>
      </c>
      <c r="F162" s="230" t="s">
        <v>244</v>
      </c>
      <c r="G162" s="231" t="s">
        <v>245</v>
      </c>
      <c r="H162" s="232">
        <v>300</v>
      </c>
      <c r="I162" s="233"/>
      <c r="J162" s="234">
        <f>ROUND(I162*H162,2)</f>
        <v>0</v>
      </c>
      <c r="K162" s="235"/>
      <c r="L162" s="236"/>
      <c r="M162" s="237" t="s">
        <v>1</v>
      </c>
      <c r="N162" s="238" t="s">
        <v>42</v>
      </c>
      <c r="O162" s="90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6" t="s">
        <v>135</v>
      </c>
      <c r="AT162" s="226" t="s">
        <v>132</v>
      </c>
      <c r="AU162" s="226" t="s">
        <v>87</v>
      </c>
      <c r="AY162" s="16" t="s">
        <v>122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6" t="s">
        <v>85</v>
      </c>
      <c r="BK162" s="227">
        <f>ROUND(I162*H162,2)</f>
        <v>0</v>
      </c>
      <c r="BL162" s="16" t="s">
        <v>130</v>
      </c>
      <c r="BM162" s="226" t="s">
        <v>246</v>
      </c>
    </row>
    <row r="163" s="2" customFormat="1" ht="16.5" customHeight="1">
      <c r="A163" s="37"/>
      <c r="B163" s="38"/>
      <c r="C163" s="214" t="s">
        <v>247</v>
      </c>
      <c r="D163" s="214" t="s">
        <v>126</v>
      </c>
      <c r="E163" s="215" t="s">
        <v>248</v>
      </c>
      <c r="F163" s="216" t="s">
        <v>249</v>
      </c>
      <c r="G163" s="217" t="s">
        <v>240</v>
      </c>
      <c r="H163" s="218">
        <v>1.042</v>
      </c>
      <c r="I163" s="219"/>
      <c r="J163" s="220">
        <f>ROUND(I163*H163,2)</f>
        <v>0</v>
      </c>
      <c r="K163" s="221"/>
      <c r="L163" s="43"/>
      <c r="M163" s="222" t="s">
        <v>1</v>
      </c>
      <c r="N163" s="223" t="s">
        <v>42</v>
      </c>
      <c r="O163" s="90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6" t="s">
        <v>130</v>
      </c>
      <c r="AT163" s="226" t="s">
        <v>126</v>
      </c>
      <c r="AU163" s="226" t="s">
        <v>87</v>
      </c>
      <c r="AY163" s="16" t="s">
        <v>122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6" t="s">
        <v>85</v>
      </c>
      <c r="BK163" s="227">
        <f>ROUND(I163*H163,2)</f>
        <v>0</v>
      </c>
      <c r="BL163" s="16" t="s">
        <v>130</v>
      </c>
      <c r="BM163" s="226" t="s">
        <v>250</v>
      </c>
    </row>
    <row r="164" s="2" customFormat="1" ht="16.5" customHeight="1">
      <c r="A164" s="37"/>
      <c r="B164" s="38"/>
      <c r="C164" s="214" t="s">
        <v>232</v>
      </c>
      <c r="D164" s="214" t="s">
        <v>126</v>
      </c>
      <c r="E164" s="215" t="s">
        <v>251</v>
      </c>
      <c r="F164" s="216" t="s">
        <v>252</v>
      </c>
      <c r="G164" s="217" t="s">
        <v>240</v>
      </c>
      <c r="H164" s="218">
        <v>1.042</v>
      </c>
      <c r="I164" s="219"/>
      <c r="J164" s="220">
        <f>ROUND(I164*H164,2)</f>
        <v>0</v>
      </c>
      <c r="K164" s="221"/>
      <c r="L164" s="43"/>
      <c r="M164" s="222" t="s">
        <v>1</v>
      </c>
      <c r="N164" s="223" t="s">
        <v>42</v>
      </c>
      <c r="O164" s="90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6" t="s">
        <v>130</v>
      </c>
      <c r="AT164" s="226" t="s">
        <v>126</v>
      </c>
      <c r="AU164" s="226" t="s">
        <v>87</v>
      </c>
      <c r="AY164" s="16" t="s">
        <v>122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6" t="s">
        <v>85</v>
      </c>
      <c r="BK164" s="227">
        <f>ROUND(I164*H164,2)</f>
        <v>0</v>
      </c>
      <c r="BL164" s="16" t="s">
        <v>130</v>
      </c>
      <c r="BM164" s="226" t="s">
        <v>253</v>
      </c>
    </row>
    <row r="165" s="12" customFormat="1" ht="22.8" customHeight="1">
      <c r="A165" s="12"/>
      <c r="B165" s="198"/>
      <c r="C165" s="199"/>
      <c r="D165" s="200" t="s">
        <v>76</v>
      </c>
      <c r="E165" s="212" t="s">
        <v>254</v>
      </c>
      <c r="F165" s="212" t="s">
        <v>255</v>
      </c>
      <c r="G165" s="199"/>
      <c r="H165" s="199"/>
      <c r="I165" s="202"/>
      <c r="J165" s="213">
        <f>BK165</f>
        <v>0</v>
      </c>
      <c r="K165" s="199"/>
      <c r="L165" s="204"/>
      <c r="M165" s="205"/>
      <c r="N165" s="206"/>
      <c r="O165" s="206"/>
      <c r="P165" s="207">
        <f>SUM(P166:P281)</f>
        <v>0</v>
      </c>
      <c r="Q165" s="206"/>
      <c r="R165" s="207">
        <f>SUM(R166:R281)</f>
        <v>0</v>
      </c>
      <c r="S165" s="206"/>
      <c r="T165" s="208">
        <f>SUM(T166:T281)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9" t="s">
        <v>87</v>
      </c>
      <c r="AT165" s="210" t="s">
        <v>76</v>
      </c>
      <c r="AU165" s="210" t="s">
        <v>85</v>
      </c>
      <c r="AY165" s="209" t="s">
        <v>122</v>
      </c>
      <c r="BK165" s="211">
        <f>SUM(BK166:BK281)</f>
        <v>0</v>
      </c>
    </row>
    <row r="166" s="2" customFormat="1" ht="16.5" customHeight="1">
      <c r="A166" s="37"/>
      <c r="B166" s="38"/>
      <c r="C166" s="214" t="s">
        <v>256</v>
      </c>
      <c r="D166" s="214" t="s">
        <v>126</v>
      </c>
      <c r="E166" s="215" t="s">
        <v>257</v>
      </c>
      <c r="F166" s="216" t="s">
        <v>258</v>
      </c>
      <c r="G166" s="217" t="s">
        <v>151</v>
      </c>
      <c r="H166" s="218">
        <v>650</v>
      </c>
      <c r="I166" s="219"/>
      <c r="J166" s="220">
        <f>ROUND(I166*H166,2)</f>
        <v>0</v>
      </c>
      <c r="K166" s="221"/>
      <c r="L166" s="43"/>
      <c r="M166" s="222" t="s">
        <v>1</v>
      </c>
      <c r="N166" s="223" t="s">
        <v>42</v>
      </c>
      <c r="O166" s="90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6" t="s">
        <v>130</v>
      </c>
      <c r="AT166" s="226" t="s">
        <v>126</v>
      </c>
      <c r="AU166" s="226" t="s">
        <v>87</v>
      </c>
      <c r="AY166" s="16" t="s">
        <v>122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6" t="s">
        <v>85</v>
      </c>
      <c r="BK166" s="227">
        <f>ROUND(I166*H166,2)</f>
        <v>0</v>
      </c>
      <c r="BL166" s="16" t="s">
        <v>130</v>
      </c>
      <c r="BM166" s="226" t="s">
        <v>221</v>
      </c>
    </row>
    <row r="167" s="2" customFormat="1" ht="16.5" customHeight="1">
      <c r="A167" s="37"/>
      <c r="B167" s="38"/>
      <c r="C167" s="214" t="s">
        <v>259</v>
      </c>
      <c r="D167" s="214" t="s">
        <v>126</v>
      </c>
      <c r="E167" s="215" t="s">
        <v>260</v>
      </c>
      <c r="F167" s="216" t="s">
        <v>261</v>
      </c>
      <c r="G167" s="217" t="s">
        <v>151</v>
      </c>
      <c r="H167" s="218">
        <v>520</v>
      </c>
      <c r="I167" s="219"/>
      <c r="J167" s="220">
        <f>ROUND(I167*H167,2)</f>
        <v>0</v>
      </c>
      <c r="K167" s="221"/>
      <c r="L167" s="43"/>
      <c r="M167" s="222" t="s">
        <v>1</v>
      </c>
      <c r="N167" s="223" t="s">
        <v>42</v>
      </c>
      <c r="O167" s="90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6" t="s">
        <v>130</v>
      </c>
      <c r="AT167" s="226" t="s">
        <v>126</v>
      </c>
      <c r="AU167" s="226" t="s">
        <v>87</v>
      </c>
      <c r="AY167" s="16" t="s">
        <v>122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6" t="s">
        <v>85</v>
      </c>
      <c r="BK167" s="227">
        <f>ROUND(I167*H167,2)</f>
        <v>0</v>
      </c>
      <c r="BL167" s="16" t="s">
        <v>130</v>
      </c>
      <c r="BM167" s="226" t="s">
        <v>262</v>
      </c>
    </row>
    <row r="168" s="2" customFormat="1" ht="16.5" customHeight="1">
      <c r="A168" s="37"/>
      <c r="B168" s="38"/>
      <c r="C168" s="214" t="s">
        <v>263</v>
      </c>
      <c r="D168" s="214" t="s">
        <v>126</v>
      </c>
      <c r="E168" s="215" t="s">
        <v>264</v>
      </c>
      <c r="F168" s="216" t="s">
        <v>265</v>
      </c>
      <c r="G168" s="217" t="s">
        <v>151</v>
      </c>
      <c r="H168" s="218">
        <v>120</v>
      </c>
      <c r="I168" s="219"/>
      <c r="J168" s="220">
        <f>ROUND(I168*H168,2)</f>
        <v>0</v>
      </c>
      <c r="K168" s="221"/>
      <c r="L168" s="43"/>
      <c r="M168" s="222" t="s">
        <v>1</v>
      </c>
      <c r="N168" s="223" t="s">
        <v>42</v>
      </c>
      <c r="O168" s="90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6" t="s">
        <v>130</v>
      </c>
      <c r="AT168" s="226" t="s">
        <v>126</v>
      </c>
      <c r="AU168" s="226" t="s">
        <v>87</v>
      </c>
      <c r="AY168" s="16" t="s">
        <v>122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6" t="s">
        <v>85</v>
      </c>
      <c r="BK168" s="227">
        <f>ROUND(I168*H168,2)</f>
        <v>0</v>
      </c>
      <c r="BL168" s="16" t="s">
        <v>130</v>
      </c>
      <c r="BM168" s="226" t="s">
        <v>266</v>
      </c>
    </row>
    <row r="169" s="2" customFormat="1" ht="16.5" customHeight="1">
      <c r="A169" s="37"/>
      <c r="B169" s="38"/>
      <c r="C169" s="214" t="s">
        <v>253</v>
      </c>
      <c r="D169" s="214" t="s">
        <v>126</v>
      </c>
      <c r="E169" s="215" t="s">
        <v>267</v>
      </c>
      <c r="F169" s="216" t="s">
        <v>268</v>
      </c>
      <c r="G169" s="217" t="s">
        <v>151</v>
      </c>
      <c r="H169" s="218">
        <v>253</v>
      </c>
      <c r="I169" s="219"/>
      <c r="J169" s="220">
        <f>ROUND(I169*H169,2)</f>
        <v>0</v>
      </c>
      <c r="K169" s="221"/>
      <c r="L169" s="43"/>
      <c r="M169" s="222" t="s">
        <v>1</v>
      </c>
      <c r="N169" s="223" t="s">
        <v>42</v>
      </c>
      <c r="O169" s="90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6" t="s">
        <v>130</v>
      </c>
      <c r="AT169" s="226" t="s">
        <v>126</v>
      </c>
      <c r="AU169" s="226" t="s">
        <v>87</v>
      </c>
      <c r="AY169" s="16" t="s">
        <v>122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6" t="s">
        <v>85</v>
      </c>
      <c r="BK169" s="227">
        <f>ROUND(I169*H169,2)</f>
        <v>0</v>
      </c>
      <c r="BL169" s="16" t="s">
        <v>130</v>
      </c>
      <c r="BM169" s="226" t="s">
        <v>269</v>
      </c>
    </row>
    <row r="170" s="13" customFormat="1">
      <c r="A170" s="13"/>
      <c r="B170" s="239"/>
      <c r="C170" s="240"/>
      <c r="D170" s="241" t="s">
        <v>137</v>
      </c>
      <c r="E170" s="242" t="s">
        <v>1</v>
      </c>
      <c r="F170" s="243" t="s">
        <v>270</v>
      </c>
      <c r="G170" s="240"/>
      <c r="H170" s="244">
        <v>253</v>
      </c>
      <c r="I170" s="245"/>
      <c r="J170" s="240"/>
      <c r="K170" s="240"/>
      <c r="L170" s="246"/>
      <c r="M170" s="247"/>
      <c r="N170" s="248"/>
      <c r="O170" s="248"/>
      <c r="P170" s="248"/>
      <c r="Q170" s="248"/>
      <c r="R170" s="248"/>
      <c r="S170" s="248"/>
      <c r="T170" s="24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0" t="s">
        <v>137</v>
      </c>
      <c r="AU170" s="250" t="s">
        <v>87</v>
      </c>
      <c r="AV170" s="13" t="s">
        <v>87</v>
      </c>
      <c r="AW170" s="13" t="s">
        <v>33</v>
      </c>
      <c r="AX170" s="13" t="s">
        <v>77</v>
      </c>
      <c r="AY170" s="250" t="s">
        <v>122</v>
      </c>
    </row>
    <row r="171" s="14" customFormat="1">
      <c r="A171" s="14"/>
      <c r="B171" s="251"/>
      <c r="C171" s="252"/>
      <c r="D171" s="241" t="s">
        <v>137</v>
      </c>
      <c r="E171" s="253" t="s">
        <v>1</v>
      </c>
      <c r="F171" s="254" t="s">
        <v>139</v>
      </c>
      <c r="G171" s="252"/>
      <c r="H171" s="255">
        <v>253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1" t="s">
        <v>137</v>
      </c>
      <c r="AU171" s="261" t="s">
        <v>87</v>
      </c>
      <c r="AV171" s="14" t="s">
        <v>136</v>
      </c>
      <c r="AW171" s="14" t="s">
        <v>33</v>
      </c>
      <c r="AX171" s="14" t="s">
        <v>85</v>
      </c>
      <c r="AY171" s="261" t="s">
        <v>122</v>
      </c>
    </row>
    <row r="172" s="2" customFormat="1" ht="16.5" customHeight="1">
      <c r="A172" s="37"/>
      <c r="B172" s="38"/>
      <c r="C172" s="214" t="s">
        <v>262</v>
      </c>
      <c r="D172" s="214" t="s">
        <v>126</v>
      </c>
      <c r="E172" s="215" t="s">
        <v>271</v>
      </c>
      <c r="F172" s="216" t="s">
        <v>272</v>
      </c>
      <c r="G172" s="217" t="s">
        <v>151</v>
      </c>
      <c r="H172" s="218">
        <v>165</v>
      </c>
      <c r="I172" s="219"/>
      <c r="J172" s="220">
        <f>ROUND(I172*H172,2)</f>
        <v>0</v>
      </c>
      <c r="K172" s="221"/>
      <c r="L172" s="43"/>
      <c r="M172" s="222" t="s">
        <v>1</v>
      </c>
      <c r="N172" s="223" t="s">
        <v>42</v>
      </c>
      <c r="O172" s="90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6" t="s">
        <v>130</v>
      </c>
      <c r="AT172" s="226" t="s">
        <v>126</v>
      </c>
      <c r="AU172" s="226" t="s">
        <v>87</v>
      </c>
      <c r="AY172" s="16" t="s">
        <v>122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6" t="s">
        <v>85</v>
      </c>
      <c r="BK172" s="227">
        <f>ROUND(I172*H172,2)</f>
        <v>0</v>
      </c>
      <c r="BL172" s="16" t="s">
        <v>130</v>
      </c>
      <c r="BM172" s="226" t="s">
        <v>273</v>
      </c>
    </row>
    <row r="173" s="13" customFormat="1">
      <c r="A173" s="13"/>
      <c r="B173" s="239"/>
      <c r="C173" s="240"/>
      <c r="D173" s="241" t="s">
        <v>137</v>
      </c>
      <c r="E173" s="242" t="s">
        <v>1</v>
      </c>
      <c r="F173" s="243" t="s">
        <v>274</v>
      </c>
      <c r="G173" s="240"/>
      <c r="H173" s="244">
        <v>165</v>
      </c>
      <c r="I173" s="245"/>
      <c r="J173" s="240"/>
      <c r="K173" s="240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137</v>
      </c>
      <c r="AU173" s="250" t="s">
        <v>87</v>
      </c>
      <c r="AV173" s="13" t="s">
        <v>87</v>
      </c>
      <c r="AW173" s="13" t="s">
        <v>33</v>
      </c>
      <c r="AX173" s="13" t="s">
        <v>77</v>
      </c>
      <c r="AY173" s="250" t="s">
        <v>122</v>
      </c>
    </row>
    <row r="174" s="14" customFormat="1">
      <c r="A174" s="14"/>
      <c r="B174" s="251"/>
      <c r="C174" s="252"/>
      <c r="D174" s="241" t="s">
        <v>137</v>
      </c>
      <c r="E174" s="253" t="s">
        <v>1</v>
      </c>
      <c r="F174" s="254" t="s">
        <v>139</v>
      </c>
      <c r="G174" s="252"/>
      <c r="H174" s="255">
        <v>165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1" t="s">
        <v>137</v>
      </c>
      <c r="AU174" s="261" t="s">
        <v>87</v>
      </c>
      <c r="AV174" s="14" t="s">
        <v>136</v>
      </c>
      <c r="AW174" s="14" t="s">
        <v>33</v>
      </c>
      <c r="AX174" s="14" t="s">
        <v>85</v>
      </c>
      <c r="AY174" s="261" t="s">
        <v>122</v>
      </c>
    </row>
    <row r="175" s="2" customFormat="1" ht="16.5" customHeight="1">
      <c r="A175" s="37"/>
      <c r="B175" s="38"/>
      <c r="C175" s="214" t="s">
        <v>275</v>
      </c>
      <c r="D175" s="214" t="s">
        <v>126</v>
      </c>
      <c r="E175" s="215" t="s">
        <v>276</v>
      </c>
      <c r="F175" s="216" t="s">
        <v>277</v>
      </c>
      <c r="G175" s="217" t="s">
        <v>151</v>
      </c>
      <c r="H175" s="218">
        <v>385</v>
      </c>
      <c r="I175" s="219"/>
      <c r="J175" s="220">
        <f>ROUND(I175*H175,2)</f>
        <v>0</v>
      </c>
      <c r="K175" s="221"/>
      <c r="L175" s="43"/>
      <c r="M175" s="222" t="s">
        <v>1</v>
      </c>
      <c r="N175" s="223" t="s">
        <v>42</v>
      </c>
      <c r="O175" s="90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6" t="s">
        <v>130</v>
      </c>
      <c r="AT175" s="226" t="s">
        <v>126</v>
      </c>
      <c r="AU175" s="226" t="s">
        <v>87</v>
      </c>
      <c r="AY175" s="16" t="s">
        <v>122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6" t="s">
        <v>85</v>
      </c>
      <c r="BK175" s="227">
        <f>ROUND(I175*H175,2)</f>
        <v>0</v>
      </c>
      <c r="BL175" s="16" t="s">
        <v>130</v>
      </c>
      <c r="BM175" s="226" t="s">
        <v>278</v>
      </c>
    </row>
    <row r="176" s="13" customFormat="1">
      <c r="A176" s="13"/>
      <c r="B176" s="239"/>
      <c r="C176" s="240"/>
      <c r="D176" s="241" t="s">
        <v>137</v>
      </c>
      <c r="E176" s="242" t="s">
        <v>1</v>
      </c>
      <c r="F176" s="243" t="s">
        <v>279</v>
      </c>
      <c r="G176" s="240"/>
      <c r="H176" s="244">
        <v>148.5</v>
      </c>
      <c r="I176" s="245"/>
      <c r="J176" s="240"/>
      <c r="K176" s="240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137</v>
      </c>
      <c r="AU176" s="250" t="s">
        <v>87</v>
      </c>
      <c r="AV176" s="13" t="s">
        <v>87</v>
      </c>
      <c r="AW176" s="13" t="s">
        <v>33</v>
      </c>
      <c r="AX176" s="13" t="s">
        <v>77</v>
      </c>
      <c r="AY176" s="250" t="s">
        <v>122</v>
      </c>
    </row>
    <row r="177" s="13" customFormat="1">
      <c r="A177" s="13"/>
      <c r="B177" s="239"/>
      <c r="C177" s="240"/>
      <c r="D177" s="241" t="s">
        <v>137</v>
      </c>
      <c r="E177" s="242" t="s">
        <v>1</v>
      </c>
      <c r="F177" s="243" t="s">
        <v>280</v>
      </c>
      <c r="G177" s="240"/>
      <c r="H177" s="244">
        <v>236.5</v>
      </c>
      <c r="I177" s="245"/>
      <c r="J177" s="240"/>
      <c r="K177" s="240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137</v>
      </c>
      <c r="AU177" s="250" t="s">
        <v>87</v>
      </c>
      <c r="AV177" s="13" t="s">
        <v>87</v>
      </c>
      <c r="AW177" s="13" t="s">
        <v>33</v>
      </c>
      <c r="AX177" s="13" t="s">
        <v>77</v>
      </c>
      <c r="AY177" s="250" t="s">
        <v>122</v>
      </c>
    </row>
    <row r="178" s="14" customFormat="1">
      <c r="A178" s="14"/>
      <c r="B178" s="251"/>
      <c r="C178" s="252"/>
      <c r="D178" s="241" t="s">
        <v>137</v>
      </c>
      <c r="E178" s="253" t="s">
        <v>1</v>
      </c>
      <c r="F178" s="254" t="s">
        <v>139</v>
      </c>
      <c r="G178" s="252"/>
      <c r="H178" s="255">
        <v>385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137</v>
      </c>
      <c r="AU178" s="261" t="s">
        <v>87</v>
      </c>
      <c r="AV178" s="14" t="s">
        <v>136</v>
      </c>
      <c r="AW178" s="14" t="s">
        <v>33</v>
      </c>
      <c r="AX178" s="14" t="s">
        <v>85</v>
      </c>
      <c r="AY178" s="261" t="s">
        <v>122</v>
      </c>
    </row>
    <row r="179" s="2" customFormat="1" ht="16.5" customHeight="1">
      <c r="A179" s="37"/>
      <c r="B179" s="38"/>
      <c r="C179" s="214" t="s">
        <v>266</v>
      </c>
      <c r="D179" s="214" t="s">
        <v>126</v>
      </c>
      <c r="E179" s="215" t="s">
        <v>281</v>
      </c>
      <c r="F179" s="216" t="s">
        <v>282</v>
      </c>
      <c r="G179" s="217" t="s">
        <v>151</v>
      </c>
      <c r="H179" s="218">
        <v>513.79999999999995</v>
      </c>
      <c r="I179" s="219"/>
      <c r="J179" s="220">
        <f>ROUND(I179*H179,2)</f>
        <v>0</v>
      </c>
      <c r="K179" s="221"/>
      <c r="L179" s="43"/>
      <c r="M179" s="222" t="s">
        <v>1</v>
      </c>
      <c r="N179" s="223" t="s">
        <v>42</v>
      </c>
      <c r="O179" s="90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6" t="s">
        <v>130</v>
      </c>
      <c r="AT179" s="226" t="s">
        <v>126</v>
      </c>
      <c r="AU179" s="226" t="s">
        <v>87</v>
      </c>
      <c r="AY179" s="16" t="s">
        <v>122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6" t="s">
        <v>85</v>
      </c>
      <c r="BK179" s="227">
        <f>ROUND(I179*H179,2)</f>
        <v>0</v>
      </c>
      <c r="BL179" s="16" t="s">
        <v>130</v>
      </c>
      <c r="BM179" s="226" t="s">
        <v>283</v>
      </c>
    </row>
    <row r="180" s="13" customFormat="1">
      <c r="A180" s="13"/>
      <c r="B180" s="239"/>
      <c r="C180" s="240"/>
      <c r="D180" s="241" t="s">
        <v>137</v>
      </c>
      <c r="E180" s="242" t="s">
        <v>1</v>
      </c>
      <c r="F180" s="243" t="s">
        <v>284</v>
      </c>
      <c r="G180" s="240"/>
      <c r="H180" s="244">
        <v>503.80000000000001</v>
      </c>
      <c r="I180" s="245"/>
      <c r="J180" s="240"/>
      <c r="K180" s="240"/>
      <c r="L180" s="246"/>
      <c r="M180" s="247"/>
      <c r="N180" s="248"/>
      <c r="O180" s="248"/>
      <c r="P180" s="248"/>
      <c r="Q180" s="248"/>
      <c r="R180" s="248"/>
      <c r="S180" s="248"/>
      <c r="T180" s="24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0" t="s">
        <v>137</v>
      </c>
      <c r="AU180" s="250" t="s">
        <v>87</v>
      </c>
      <c r="AV180" s="13" t="s">
        <v>87</v>
      </c>
      <c r="AW180" s="13" t="s">
        <v>33</v>
      </c>
      <c r="AX180" s="13" t="s">
        <v>77</v>
      </c>
      <c r="AY180" s="250" t="s">
        <v>122</v>
      </c>
    </row>
    <row r="181" s="13" customFormat="1">
      <c r="A181" s="13"/>
      <c r="B181" s="239"/>
      <c r="C181" s="240"/>
      <c r="D181" s="241" t="s">
        <v>137</v>
      </c>
      <c r="E181" s="242" t="s">
        <v>1</v>
      </c>
      <c r="F181" s="243" t="s">
        <v>152</v>
      </c>
      <c r="G181" s="240"/>
      <c r="H181" s="244">
        <v>10</v>
      </c>
      <c r="I181" s="245"/>
      <c r="J181" s="240"/>
      <c r="K181" s="240"/>
      <c r="L181" s="246"/>
      <c r="M181" s="247"/>
      <c r="N181" s="248"/>
      <c r="O181" s="248"/>
      <c r="P181" s="248"/>
      <c r="Q181" s="248"/>
      <c r="R181" s="248"/>
      <c r="S181" s="248"/>
      <c r="T181" s="24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0" t="s">
        <v>137</v>
      </c>
      <c r="AU181" s="250" t="s">
        <v>87</v>
      </c>
      <c r="AV181" s="13" t="s">
        <v>87</v>
      </c>
      <c r="AW181" s="13" t="s">
        <v>33</v>
      </c>
      <c r="AX181" s="13" t="s">
        <v>77</v>
      </c>
      <c r="AY181" s="250" t="s">
        <v>122</v>
      </c>
    </row>
    <row r="182" s="14" customFormat="1">
      <c r="A182" s="14"/>
      <c r="B182" s="251"/>
      <c r="C182" s="252"/>
      <c r="D182" s="241" t="s">
        <v>137</v>
      </c>
      <c r="E182" s="253" t="s">
        <v>1</v>
      </c>
      <c r="F182" s="254" t="s">
        <v>139</v>
      </c>
      <c r="G182" s="252"/>
      <c r="H182" s="255">
        <v>513.79999999999995</v>
      </c>
      <c r="I182" s="256"/>
      <c r="J182" s="252"/>
      <c r="K182" s="252"/>
      <c r="L182" s="257"/>
      <c r="M182" s="258"/>
      <c r="N182" s="259"/>
      <c r="O182" s="259"/>
      <c r="P182" s="259"/>
      <c r="Q182" s="259"/>
      <c r="R182" s="259"/>
      <c r="S182" s="259"/>
      <c r="T182" s="26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1" t="s">
        <v>137</v>
      </c>
      <c r="AU182" s="261" t="s">
        <v>87</v>
      </c>
      <c r="AV182" s="14" t="s">
        <v>136</v>
      </c>
      <c r="AW182" s="14" t="s">
        <v>33</v>
      </c>
      <c r="AX182" s="14" t="s">
        <v>85</v>
      </c>
      <c r="AY182" s="261" t="s">
        <v>122</v>
      </c>
    </row>
    <row r="183" s="2" customFormat="1" ht="16.5" customHeight="1">
      <c r="A183" s="37"/>
      <c r="B183" s="38"/>
      <c r="C183" s="214" t="s">
        <v>285</v>
      </c>
      <c r="D183" s="214" t="s">
        <v>126</v>
      </c>
      <c r="E183" s="215" t="s">
        <v>286</v>
      </c>
      <c r="F183" s="216" t="s">
        <v>287</v>
      </c>
      <c r="G183" s="217" t="s">
        <v>151</v>
      </c>
      <c r="H183" s="218">
        <v>316.19999999999999</v>
      </c>
      <c r="I183" s="219"/>
      <c r="J183" s="220">
        <f>ROUND(I183*H183,2)</f>
        <v>0</v>
      </c>
      <c r="K183" s="221"/>
      <c r="L183" s="43"/>
      <c r="M183" s="222" t="s">
        <v>1</v>
      </c>
      <c r="N183" s="223" t="s">
        <v>42</v>
      </c>
      <c r="O183" s="90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6" t="s">
        <v>130</v>
      </c>
      <c r="AT183" s="226" t="s">
        <v>126</v>
      </c>
      <c r="AU183" s="226" t="s">
        <v>87</v>
      </c>
      <c r="AY183" s="16" t="s">
        <v>122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6" t="s">
        <v>85</v>
      </c>
      <c r="BK183" s="227">
        <f>ROUND(I183*H183,2)</f>
        <v>0</v>
      </c>
      <c r="BL183" s="16" t="s">
        <v>130</v>
      </c>
      <c r="BM183" s="226" t="s">
        <v>288</v>
      </c>
    </row>
    <row r="184" s="13" customFormat="1">
      <c r="A184" s="13"/>
      <c r="B184" s="239"/>
      <c r="C184" s="240"/>
      <c r="D184" s="241" t="s">
        <v>137</v>
      </c>
      <c r="E184" s="242" t="s">
        <v>1</v>
      </c>
      <c r="F184" s="243" t="s">
        <v>289</v>
      </c>
      <c r="G184" s="240"/>
      <c r="H184" s="244">
        <v>266.19999999999999</v>
      </c>
      <c r="I184" s="245"/>
      <c r="J184" s="240"/>
      <c r="K184" s="240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137</v>
      </c>
      <c r="AU184" s="250" t="s">
        <v>87</v>
      </c>
      <c r="AV184" s="13" t="s">
        <v>87</v>
      </c>
      <c r="AW184" s="13" t="s">
        <v>33</v>
      </c>
      <c r="AX184" s="13" t="s">
        <v>77</v>
      </c>
      <c r="AY184" s="250" t="s">
        <v>122</v>
      </c>
    </row>
    <row r="185" s="13" customFormat="1">
      <c r="A185" s="13"/>
      <c r="B185" s="239"/>
      <c r="C185" s="240"/>
      <c r="D185" s="241" t="s">
        <v>137</v>
      </c>
      <c r="E185" s="242" t="s">
        <v>1</v>
      </c>
      <c r="F185" s="243" t="s">
        <v>236</v>
      </c>
      <c r="G185" s="240"/>
      <c r="H185" s="244">
        <v>50</v>
      </c>
      <c r="I185" s="245"/>
      <c r="J185" s="240"/>
      <c r="K185" s="240"/>
      <c r="L185" s="246"/>
      <c r="M185" s="247"/>
      <c r="N185" s="248"/>
      <c r="O185" s="248"/>
      <c r="P185" s="248"/>
      <c r="Q185" s="248"/>
      <c r="R185" s="248"/>
      <c r="S185" s="248"/>
      <c r="T185" s="24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0" t="s">
        <v>137</v>
      </c>
      <c r="AU185" s="250" t="s">
        <v>87</v>
      </c>
      <c r="AV185" s="13" t="s">
        <v>87</v>
      </c>
      <c r="AW185" s="13" t="s">
        <v>33</v>
      </c>
      <c r="AX185" s="13" t="s">
        <v>77</v>
      </c>
      <c r="AY185" s="250" t="s">
        <v>122</v>
      </c>
    </row>
    <row r="186" s="14" customFormat="1">
      <c r="A186" s="14"/>
      <c r="B186" s="251"/>
      <c r="C186" s="252"/>
      <c r="D186" s="241" t="s">
        <v>137</v>
      </c>
      <c r="E186" s="253" t="s">
        <v>1</v>
      </c>
      <c r="F186" s="254" t="s">
        <v>139</v>
      </c>
      <c r="G186" s="252"/>
      <c r="H186" s="255">
        <v>316.19999999999999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1" t="s">
        <v>137</v>
      </c>
      <c r="AU186" s="261" t="s">
        <v>87</v>
      </c>
      <c r="AV186" s="14" t="s">
        <v>136</v>
      </c>
      <c r="AW186" s="14" t="s">
        <v>33</v>
      </c>
      <c r="AX186" s="14" t="s">
        <v>85</v>
      </c>
      <c r="AY186" s="261" t="s">
        <v>122</v>
      </c>
    </row>
    <row r="187" s="2" customFormat="1" ht="16.5" customHeight="1">
      <c r="A187" s="37"/>
      <c r="B187" s="38"/>
      <c r="C187" s="214" t="s">
        <v>269</v>
      </c>
      <c r="D187" s="214" t="s">
        <v>126</v>
      </c>
      <c r="E187" s="215" t="s">
        <v>290</v>
      </c>
      <c r="F187" s="216" t="s">
        <v>291</v>
      </c>
      <c r="G187" s="217" t="s">
        <v>151</v>
      </c>
      <c r="H187" s="218">
        <v>498</v>
      </c>
      <c r="I187" s="219"/>
      <c r="J187" s="220">
        <f>ROUND(I187*H187,2)</f>
        <v>0</v>
      </c>
      <c r="K187" s="221"/>
      <c r="L187" s="43"/>
      <c r="M187" s="222" t="s">
        <v>1</v>
      </c>
      <c r="N187" s="223" t="s">
        <v>42</v>
      </c>
      <c r="O187" s="90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6" t="s">
        <v>130</v>
      </c>
      <c r="AT187" s="226" t="s">
        <v>126</v>
      </c>
      <c r="AU187" s="226" t="s">
        <v>87</v>
      </c>
      <c r="AY187" s="16" t="s">
        <v>122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6" t="s">
        <v>85</v>
      </c>
      <c r="BK187" s="227">
        <f>ROUND(I187*H187,2)</f>
        <v>0</v>
      </c>
      <c r="BL187" s="16" t="s">
        <v>130</v>
      </c>
      <c r="BM187" s="226" t="s">
        <v>292</v>
      </c>
    </row>
    <row r="188" s="13" customFormat="1">
      <c r="A188" s="13"/>
      <c r="B188" s="239"/>
      <c r="C188" s="240"/>
      <c r="D188" s="241" t="s">
        <v>137</v>
      </c>
      <c r="E188" s="242" t="s">
        <v>1</v>
      </c>
      <c r="F188" s="243" t="s">
        <v>293</v>
      </c>
      <c r="G188" s="240"/>
      <c r="H188" s="244">
        <v>330</v>
      </c>
      <c r="I188" s="245"/>
      <c r="J188" s="240"/>
      <c r="K188" s="240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137</v>
      </c>
      <c r="AU188" s="250" t="s">
        <v>87</v>
      </c>
      <c r="AV188" s="13" t="s">
        <v>87</v>
      </c>
      <c r="AW188" s="13" t="s">
        <v>33</v>
      </c>
      <c r="AX188" s="13" t="s">
        <v>77</v>
      </c>
      <c r="AY188" s="250" t="s">
        <v>122</v>
      </c>
    </row>
    <row r="189" s="13" customFormat="1">
      <c r="A189" s="13"/>
      <c r="B189" s="239"/>
      <c r="C189" s="240"/>
      <c r="D189" s="241" t="s">
        <v>137</v>
      </c>
      <c r="E189" s="242" t="s">
        <v>1</v>
      </c>
      <c r="F189" s="243" t="s">
        <v>294</v>
      </c>
      <c r="G189" s="240"/>
      <c r="H189" s="244">
        <v>168</v>
      </c>
      <c r="I189" s="245"/>
      <c r="J189" s="240"/>
      <c r="K189" s="240"/>
      <c r="L189" s="246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0" t="s">
        <v>137</v>
      </c>
      <c r="AU189" s="250" t="s">
        <v>87</v>
      </c>
      <c r="AV189" s="13" t="s">
        <v>87</v>
      </c>
      <c r="AW189" s="13" t="s">
        <v>33</v>
      </c>
      <c r="AX189" s="13" t="s">
        <v>77</v>
      </c>
      <c r="AY189" s="250" t="s">
        <v>122</v>
      </c>
    </row>
    <row r="190" s="14" customFormat="1">
      <c r="A190" s="14"/>
      <c r="B190" s="251"/>
      <c r="C190" s="252"/>
      <c r="D190" s="241" t="s">
        <v>137</v>
      </c>
      <c r="E190" s="253" t="s">
        <v>1</v>
      </c>
      <c r="F190" s="254" t="s">
        <v>139</v>
      </c>
      <c r="G190" s="252"/>
      <c r="H190" s="255">
        <v>498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1" t="s">
        <v>137</v>
      </c>
      <c r="AU190" s="261" t="s">
        <v>87</v>
      </c>
      <c r="AV190" s="14" t="s">
        <v>136</v>
      </c>
      <c r="AW190" s="14" t="s">
        <v>33</v>
      </c>
      <c r="AX190" s="14" t="s">
        <v>85</v>
      </c>
      <c r="AY190" s="261" t="s">
        <v>122</v>
      </c>
    </row>
    <row r="191" s="2" customFormat="1" ht="21.75" customHeight="1">
      <c r="A191" s="37"/>
      <c r="B191" s="38"/>
      <c r="C191" s="214" t="s">
        <v>295</v>
      </c>
      <c r="D191" s="214" t="s">
        <v>126</v>
      </c>
      <c r="E191" s="215" t="s">
        <v>296</v>
      </c>
      <c r="F191" s="216" t="s">
        <v>297</v>
      </c>
      <c r="G191" s="217" t="s">
        <v>186</v>
      </c>
      <c r="H191" s="218">
        <v>60</v>
      </c>
      <c r="I191" s="219"/>
      <c r="J191" s="220">
        <f>ROUND(I191*H191,2)</f>
        <v>0</v>
      </c>
      <c r="K191" s="221"/>
      <c r="L191" s="43"/>
      <c r="M191" s="222" t="s">
        <v>1</v>
      </c>
      <c r="N191" s="223" t="s">
        <v>42</v>
      </c>
      <c r="O191" s="90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6" t="s">
        <v>130</v>
      </c>
      <c r="AT191" s="226" t="s">
        <v>126</v>
      </c>
      <c r="AU191" s="226" t="s">
        <v>87</v>
      </c>
      <c r="AY191" s="16" t="s">
        <v>122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6" t="s">
        <v>85</v>
      </c>
      <c r="BK191" s="227">
        <f>ROUND(I191*H191,2)</f>
        <v>0</v>
      </c>
      <c r="BL191" s="16" t="s">
        <v>130</v>
      </c>
      <c r="BM191" s="226" t="s">
        <v>298</v>
      </c>
    </row>
    <row r="192" s="2" customFormat="1" ht="16.5" customHeight="1">
      <c r="A192" s="37"/>
      <c r="B192" s="38"/>
      <c r="C192" s="214" t="s">
        <v>299</v>
      </c>
      <c r="D192" s="214" t="s">
        <v>126</v>
      </c>
      <c r="E192" s="215" t="s">
        <v>300</v>
      </c>
      <c r="F192" s="216" t="s">
        <v>301</v>
      </c>
      <c r="G192" s="217" t="s">
        <v>151</v>
      </c>
      <c r="H192" s="218">
        <v>850</v>
      </c>
      <c r="I192" s="219"/>
      <c r="J192" s="220">
        <f>ROUND(I192*H192,2)</f>
        <v>0</v>
      </c>
      <c r="K192" s="221"/>
      <c r="L192" s="43"/>
      <c r="M192" s="222" t="s">
        <v>1</v>
      </c>
      <c r="N192" s="223" t="s">
        <v>42</v>
      </c>
      <c r="O192" s="90"/>
      <c r="P192" s="224">
        <f>O192*H192</f>
        <v>0</v>
      </c>
      <c r="Q192" s="224">
        <v>0</v>
      </c>
      <c r="R192" s="224">
        <f>Q192*H192</f>
        <v>0</v>
      </c>
      <c r="S192" s="224">
        <v>0</v>
      </c>
      <c r="T192" s="22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6" t="s">
        <v>130</v>
      </c>
      <c r="AT192" s="226" t="s">
        <v>126</v>
      </c>
      <c r="AU192" s="226" t="s">
        <v>87</v>
      </c>
      <c r="AY192" s="16" t="s">
        <v>122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6" t="s">
        <v>85</v>
      </c>
      <c r="BK192" s="227">
        <f>ROUND(I192*H192,2)</f>
        <v>0</v>
      </c>
      <c r="BL192" s="16" t="s">
        <v>130</v>
      </c>
      <c r="BM192" s="226" t="s">
        <v>302</v>
      </c>
    </row>
    <row r="193" s="2" customFormat="1" ht="16.5" customHeight="1">
      <c r="A193" s="37"/>
      <c r="B193" s="38"/>
      <c r="C193" s="214" t="s">
        <v>303</v>
      </c>
      <c r="D193" s="214" t="s">
        <v>126</v>
      </c>
      <c r="E193" s="215" t="s">
        <v>304</v>
      </c>
      <c r="F193" s="216" t="s">
        <v>305</v>
      </c>
      <c r="G193" s="217" t="s">
        <v>151</v>
      </c>
      <c r="H193" s="218">
        <v>730</v>
      </c>
      <c r="I193" s="219"/>
      <c r="J193" s="220">
        <f>ROUND(I193*H193,2)</f>
        <v>0</v>
      </c>
      <c r="K193" s="221"/>
      <c r="L193" s="43"/>
      <c r="M193" s="222" t="s">
        <v>1</v>
      </c>
      <c r="N193" s="223" t="s">
        <v>42</v>
      </c>
      <c r="O193" s="90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6" t="s">
        <v>130</v>
      </c>
      <c r="AT193" s="226" t="s">
        <v>126</v>
      </c>
      <c r="AU193" s="226" t="s">
        <v>87</v>
      </c>
      <c r="AY193" s="16" t="s">
        <v>122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6" t="s">
        <v>85</v>
      </c>
      <c r="BK193" s="227">
        <f>ROUND(I193*H193,2)</f>
        <v>0</v>
      </c>
      <c r="BL193" s="16" t="s">
        <v>130</v>
      </c>
      <c r="BM193" s="226" t="s">
        <v>306</v>
      </c>
    </row>
    <row r="194" s="2" customFormat="1" ht="16.5" customHeight="1">
      <c r="A194" s="37"/>
      <c r="B194" s="38"/>
      <c r="C194" s="214" t="s">
        <v>307</v>
      </c>
      <c r="D194" s="214" t="s">
        <v>126</v>
      </c>
      <c r="E194" s="215" t="s">
        <v>308</v>
      </c>
      <c r="F194" s="216" t="s">
        <v>309</v>
      </c>
      <c r="G194" s="217" t="s">
        <v>151</v>
      </c>
      <c r="H194" s="218">
        <v>325</v>
      </c>
      <c r="I194" s="219"/>
      <c r="J194" s="220">
        <f>ROUND(I194*H194,2)</f>
        <v>0</v>
      </c>
      <c r="K194" s="221"/>
      <c r="L194" s="43"/>
      <c r="M194" s="222" t="s">
        <v>1</v>
      </c>
      <c r="N194" s="223" t="s">
        <v>42</v>
      </c>
      <c r="O194" s="90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6" t="s">
        <v>130</v>
      </c>
      <c r="AT194" s="226" t="s">
        <v>126</v>
      </c>
      <c r="AU194" s="226" t="s">
        <v>87</v>
      </c>
      <c r="AY194" s="16" t="s">
        <v>122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16" t="s">
        <v>85</v>
      </c>
      <c r="BK194" s="227">
        <f>ROUND(I194*H194,2)</f>
        <v>0</v>
      </c>
      <c r="BL194" s="16" t="s">
        <v>130</v>
      </c>
      <c r="BM194" s="226" t="s">
        <v>310</v>
      </c>
    </row>
    <row r="195" s="2" customFormat="1" ht="16.5" customHeight="1">
      <c r="A195" s="37"/>
      <c r="B195" s="38"/>
      <c r="C195" s="214" t="s">
        <v>273</v>
      </c>
      <c r="D195" s="214" t="s">
        <v>126</v>
      </c>
      <c r="E195" s="215" t="s">
        <v>311</v>
      </c>
      <c r="F195" s="216" t="s">
        <v>312</v>
      </c>
      <c r="G195" s="217" t="s">
        <v>151</v>
      </c>
      <c r="H195" s="218">
        <v>396</v>
      </c>
      <c r="I195" s="219"/>
      <c r="J195" s="220">
        <f>ROUND(I195*H195,2)</f>
        <v>0</v>
      </c>
      <c r="K195" s="221"/>
      <c r="L195" s="43"/>
      <c r="M195" s="222" t="s">
        <v>1</v>
      </c>
      <c r="N195" s="223" t="s">
        <v>42</v>
      </c>
      <c r="O195" s="90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6" t="s">
        <v>130</v>
      </c>
      <c r="AT195" s="226" t="s">
        <v>126</v>
      </c>
      <c r="AU195" s="226" t="s">
        <v>87</v>
      </c>
      <c r="AY195" s="16" t="s">
        <v>122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6" t="s">
        <v>85</v>
      </c>
      <c r="BK195" s="227">
        <f>ROUND(I195*H195,2)</f>
        <v>0</v>
      </c>
      <c r="BL195" s="16" t="s">
        <v>130</v>
      </c>
      <c r="BM195" s="226" t="s">
        <v>313</v>
      </c>
    </row>
    <row r="196" s="13" customFormat="1">
      <c r="A196" s="13"/>
      <c r="B196" s="239"/>
      <c r="C196" s="240"/>
      <c r="D196" s="241" t="s">
        <v>137</v>
      </c>
      <c r="E196" s="242" t="s">
        <v>1</v>
      </c>
      <c r="F196" s="243" t="s">
        <v>314</v>
      </c>
      <c r="G196" s="240"/>
      <c r="H196" s="244">
        <v>264</v>
      </c>
      <c r="I196" s="245"/>
      <c r="J196" s="240"/>
      <c r="K196" s="240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137</v>
      </c>
      <c r="AU196" s="250" t="s">
        <v>87</v>
      </c>
      <c r="AV196" s="13" t="s">
        <v>87</v>
      </c>
      <c r="AW196" s="13" t="s">
        <v>33</v>
      </c>
      <c r="AX196" s="13" t="s">
        <v>77</v>
      </c>
      <c r="AY196" s="250" t="s">
        <v>122</v>
      </c>
    </row>
    <row r="197" s="13" customFormat="1">
      <c r="A197" s="13"/>
      <c r="B197" s="239"/>
      <c r="C197" s="240"/>
      <c r="D197" s="241" t="s">
        <v>137</v>
      </c>
      <c r="E197" s="242" t="s">
        <v>1</v>
      </c>
      <c r="F197" s="243" t="s">
        <v>315</v>
      </c>
      <c r="G197" s="240"/>
      <c r="H197" s="244">
        <v>102</v>
      </c>
      <c r="I197" s="245"/>
      <c r="J197" s="240"/>
      <c r="K197" s="240"/>
      <c r="L197" s="246"/>
      <c r="M197" s="247"/>
      <c r="N197" s="248"/>
      <c r="O197" s="248"/>
      <c r="P197" s="248"/>
      <c r="Q197" s="248"/>
      <c r="R197" s="248"/>
      <c r="S197" s="248"/>
      <c r="T197" s="24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0" t="s">
        <v>137</v>
      </c>
      <c r="AU197" s="250" t="s">
        <v>87</v>
      </c>
      <c r="AV197" s="13" t="s">
        <v>87</v>
      </c>
      <c r="AW197" s="13" t="s">
        <v>33</v>
      </c>
      <c r="AX197" s="13" t="s">
        <v>77</v>
      </c>
      <c r="AY197" s="250" t="s">
        <v>122</v>
      </c>
    </row>
    <row r="198" s="13" customFormat="1">
      <c r="A198" s="13"/>
      <c r="B198" s="239"/>
      <c r="C198" s="240"/>
      <c r="D198" s="241" t="s">
        <v>137</v>
      </c>
      <c r="E198" s="242" t="s">
        <v>1</v>
      </c>
      <c r="F198" s="243" t="s">
        <v>198</v>
      </c>
      <c r="G198" s="240"/>
      <c r="H198" s="244">
        <v>30</v>
      </c>
      <c r="I198" s="245"/>
      <c r="J198" s="240"/>
      <c r="K198" s="240"/>
      <c r="L198" s="246"/>
      <c r="M198" s="247"/>
      <c r="N198" s="248"/>
      <c r="O198" s="248"/>
      <c r="P198" s="248"/>
      <c r="Q198" s="248"/>
      <c r="R198" s="248"/>
      <c r="S198" s="248"/>
      <c r="T198" s="24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137</v>
      </c>
      <c r="AU198" s="250" t="s">
        <v>87</v>
      </c>
      <c r="AV198" s="13" t="s">
        <v>87</v>
      </c>
      <c r="AW198" s="13" t="s">
        <v>33</v>
      </c>
      <c r="AX198" s="13" t="s">
        <v>77</v>
      </c>
      <c r="AY198" s="250" t="s">
        <v>122</v>
      </c>
    </row>
    <row r="199" s="14" customFormat="1">
      <c r="A199" s="14"/>
      <c r="B199" s="251"/>
      <c r="C199" s="252"/>
      <c r="D199" s="241" t="s">
        <v>137</v>
      </c>
      <c r="E199" s="253" t="s">
        <v>1</v>
      </c>
      <c r="F199" s="254" t="s">
        <v>139</v>
      </c>
      <c r="G199" s="252"/>
      <c r="H199" s="255">
        <v>396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137</v>
      </c>
      <c r="AU199" s="261" t="s">
        <v>87</v>
      </c>
      <c r="AV199" s="14" t="s">
        <v>136</v>
      </c>
      <c r="AW199" s="14" t="s">
        <v>33</v>
      </c>
      <c r="AX199" s="14" t="s">
        <v>85</v>
      </c>
      <c r="AY199" s="261" t="s">
        <v>122</v>
      </c>
    </row>
    <row r="200" s="2" customFormat="1" ht="16.5" customHeight="1">
      <c r="A200" s="37"/>
      <c r="B200" s="38"/>
      <c r="C200" s="214" t="s">
        <v>316</v>
      </c>
      <c r="D200" s="214" t="s">
        <v>126</v>
      </c>
      <c r="E200" s="215" t="s">
        <v>317</v>
      </c>
      <c r="F200" s="216" t="s">
        <v>318</v>
      </c>
      <c r="G200" s="217" t="s">
        <v>151</v>
      </c>
      <c r="H200" s="218">
        <v>386</v>
      </c>
      <c r="I200" s="219"/>
      <c r="J200" s="220">
        <f>ROUND(I200*H200,2)</f>
        <v>0</v>
      </c>
      <c r="K200" s="221"/>
      <c r="L200" s="43"/>
      <c r="M200" s="222" t="s">
        <v>1</v>
      </c>
      <c r="N200" s="223" t="s">
        <v>42</v>
      </c>
      <c r="O200" s="90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6" t="s">
        <v>130</v>
      </c>
      <c r="AT200" s="226" t="s">
        <v>126</v>
      </c>
      <c r="AU200" s="226" t="s">
        <v>87</v>
      </c>
      <c r="AY200" s="16" t="s">
        <v>122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6" t="s">
        <v>85</v>
      </c>
      <c r="BK200" s="227">
        <f>ROUND(I200*H200,2)</f>
        <v>0</v>
      </c>
      <c r="BL200" s="16" t="s">
        <v>130</v>
      </c>
      <c r="BM200" s="226" t="s">
        <v>319</v>
      </c>
    </row>
    <row r="201" s="13" customFormat="1">
      <c r="A201" s="13"/>
      <c r="B201" s="239"/>
      <c r="C201" s="240"/>
      <c r="D201" s="241" t="s">
        <v>137</v>
      </c>
      <c r="E201" s="242" t="s">
        <v>1</v>
      </c>
      <c r="F201" s="243" t="s">
        <v>320</v>
      </c>
      <c r="G201" s="240"/>
      <c r="H201" s="244">
        <v>143</v>
      </c>
      <c r="I201" s="245"/>
      <c r="J201" s="240"/>
      <c r="K201" s="240"/>
      <c r="L201" s="246"/>
      <c r="M201" s="247"/>
      <c r="N201" s="248"/>
      <c r="O201" s="248"/>
      <c r="P201" s="248"/>
      <c r="Q201" s="248"/>
      <c r="R201" s="248"/>
      <c r="S201" s="248"/>
      <c r="T201" s="24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0" t="s">
        <v>137</v>
      </c>
      <c r="AU201" s="250" t="s">
        <v>87</v>
      </c>
      <c r="AV201" s="13" t="s">
        <v>87</v>
      </c>
      <c r="AW201" s="13" t="s">
        <v>33</v>
      </c>
      <c r="AX201" s="13" t="s">
        <v>77</v>
      </c>
      <c r="AY201" s="250" t="s">
        <v>122</v>
      </c>
    </row>
    <row r="202" s="13" customFormat="1">
      <c r="A202" s="13"/>
      <c r="B202" s="239"/>
      <c r="C202" s="240"/>
      <c r="D202" s="241" t="s">
        <v>137</v>
      </c>
      <c r="E202" s="242" t="s">
        <v>1</v>
      </c>
      <c r="F202" s="243" t="s">
        <v>321</v>
      </c>
      <c r="G202" s="240"/>
      <c r="H202" s="244">
        <v>223</v>
      </c>
      <c r="I202" s="245"/>
      <c r="J202" s="240"/>
      <c r="K202" s="240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137</v>
      </c>
      <c r="AU202" s="250" t="s">
        <v>87</v>
      </c>
      <c r="AV202" s="13" t="s">
        <v>87</v>
      </c>
      <c r="AW202" s="13" t="s">
        <v>33</v>
      </c>
      <c r="AX202" s="13" t="s">
        <v>77</v>
      </c>
      <c r="AY202" s="250" t="s">
        <v>122</v>
      </c>
    </row>
    <row r="203" s="13" customFormat="1">
      <c r="A203" s="13"/>
      <c r="B203" s="239"/>
      <c r="C203" s="240"/>
      <c r="D203" s="241" t="s">
        <v>137</v>
      </c>
      <c r="E203" s="242" t="s">
        <v>1</v>
      </c>
      <c r="F203" s="243" t="s">
        <v>171</v>
      </c>
      <c r="G203" s="240"/>
      <c r="H203" s="244">
        <v>20</v>
      </c>
      <c r="I203" s="245"/>
      <c r="J203" s="240"/>
      <c r="K203" s="240"/>
      <c r="L203" s="246"/>
      <c r="M203" s="247"/>
      <c r="N203" s="248"/>
      <c r="O203" s="248"/>
      <c r="P203" s="248"/>
      <c r="Q203" s="248"/>
      <c r="R203" s="248"/>
      <c r="S203" s="248"/>
      <c r="T203" s="24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0" t="s">
        <v>137</v>
      </c>
      <c r="AU203" s="250" t="s">
        <v>87</v>
      </c>
      <c r="AV203" s="13" t="s">
        <v>87</v>
      </c>
      <c r="AW203" s="13" t="s">
        <v>33</v>
      </c>
      <c r="AX203" s="13" t="s">
        <v>77</v>
      </c>
      <c r="AY203" s="250" t="s">
        <v>122</v>
      </c>
    </row>
    <row r="204" s="14" customFormat="1">
      <c r="A204" s="14"/>
      <c r="B204" s="251"/>
      <c r="C204" s="252"/>
      <c r="D204" s="241" t="s">
        <v>137</v>
      </c>
      <c r="E204" s="253" t="s">
        <v>1</v>
      </c>
      <c r="F204" s="254" t="s">
        <v>139</v>
      </c>
      <c r="G204" s="252"/>
      <c r="H204" s="255">
        <v>386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1" t="s">
        <v>137</v>
      </c>
      <c r="AU204" s="261" t="s">
        <v>87</v>
      </c>
      <c r="AV204" s="14" t="s">
        <v>136</v>
      </c>
      <c r="AW204" s="14" t="s">
        <v>33</v>
      </c>
      <c r="AX204" s="14" t="s">
        <v>85</v>
      </c>
      <c r="AY204" s="261" t="s">
        <v>122</v>
      </c>
    </row>
    <row r="205" s="2" customFormat="1" ht="16.5" customHeight="1">
      <c r="A205" s="37"/>
      <c r="B205" s="38"/>
      <c r="C205" s="214" t="s">
        <v>322</v>
      </c>
      <c r="D205" s="214" t="s">
        <v>126</v>
      </c>
      <c r="E205" s="215" t="s">
        <v>323</v>
      </c>
      <c r="F205" s="216" t="s">
        <v>324</v>
      </c>
      <c r="G205" s="217" t="s">
        <v>151</v>
      </c>
      <c r="H205" s="218">
        <v>156</v>
      </c>
      <c r="I205" s="219"/>
      <c r="J205" s="220">
        <f>ROUND(I205*H205,2)</f>
        <v>0</v>
      </c>
      <c r="K205" s="221"/>
      <c r="L205" s="43"/>
      <c r="M205" s="222" t="s">
        <v>1</v>
      </c>
      <c r="N205" s="223" t="s">
        <v>42</v>
      </c>
      <c r="O205" s="90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6" t="s">
        <v>130</v>
      </c>
      <c r="AT205" s="226" t="s">
        <v>126</v>
      </c>
      <c r="AU205" s="226" t="s">
        <v>87</v>
      </c>
      <c r="AY205" s="16" t="s">
        <v>122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6" t="s">
        <v>85</v>
      </c>
      <c r="BK205" s="227">
        <f>ROUND(I205*H205,2)</f>
        <v>0</v>
      </c>
      <c r="BL205" s="16" t="s">
        <v>130</v>
      </c>
      <c r="BM205" s="226" t="s">
        <v>325</v>
      </c>
    </row>
    <row r="206" s="13" customFormat="1">
      <c r="A206" s="13"/>
      <c r="B206" s="239"/>
      <c r="C206" s="240"/>
      <c r="D206" s="241" t="s">
        <v>137</v>
      </c>
      <c r="E206" s="242" t="s">
        <v>1</v>
      </c>
      <c r="F206" s="243" t="s">
        <v>326</v>
      </c>
      <c r="G206" s="240"/>
      <c r="H206" s="244">
        <v>156</v>
      </c>
      <c r="I206" s="245"/>
      <c r="J206" s="240"/>
      <c r="K206" s="240"/>
      <c r="L206" s="246"/>
      <c r="M206" s="247"/>
      <c r="N206" s="248"/>
      <c r="O206" s="248"/>
      <c r="P206" s="248"/>
      <c r="Q206" s="248"/>
      <c r="R206" s="248"/>
      <c r="S206" s="248"/>
      <c r="T206" s="24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0" t="s">
        <v>137</v>
      </c>
      <c r="AU206" s="250" t="s">
        <v>87</v>
      </c>
      <c r="AV206" s="13" t="s">
        <v>87</v>
      </c>
      <c r="AW206" s="13" t="s">
        <v>33</v>
      </c>
      <c r="AX206" s="13" t="s">
        <v>77</v>
      </c>
      <c r="AY206" s="250" t="s">
        <v>122</v>
      </c>
    </row>
    <row r="207" s="14" customFormat="1">
      <c r="A207" s="14"/>
      <c r="B207" s="251"/>
      <c r="C207" s="252"/>
      <c r="D207" s="241" t="s">
        <v>137</v>
      </c>
      <c r="E207" s="253" t="s">
        <v>1</v>
      </c>
      <c r="F207" s="254" t="s">
        <v>139</v>
      </c>
      <c r="G207" s="252"/>
      <c r="H207" s="255">
        <v>156</v>
      </c>
      <c r="I207" s="256"/>
      <c r="J207" s="252"/>
      <c r="K207" s="252"/>
      <c r="L207" s="257"/>
      <c r="M207" s="258"/>
      <c r="N207" s="259"/>
      <c r="O207" s="259"/>
      <c r="P207" s="259"/>
      <c r="Q207" s="259"/>
      <c r="R207" s="259"/>
      <c r="S207" s="259"/>
      <c r="T207" s="26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1" t="s">
        <v>137</v>
      </c>
      <c r="AU207" s="261" t="s">
        <v>87</v>
      </c>
      <c r="AV207" s="14" t="s">
        <v>136</v>
      </c>
      <c r="AW207" s="14" t="s">
        <v>33</v>
      </c>
      <c r="AX207" s="14" t="s">
        <v>85</v>
      </c>
      <c r="AY207" s="261" t="s">
        <v>122</v>
      </c>
    </row>
    <row r="208" s="2" customFormat="1" ht="16.5" customHeight="1">
      <c r="A208" s="37"/>
      <c r="B208" s="38"/>
      <c r="C208" s="214" t="s">
        <v>278</v>
      </c>
      <c r="D208" s="214" t="s">
        <v>126</v>
      </c>
      <c r="E208" s="215" t="s">
        <v>327</v>
      </c>
      <c r="F208" s="216" t="s">
        <v>328</v>
      </c>
      <c r="G208" s="217" t="s">
        <v>151</v>
      </c>
      <c r="H208" s="218">
        <v>275</v>
      </c>
      <c r="I208" s="219"/>
      <c r="J208" s="220">
        <f>ROUND(I208*H208,2)</f>
        <v>0</v>
      </c>
      <c r="K208" s="221"/>
      <c r="L208" s="43"/>
      <c r="M208" s="222" t="s">
        <v>1</v>
      </c>
      <c r="N208" s="223" t="s">
        <v>42</v>
      </c>
      <c r="O208" s="90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6" t="s">
        <v>130</v>
      </c>
      <c r="AT208" s="226" t="s">
        <v>126</v>
      </c>
      <c r="AU208" s="226" t="s">
        <v>87</v>
      </c>
      <c r="AY208" s="16" t="s">
        <v>122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6" t="s">
        <v>85</v>
      </c>
      <c r="BK208" s="227">
        <f>ROUND(I208*H208,2)</f>
        <v>0</v>
      </c>
      <c r="BL208" s="16" t="s">
        <v>130</v>
      </c>
      <c r="BM208" s="226" t="s">
        <v>125</v>
      </c>
    </row>
    <row r="209" s="13" customFormat="1">
      <c r="A209" s="13"/>
      <c r="B209" s="239"/>
      <c r="C209" s="240"/>
      <c r="D209" s="241" t="s">
        <v>137</v>
      </c>
      <c r="E209" s="242" t="s">
        <v>1</v>
      </c>
      <c r="F209" s="243" t="s">
        <v>329</v>
      </c>
      <c r="G209" s="240"/>
      <c r="H209" s="244">
        <v>275</v>
      </c>
      <c r="I209" s="245"/>
      <c r="J209" s="240"/>
      <c r="K209" s="240"/>
      <c r="L209" s="246"/>
      <c r="M209" s="247"/>
      <c r="N209" s="248"/>
      <c r="O209" s="248"/>
      <c r="P209" s="248"/>
      <c r="Q209" s="248"/>
      <c r="R209" s="248"/>
      <c r="S209" s="248"/>
      <c r="T209" s="24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0" t="s">
        <v>137</v>
      </c>
      <c r="AU209" s="250" t="s">
        <v>87</v>
      </c>
      <c r="AV209" s="13" t="s">
        <v>87</v>
      </c>
      <c r="AW209" s="13" t="s">
        <v>33</v>
      </c>
      <c r="AX209" s="13" t="s">
        <v>77</v>
      </c>
      <c r="AY209" s="250" t="s">
        <v>122</v>
      </c>
    </row>
    <row r="210" s="14" customFormat="1">
      <c r="A210" s="14"/>
      <c r="B210" s="251"/>
      <c r="C210" s="252"/>
      <c r="D210" s="241" t="s">
        <v>137</v>
      </c>
      <c r="E210" s="253" t="s">
        <v>1</v>
      </c>
      <c r="F210" s="254" t="s">
        <v>139</v>
      </c>
      <c r="G210" s="252"/>
      <c r="H210" s="255">
        <v>275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1" t="s">
        <v>137</v>
      </c>
      <c r="AU210" s="261" t="s">
        <v>87</v>
      </c>
      <c r="AV210" s="14" t="s">
        <v>136</v>
      </c>
      <c r="AW210" s="14" t="s">
        <v>33</v>
      </c>
      <c r="AX210" s="14" t="s">
        <v>85</v>
      </c>
      <c r="AY210" s="261" t="s">
        <v>122</v>
      </c>
    </row>
    <row r="211" s="2" customFormat="1" ht="16.5" customHeight="1">
      <c r="A211" s="37"/>
      <c r="B211" s="38"/>
      <c r="C211" s="214" t="s">
        <v>330</v>
      </c>
      <c r="D211" s="214" t="s">
        <v>126</v>
      </c>
      <c r="E211" s="215" t="s">
        <v>331</v>
      </c>
      <c r="F211" s="216" t="s">
        <v>332</v>
      </c>
      <c r="G211" s="217" t="s">
        <v>151</v>
      </c>
      <c r="H211" s="218">
        <v>57.5</v>
      </c>
      <c r="I211" s="219"/>
      <c r="J211" s="220">
        <f>ROUND(I211*H211,2)</f>
        <v>0</v>
      </c>
      <c r="K211" s="221"/>
      <c r="L211" s="43"/>
      <c r="M211" s="222" t="s">
        <v>1</v>
      </c>
      <c r="N211" s="223" t="s">
        <v>42</v>
      </c>
      <c r="O211" s="90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6" t="s">
        <v>130</v>
      </c>
      <c r="AT211" s="226" t="s">
        <v>126</v>
      </c>
      <c r="AU211" s="226" t="s">
        <v>87</v>
      </c>
      <c r="AY211" s="16" t="s">
        <v>122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6" t="s">
        <v>85</v>
      </c>
      <c r="BK211" s="227">
        <f>ROUND(I211*H211,2)</f>
        <v>0</v>
      </c>
      <c r="BL211" s="16" t="s">
        <v>130</v>
      </c>
      <c r="BM211" s="226" t="s">
        <v>144</v>
      </c>
    </row>
    <row r="212" s="13" customFormat="1">
      <c r="A212" s="13"/>
      <c r="B212" s="239"/>
      <c r="C212" s="240"/>
      <c r="D212" s="241" t="s">
        <v>137</v>
      </c>
      <c r="E212" s="242" t="s">
        <v>1</v>
      </c>
      <c r="F212" s="243" t="s">
        <v>333</v>
      </c>
      <c r="G212" s="240"/>
      <c r="H212" s="244">
        <v>57.5</v>
      </c>
      <c r="I212" s="245"/>
      <c r="J212" s="240"/>
      <c r="K212" s="240"/>
      <c r="L212" s="246"/>
      <c r="M212" s="247"/>
      <c r="N212" s="248"/>
      <c r="O212" s="248"/>
      <c r="P212" s="248"/>
      <c r="Q212" s="248"/>
      <c r="R212" s="248"/>
      <c r="S212" s="248"/>
      <c r="T212" s="24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0" t="s">
        <v>137</v>
      </c>
      <c r="AU212" s="250" t="s">
        <v>87</v>
      </c>
      <c r="AV212" s="13" t="s">
        <v>87</v>
      </c>
      <c r="AW212" s="13" t="s">
        <v>33</v>
      </c>
      <c r="AX212" s="13" t="s">
        <v>77</v>
      </c>
      <c r="AY212" s="250" t="s">
        <v>122</v>
      </c>
    </row>
    <row r="213" s="14" customFormat="1">
      <c r="A213" s="14"/>
      <c r="B213" s="251"/>
      <c r="C213" s="252"/>
      <c r="D213" s="241" t="s">
        <v>137</v>
      </c>
      <c r="E213" s="253" t="s">
        <v>1</v>
      </c>
      <c r="F213" s="254" t="s">
        <v>139</v>
      </c>
      <c r="G213" s="252"/>
      <c r="H213" s="255">
        <v>57.5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1" t="s">
        <v>137</v>
      </c>
      <c r="AU213" s="261" t="s">
        <v>87</v>
      </c>
      <c r="AV213" s="14" t="s">
        <v>136</v>
      </c>
      <c r="AW213" s="14" t="s">
        <v>33</v>
      </c>
      <c r="AX213" s="14" t="s">
        <v>85</v>
      </c>
      <c r="AY213" s="261" t="s">
        <v>122</v>
      </c>
    </row>
    <row r="214" s="2" customFormat="1" ht="21.75" customHeight="1">
      <c r="A214" s="37"/>
      <c r="B214" s="38"/>
      <c r="C214" s="214" t="s">
        <v>334</v>
      </c>
      <c r="D214" s="214" t="s">
        <v>126</v>
      </c>
      <c r="E214" s="215" t="s">
        <v>335</v>
      </c>
      <c r="F214" s="216" t="s">
        <v>336</v>
      </c>
      <c r="G214" s="217" t="s">
        <v>186</v>
      </c>
      <c r="H214" s="218">
        <v>74</v>
      </c>
      <c r="I214" s="219"/>
      <c r="J214" s="220">
        <f>ROUND(I214*H214,2)</f>
        <v>0</v>
      </c>
      <c r="K214" s="221"/>
      <c r="L214" s="43"/>
      <c r="M214" s="222" t="s">
        <v>1</v>
      </c>
      <c r="N214" s="223" t="s">
        <v>42</v>
      </c>
      <c r="O214" s="90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6" t="s">
        <v>130</v>
      </c>
      <c r="AT214" s="226" t="s">
        <v>126</v>
      </c>
      <c r="AU214" s="226" t="s">
        <v>87</v>
      </c>
      <c r="AY214" s="16" t="s">
        <v>122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6" t="s">
        <v>85</v>
      </c>
      <c r="BK214" s="227">
        <f>ROUND(I214*H214,2)</f>
        <v>0</v>
      </c>
      <c r="BL214" s="16" t="s">
        <v>130</v>
      </c>
      <c r="BM214" s="226" t="s">
        <v>148</v>
      </c>
    </row>
    <row r="215" s="13" customFormat="1">
      <c r="A215" s="13"/>
      <c r="B215" s="239"/>
      <c r="C215" s="240"/>
      <c r="D215" s="241" t="s">
        <v>137</v>
      </c>
      <c r="E215" s="242" t="s">
        <v>1</v>
      </c>
      <c r="F215" s="243" t="s">
        <v>228</v>
      </c>
      <c r="G215" s="240"/>
      <c r="H215" s="244">
        <v>46</v>
      </c>
      <c r="I215" s="245"/>
      <c r="J215" s="240"/>
      <c r="K215" s="240"/>
      <c r="L215" s="246"/>
      <c r="M215" s="247"/>
      <c r="N215" s="248"/>
      <c r="O215" s="248"/>
      <c r="P215" s="248"/>
      <c r="Q215" s="248"/>
      <c r="R215" s="248"/>
      <c r="S215" s="248"/>
      <c r="T215" s="24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0" t="s">
        <v>137</v>
      </c>
      <c r="AU215" s="250" t="s">
        <v>87</v>
      </c>
      <c r="AV215" s="13" t="s">
        <v>87</v>
      </c>
      <c r="AW215" s="13" t="s">
        <v>33</v>
      </c>
      <c r="AX215" s="13" t="s">
        <v>77</v>
      </c>
      <c r="AY215" s="250" t="s">
        <v>122</v>
      </c>
    </row>
    <row r="216" s="13" customFormat="1">
      <c r="A216" s="13"/>
      <c r="B216" s="239"/>
      <c r="C216" s="240"/>
      <c r="D216" s="241" t="s">
        <v>137</v>
      </c>
      <c r="E216" s="242" t="s">
        <v>1</v>
      </c>
      <c r="F216" s="243" t="s">
        <v>191</v>
      </c>
      <c r="G216" s="240"/>
      <c r="H216" s="244">
        <v>28</v>
      </c>
      <c r="I216" s="245"/>
      <c r="J216" s="240"/>
      <c r="K216" s="240"/>
      <c r="L216" s="246"/>
      <c r="M216" s="247"/>
      <c r="N216" s="248"/>
      <c r="O216" s="248"/>
      <c r="P216" s="248"/>
      <c r="Q216" s="248"/>
      <c r="R216" s="248"/>
      <c r="S216" s="248"/>
      <c r="T216" s="24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0" t="s">
        <v>137</v>
      </c>
      <c r="AU216" s="250" t="s">
        <v>87</v>
      </c>
      <c r="AV216" s="13" t="s">
        <v>87</v>
      </c>
      <c r="AW216" s="13" t="s">
        <v>33</v>
      </c>
      <c r="AX216" s="13" t="s">
        <v>77</v>
      </c>
      <c r="AY216" s="250" t="s">
        <v>122</v>
      </c>
    </row>
    <row r="217" s="14" customFormat="1">
      <c r="A217" s="14"/>
      <c r="B217" s="251"/>
      <c r="C217" s="252"/>
      <c r="D217" s="241" t="s">
        <v>137</v>
      </c>
      <c r="E217" s="253" t="s">
        <v>1</v>
      </c>
      <c r="F217" s="254" t="s">
        <v>139</v>
      </c>
      <c r="G217" s="252"/>
      <c r="H217" s="255">
        <v>74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1" t="s">
        <v>137</v>
      </c>
      <c r="AU217" s="261" t="s">
        <v>87</v>
      </c>
      <c r="AV217" s="14" t="s">
        <v>136</v>
      </c>
      <c r="AW217" s="14" t="s">
        <v>33</v>
      </c>
      <c r="AX217" s="14" t="s">
        <v>85</v>
      </c>
      <c r="AY217" s="261" t="s">
        <v>122</v>
      </c>
    </row>
    <row r="218" s="2" customFormat="1" ht="21.75" customHeight="1">
      <c r="A218" s="37"/>
      <c r="B218" s="38"/>
      <c r="C218" s="214" t="s">
        <v>337</v>
      </c>
      <c r="D218" s="214" t="s">
        <v>126</v>
      </c>
      <c r="E218" s="215" t="s">
        <v>338</v>
      </c>
      <c r="F218" s="216" t="s">
        <v>339</v>
      </c>
      <c r="G218" s="217" t="s">
        <v>186</v>
      </c>
      <c r="H218" s="218">
        <v>6</v>
      </c>
      <c r="I218" s="219"/>
      <c r="J218" s="220">
        <f>ROUND(I218*H218,2)</f>
        <v>0</v>
      </c>
      <c r="K218" s="221"/>
      <c r="L218" s="43"/>
      <c r="M218" s="222" t="s">
        <v>1</v>
      </c>
      <c r="N218" s="223" t="s">
        <v>42</v>
      </c>
      <c r="O218" s="90"/>
      <c r="P218" s="224">
        <f>O218*H218</f>
        <v>0</v>
      </c>
      <c r="Q218" s="224">
        <v>0</v>
      </c>
      <c r="R218" s="224">
        <f>Q218*H218</f>
        <v>0</v>
      </c>
      <c r="S218" s="224">
        <v>0</v>
      </c>
      <c r="T218" s="22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6" t="s">
        <v>130</v>
      </c>
      <c r="AT218" s="226" t="s">
        <v>126</v>
      </c>
      <c r="AU218" s="226" t="s">
        <v>87</v>
      </c>
      <c r="AY218" s="16" t="s">
        <v>122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6" t="s">
        <v>85</v>
      </c>
      <c r="BK218" s="227">
        <f>ROUND(I218*H218,2)</f>
        <v>0</v>
      </c>
      <c r="BL218" s="16" t="s">
        <v>130</v>
      </c>
      <c r="BM218" s="226" t="s">
        <v>164</v>
      </c>
    </row>
    <row r="219" s="2" customFormat="1" ht="21.75" customHeight="1">
      <c r="A219" s="37"/>
      <c r="B219" s="38"/>
      <c r="C219" s="214" t="s">
        <v>340</v>
      </c>
      <c r="D219" s="214" t="s">
        <v>126</v>
      </c>
      <c r="E219" s="215" t="s">
        <v>341</v>
      </c>
      <c r="F219" s="216" t="s">
        <v>342</v>
      </c>
      <c r="G219" s="217" t="s">
        <v>186</v>
      </c>
      <c r="H219" s="218">
        <v>2</v>
      </c>
      <c r="I219" s="219"/>
      <c r="J219" s="220">
        <f>ROUND(I219*H219,2)</f>
        <v>0</v>
      </c>
      <c r="K219" s="221"/>
      <c r="L219" s="43"/>
      <c r="M219" s="222" t="s">
        <v>1</v>
      </c>
      <c r="N219" s="223" t="s">
        <v>42</v>
      </c>
      <c r="O219" s="90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6" t="s">
        <v>130</v>
      </c>
      <c r="AT219" s="226" t="s">
        <v>126</v>
      </c>
      <c r="AU219" s="226" t="s">
        <v>87</v>
      </c>
      <c r="AY219" s="16" t="s">
        <v>122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6" t="s">
        <v>85</v>
      </c>
      <c r="BK219" s="227">
        <f>ROUND(I219*H219,2)</f>
        <v>0</v>
      </c>
      <c r="BL219" s="16" t="s">
        <v>130</v>
      </c>
      <c r="BM219" s="226" t="s">
        <v>176</v>
      </c>
    </row>
    <row r="220" s="2" customFormat="1" ht="21.75" customHeight="1">
      <c r="A220" s="37"/>
      <c r="B220" s="38"/>
      <c r="C220" s="214" t="s">
        <v>292</v>
      </c>
      <c r="D220" s="214" t="s">
        <v>126</v>
      </c>
      <c r="E220" s="215" t="s">
        <v>343</v>
      </c>
      <c r="F220" s="216" t="s">
        <v>344</v>
      </c>
      <c r="G220" s="217" t="s">
        <v>186</v>
      </c>
      <c r="H220" s="218">
        <v>2</v>
      </c>
      <c r="I220" s="219"/>
      <c r="J220" s="220">
        <f>ROUND(I220*H220,2)</f>
        <v>0</v>
      </c>
      <c r="K220" s="221"/>
      <c r="L220" s="43"/>
      <c r="M220" s="222" t="s">
        <v>1</v>
      </c>
      <c r="N220" s="223" t="s">
        <v>42</v>
      </c>
      <c r="O220" s="90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6" t="s">
        <v>130</v>
      </c>
      <c r="AT220" s="226" t="s">
        <v>126</v>
      </c>
      <c r="AU220" s="226" t="s">
        <v>87</v>
      </c>
      <c r="AY220" s="16" t="s">
        <v>122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16" t="s">
        <v>85</v>
      </c>
      <c r="BK220" s="227">
        <f>ROUND(I220*H220,2)</f>
        <v>0</v>
      </c>
      <c r="BL220" s="16" t="s">
        <v>130</v>
      </c>
      <c r="BM220" s="226" t="s">
        <v>345</v>
      </c>
    </row>
    <row r="221" s="2" customFormat="1" ht="21.75" customHeight="1">
      <c r="A221" s="37"/>
      <c r="B221" s="38"/>
      <c r="C221" s="214" t="s">
        <v>346</v>
      </c>
      <c r="D221" s="214" t="s">
        <v>126</v>
      </c>
      <c r="E221" s="215" t="s">
        <v>347</v>
      </c>
      <c r="F221" s="216" t="s">
        <v>348</v>
      </c>
      <c r="G221" s="217" t="s">
        <v>186</v>
      </c>
      <c r="H221" s="218">
        <v>10</v>
      </c>
      <c r="I221" s="219"/>
      <c r="J221" s="220">
        <f>ROUND(I221*H221,2)</f>
        <v>0</v>
      </c>
      <c r="K221" s="221"/>
      <c r="L221" s="43"/>
      <c r="M221" s="222" t="s">
        <v>1</v>
      </c>
      <c r="N221" s="223" t="s">
        <v>42</v>
      </c>
      <c r="O221" s="90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6" t="s">
        <v>130</v>
      </c>
      <c r="AT221" s="226" t="s">
        <v>126</v>
      </c>
      <c r="AU221" s="226" t="s">
        <v>87</v>
      </c>
      <c r="AY221" s="16" t="s">
        <v>122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6" t="s">
        <v>85</v>
      </c>
      <c r="BK221" s="227">
        <f>ROUND(I221*H221,2)</f>
        <v>0</v>
      </c>
      <c r="BL221" s="16" t="s">
        <v>130</v>
      </c>
      <c r="BM221" s="226" t="s">
        <v>349</v>
      </c>
    </row>
    <row r="222" s="13" customFormat="1">
      <c r="A222" s="13"/>
      <c r="B222" s="239"/>
      <c r="C222" s="240"/>
      <c r="D222" s="241" t="s">
        <v>137</v>
      </c>
      <c r="E222" s="242" t="s">
        <v>1</v>
      </c>
      <c r="F222" s="243" t="s">
        <v>147</v>
      </c>
      <c r="G222" s="240"/>
      <c r="H222" s="244">
        <v>8</v>
      </c>
      <c r="I222" s="245"/>
      <c r="J222" s="240"/>
      <c r="K222" s="240"/>
      <c r="L222" s="246"/>
      <c r="M222" s="247"/>
      <c r="N222" s="248"/>
      <c r="O222" s="248"/>
      <c r="P222" s="248"/>
      <c r="Q222" s="248"/>
      <c r="R222" s="248"/>
      <c r="S222" s="248"/>
      <c r="T222" s="24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0" t="s">
        <v>137</v>
      </c>
      <c r="AU222" s="250" t="s">
        <v>87</v>
      </c>
      <c r="AV222" s="13" t="s">
        <v>87</v>
      </c>
      <c r="AW222" s="13" t="s">
        <v>33</v>
      </c>
      <c r="AX222" s="13" t="s">
        <v>77</v>
      </c>
      <c r="AY222" s="250" t="s">
        <v>122</v>
      </c>
    </row>
    <row r="223" s="13" customFormat="1">
      <c r="A223" s="13"/>
      <c r="B223" s="239"/>
      <c r="C223" s="240"/>
      <c r="D223" s="241" t="s">
        <v>137</v>
      </c>
      <c r="E223" s="242" t="s">
        <v>1</v>
      </c>
      <c r="F223" s="243" t="s">
        <v>87</v>
      </c>
      <c r="G223" s="240"/>
      <c r="H223" s="244">
        <v>2</v>
      </c>
      <c r="I223" s="245"/>
      <c r="J223" s="240"/>
      <c r="K223" s="240"/>
      <c r="L223" s="246"/>
      <c r="M223" s="247"/>
      <c r="N223" s="248"/>
      <c r="O223" s="248"/>
      <c r="P223" s="248"/>
      <c r="Q223" s="248"/>
      <c r="R223" s="248"/>
      <c r="S223" s="248"/>
      <c r="T223" s="24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0" t="s">
        <v>137</v>
      </c>
      <c r="AU223" s="250" t="s">
        <v>87</v>
      </c>
      <c r="AV223" s="13" t="s">
        <v>87</v>
      </c>
      <c r="AW223" s="13" t="s">
        <v>33</v>
      </c>
      <c r="AX223" s="13" t="s">
        <v>77</v>
      </c>
      <c r="AY223" s="250" t="s">
        <v>122</v>
      </c>
    </row>
    <row r="224" s="14" customFormat="1">
      <c r="A224" s="14"/>
      <c r="B224" s="251"/>
      <c r="C224" s="252"/>
      <c r="D224" s="241" t="s">
        <v>137</v>
      </c>
      <c r="E224" s="253" t="s">
        <v>1</v>
      </c>
      <c r="F224" s="254" t="s">
        <v>139</v>
      </c>
      <c r="G224" s="252"/>
      <c r="H224" s="255">
        <v>10</v>
      </c>
      <c r="I224" s="256"/>
      <c r="J224" s="252"/>
      <c r="K224" s="252"/>
      <c r="L224" s="257"/>
      <c r="M224" s="258"/>
      <c r="N224" s="259"/>
      <c r="O224" s="259"/>
      <c r="P224" s="259"/>
      <c r="Q224" s="259"/>
      <c r="R224" s="259"/>
      <c r="S224" s="259"/>
      <c r="T224" s="26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1" t="s">
        <v>137</v>
      </c>
      <c r="AU224" s="261" t="s">
        <v>87</v>
      </c>
      <c r="AV224" s="14" t="s">
        <v>136</v>
      </c>
      <c r="AW224" s="14" t="s">
        <v>33</v>
      </c>
      <c r="AX224" s="14" t="s">
        <v>85</v>
      </c>
      <c r="AY224" s="261" t="s">
        <v>122</v>
      </c>
    </row>
    <row r="225" s="2" customFormat="1" ht="21.75" customHeight="1">
      <c r="A225" s="37"/>
      <c r="B225" s="38"/>
      <c r="C225" s="214" t="s">
        <v>298</v>
      </c>
      <c r="D225" s="214" t="s">
        <v>126</v>
      </c>
      <c r="E225" s="215" t="s">
        <v>350</v>
      </c>
      <c r="F225" s="216" t="s">
        <v>351</v>
      </c>
      <c r="G225" s="217" t="s">
        <v>186</v>
      </c>
      <c r="H225" s="218">
        <v>8</v>
      </c>
      <c r="I225" s="219"/>
      <c r="J225" s="220">
        <f>ROUND(I225*H225,2)</f>
        <v>0</v>
      </c>
      <c r="K225" s="221"/>
      <c r="L225" s="43"/>
      <c r="M225" s="222" t="s">
        <v>1</v>
      </c>
      <c r="N225" s="223" t="s">
        <v>42</v>
      </c>
      <c r="O225" s="90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6" t="s">
        <v>130</v>
      </c>
      <c r="AT225" s="226" t="s">
        <v>126</v>
      </c>
      <c r="AU225" s="226" t="s">
        <v>87</v>
      </c>
      <c r="AY225" s="16" t="s">
        <v>122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6" t="s">
        <v>85</v>
      </c>
      <c r="BK225" s="227">
        <f>ROUND(I225*H225,2)</f>
        <v>0</v>
      </c>
      <c r="BL225" s="16" t="s">
        <v>130</v>
      </c>
      <c r="BM225" s="226" t="s">
        <v>352</v>
      </c>
    </row>
    <row r="226" s="13" customFormat="1">
      <c r="A226" s="13"/>
      <c r="B226" s="239"/>
      <c r="C226" s="240"/>
      <c r="D226" s="241" t="s">
        <v>137</v>
      </c>
      <c r="E226" s="242" t="s">
        <v>1</v>
      </c>
      <c r="F226" s="243" t="s">
        <v>147</v>
      </c>
      <c r="G226" s="240"/>
      <c r="H226" s="244">
        <v>8</v>
      </c>
      <c r="I226" s="245"/>
      <c r="J226" s="240"/>
      <c r="K226" s="240"/>
      <c r="L226" s="246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0" t="s">
        <v>137</v>
      </c>
      <c r="AU226" s="250" t="s">
        <v>87</v>
      </c>
      <c r="AV226" s="13" t="s">
        <v>87</v>
      </c>
      <c r="AW226" s="13" t="s">
        <v>33</v>
      </c>
      <c r="AX226" s="13" t="s">
        <v>77</v>
      </c>
      <c r="AY226" s="250" t="s">
        <v>122</v>
      </c>
    </row>
    <row r="227" s="14" customFormat="1">
      <c r="A227" s="14"/>
      <c r="B227" s="251"/>
      <c r="C227" s="252"/>
      <c r="D227" s="241" t="s">
        <v>137</v>
      </c>
      <c r="E227" s="253" t="s">
        <v>1</v>
      </c>
      <c r="F227" s="254" t="s">
        <v>139</v>
      </c>
      <c r="G227" s="252"/>
      <c r="H227" s="255">
        <v>8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137</v>
      </c>
      <c r="AU227" s="261" t="s">
        <v>87</v>
      </c>
      <c r="AV227" s="14" t="s">
        <v>136</v>
      </c>
      <c r="AW227" s="14" t="s">
        <v>33</v>
      </c>
      <c r="AX227" s="14" t="s">
        <v>85</v>
      </c>
      <c r="AY227" s="261" t="s">
        <v>122</v>
      </c>
    </row>
    <row r="228" s="2" customFormat="1" ht="21.75" customHeight="1">
      <c r="A228" s="37"/>
      <c r="B228" s="38"/>
      <c r="C228" s="214" t="s">
        <v>353</v>
      </c>
      <c r="D228" s="214" t="s">
        <v>126</v>
      </c>
      <c r="E228" s="215" t="s">
        <v>354</v>
      </c>
      <c r="F228" s="216" t="s">
        <v>355</v>
      </c>
      <c r="G228" s="217" t="s">
        <v>186</v>
      </c>
      <c r="H228" s="218">
        <v>8</v>
      </c>
      <c r="I228" s="219"/>
      <c r="J228" s="220">
        <f>ROUND(I228*H228,2)</f>
        <v>0</v>
      </c>
      <c r="K228" s="221"/>
      <c r="L228" s="43"/>
      <c r="M228" s="222" t="s">
        <v>1</v>
      </c>
      <c r="N228" s="223" t="s">
        <v>42</v>
      </c>
      <c r="O228" s="90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6" t="s">
        <v>130</v>
      </c>
      <c r="AT228" s="226" t="s">
        <v>126</v>
      </c>
      <c r="AU228" s="226" t="s">
        <v>87</v>
      </c>
      <c r="AY228" s="16" t="s">
        <v>122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6" t="s">
        <v>85</v>
      </c>
      <c r="BK228" s="227">
        <f>ROUND(I228*H228,2)</f>
        <v>0</v>
      </c>
      <c r="BL228" s="16" t="s">
        <v>130</v>
      </c>
      <c r="BM228" s="226" t="s">
        <v>356</v>
      </c>
    </row>
    <row r="229" s="13" customFormat="1">
      <c r="A229" s="13"/>
      <c r="B229" s="239"/>
      <c r="C229" s="240"/>
      <c r="D229" s="241" t="s">
        <v>137</v>
      </c>
      <c r="E229" s="242" t="s">
        <v>1</v>
      </c>
      <c r="F229" s="243" t="s">
        <v>357</v>
      </c>
      <c r="G229" s="240"/>
      <c r="H229" s="244">
        <v>8</v>
      </c>
      <c r="I229" s="245"/>
      <c r="J229" s="240"/>
      <c r="K229" s="240"/>
      <c r="L229" s="246"/>
      <c r="M229" s="247"/>
      <c r="N229" s="248"/>
      <c r="O229" s="248"/>
      <c r="P229" s="248"/>
      <c r="Q229" s="248"/>
      <c r="R229" s="248"/>
      <c r="S229" s="248"/>
      <c r="T229" s="24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0" t="s">
        <v>137</v>
      </c>
      <c r="AU229" s="250" t="s">
        <v>87</v>
      </c>
      <c r="AV229" s="13" t="s">
        <v>87</v>
      </c>
      <c r="AW229" s="13" t="s">
        <v>33</v>
      </c>
      <c r="AX229" s="13" t="s">
        <v>77</v>
      </c>
      <c r="AY229" s="250" t="s">
        <v>122</v>
      </c>
    </row>
    <row r="230" s="14" customFormat="1">
      <c r="A230" s="14"/>
      <c r="B230" s="251"/>
      <c r="C230" s="252"/>
      <c r="D230" s="241" t="s">
        <v>137</v>
      </c>
      <c r="E230" s="253" t="s">
        <v>1</v>
      </c>
      <c r="F230" s="254" t="s">
        <v>139</v>
      </c>
      <c r="G230" s="252"/>
      <c r="H230" s="255">
        <v>8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1" t="s">
        <v>137</v>
      </c>
      <c r="AU230" s="261" t="s">
        <v>87</v>
      </c>
      <c r="AV230" s="14" t="s">
        <v>136</v>
      </c>
      <c r="AW230" s="14" t="s">
        <v>33</v>
      </c>
      <c r="AX230" s="14" t="s">
        <v>85</v>
      </c>
      <c r="AY230" s="261" t="s">
        <v>122</v>
      </c>
    </row>
    <row r="231" s="2" customFormat="1" ht="21.75" customHeight="1">
      <c r="A231" s="37"/>
      <c r="B231" s="38"/>
      <c r="C231" s="214" t="s">
        <v>358</v>
      </c>
      <c r="D231" s="214" t="s">
        <v>126</v>
      </c>
      <c r="E231" s="215" t="s">
        <v>359</v>
      </c>
      <c r="F231" s="216" t="s">
        <v>360</v>
      </c>
      <c r="G231" s="217" t="s">
        <v>186</v>
      </c>
      <c r="H231" s="218">
        <v>4</v>
      </c>
      <c r="I231" s="219"/>
      <c r="J231" s="220">
        <f>ROUND(I231*H231,2)</f>
        <v>0</v>
      </c>
      <c r="K231" s="221"/>
      <c r="L231" s="43"/>
      <c r="M231" s="222" t="s">
        <v>1</v>
      </c>
      <c r="N231" s="223" t="s">
        <v>42</v>
      </c>
      <c r="O231" s="90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6" t="s">
        <v>130</v>
      </c>
      <c r="AT231" s="226" t="s">
        <v>126</v>
      </c>
      <c r="AU231" s="226" t="s">
        <v>87</v>
      </c>
      <c r="AY231" s="16" t="s">
        <v>122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6" t="s">
        <v>85</v>
      </c>
      <c r="BK231" s="227">
        <f>ROUND(I231*H231,2)</f>
        <v>0</v>
      </c>
      <c r="BL231" s="16" t="s">
        <v>130</v>
      </c>
      <c r="BM231" s="226" t="s">
        <v>361</v>
      </c>
    </row>
    <row r="232" s="2" customFormat="1" ht="16.5" customHeight="1">
      <c r="A232" s="37"/>
      <c r="B232" s="38"/>
      <c r="C232" s="214" t="s">
        <v>362</v>
      </c>
      <c r="D232" s="214" t="s">
        <v>126</v>
      </c>
      <c r="E232" s="215" t="s">
        <v>363</v>
      </c>
      <c r="F232" s="216" t="s">
        <v>364</v>
      </c>
      <c r="G232" s="217" t="s">
        <v>186</v>
      </c>
      <c r="H232" s="218">
        <v>50</v>
      </c>
      <c r="I232" s="219"/>
      <c r="J232" s="220">
        <f>ROUND(I232*H232,2)</f>
        <v>0</v>
      </c>
      <c r="K232" s="221"/>
      <c r="L232" s="43"/>
      <c r="M232" s="222" t="s">
        <v>1</v>
      </c>
      <c r="N232" s="223" t="s">
        <v>42</v>
      </c>
      <c r="O232" s="90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6" t="s">
        <v>130</v>
      </c>
      <c r="AT232" s="226" t="s">
        <v>126</v>
      </c>
      <c r="AU232" s="226" t="s">
        <v>87</v>
      </c>
      <c r="AY232" s="16" t="s">
        <v>122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6" t="s">
        <v>85</v>
      </c>
      <c r="BK232" s="227">
        <f>ROUND(I232*H232,2)</f>
        <v>0</v>
      </c>
      <c r="BL232" s="16" t="s">
        <v>130</v>
      </c>
      <c r="BM232" s="226" t="s">
        <v>157</v>
      </c>
    </row>
    <row r="233" s="2" customFormat="1" ht="16.5" customHeight="1">
      <c r="A233" s="37"/>
      <c r="B233" s="38"/>
      <c r="C233" s="214" t="s">
        <v>306</v>
      </c>
      <c r="D233" s="214" t="s">
        <v>126</v>
      </c>
      <c r="E233" s="215" t="s">
        <v>365</v>
      </c>
      <c r="F233" s="216" t="s">
        <v>366</v>
      </c>
      <c r="G233" s="217" t="s">
        <v>151</v>
      </c>
      <c r="H233" s="218">
        <v>1752</v>
      </c>
      <c r="I233" s="219"/>
      <c r="J233" s="220">
        <f>ROUND(I233*H233,2)</f>
        <v>0</v>
      </c>
      <c r="K233" s="221"/>
      <c r="L233" s="43"/>
      <c r="M233" s="222" t="s">
        <v>1</v>
      </c>
      <c r="N233" s="223" t="s">
        <v>42</v>
      </c>
      <c r="O233" s="90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6" t="s">
        <v>130</v>
      </c>
      <c r="AT233" s="226" t="s">
        <v>126</v>
      </c>
      <c r="AU233" s="226" t="s">
        <v>87</v>
      </c>
      <c r="AY233" s="16" t="s">
        <v>122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6" t="s">
        <v>85</v>
      </c>
      <c r="BK233" s="227">
        <f>ROUND(I233*H233,2)</f>
        <v>0</v>
      </c>
      <c r="BL233" s="16" t="s">
        <v>130</v>
      </c>
      <c r="BM233" s="226" t="s">
        <v>153</v>
      </c>
    </row>
    <row r="234" s="13" customFormat="1">
      <c r="A234" s="13"/>
      <c r="B234" s="239"/>
      <c r="C234" s="240"/>
      <c r="D234" s="241" t="s">
        <v>137</v>
      </c>
      <c r="E234" s="242" t="s">
        <v>1</v>
      </c>
      <c r="F234" s="243" t="s">
        <v>367</v>
      </c>
      <c r="G234" s="240"/>
      <c r="H234" s="244">
        <v>1752</v>
      </c>
      <c r="I234" s="245"/>
      <c r="J234" s="240"/>
      <c r="K234" s="240"/>
      <c r="L234" s="246"/>
      <c r="M234" s="247"/>
      <c r="N234" s="248"/>
      <c r="O234" s="248"/>
      <c r="P234" s="248"/>
      <c r="Q234" s="248"/>
      <c r="R234" s="248"/>
      <c r="S234" s="248"/>
      <c r="T234" s="24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0" t="s">
        <v>137</v>
      </c>
      <c r="AU234" s="250" t="s">
        <v>87</v>
      </c>
      <c r="AV234" s="13" t="s">
        <v>87</v>
      </c>
      <c r="AW234" s="13" t="s">
        <v>33</v>
      </c>
      <c r="AX234" s="13" t="s">
        <v>77</v>
      </c>
      <c r="AY234" s="250" t="s">
        <v>122</v>
      </c>
    </row>
    <row r="235" s="14" customFormat="1">
      <c r="A235" s="14"/>
      <c r="B235" s="251"/>
      <c r="C235" s="252"/>
      <c r="D235" s="241" t="s">
        <v>137</v>
      </c>
      <c r="E235" s="253" t="s">
        <v>1</v>
      </c>
      <c r="F235" s="254" t="s">
        <v>139</v>
      </c>
      <c r="G235" s="252"/>
      <c r="H235" s="255">
        <v>1752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1" t="s">
        <v>137</v>
      </c>
      <c r="AU235" s="261" t="s">
        <v>87</v>
      </c>
      <c r="AV235" s="14" t="s">
        <v>136</v>
      </c>
      <c r="AW235" s="14" t="s">
        <v>33</v>
      </c>
      <c r="AX235" s="14" t="s">
        <v>85</v>
      </c>
      <c r="AY235" s="261" t="s">
        <v>122</v>
      </c>
    </row>
    <row r="236" s="2" customFormat="1" ht="16.5" customHeight="1">
      <c r="A236" s="37"/>
      <c r="B236" s="38"/>
      <c r="C236" s="214" t="s">
        <v>368</v>
      </c>
      <c r="D236" s="214" t="s">
        <v>126</v>
      </c>
      <c r="E236" s="215" t="s">
        <v>369</v>
      </c>
      <c r="F236" s="216" t="s">
        <v>370</v>
      </c>
      <c r="G236" s="217" t="s">
        <v>151</v>
      </c>
      <c r="H236" s="218">
        <v>498</v>
      </c>
      <c r="I236" s="219"/>
      <c r="J236" s="220">
        <f>ROUND(I236*H236,2)</f>
        <v>0</v>
      </c>
      <c r="K236" s="221"/>
      <c r="L236" s="43"/>
      <c r="M236" s="222" t="s">
        <v>1</v>
      </c>
      <c r="N236" s="223" t="s">
        <v>42</v>
      </c>
      <c r="O236" s="90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6" t="s">
        <v>130</v>
      </c>
      <c r="AT236" s="226" t="s">
        <v>126</v>
      </c>
      <c r="AU236" s="226" t="s">
        <v>87</v>
      </c>
      <c r="AY236" s="16" t="s">
        <v>122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6" t="s">
        <v>85</v>
      </c>
      <c r="BK236" s="227">
        <f>ROUND(I236*H236,2)</f>
        <v>0</v>
      </c>
      <c r="BL236" s="16" t="s">
        <v>130</v>
      </c>
      <c r="BM236" s="226" t="s">
        <v>140</v>
      </c>
    </row>
    <row r="237" s="2" customFormat="1" ht="16.5" customHeight="1">
      <c r="A237" s="37"/>
      <c r="B237" s="38"/>
      <c r="C237" s="214" t="s">
        <v>310</v>
      </c>
      <c r="D237" s="214" t="s">
        <v>126</v>
      </c>
      <c r="E237" s="215" t="s">
        <v>371</v>
      </c>
      <c r="F237" s="216" t="s">
        <v>372</v>
      </c>
      <c r="G237" s="217" t="s">
        <v>151</v>
      </c>
      <c r="H237" s="218">
        <v>782</v>
      </c>
      <c r="I237" s="219"/>
      <c r="J237" s="220">
        <f>ROUND(I237*H237,2)</f>
        <v>0</v>
      </c>
      <c r="K237" s="221"/>
      <c r="L237" s="43"/>
      <c r="M237" s="222" t="s">
        <v>1</v>
      </c>
      <c r="N237" s="223" t="s">
        <v>42</v>
      </c>
      <c r="O237" s="90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6" t="s">
        <v>130</v>
      </c>
      <c r="AT237" s="226" t="s">
        <v>126</v>
      </c>
      <c r="AU237" s="226" t="s">
        <v>87</v>
      </c>
      <c r="AY237" s="16" t="s">
        <v>122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6" t="s">
        <v>85</v>
      </c>
      <c r="BK237" s="227">
        <f>ROUND(I237*H237,2)</f>
        <v>0</v>
      </c>
      <c r="BL237" s="16" t="s">
        <v>130</v>
      </c>
      <c r="BM237" s="226" t="s">
        <v>373</v>
      </c>
    </row>
    <row r="238" s="13" customFormat="1">
      <c r="A238" s="13"/>
      <c r="B238" s="239"/>
      <c r="C238" s="240"/>
      <c r="D238" s="241" t="s">
        <v>137</v>
      </c>
      <c r="E238" s="242" t="s">
        <v>1</v>
      </c>
      <c r="F238" s="243" t="s">
        <v>374</v>
      </c>
      <c r="G238" s="240"/>
      <c r="H238" s="244">
        <v>782</v>
      </c>
      <c r="I238" s="245"/>
      <c r="J238" s="240"/>
      <c r="K238" s="240"/>
      <c r="L238" s="246"/>
      <c r="M238" s="247"/>
      <c r="N238" s="248"/>
      <c r="O238" s="248"/>
      <c r="P238" s="248"/>
      <c r="Q238" s="248"/>
      <c r="R238" s="248"/>
      <c r="S238" s="248"/>
      <c r="T238" s="24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0" t="s">
        <v>137</v>
      </c>
      <c r="AU238" s="250" t="s">
        <v>87</v>
      </c>
      <c r="AV238" s="13" t="s">
        <v>87</v>
      </c>
      <c r="AW238" s="13" t="s">
        <v>33</v>
      </c>
      <c r="AX238" s="13" t="s">
        <v>77</v>
      </c>
      <c r="AY238" s="250" t="s">
        <v>122</v>
      </c>
    </row>
    <row r="239" s="14" customFormat="1">
      <c r="A239" s="14"/>
      <c r="B239" s="251"/>
      <c r="C239" s="252"/>
      <c r="D239" s="241" t="s">
        <v>137</v>
      </c>
      <c r="E239" s="253" t="s">
        <v>1</v>
      </c>
      <c r="F239" s="254" t="s">
        <v>139</v>
      </c>
      <c r="G239" s="252"/>
      <c r="H239" s="255">
        <v>782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137</v>
      </c>
      <c r="AU239" s="261" t="s">
        <v>87</v>
      </c>
      <c r="AV239" s="14" t="s">
        <v>136</v>
      </c>
      <c r="AW239" s="14" t="s">
        <v>33</v>
      </c>
      <c r="AX239" s="14" t="s">
        <v>85</v>
      </c>
      <c r="AY239" s="261" t="s">
        <v>122</v>
      </c>
    </row>
    <row r="240" s="2" customFormat="1" ht="16.5" customHeight="1">
      <c r="A240" s="37"/>
      <c r="B240" s="38"/>
      <c r="C240" s="214" t="s">
        <v>375</v>
      </c>
      <c r="D240" s="214" t="s">
        <v>126</v>
      </c>
      <c r="E240" s="215" t="s">
        <v>376</v>
      </c>
      <c r="F240" s="216" t="s">
        <v>377</v>
      </c>
      <c r="G240" s="217" t="s">
        <v>151</v>
      </c>
      <c r="H240" s="218">
        <v>431</v>
      </c>
      <c r="I240" s="219"/>
      <c r="J240" s="220">
        <f>ROUND(I240*H240,2)</f>
        <v>0</v>
      </c>
      <c r="K240" s="221"/>
      <c r="L240" s="43"/>
      <c r="M240" s="222" t="s">
        <v>1</v>
      </c>
      <c r="N240" s="223" t="s">
        <v>42</v>
      </c>
      <c r="O240" s="90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6" t="s">
        <v>130</v>
      </c>
      <c r="AT240" s="226" t="s">
        <v>126</v>
      </c>
      <c r="AU240" s="226" t="s">
        <v>87</v>
      </c>
      <c r="AY240" s="16" t="s">
        <v>122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6" t="s">
        <v>85</v>
      </c>
      <c r="BK240" s="227">
        <f>ROUND(I240*H240,2)</f>
        <v>0</v>
      </c>
      <c r="BL240" s="16" t="s">
        <v>130</v>
      </c>
      <c r="BM240" s="226" t="s">
        <v>378</v>
      </c>
    </row>
    <row r="241" s="13" customFormat="1">
      <c r="A241" s="13"/>
      <c r="B241" s="239"/>
      <c r="C241" s="240"/>
      <c r="D241" s="241" t="s">
        <v>137</v>
      </c>
      <c r="E241" s="242" t="s">
        <v>1</v>
      </c>
      <c r="F241" s="243" t="s">
        <v>379</v>
      </c>
      <c r="G241" s="240"/>
      <c r="H241" s="244">
        <v>431</v>
      </c>
      <c r="I241" s="245"/>
      <c r="J241" s="240"/>
      <c r="K241" s="240"/>
      <c r="L241" s="246"/>
      <c r="M241" s="247"/>
      <c r="N241" s="248"/>
      <c r="O241" s="248"/>
      <c r="P241" s="248"/>
      <c r="Q241" s="248"/>
      <c r="R241" s="248"/>
      <c r="S241" s="248"/>
      <c r="T241" s="24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0" t="s">
        <v>137</v>
      </c>
      <c r="AU241" s="250" t="s">
        <v>87</v>
      </c>
      <c r="AV241" s="13" t="s">
        <v>87</v>
      </c>
      <c r="AW241" s="13" t="s">
        <v>33</v>
      </c>
      <c r="AX241" s="13" t="s">
        <v>77</v>
      </c>
      <c r="AY241" s="250" t="s">
        <v>122</v>
      </c>
    </row>
    <row r="242" s="14" customFormat="1">
      <c r="A242" s="14"/>
      <c r="B242" s="251"/>
      <c r="C242" s="252"/>
      <c r="D242" s="241" t="s">
        <v>137</v>
      </c>
      <c r="E242" s="253" t="s">
        <v>1</v>
      </c>
      <c r="F242" s="254" t="s">
        <v>139</v>
      </c>
      <c r="G242" s="252"/>
      <c r="H242" s="255">
        <v>431</v>
      </c>
      <c r="I242" s="256"/>
      <c r="J242" s="252"/>
      <c r="K242" s="252"/>
      <c r="L242" s="257"/>
      <c r="M242" s="258"/>
      <c r="N242" s="259"/>
      <c r="O242" s="259"/>
      <c r="P242" s="259"/>
      <c r="Q242" s="259"/>
      <c r="R242" s="259"/>
      <c r="S242" s="259"/>
      <c r="T242" s="26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1" t="s">
        <v>137</v>
      </c>
      <c r="AU242" s="261" t="s">
        <v>87</v>
      </c>
      <c r="AV242" s="14" t="s">
        <v>136</v>
      </c>
      <c r="AW242" s="14" t="s">
        <v>33</v>
      </c>
      <c r="AX242" s="14" t="s">
        <v>85</v>
      </c>
      <c r="AY242" s="261" t="s">
        <v>122</v>
      </c>
    </row>
    <row r="243" s="2" customFormat="1" ht="16.5" customHeight="1">
      <c r="A243" s="37"/>
      <c r="B243" s="38"/>
      <c r="C243" s="214" t="s">
        <v>313</v>
      </c>
      <c r="D243" s="214" t="s">
        <v>126</v>
      </c>
      <c r="E243" s="215" t="s">
        <v>380</v>
      </c>
      <c r="F243" s="216" t="s">
        <v>381</v>
      </c>
      <c r="G243" s="217" t="s">
        <v>151</v>
      </c>
      <c r="H243" s="218">
        <v>57</v>
      </c>
      <c r="I243" s="219"/>
      <c r="J243" s="220">
        <f>ROUND(I243*H243,2)</f>
        <v>0</v>
      </c>
      <c r="K243" s="221"/>
      <c r="L243" s="43"/>
      <c r="M243" s="222" t="s">
        <v>1</v>
      </c>
      <c r="N243" s="223" t="s">
        <v>42</v>
      </c>
      <c r="O243" s="90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6" t="s">
        <v>130</v>
      </c>
      <c r="AT243" s="226" t="s">
        <v>126</v>
      </c>
      <c r="AU243" s="226" t="s">
        <v>87</v>
      </c>
      <c r="AY243" s="16" t="s">
        <v>122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6" t="s">
        <v>85</v>
      </c>
      <c r="BK243" s="227">
        <f>ROUND(I243*H243,2)</f>
        <v>0</v>
      </c>
      <c r="BL243" s="16" t="s">
        <v>130</v>
      </c>
      <c r="BM243" s="226" t="s">
        <v>382</v>
      </c>
    </row>
    <row r="244" s="2" customFormat="1" ht="16.5" customHeight="1">
      <c r="A244" s="37"/>
      <c r="B244" s="38"/>
      <c r="C244" s="214" t="s">
        <v>383</v>
      </c>
      <c r="D244" s="214" t="s">
        <v>126</v>
      </c>
      <c r="E244" s="215" t="s">
        <v>384</v>
      </c>
      <c r="F244" s="216" t="s">
        <v>385</v>
      </c>
      <c r="G244" s="217" t="s">
        <v>186</v>
      </c>
      <c r="H244" s="218">
        <v>200</v>
      </c>
      <c r="I244" s="219"/>
      <c r="J244" s="220">
        <f>ROUND(I244*H244,2)</f>
        <v>0</v>
      </c>
      <c r="K244" s="221"/>
      <c r="L244" s="43"/>
      <c r="M244" s="222" t="s">
        <v>1</v>
      </c>
      <c r="N244" s="223" t="s">
        <v>42</v>
      </c>
      <c r="O244" s="90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6" t="s">
        <v>130</v>
      </c>
      <c r="AT244" s="226" t="s">
        <v>126</v>
      </c>
      <c r="AU244" s="226" t="s">
        <v>87</v>
      </c>
      <c r="AY244" s="16" t="s">
        <v>122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6" t="s">
        <v>85</v>
      </c>
      <c r="BK244" s="227">
        <f>ROUND(I244*H244,2)</f>
        <v>0</v>
      </c>
      <c r="BL244" s="16" t="s">
        <v>130</v>
      </c>
      <c r="BM244" s="226" t="s">
        <v>386</v>
      </c>
    </row>
    <row r="245" s="2" customFormat="1" ht="16.5" customHeight="1">
      <c r="A245" s="37"/>
      <c r="B245" s="38"/>
      <c r="C245" s="214" t="s">
        <v>387</v>
      </c>
      <c r="D245" s="214" t="s">
        <v>126</v>
      </c>
      <c r="E245" s="215" t="s">
        <v>388</v>
      </c>
      <c r="F245" s="216" t="s">
        <v>389</v>
      </c>
      <c r="G245" s="217" t="s">
        <v>186</v>
      </c>
      <c r="H245" s="218">
        <v>200</v>
      </c>
      <c r="I245" s="219"/>
      <c r="J245" s="220">
        <f>ROUND(I245*H245,2)</f>
        <v>0</v>
      </c>
      <c r="K245" s="221"/>
      <c r="L245" s="43"/>
      <c r="M245" s="222" t="s">
        <v>1</v>
      </c>
      <c r="N245" s="223" t="s">
        <v>42</v>
      </c>
      <c r="O245" s="90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6" t="s">
        <v>130</v>
      </c>
      <c r="AT245" s="226" t="s">
        <v>126</v>
      </c>
      <c r="AU245" s="226" t="s">
        <v>87</v>
      </c>
      <c r="AY245" s="16" t="s">
        <v>122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6" t="s">
        <v>85</v>
      </c>
      <c r="BK245" s="227">
        <f>ROUND(I245*H245,2)</f>
        <v>0</v>
      </c>
      <c r="BL245" s="16" t="s">
        <v>130</v>
      </c>
      <c r="BM245" s="226" t="s">
        <v>390</v>
      </c>
    </row>
    <row r="246" s="2" customFormat="1" ht="16.5" customHeight="1">
      <c r="A246" s="37"/>
      <c r="B246" s="38"/>
      <c r="C246" s="214" t="s">
        <v>391</v>
      </c>
      <c r="D246" s="214" t="s">
        <v>126</v>
      </c>
      <c r="E246" s="215" t="s">
        <v>392</v>
      </c>
      <c r="F246" s="216" t="s">
        <v>393</v>
      </c>
      <c r="G246" s="217" t="s">
        <v>186</v>
      </c>
      <c r="H246" s="218">
        <v>150</v>
      </c>
      <c r="I246" s="219"/>
      <c r="J246" s="220">
        <f>ROUND(I246*H246,2)</f>
        <v>0</v>
      </c>
      <c r="K246" s="221"/>
      <c r="L246" s="43"/>
      <c r="M246" s="222" t="s">
        <v>1</v>
      </c>
      <c r="N246" s="223" t="s">
        <v>42</v>
      </c>
      <c r="O246" s="90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6" t="s">
        <v>130</v>
      </c>
      <c r="AT246" s="226" t="s">
        <v>126</v>
      </c>
      <c r="AU246" s="226" t="s">
        <v>87</v>
      </c>
      <c r="AY246" s="16" t="s">
        <v>122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6" t="s">
        <v>85</v>
      </c>
      <c r="BK246" s="227">
        <f>ROUND(I246*H246,2)</f>
        <v>0</v>
      </c>
      <c r="BL246" s="16" t="s">
        <v>130</v>
      </c>
      <c r="BM246" s="226" t="s">
        <v>394</v>
      </c>
    </row>
    <row r="247" s="2" customFormat="1" ht="16.5" customHeight="1">
      <c r="A247" s="37"/>
      <c r="B247" s="38"/>
      <c r="C247" s="214" t="s">
        <v>395</v>
      </c>
      <c r="D247" s="214" t="s">
        <v>126</v>
      </c>
      <c r="E247" s="215" t="s">
        <v>396</v>
      </c>
      <c r="F247" s="216" t="s">
        <v>397</v>
      </c>
      <c r="G247" s="217" t="s">
        <v>186</v>
      </c>
      <c r="H247" s="218">
        <v>500</v>
      </c>
      <c r="I247" s="219"/>
      <c r="J247" s="220">
        <f>ROUND(I247*H247,2)</f>
        <v>0</v>
      </c>
      <c r="K247" s="221"/>
      <c r="L247" s="43"/>
      <c r="M247" s="222" t="s">
        <v>1</v>
      </c>
      <c r="N247" s="223" t="s">
        <v>42</v>
      </c>
      <c r="O247" s="90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6" t="s">
        <v>130</v>
      </c>
      <c r="AT247" s="226" t="s">
        <v>126</v>
      </c>
      <c r="AU247" s="226" t="s">
        <v>87</v>
      </c>
      <c r="AY247" s="16" t="s">
        <v>122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6" t="s">
        <v>85</v>
      </c>
      <c r="BK247" s="227">
        <f>ROUND(I247*H247,2)</f>
        <v>0</v>
      </c>
      <c r="BL247" s="16" t="s">
        <v>130</v>
      </c>
      <c r="BM247" s="226" t="s">
        <v>398</v>
      </c>
    </row>
    <row r="248" s="2" customFormat="1" ht="16.5" customHeight="1">
      <c r="A248" s="37"/>
      <c r="B248" s="38"/>
      <c r="C248" s="214" t="s">
        <v>399</v>
      </c>
      <c r="D248" s="214" t="s">
        <v>126</v>
      </c>
      <c r="E248" s="215" t="s">
        <v>400</v>
      </c>
      <c r="F248" s="216" t="s">
        <v>401</v>
      </c>
      <c r="G248" s="217" t="s">
        <v>151</v>
      </c>
      <c r="H248" s="218">
        <v>231</v>
      </c>
      <c r="I248" s="219"/>
      <c r="J248" s="220">
        <f>ROUND(I248*H248,2)</f>
        <v>0</v>
      </c>
      <c r="K248" s="221"/>
      <c r="L248" s="43"/>
      <c r="M248" s="222" t="s">
        <v>1</v>
      </c>
      <c r="N248" s="223" t="s">
        <v>42</v>
      </c>
      <c r="O248" s="90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6" t="s">
        <v>130</v>
      </c>
      <c r="AT248" s="226" t="s">
        <v>126</v>
      </c>
      <c r="AU248" s="226" t="s">
        <v>87</v>
      </c>
      <c r="AY248" s="16" t="s">
        <v>122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6" t="s">
        <v>85</v>
      </c>
      <c r="BK248" s="227">
        <f>ROUND(I248*H248,2)</f>
        <v>0</v>
      </c>
      <c r="BL248" s="16" t="s">
        <v>130</v>
      </c>
      <c r="BM248" s="226" t="s">
        <v>402</v>
      </c>
    </row>
    <row r="249" s="13" customFormat="1">
      <c r="A249" s="13"/>
      <c r="B249" s="239"/>
      <c r="C249" s="240"/>
      <c r="D249" s="241" t="s">
        <v>137</v>
      </c>
      <c r="E249" s="242" t="s">
        <v>1</v>
      </c>
      <c r="F249" s="243" t="s">
        <v>403</v>
      </c>
      <c r="G249" s="240"/>
      <c r="H249" s="244">
        <v>231</v>
      </c>
      <c r="I249" s="245"/>
      <c r="J249" s="240"/>
      <c r="K249" s="240"/>
      <c r="L249" s="246"/>
      <c r="M249" s="247"/>
      <c r="N249" s="248"/>
      <c r="O249" s="248"/>
      <c r="P249" s="248"/>
      <c r="Q249" s="248"/>
      <c r="R249" s="248"/>
      <c r="S249" s="248"/>
      <c r="T249" s="24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0" t="s">
        <v>137</v>
      </c>
      <c r="AU249" s="250" t="s">
        <v>87</v>
      </c>
      <c r="AV249" s="13" t="s">
        <v>87</v>
      </c>
      <c r="AW249" s="13" t="s">
        <v>33</v>
      </c>
      <c r="AX249" s="13" t="s">
        <v>77</v>
      </c>
      <c r="AY249" s="250" t="s">
        <v>122</v>
      </c>
    </row>
    <row r="250" s="14" customFormat="1">
      <c r="A250" s="14"/>
      <c r="B250" s="251"/>
      <c r="C250" s="252"/>
      <c r="D250" s="241" t="s">
        <v>137</v>
      </c>
      <c r="E250" s="253" t="s">
        <v>1</v>
      </c>
      <c r="F250" s="254" t="s">
        <v>139</v>
      </c>
      <c r="G250" s="252"/>
      <c r="H250" s="255">
        <v>231</v>
      </c>
      <c r="I250" s="256"/>
      <c r="J250" s="252"/>
      <c r="K250" s="252"/>
      <c r="L250" s="257"/>
      <c r="M250" s="258"/>
      <c r="N250" s="259"/>
      <c r="O250" s="259"/>
      <c r="P250" s="259"/>
      <c r="Q250" s="259"/>
      <c r="R250" s="259"/>
      <c r="S250" s="259"/>
      <c r="T250" s="26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1" t="s">
        <v>137</v>
      </c>
      <c r="AU250" s="261" t="s">
        <v>87</v>
      </c>
      <c r="AV250" s="14" t="s">
        <v>136</v>
      </c>
      <c r="AW250" s="14" t="s">
        <v>33</v>
      </c>
      <c r="AX250" s="14" t="s">
        <v>85</v>
      </c>
      <c r="AY250" s="261" t="s">
        <v>122</v>
      </c>
    </row>
    <row r="251" s="2" customFormat="1" ht="16.5" customHeight="1">
      <c r="A251" s="37"/>
      <c r="B251" s="38"/>
      <c r="C251" s="214" t="s">
        <v>236</v>
      </c>
      <c r="D251" s="214" t="s">
        <v>126</v>
      </c>
      <c r="E251" s="215" t="s">
        <v>404</v>
      </c>
      <c r="F251" s="216" t="s">
        <v>405</v>
      </c>
      <c r="G251" s="217" t="s">
        <v>151</v>
      </c>
      <c r="H251" s="218">
        <v>66</v>
      </c>
      <c r="I251" s="219"/>
      <c r="J251" s="220">
        <f>ROUND(I251*H251,2)</f>
        <v>0</v>
      </c>
      <c r="K251" s="221"/>
      <c r="L251" s="43"/>
      <c r="M251" s="222" t="s">
        <v>1</v>
      </c>
      <c r="N251" s="223" t="s">
        <v>42</v>
      </c>
      <c r="O251" s="90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6" t="s">
        <v>130</v>
      </c>
      <c r="AT251" s="226" t="s">
        <v>126</v>
      </c>
      <c r="AU251" s="226" t="s">
        <v>87</v>
      </c>
      <c r="AY251" s="16" t="s">
        <v>122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6" t="s">
        <v>85</v>
      </c>
      <c r="BK251" s="227">
        <f>ROUND(I251*H251,2)</f>
        <v>0</v>
      </c>
      <c r="BL251" s="16" t="s">
        <v>130</v>
      </c>
      <c r="BM251" s="226" t="s">
        <v>406</v>
      </c>
    </row>
    <row r="252" s="13" customFormat="1">
      <c r="A252" s="13"/>
      <c r="B252" s="239"/>
      <c r="C252" s="240"/>
      <c r="D252" s="241" t="s">
        <v>137</v>
      </c>
      <c r="E252" s="242" t="s">
        <v>1</v>
      </c>
      <c r="F252" s="243" t="s">
        <v>407</v>
      </c>
      <c r="G252" s="240"/>
      <c r="H252" s="244">
        <v>66</v>
      </c>
      <c r="I252" s="245"/>
      <c r="J252" s="240"/>
      <c r="K252" s="240"/>
      <c r="L252" s="246"/>
      <c r="M252" s="247"/>
      <c r="N252" s="248"/>
      <c r="O252" s="248"/>
      <c r="P252" s="248"/>
      <c r="Q252" s="248"/>
      <c r="R252" s="248"/>
      <c r="S252" s="248"/>
      <c r="T252" s="24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0" t="s">
        <v>137</v>
      </c>
      <c r="AU252" s="250" t="s">
        <v>87</v>
      </c>
      <c r="AV252" s="13" t="s">
        <v>87</v>
      </c>
      <c r="AW252" s="13" t="s">
        <v>33</v>
      </c>
      <c r="AX252" s="13" t="s">
        <v>77</v>
      </c>
      <c r="AY252" s="250" t="s">
        <v>122</v>
      </c>
    </row>
    <row r="253" s="14" customFormat="1">
      <c r="A253" s="14"/>
      <c r="B253" s="251"/>
      <c r="C253" s="252"/>
      <c r="D253" s="241" t="s">
        <v>137</v>
      </c>
      <c r="E253" s="253" t="s">
        <v>1</v>
      </c>
      <c r="F253" s="254" t="s">
        <v>139</v>
      </c>
      <c r="G253" s="252"/>
      <c r="H253" s="255">
        <v>66</v>
      </c>
      <c r="I253" s="256"/>
      <c r="J253" s="252"/>
      <c r="K253" s="252"/>
      <c r="L253" s="257"/>
      <c r="M253" s="258"/>
      <c r="N253" s="259"/>
      <c r="O253" s="259"/>
      <c r="P253" s="259"/>
      <c r="Q253" s="259"/>
      <c r="R253" s="259"/>
      <c r="S253" s="259"/>
      <c r="T253" s="26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1" t="s">
        <v>137</v>
      </c>
      <c r="AU253" s="261" t="s">
        <v>87</v>
      </c>
      <c r="AV253" s="14" t="s">
        <v>136</v>
      </c>
      <c r="AW253" s="14" t="s">
        <v>33</v>
      </c>
      <c r="AX253" s="14" t="s">
        <v>85</v>
      </c>
      <c r="AY253" s="261" t="s">
        <v>122</v>
      </c>
    </row>
    <row r="254" s="2" customFormat="1" ht="16.5" customHeight="1">
      <c r="A254" s="37"/>
      <c r="B254" s="38"/>
      <c r="C254" s="214" t="s">
        <v>408</v>
      </c>
      <c r="D254" s="214" t="s">
        <v>126</v>
      </c>
      <c r="E254" s="215" t="s">
        <v>409</v>
      </c>
      <c r="F254" s="216" t="s">
        <v>410</v>
      </c>
      <c r="G254" s="217" t="s">
        <v>151</v>
      </c>
      <c r="H254" s="218">
        <v>46.200000000000003</v>
      </c>
      <c r="I254" s="219"/>
      <c r="J254" s="220">
        <f>ROUND(I254*H254,2)</f>
        <v>0</v>
      </c>
      <c r="K254" s="221"/>
      <c r="L254" s="43"/>
      <c r="M254" s="222" t="s">
        <v>1</v>
      </c>
      <c r="N254" s="223" t="s">
        <v>42</v>
      </c>
      <c r="O254" s="90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6" t="s">
        <v>130</v>
      </c>
      <c r="AT254" s="226" t="s">
        <v>126</v>
      </c>
      <c r="AU254" s="226" t="s">
        <v>87</v>
      </c>
      <c r="AY254" s="16" t="s">
        <v>122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6" t="s">
        <v>85</v>
      </c>
      <c r="BK254" s="227">
        <f>ROUND(I254*H254,2)</f>
        <v>0</v>
      </c>
      <c r="BL254" s="16" t="s">
        <v>130</v>
      </c>
      <c r="BM254" s="226" t="s">
        <v>411</v>
      </c>
    </row>
    <row r="255" s="13" customFormat="1">
      <c r="A255" s="13"/>
      <c r="B255" s="239"/>
      <c r="C255" s="240"/>
      <c r="D255" s="241" t="s">
        <v>137</v>
      </c>
      <c r="E255" s="242" t="s">
        <v>1</v>
      </c>
      <c r="F255" s="243" t="s">
        <v>412</v>
      </c>
      <c r="G255" s="240"/>
      <c r="H255" s="244">
        <v>46.200000000000003</v>
      </c>
      <c r="I255" s="245"/>
      <c r="J255" s="240"/>
      <c r="K255" s="240"/>
      <c r="L255" s="246"/>
      <c r="M255" s="247"/>
      <c r="N255" s="248"/>
      <c r="O255" s="248"/>
      <c r="P255" s="248"/>
      <c r="Q255" s="248"/>
      <c r="R255" s="248"/>
      <c r="S255" s="248"/>
      <c r="T255" s="24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0" t="s">
        <v>137</v>
      </c>
      <c r="AU255" s="250" t="s">
        <v>87</v>
      </c>
      <c r="AV255" s="13" t="s">
        <v>87</v>
      </c>
      <c r="AW255" s="13" t="s">
        <v>33</v>
      </c>
      <c r="AX255" s="13" t="s">
        <v>77</v>
      </c>
      <c r="AY255" s="250" t="s">
        <v>122</v>
      </c>
    </row>
    <row r="256" s="14" customFormat="1">
      <c r="A256" s="14"/>
      <c r="B256" s="251"/>
      <c r="C256" s="252"/>
      <c r="D256" s="241" t="s">
        <v>137</v>
      </c>
      <c r="E256" s="253" t="s">
        <v>1</v>
      </c>
      <c r="F256" s="254" t="s">
        <v>139</v>
      </c>
      <c r="G256" s="252"/>
      <c r="H256" s="255">
        <v>46.200000000000003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6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1" t="s">
        <v>137</v>
      </c>
      <c r="AU256" s="261" t="s">
        <v>87</v>
      </c>
      <c r="AV256" s="14" t="s">
        <v>136</v>
      </c>
      <c r="AW256" s="14" t="s">
        <v>33</v>
      </c>
      <c r="AX256" s="14" t="s">
        <v>85</v>
      </c>
      <c r="AY256" s="261" t="s">
        <v>122</v>
      </c>
    </row>
    <row r="257" s="2" customFormat="1" ht="16.5" customHeight="1">
      <c r="A257" s="37"/>
      <c r="B257" s="38"/>
      <c r="C257" s="214" t="s">
        <v>241</v>
      </c>
      <c r="D257" s="214" t="s">
        <v>126</v>
      </c>
      <c r="E257" s="215" t="s">
        <v>413</v>
      </c>
      <c r="F257" s="216" t="s">
        <v>414</v>
      </c>
      <c r="G257" s="217" t="s">
        <v>151</v>
      </c>
      <c r="H257" s="218">
        <v>88</v>
      </c>
      <c r="I257" s="219"/>
      <c r="J257" s="220">
        <f>ROUND(I257*H257,2)</f>
        <v>0</v>
      </c>
      <c r="K257" s="221"/>
      <c r="L257" s="43"/>
      <c r="M257" s="222" t="s">
        <v>1</v>
      </c>
      <c r="N257" s="223" t="s">
        <v>42</v>
      </c>
      <c r="O257" s="90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6" t="s">
        <v>130</v>
      </c>
      <c r="AT257" s="226" t="s">
        <v>126</v>
      </c>
      <c r="AU257" s="226" t="s">
        <v>87</v>
      </c>
      <c r="AY257" s="16" t="s">
        <v>122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6" t="s">
        <v>85</v>
      </c>
      <c r="BK257" s="227">
        <f>ROUND(I257*H257,2)</f>
        <v>0</v>
      </c>
      <c r="BL257" s="16" t="s">
        <v>130</v>
      </c>
      <c r="BM257" s="226" t="s">
        <v>415</v>
      </c>
    </row>
    <row r="258" s="13" customFormat="1">
      <c r="A258" s="13"/>
      <c r="B258" s="239"/>
      <c r="C258" s="240"/>
      <c r="D258" s="241" t="s">
        <v>137</v>
      </c>
      <c r="E258" s="242" t="s">
        <v>1</v>
      </c>
      <c r="F258" s="243" t="s">
        <v>416</v>
      </c>
      <c r="G258" s="240"/>
      <c r="H258" s="244">
        <v>88</v>
      </c>
      <c r="I258" s="245"/>
      <c r="J258" s="240"/>
      <c r="K258" s="240"/>
      <c r="L258" s="246"/>
      <c r="M258" s="247"/>
      <c r="N258" s="248"/>
      <c r="O258" s="248"/>
      <c r="P258" s="248"/>
      <c r="Q258" s="248"/>
      <c r="R258" s="248"/>
      <c r="S258" s="248"/>
      <c r="T258" s="24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0" t="s">
        <v>137</v>
      </c>
      <c r="AU258" s="250" t="s">
        <v>87</v>
      </c>
      <c r="AV258" s="13" t="s">
        <v>87</v>
      </c>
      <c r="AW258" s="13" t="s">
        <v>33</v>
      </c>
      <c r="AX258" s="13" t="s">
        <v>77</v>
      </c>
      <c r="AY258" s="250" t="s">
        <v>122</v>
      </c>
    </row>
    <row r="259" s="14" customFormat="1">
      <c r="A259" s="14"/>
      <c r="B259" s="251"/>
      <c r="C259" s="252"/>
      <c r="D259" s="241" t="s">
        <v>137</v>
      </c>
      <c r="E259" s="253" t="s">
        <v>1</v>
      </c>
      <c r="F259" s="254" t="s">
        <v>139</v>
      </c>
      <c r="G259" s="252"/>
      <c r="H259" s="255">
        <v>88</v>
      </c>
      <c r="I259" s="256"/>
      <c r="J259" s="252"/>
      <c r="K259" s="252"/>
      <c r="L259" s="257"/>
      <c r="M259" s="258"/>
      <c r="N259" s="259"/>
      <c r="O259" s="259"/>
      <c r="P259" s="259"/>
      <c r="Q259" s="259"/>
      <c r="R259" s="259"/>
      <c r="S259" s="259"/>
      <c r="T259" s="26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1" t="s">
        <v>137</v>
      </c>
      <c r="AU259" s="261" t="s">
        <v>87</v>
      </c>
      <c r="AV259" s="14" t="s">
        <v>136</v>
      </c>
      <c r="AW259" s="14" t="s">
        <v>33</v>
      </c>
      <c r="AX259" s="14" t="s">
        <v>85</v>
      </c>
      <c r="AY259" s="261" t="s">
        <v>122</v>
      </c>
    </row>
    <row r="260" s="2" customFormat="1" ht="16.5" customHeight="1">
      <c r="A260" s="37"/>
      <c r="B260" s="38"/>
      <c r="C260" s="214" t="s">
        <v>417</v>
      </c>
      <c r="D260" s="214" t="s">
        <v>126</v>
      </c>
      <c r="E260" s="215" t="s">
        <v>418</v>
      </c>
      <c r="F260" s="216" t="s">
        <v>419</v>
      </c>
      <c r="G260" s="217" t="s">
        <v>151</v>
      </c>
      <c r="H260" s="218">
        <v>550</v>
      </c>
      <c r="I260" s="219"/>
      <c r="J260" s="220">
        <f>ROUND(I260*H260,2)</f>
        <v>0</v>
      </c>
      <c r="K260" s="221"/>
      <c r="L260" s="43"/>
      <c r="M260" s="222" t="s">
        <v>1</v>
      </c>
      <c r="N260" s="223" t="s">
        <v>42</v>
      </c>
      <c r="O260" s="90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6" t="s">
        <v>130</v>
      </c>
      <c r="AT260" s="226" t="s">
        <v>126</v>
      </c>
      <c r="AU260" s="226" t="s">
        <v>87</v>
      </c>
      <c r="AY260" s="16" t="s">
        <v>122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6" t="s">
        <v>85</v>
      </c>
      <c r="BK260" s="227">
        <f>ROUND(I260*H260,2)</f>
        <v>0</v>
      </c>
      <c r="BL260" s="16" t="s">
        <v>130</v>
      </c>
      <c r="BM260" s="226" t="s">
        <v>420</v>
      </c>
    </row>
    <row r="261" s="13" customFormat="1">
      <c r="A261" s="13"/>
      <c r="B261" s="239"/>
      <c r="C261" s="240"/>
      <c r="D261" s="241" t="s">
        <v>137</v>
      </c>
      <c r="E261" s="242" t="s">
        <v>1</v>
      </c>
      <c r="F261" s="243" t="s">
        <v>421</v>
      </c>
      <c r="G261" s="240"/>
      <c r="H261" s="244">
        <v>550</v>
      </c>
      <c r="I261" s="245"/>
      <c r="J261" s="240"/>
      <c r="K261" s="240"/>
      <c r="L261" s="246"/>
      <c r="M261" s="247"/>
      <c r="N261" s="248"/>
      <c r="O261" s="248"/>
      <c r="P261" s="248"/>
      <c r="Q261" s="248"/>
      <c r="R261" s="248"/>
      <c r="S261" s="248"/>
      <c r="T261" s="24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0" t="s">
        <v>137</v>
      </c>
      <c r="AU261" s="250" t="s">
        <v>87</v>
      </c>
      <c r="AV261" s="13" t="s">
        <v>87</v>
      </c>
      <c r="AW261" s="13" t="s">
        <v>33</v>
      </c>
      <c r="AX261" s="13" t="s">
        <v>77</v>
      </c>
      <c r="AY261" s="250" t="s">
        <v>122</v>
      </c>
    </row>
    <row r="262" s="14" customFormat="1">
      <c r="A262" s="14"/>
      <c r="B262" s="251"/>
      <c r="C262" s="252"/>
      <c r="D262" s="241" t="s">
        <v>137</v>
      </c>
      <c r="E262" s="253" t="s">
        <v>1</v>
      </c>
      <c r="F262" s="254" t="s">
        <v>139</v>
      </c>
      <c r="G262" s="252"/>
      <c r="H262" s="255">
        <v>550</v>
      </c>
      <c r="I262" s="256"/>
      <c r="J262" s="252"/>
      <c r="K262" s="252"/>
      <c r="L262" s="257"/>
      <c r="M262" s="258"/>
      <c r="N262" s="259"/>
      <c r="O262" s="259"/>
      <c r="P262" s="259"/>
      <c r="Q262" s="259"/>
      <c r="R262" s="259"/>
      <c r="S262" s="259"/>
      <c r="T262" s="260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1" t="s">
        <v>137</v>
      </c>
      <c r="AU262" s="261" t="s">
        <v>87</v>
      </c>
      <c r="AV262" s="14" t="s">
        <v>136</v>
      </c>
      <c r="AW262" s="14" t="s">
        <v>33</v>
      </c>
      <c r="AX262" s="14" t="s">
        <v>85</v>
      </c>
      <c r="AY262" s="261" t="s">
        <v>122</v>
      </c>
    </row>
    <row r="263" s="2" customFormat="1" ht="16.5" customHeight="1">
      <c r="A263" s="37"/>
      <c r="B263" s="38"/>
      <c r="C263" s="214" t="s">
        <v>246</v>
      </c>
      <c r="D263" s="214" t="s">
        <v>126</v>
      </c>
      <c r="E263" s="215" t="s">
        <v>422</v>
      </c>
      <c r="F263" s="216" t="s">
        <v>423</v>
      </c>
      <c r="G263" s="217" t="s">
        <v>151</v>
      </c>
      <c r="H263" s="218">
        <v>85</v>
      </c>
      <c r="I263" s="219"/>
      <c r="J263" s="220">
        <f>ROUND(I263*H263,2)</f>
        <v>0</v>
      </c>
      <c r="K263" s="221"/>
      <c r="L263" s="43"/>
      <c r="M263" s="222" t="s">
        <v>1</v>
      </c>
      <c r="N263" s="223" t="s">
        <v>42</v>
      </c>
      <c r="O263" s="90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6" t="s">
        <v>130</v>
      </c>
      <c r="AT263" s="226" t="s">
        <v>126</v>
      </c>
      <c r="AU263" s="226" t="s">
        <v>87</v>
      </c>
      <c r="AY263" s="16" t="s">
        <v>122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6" t="s">
        <v>85</v>
      </c>
      <c r="BK263" s="227">
        <f>ROUND(I263*H263,2)</f>
        <v>0</v>
      </c>
      <c r="BL263" s="16" t="s">
        <v>130</v>
      </c>
      <c r="BM263" s="226" t="s">
        <v>424</v>
      </c>
    </row>
    <row r="264" s="13" customFormat="1">
      <c r="A264" s="13"/>
      <c r="B264" s="239"/>
      <c r="C264" s="240"/>
      <c r="D264" s="241" t="s">
        <v>137</v>
      </c>
      <c r="E264" s="242" t="s">
        <v>1</v>
      </c>
      <c r="F264" s="243" t="s">
        <v>375</v>
      </c>
      <c r="G264" s="240"/>
      <c r="H264" s="244">
        <v>85</v>
      </c>
      <c r="I264" s="245"/>
      <c r="J264" s="240"/>
      <c r="K264" s="240"/>
      <c r="L264" s="246"/>
      <c r="M264" s="247"/>
      <c r="N264" s="248"/>
      <c r="O264" s="248"/>
      <c r="P264" s="248"/>
      <c r="Q264" s="248"/>
      <c r="R264" s="248"/>
      <c r="S264" s="248"/>
      <c r="T264" s="24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0" t="s">
        <v>137</v>
      </c>
      <c r="AU264" s="250" t="s">
        <v>87</v>
      </c>
      <c r="AV264" s="13" t="s">
        <v>87</v>
      </c>
      <c r="AW264" s="13" t="s">
        <v>33</v>
      </c>
      <c r="AX264" s="13" t="s">
        <v>77</v>
      </c>
      <c r="AY264" s="250" t="s">
        <v>122</v>
      </c>
    </row>
    <row r="265" s="14" customFormat="1">
      <c r="A265" s="14"/>
      <c r="B265" s="251"/>
      <c r="C265" s="252"/>
      <c r="D265" s="241" t="s">
        <v>137</v>
      </c>
      <c r="E265" s="253" t="s">
        <v>1</v>
      </c>
      <c r="F265" s="254" t="s">
        <v>139</v>
      </c>
      <c r="G265" s="252"/>
      <c r="H265" s="255">
        <v>85</v>
      </c>
      <c r="I265" s="256"/>
      <c r="J265" s="252"/>
      <c r="K265" s="252"/>
      <c r="L265" s="257"/>
      <c r="M265" s="258"/>
      <c r="N265" s="259"/>
      <c r="O265" s="259"/>
      <c r="P265" s="259"/>
      <c r="Q265" s="259"/>
      <c r="R265" s="259"/>
      <c r="S265" s="259"/>
      <c r="T265" s="26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1" t="s">
        <v>137</v>
      </c>
      <c r="AU265" s="261" t="s">
        <v>87</v>
      </c>
      <c r="AV265" s="14" t="s">
        <v>136</v>
      </c>
      <c r="AW265" s="14" t="s">
        <v>33</v>
      </c>
      <c r="AX265" s="14" t="s">
        <v>85</v>
      </c>
      <c r="AY265" s="261" t="s">
        <v>122</v>
      </c>
    </row>
    <row r="266" s="2" customFormat="1" ht="16.5" customHeight="1">
      <c r="A266" s="37"/>
      <c r="B266" s="38"/>
      <c r="C266" s="214" t="s">
        <v>425</v>
      </c>
      <c r="D266" s="214" t="s">
        <v>126</v>
      </c>
      <c r="E266" s="215" t="s">
        <v>426</v>
      </c>
      <c r="F266" s="216" t="s">
        <v>427</v>
      </c>
      <c r="G266" s="217" t="s">
        <v>151</v>
      </c>
      <c r="H266" s="218">
        <v>981</v>
      </c>
      <c r="I266" s="219"/>
      <c r="J266" s="220">
        <f>ROUND(I266*H266,2)</f>
        <v>0</v>
      </c>
      <c r="K266" s="221"/>
      <c r="L266" s="43"/>
      <c r="M266" s="222" t="s">
        <v>1</v>
      </c>
      <c r="N266" s="223" t="s">
        <v>42</v>
      </c>
      <c r="O266" s="90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6" t="s">
        <v>130</v>
      </c>
      <c r="AT266" s="226" t="s">
        <v>126</v>
      </c>
      <c r="AU266" s="226" t="s">
        <v>87</v>
      </c>
      <c r="AY266" s="16" t="s">
        <v>122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6" t="s">
        <v>85</v>
      </c>
      <c r="BK266" s="227">
        <f>ROUND(I266*H266,2)</f>
        <v>0</v>
      </c>
      <c r="BL266" s="16" t="s">
        <v>130</v>
      </c>
      <c r="BM266" s="226" t="s">
        <v>428</v>
      </c>
    </row>
    <row r="267" s="13" customFormat="1">
      <c r="A267" s="13"/>
      <c r="B267" s="239"/>
      <c r="C267" s="240"/>
      <c r="D267" s="241" t="s">
        <v>137</v>
      </c>
      <c r="E267" s="242" t="s">
        <v>1</v>
      </c>
      <c r="F267" s="243" t="s">
        <v>429</v>
      </c>
      <c r="G267" s="240"/>
      <c r="H267" s="244">
        <v>981</v>
      </c>
      <c r="I267" s="245"/>
      <c r="J267" s="240"/>
      <c r="K267" s="240"/>
      <c r="L267" s="246"/>
      <c r="M267" s="247"/>
      <c r="N267" s="248"/>
      <c r="O267" s="248"/>
      <c r="P267" s="248"/>
      <c r="Q267" s="248"/>
      <c r="R267" s="248"/>
      <c r="S267" s="248"/>
      <c r="T267" s="24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0" t="s">
        <v>137</v>
      </c>
      <c r="AU267" s="250" t="s">
        <v>87</v>
      </c>
      <c r="AV267" s="13" t="s">
        <v>87</v>
      </c>
      <c r="AW267" s="13" t="s">
        <v>33</v>
      </c>
      <c r="AX267" s="13" t="s">
        <v>77</v>
      </c>
      <c r="AY267" s="250" t="s">
        <v>122</v>
      </c>
    </row>
    <row r="268" s="14" customFormat="1">
      <c r="A268" s="14"/>
      <c r="B268" s="251"/>
      <c r="C268" s="252"/>
      <c r="D268" s="241" t="s">
        <v>137</v>
      </c>
      <c r="E268" s="253" t="s">
        <v>1</v>
      </c>
      <c r="F268" s="254" t="s">
        <v>139</v>
      </c>
      <c r="G268" s="252"/>
      <c r="H268" s="255">
        <v>981</v>
      </c>
      <c r="I268" s="256"/>
      <c r="J268" s="252"/>
      <c r="K268" s="252"/>
      <c r="L268" s="257"/>
      <c r="M268" s="258"/>
      <c r="N268" s="259"/>
      <c r="O268" s="259"/>
      <c r="P268" s="259"/>
      <c r="Q268" s="259"/>
      <c r="R268" s="259"/>
      <c r="S268" s="259"/>
      <c r="T268" s="26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1" t="s">
        <v>137</v>
      </c>
      <c r="AU268" s="261" t="s">
        <v>87</v>
      </c>
      <c r="AV268" s="14" t="s">
        <v>136</v>
      </c>
      <c r="AW268" s="14" t="s">
        <v>33</v>
      </c>
      <c r="AX268" s="14" t="s">
        <v>85</v>
      </c>
      <c r="AY268" s="261" t="s">
        <v>122</v>
      </c>
    </row>
    <row r="269" s="2" customFormat="1" ht="16.5" customHeight="1">
      <c r="A269" s="37"/>
      <c r="B269" s="38"/>
      <c r="C269" s="228" t="s">
        <v>430</v>
      </c>
      <c r="D269" s="228" t="s">
        <v>132</v>
      </c>
      <c r="E269" s="229" t="s">
        <v>431</v>
      </c>
      <c r="F269" s="230" t="s">
        <v>432</v>
      </c>
      <c r="G269" s="231" t="s">
        <v>197</v>
      </c>
      <c r="H269" s="232">
        <v>8</v>
      </c>
      <c r="I269" s="233"/>
      <c r="J269" s="234">
        <f>ROUND(I269*H269,2)</f>
        <v>0</v>
      </c>
      <c r="K269" s="235"/>
      <c r="L269" s="236"/>
      <c r="M269" s="237" t="s">
        <v>1</v>
      </c>
      <c r="N269" s="238" t="s">
        <v>42</v>
      </c>
      <c r="O269" s="90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6" t="s">
        <v>135</v>
      </c>
      <c r="AT269" s="226" t="s">
        <v>132</v>
      </c>
      <c r="AU269" s="226" t="s">
        <v>87</v>
      </c>
      <c r="AY269" s="16" t="s">
        <v>122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6" t="s">
        <v>85</v>
      </c>
      <c r="BK269" s="227">
        <f>ROUND(I269*H269,2)</f>
        <v>0</v>
      </c>
      <c r="BL269" s="16" t="s">
        <v>130</v>
      </c>
      <c r="BM269" s="226" t="s">
        <v>433</v>
      </c>
    </row>
    <row r="270" s="2" customFormat="1" ht="16.5" customHeight="1">
      <c r="A270" s="37"/>
      <c r="B270" s="38"/>
      <c r="C270" s="228" t="s">
        <v>434</v>
      </c>
      <c r="D270" s="228" t="s">
        <v>132</v>
      </c>
      <c r="E270" s="229" t="s">
        <v>435</v>
      </c>
      <c r="F270" s="230" t="s">
        <v>436</v>
      </c>
      <c r="G270" s="231" t="s">
        <v>197</v>
      </c>
      <c r="H270" s="232">
        <v>18</v>
      </c>
      <c r="I270" s="233"/>
      <c r="J270" s="234">
        <f>ROUND(I270*H270,2)</f>
        <v>0</v>
      </c>
      <c r="K270" s="235"/>
      <c r="L270" s="236"/>
      <c r="M270" s="237" t="s">
        <v>1</v>
      </c>
      <c r="N270" s="238" t="s">
        <v>42</v>
      </c>
      <c r="O270" s="90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6" t="s">
        <v>135</v>
      </c>
      <c r="AT270" s="226" t="s">
        <v>132</v>
      </c>
      <c r="AU270" s="226" t="s">
        <v>87</v>
      </c>
      <c r="AY270" s="16" t="s">
        <v>122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6" t="s">
        <v>85</v>
      </c>
      <c r="BK270" s="227">
        <f>ROUND(I270*H270,2)</f>
        <v>0</v>
      </c>
      <c r="BL270" s="16" t="s">
        <v>130</v>
      </c>
      <c r="BM270" s="226" t="s">
        <v>437</v>
      </c>
    </row>
    <row r="271" s="2" customFormat="1" ht="16.5" customHeight="1">
      <c r="A271" s="37"/>
      <c r="B271" s="38"/>
      <c r="C271" s="228" t="s">
        <v>438</v>
      </c>
      <c r="D271" s="228" t="s">
        <v>132</v>
      </c>
      <c r="E271" s="229" t="s">
        <v>439</v>
      </c>
      <c r="F271" s="230" t="s">
        <v>440</v>
      </c>
      <c r="G271" s="231" t="s">
        <v>197</v>
      </c>
      <c r="H271" s="232">
        <v>6</v>
      </c>
      <c r="I271" s="233"/>
      <c r="J271" s="234">
        <f>ROUND(I271*H271,2)</f>
        <v>0</v>
      </c>
      <c r="K271" s="235"/>
      <c r="L271" s="236"/>
      <c r="M271" s="237" t="s">
        <v>1</v>
      </c>
      <c r="N271" s="238" t="s">
        <v>42</v>
      </c>
      <c r="O271" s="90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6" t="s">
        <v>135</v>
      </c>
      <c r="AT271" s="226" t="s">
        <v>132</v>
      </c>
      <c r="AU271" s="226" t="s">
        <v>87</v>
      </c>
      <c r="AY271" s="16" t="s">
        <v>122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6" t="s">
        <v>85</v>
      </c>
      <c r="BK271" s="227">
        <f>ROUND(I271*H271,2)</f>
        <v>0</v>
      </c>
      <c r="BL271" s="16" t="s">
        <v>130</v>
      </c>
      <c r="BM271" s="226" t="s">
        <v>441</v>
      </c>
    </row>
    <row r="272" s="2" customFormat="1" ht="16.5" customHeight="1">
      <c r="A272" s="37"/>
      <c r="B272" s="38"/>
      <c r="C272" s="214" t="s">
        <v>250</v>
      </c>
      <c r="D272" s="214" t="s">
        <v>126</v>
      </c>
      <c r="E272" s="215" t="s">
        <v>442</v>
      </c>
      <c r="F272" s="216" t="s">
        <v>443</v>
      </c>
      <c r="G272" s="217" t="s">
        <v>151</v>
      </c>
      <c r="H272" s="218">
        <v>85</v>
      </c>
      <c r="I272" s="219"/>
      <c r="J272" s="220">
        <f>ROUND(I272*H272,2)</f>
        <v>0</v>
      </c>
      <c r="K272" s="221"/>
      <c r="L272" s="43"/>
      <c r="M272" s="222" t="s">
        <v>1</v>
      </c>
      <c r="N272" s="223" t="s">
        <v>42</v>
      </c>
      <c r="O272" s="90"/>
      <c r="P272" s="224">
        <f>O272*H272</f>
        <v>0</v>
      </c>
      <c r="Q272" s="224">
        <v>0</v>
      </c>
      <c r="R272" s="224">
        <f>Q272*H272</f>
        <v>0</v>
      </c>
      <c r="S272" s="224">
        <v>0</v>
      </c>
      <c r="T272" s="225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6" t="s">
        <v>130</v>
      </c>
      <c r="AT272" s="226" t="s">
        <v>126</v>
      </c>
      <c r="AU272" s="226" t="s">
        <v>87</v>
      </c>
      <c r="AY272" s="16" t="s">
        <v>122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6" t="s">
        <v>85</v>
      </c>
      <c r="BK272" s="227">
        <f>ROUND(I272*H272,2)</f>
        <v>0</v>
      </c>
      <c r="BL272" s="16" t="s">
        <v>130</v>
      </c>
      <c r="BM272" s="226" t="s">
        <v>444</v>
      </c>
    </row>
    <row r="273" s="2" customFormat="1" ht="21.75" customHeight="1">
      <c r="A273" s="37"/>
      <c r="B273" s="38"/>
      <c r="C273" s="214" t="s">
        <v>319</v>
      </c>
      <c r="D273" s="214" t="s">
        <v>126</v>
      </c>
      <c r="E273" s="215" t="s">
        <v>445</v>
      </c>
      <c r="F273" s="216" t="s">
        <v>446</v>
      </c>
      <c r="G273" s="217" t="s">
        <v>151</v>
      </c>
      <c r="H273" s="218">
        <v>881</v>
      </c>
      <c r="I273" s="219"/>
      <c r="J273" s="220">
        <f>ROUND(I273*H273,2)</f>
        <v>0</v>
      </c>
      <c r="K273" s="221"/>
      <c r="L273" s="43"/>
      <c r="M273" s="222" t="s">
        <v>1</v>
      </c>
      <c r="N273" s="223" t="s">
        <v>42</v>
      </c>
      <c r="O273" s="90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6" t="s">
        <v>130</v>
      </c>
      <c r="AT273" s="226" t="s">
        <v>126</v>
      </c>
      <c r="AU273" s="226" t="s">
        <v>87</v>
      </c>
      <c r="AY273" s="16" t="s">
        <v>122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6" t="s">
        <v>85</v>
      </c>
      <c r="BK273" s="227">
        <f>ROUND(I273*H273,2)</f>
        <v>0</v>
      </c>
      <c r="BL273" s="16" t="s">
        <v>130</v>
      </c>
      <c r="BM273" s="226" t="s">
        <v>447</v>
      </c>
    </row>
    <row r="274" s="13" customFormat="1">
      <c r="A274" s="13"/>
      <c r="B274" s="239"/>
      <c r="C274" s="240"/>
      <c r="D274" s="241" t="s">
        <v>137</v>
      </c>
      <c r="E274" s="242" t="s">
        <v>1</v>
      </c>
      <c r="F274" s="243" t="s">
        <v>448</v>
      </c>
      <c r="G274" s="240"/>
      <c r="H274" s="244">
        <v>881</v>
      </c>
      <c r="I274" s="245"/>
      <c r="J274" s="240"/>
      <c r="K274" s="240"/>
      <c r="L274" s="246"/>
      <c r="M274" s="247"/>
      <c r="N274" s="248"/>
      <c r="O274" s="248"/>
      <c r="P274" s="248"/>
      <c r="Q274" s="248"/>
      <c r="R274" s="248"/>
      <c r="S274" s="248"/>
      <c r="T274" s="24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0" t="s">
        <v>137</v>
      </c>
      <c r="AU274" s="250" t="s">
        <v>87</v>
      </c>
      <c r="AV274" s="13" t="s">
        <v>87</v>
      </c>
      <c r="AW274" s="13" t="s">
        <v>33</v>
      </c>
      <c r="AX274" s="13" t="s">
        <v>77</v>
      </c>
      <c r="AY274" s="250" t="s">
        <v>122</v>
      </c>
    </row>
    <row r="275" s="14" customFormat="1">
      <c r="A275" s="14"/>
      <c r="B275" s="251"/>
      <c r="C275" s="252"/>
      <c r="D275" s="241" t="s">
        <v>137</v>
      </c>
      <c r="E275" s="253" t="s">
        <v>1</v>
      </c>
      <c r="F275" s="254" t="s">
        <v>139</v>
      </c>
      <c r="G275" s="252"/>
      <c r="H275" s="255">
        <v>881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1" t="s">
        <v>137</v>
      </c>
      <c r="AU275" s="261" t="s">
        <v>87</v>
      </c>
      <c r="AV275" s="14" t="s">
        <v>136</v>
      </c>
      <c r="AW275" s="14" t="s">
        <v>33</v>
      </c>
      <c r="AX275" s="14" t="s">
        <v>85</v>
      </c>
      <c r="AY275" s="261" t="s">
        <v>122</v>
      </c>
    </row>
    <row r="276" s="2" customFormat="1" ht="21.75" customHeight="1">
      <c r="A276" s="37"/>
      <c r="B276" s="38"/>
      <c r="C276" s="214" t="s">
        <v>449</v>
      </c>
      <c r="D276" s="214" t="s">
        <v>126</v>
      </c>
      <c r="E276" s="215" t="s">
        <v>450</v>
      </c>
      <c r="F276" s="216" t="s">
        <v>451</v>
      </c>
      <c r="G276" s="217" t="s">
        <v>151</v>
      </c>
      <c r="H276" s="218">
        <v>1621</v>
      </c>
      <c r="I276" s="219"/>
      <c r="J276" s="220">
        <f>ROUND(I276*H276,2)</f>
        <v>0</v>
      </c>
      <c r="K276" s="221"/>
      <c r="L276" s="43"/>
      <c r="M276" s="222" t="s">
        <v>1</v>
      </c>
      <c r="N276" s="223" t="s">
        <v>42</v>
      </c>
      <c r="O276" s="90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6" t="s">
        <v>130</v>
      </c>
      <c r="AT276" s="226" t="s">
        <v>126</v>
      </c>
      <c r="AU276" s="226" t="s">
        <v>87</v>
      </c>
      <c r="AY276" s="16" t="s">
        <v>122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6" t="s">
        <v>85</v>
      </c>
      <c r="BK276" s="227">
        <f>ROUND(I276*H276,2)</f>
        <v>0</v>
      </c>
      <c r="BL276" s="16" t="s">
        <v>130</v>
      </c>
      <c r="BM276" s="226" t="s">
        <v>452</v>
      </c>
    </row>
    <row r="277" s="13" customFormat="1">
      <c r="A277" s="13"/>
      <c r="B277" s="239"/>
      <c r="C277" s="240"/>
      <c r="D277" s="241" t="s">
        <v>137</v>
      </c>
      <c r="E277" s="242" t="s">
        <v>1</v>
      </c>
      <c r="F277" s="243" t="s">
        <v>453</v>
      </c>
      <c r="G277" s="240"/>
      <c r="H277" s="244">
        <v>1621</v>
      </c>
      <c r="I277" s="245"/>
      <c r="J277" s="240"/>
      <c r="K277" s="240"/>
      <c r="L277" s="246"/>
      <c r="M277" s="247"/>
      <c r="N277" s="248"/>
      <c r="O277" s="248"/>
      <c r="P277" s="248"/>
      <c r="Q277" s="248"/>
      <c r="R277" s="248"/>
      <c r="S277" s="248"/>
      <c r="T277" s="24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0" t="s">
        <v>137</v>
      </c>
      <c r="AU277" s="250" t="s">
        <v>87</v>
      </c>
      <c r="AV277" s="13" t="s">
        <v>87</v>
      </c>
      <c r="AW277" s="13" t="s">
        <v>33</v>
      </c>
      <c r="AX277" s="13" t="s">
        <v>77</v>
      </c>
      <c r="AY277" s="250" t="s">
        <v>122</v>
      </c>
    </row>
    <row r="278" s="14" customFormat="1">
      <c r="A278" s="14"/>
      <c r="B278" s="251"/>
      <c r="C278" s="252"/>
      <c r="D278" s="241" t="s">
        <v>137</v>
      </c>
      <c r="E278" s="253" t="s">
        <v>1</v>
      </c>
      <c r="F278" s="254" t="s">
        <v>139</v>
      </c>
      <c r="G278" s="252"/>
      <c r="H278" s="255">
        <v>1621</v>
      </c>
      <c r="I278" s="256"/>
      <c r="J278" s="252"/>
      <c r="K278" s="252"/>
      <c r="L278" s="257"/>
      <c r="M278" s="258"/>
      <c r="N278" s="259"/>
      <c r="O278" s="259"/>
      <c r="P278" s="259"/>
      <c r="Q278" s="259"/>
      <c r="R278" s="259"/>
      <c r="S278" s="259"/>
      <c r="T278" s="26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1" t="s">
        <v>137</v>
      </c>
      <c r="AU278" s="261" t="s">
        <v>87</v>
      </c>
      <c r="AV278" s="14" t="s">
        <v>136</v>
      </c>
      <c r="AW278" s="14" t="s">
        <v>33</v>
      </c>
      <c r="AX278" s="14" t="s">
        <v>85</v>
      </c>
      <c r="AY278" s="261" t="s">
        <v>122</v>
      </c>
    </row>
    <row r="279" s="2" customFormat="1" ht="16.5" customHeight="1">
      <c r="A279" s="37"/>
      <c r="B279" s="38"/>
      <c r="C279" s="214" t="s">
        <v>454</v>
      </c>
      <c r="D279" s="214" t="s">
        <v>126</v>
      </c>
      <c r="E279" s="215" t="s">
        <v>455</v>
      </c>
      <c r="F279" s="216" t="s">
        <v>456</v>
      </c>
      <c r="G279" s="217" t="s">
        <v>240</v>
      </c>
      <c r="H279" s="218">
        <v>5</v>
      </c>
      <c r="I279" s="219"/>
      <c r="J279" s="220">
        <f>ROUND(I279*H279,2)</f>
        <v>0</v>
      </c>
      <c r="K279" s="221"/>
      <c r="L279" s="43"/>
      <c r="M279" s="222" t="s">
        <v>1</v>
      </c>
      <c r="N279" s="223" t="s">
        <v>42</v>
      </c>
      <c r="O279" s="90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6" t="s">
        <v>130</v>
      </c>
      <c r="AT279" s="226" t="s">
        <v>126</v>
      </c>
      <c r="AU279" s="226" t="s">
        <v>87</v>
      </c>
      <c r="AY279" s="16" t="s">
        <v>122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6" t="s">
        <v>85</v>
      </c>
      <c r="BK279" s="227">
        <f>ROUND(I279*H279,2)</f>
        <v>0</v>
      </c>
      <c r="BL279" s="16" t="s">
        <v>130</v>
      </c>
      <c r="BM279" s="226" t="s">
        <v>457</v>
      </c>
    </row>
    <row r="280" s="2" customFormat="1" ht="16.5" customHeight="1">
      <c r="A280" s="37"/>
      <c r="B280" s="38"/>
      <c r="C280" s="214" t="s">
        <v>325</v>
      </c>
      <c r="D280" s="214" t="s">
        <v>126</v>
      </c>
      <c r="E280" s="215" t="s">
        <v>458</v>
      </c>
      <c r="F280" s="216" t="s">
        <v>459</v>
      </c>
      <c r="G280" s="217" t="s">
        <v>240</v>
      </c>
      <c r="H280" s="218">
        <v>21.102</v>
      </c>
      <c r="I280" s="219"/>
      <c r="J280" s="220">
        <f>ROUND(I280*H280,2)</f>
        <v>0</v>
      </c>
      <c r="K280" s="221"/>
      <c r="L280" s="43"/>
      <c r="M280" s="222" t="s">
        <v>1</v>
      </c>
      <c r="N280" s="223" t="s">
        <v>42</v>
      </c>
      <c r="O280" s="90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6" t="s">
        <v>130</v>
      </c>
      <c r="AT280" s="226" t="s">
        <v>126</v>
      </c>
      <c r="AU280" s="226" t="s">
        <v>87</v>
      </c>
      <c r="AY280" s="16" t="s">
        <v>122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6" t="s">
        <v>85</v>
      </c>
      <c r="BK280" s="227">
        <f>ROUND(I280*H280,2)</f>
        <v>0</v>
      </c>
      <c r="BL280" s="16" t="s">
        <v>130</v>
      </c>
      <c r="BM280" s="226" t="s">
        <v>460</v>
      </c>
    </row>
    <row r="281" s="2" customFormat="1" ht="16.5" customHeight="1">
      <c r="A281" s="37"/>
      <c r="B281" s="38"/>
      <c r="C281" s="214" t="s">
        <v>461</v>
      </c>
      <c r="D281" s="214" t="s">
        <v>126</v>
      </c>
      <c r="E281" s="215" t="s">
        <v>462</v>
      </c>
      <c r="F281" s="216" t="s">
        <v>463</v>
      </c>
      <c r="G281" s="217" t="s">
        <v>240</v>
      </c>
      <c r="H281" s="218">
        <v>21.102</v>
      </c>
      <c r="I281" s="219"/>
      <c r="J281" s="220">
        <f>ROUND(I281*H281,2)</f>
        <v>0</v>
      </c>
      <c r="K281" s="221"/>
      <c r="L281" s="43"/>
      <c r="M281" s="222" t="s">
        <v>1</v>
      </c>
      <c r="N281" s="223" t="s">
        <v>42</v>
      </c>
      <c r="O281" s="90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6" t="s">
        <v>130</v>
      </c>
      <c r="AT281" s="226" t="s">
        <v>126</v>
      </c>
      <c r="AU281" s="226" t="s">
        <v>87</v>
      </c>
      <c r="AY281" s="16" t="s">
        <v>122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6" t="s">
        <v>85</v>
      </c>
      <c r="BK281" s="227">
        <f>ROUND(I281*H281,2)</f>
        <v>0</v>
      </c>
      <c r="BL281" s="16" t="s">
        <v>130</v>
      </c>
      <c r="BM281" s="226" t="s">
        <v>464</v>
      </c>
    </row>
    <row r="282" s="12" customFormat="1" ht="22.8" customHeight="1">
      <c r="A282" s="12"/>
      <c r="B282" s="198"/>
      <c r="C282" s="199"/>
      <c r="D282" s="200" t="s">
        <v>76</v>
      </c>
      <c r="E282" s="212" t="s">
        <v>465</v>
      </c>
      <c r="F282" s="212" t="s">
        <v>466</v>
      </c>
      <c r="G282" s="199"/>
      <c r="H282" s="199"/>
      <c r="I282" s="202"/>
      <c r="J282" s="213">
        <f>BK282</f>
        <v>0</v>
      </c>
      <c r="K282" s="199"/>
      <c r="L282" s="204"/>
      <c r="M282" s="205"/>
      <c r="N282" s="206"/>
      <c r="O282" s="206"/>
      <c r="P282" s="207">
        <f>SUM(P283:P362)</f>
        <v>0</v>
      </c>
      <c r="Q282" s="206"/>
      <c r="R282" s="207">
        <f>SUM(R283:R362)</f>
        <v>0</v>
      </c>
      <c r="S282" s="206"/>
      <c r="T282" s="208">
        <f>SUM(T283:T362)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9" t="s">
        <v>87</v>
      </c>
      <c r="AT282" s="210" t="s">
        <v>76</v>
      </c>
      <c r="AU282" s="210" t="s">
        <v>85</v>
      </c>
      <c r="AY282" s="209" t="s">
        <v>122</v>
      </c>
      <c r="BK282" s="211">
        <f>SUM(BK283:BK362)</f>
        <v>0</v>
      </c>
    </row>
    <row r="283" s="2" customFormat="1" ht="16.5" customHeight="1">
      <c r="A283" s="37"/>
      <c r="B283" s="38"/>
      <c r="C283" s="228" t="s">
        <v>433</v>
      </c>
      <c r="D283" s="228" t="s">
        <v>132</v>
      </c>
      <c r="E283" s="229" t="s">
        <v>467</v>
      </c>
      <c r="F283" s="230" t="s">
        <v>468</v>
      </c>
      <c r="G283" s="231" t="s">
        <v>197</v>
      </c>
      <c r="H283" s="232">
        <v>2</v>
      </c>
      <c r="I283" s="233"/>
      <c r="J283" s="234">
        <f>ROUND(I283*H283,2)</f>
        <v>0</v>
      </c>
      <c r="K283" s="235"/>
      <c r="L283" s="236"/>
      <c r="M283" s="237" t="s">
        <v>1</v>
      </c>
      <c r="N283" s="238" t="s">
        <v>42</v>
      </c>
      <c r="O283" s="90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6" t="s">
        <v>135</v>
      </c>
      <c r="AT283" s="226" t="s">
        <v>132</v>
      </c>
      <c r="AU283" s="226" t="s">
        <v>87</v>
      </c>
      <c r="AY283" s="16" t="s">
        <v>122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6" t="s">
        <v>85</v>
      </c>
      <c r="BK283" s="227">
        <f>ROUND(I283*H283,2)</f>
        <v>0</v>
      </c>
      <c r="BL283" s="16" t="s">
        <v>130</v>
      </c>
      <c r="BM283" s="226" t="s">
        <v>469</v>
      </c>
    </row>
    <row r="284" s="2" customFormat="1" ht="16.5" customHeight="1">
      <c r="A284" s="37"/>
      <c r="B284" s="38"/>
      <c r="C284" s="228" t="s">
        <v>470</v>
      </c>
      <c r="D284" s="228" t="s">
        <v>132</v>
      </c>
      <c r="E284" s="229" t="s">
        <v>471</v>
      </c>
      <c r="F284" s="230" t="s">
        <v>472</v>
      </c>
      <c r="G284" s="231" t="s">
        <v>197</v>
      </c>
      <c r="H284" s="232">
        <v>1</v>
      </c>
      <c r="I284" s="233"/>
      <c r="J284" s="234">
        <f>ROUND(I284*H284,2)</f>
        <v>0</v>
      </c>
      <c r="K284" s="235"/>
      <c r="L284" s="236"/>
      <c r="M284" s="237" t="s">
        <v>1</v>
      </c>
      <c r="N284" s="238" t="s">
        <v>42</v>
      </c>
      <c r="O284" s="90"/>
      <c r="P284" s="224">
        <f>O284*H284</f>
        <v>0</v>
      </c>
      <c r="Q284" s="224">
        <v>0</v>
      </c>
      <c r="R284" s="224">
        <f>Q284*H284</f>
        <v>0</v>
      </c>
      <c r="S284" s="224">
        <v>0</v>
      </c>
      <c r="T284" s="225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6" t="s">
        <v>135</v>
      </c>
      <c r="AT284" s="226" t="s">
        <v>132</v>
      </c>
      <c r="AU284" s="226" t="s">
        <v>87</v>
      </c>
      <c r="AY284" s="16" t="s">
        <v>122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6" t="s">
        <v>85</v>
      </c>
      <c r="BK284" s="227">
        <f>ROUND(I284*H284,2)</f>
        <v>0</v>
      </c>
      <c r="BL284" s="16" t="s">
        <v>130</v>
      </c>
      <c r="BM284" s="226" t="s">
        <v>473</v>
      </c>
    </row>
    <row r="285" s="2" customFormat="1" ht="16.5" customHeight="1">
      <c r="A285" s="37"/>
      <c r="B285" s="38"/>
      <c r="C285" s="228" t="s">
        <v>474</v>
      </c>
      <c r="D285" s="228" t="s">
        <v>132</v>
      </c>
      <c r="E285" s="229" t="s">
        <v>475</v>
      </c>
      <c r="F285" s="230" t="s">
        <v>476</v>
      </c>
      <c r="G285" s="231" t="s">
        <v>197</v>
      </c>
      <c r="H285" s="232">
        <v>1</v>
      </c>
      <c r="I285" s="233"/>
      <c r="J285" s="234">
        <f>ROUND(I285*H285,2)</f>
        <v>0</v>
      </c>
      <c r="K285" s="235"/>
      <c r="L285" s="236"/>
      <c r="M285" s="237" t="s">
        <v>1</v>
      </c>
      <c r="N285" s="238" t="s">
        <v>42</v>
      </c>
      <c r="O285" s="90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6" t="s">
        <v>135</v>
      </c>
      <c r="AT285" s="226" t="s">
        <v>132</v>
      </c>
      <c r="AU285" s="226" t="s">
        <v>87</v>
      </c>
      <c r="AY285" s="16" t="s">
        <v>122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6" t="s">
        <v>85</v>
      </c>
      <c r="BK285" s="227">
        <f>ROUND(I285*H285,2)</f>
        <v>0</v>
      </c>
      <c r="BL285" s="16" t="s">
        <v>130</v>
      </c>
      <c r="BM285" s="226" t="s">
        <v>477</v>
      </c>
    </row>
    <row r="286" s="2" customFormat="1" ht="16.5" customHeight="1">
      <c r="A286" s="37"/>
      <c r="B286" s="38"/>
      <c r="C286" s="228" t="s">
        <v>437</v>
      </c>
      <c r="D286" s="228" t="s">
        <v>132</v>
      </c>
      <c r="E286" s="229" t="s">
        <v>478</v>
      </c>
      <c r="F286" s="230" t="s">
        <v>479</v>
      </c>
      <c r="G286" s="231" t="s">
        <v>197</v>
      </c>
      <c r="H286" s="232">
        <v>5</v>
      </c>
      <c r="I286" s="233"/>
      <c r="J286" s="234">
        <f>ROUND(I286*H286,2)</f>
        <v>0</v>
      </c>
      <c r="K286" s="235"/>
      <c r="L286" s="236"/>
      <c r="M286" s="237" t="s">
        <v>1</v>
      </c>
      <c r="N286" s="238" t="s">
        <v>42</v>
      </c>
      <c r="O286" s="90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6" t="s">
        <v>135</v>
      </c>
      <c r="AT286" s="226" t="s">
        <v>132</v>
      </c>
      <c r="AU286" s="226" t="s">
        <v>87</v>
      </c>
      <c r="AY286" s="16" t="s">
        <v>122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6" t="s">
        <v>85</v>
      </c>
      <c r="BK286" s="227">
        <f>ROUND(I286*H286,2)</f>
        <v>0</v>
      </c>
      <c r="BL286" s="16" t="s">
        <v>130</v>
      </c>
      <c r="BM286" s="226" t="s">
        <v>480</v>
      </c>
    </row>
    <row r="287" s="2" customFormat="1" ht="16.5" customHeight="1">
      <c r="A287" s="37"/>
      <c r="B287" s="38"/>
      <c r="C287" s="228" t="s">
        <v>481</v>
      </c>
      <c r="D287" s="228" t="s">
        <v>132</v>
      </c>
      <c r="E287" s="229" t="s">
        <v>482</v>
      </c>
      <c r="F287" s="230" t="s">
        <v>483</v>
      </c>
      <c r="G287" s="231" t="s">
        <v>197</v>
      </c>
      <c r="H287" s="232">
        <v>4</v>
      </c>
      <c r="I287" s="233"/>
      <c r="J287" s="234">
        <f>ROUND(I287*H287,2)</f>
        <v>0</v>
      </c>
      <c r="K287" s="235"/>
      <c r="L287" s="236"/>
      <c r="M287" s="237" t="s">
        <v>1</v>
      </c>
      <c r="N287" s="238" t="s">
        <v>42</v>
      </c>
      <c r="O287" s="90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6" t="s">
        <v>135</v>
      </c>
      <c r="AT287" s="226" t="s">
        <v>132</v>
      </c>
      <c r="AU287" s="226" t="s">
        <v>87</v>
      </c>
      <c r="AY287" s="16" t="s">
        <v>122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6" t="s">
        <v>85</v>
      </c>
      <c r="BK287" s="227">
        <f>ROUND(I287*H287,2)</f>
        <v>0</v>
      </c>
      <c r="BL287" s="16" t="s">
        <v>130</v>
      </c>
      <c r="BM287" s="226" t="s">
        <v>484</v>
      </c>
    </row>
    <row r="288" s="2" customFormat="1" ht="16.5" customHeight="1">
      <c r="A288" s="37"/>
      <c r="B288" s="38"/>
      <c r="C288" s="228" t="s">
        <v>485</v>
      </c>
      <c r="D288" s="228" t="s">
        <v>132</v>
      </c>
      <c r="E288" s="229" t="s">
        <v>486</v>
      </c>
      <c r="F288" s="230" t="s">
        <v>487</v>
      </c>
      <c r="G288" s="231" t="s">
        <v>197</v>
      </c>
      <c r="H288" s="232">
        <v>1</v>
      </c>
      <c r="I288" s="233"/>
      <c r="J288" s="234">
        <f>ROUND(I288*H288,2)</f>
        <v>0</v>
      </c>
      <c r="K288" s="235"/>
      <c r="L288" s="236"/>
      <c r="M288" s="237" t="s">
        <v>1</v>
      </c>
      <c r="N288" s="238" t="s">
        <v>42</v>
      </c>
      <c r="O288" s="90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6" t="s">
        <v>135</v>
      </c>
      <c r="AT288" s="226" t="s">
        <v>132</v>
      </c>
      <c r="AU288" s="226" t="s">
        <v>87</v>
      </c>
      <c r="AY288" s="16" t="s">
        <v>122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6" t="s">
        <v>85</v>
      </c>
      <c r="BK288" s="227">
        <f>ROUND(I288*H288,2)</f>
        <v>0</v>
      </c>
      <c r="BL288" s="16" t="s">
        <v>130</v>
      </c>
      <c r="BM288" s="226" t="s">
        <v>488</v>
      </c>
    </row>
    <row r="289" s="2" customFormat="1" ht="16.5" customHeight="1">
      <c r="A289" s="37"/>
      <c r="B289" s="38"/>
      <c r="C289" s="228" t="s">
        <v>489</v>
      </c>
      <c r="D289" s="228" t="s">
        <v>132</v>
      </c>
      <c r="E289" s="229" t="s">
        <v>490</v>
      </c>
      <c r="F289" s="230" t="s">
        <v>491</v>
      </c>
      <c r="G289" s="231" t="s">
        <v>197</v>
      </c>
      <c r="H289" s="232">
        <v>9</v>
      </c>
      <c r="I289" s="233"/>
      <c r="J289" s="234">
        <f>ROUND(I289*H289,2)</f>
        <v>0</v>
      </c>
      <c r="K289" s="235"/>
      <c r="L289" s="236"/>
      <c r="M289" s="237" t="s">
        <v>1</v>
      </c>
      <c r="N289" s="238" t="s">
        <v>42</v>
      </c>
      <c r="O289" s="90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6" t="s">
        <v>135</v>
      </c>
      <c r="AT289" s="226" t="s">
        <v>132</v>
      </c>
      <c r="AU289" s="226" t="s">
        <v>87</v>
      </c>
      <c r="AY289" s="16" t="s">
        <v>122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6" t="s">
        <v>85</v>
      </c>
      <c r="BK289" s="227">
        <f>ROUND(I289*H289,2)</f>
        <v>0</v>
      </c>
      <c r="BL289" s="16" t="s">
        <v>130</v>
      </c>
      <c r="BM289" s="226" t="s">
        <v>492</v>
      </c>
    </row>
    <row r="290" s="2" customFormat="1" ht="16.5" customHeight="1">
      <c r="A290" s="37"/>
      <c r="B290" s="38"/>
      <c r="C290" s="228" t="s">
        <v>493</v>
      </c>
      <c r="D290" s="228" t="s">
        <v>132</v>
      </c>
      <c r="E290" s="229" t="s">
        <v>494</v>
      </c>
      <c r="F290" s="230" t="s">
        <v>495</v>
      </c>
      <c r="G290" s="231" t="s">
        <v>197</v>
      </c>
      <c r="H290" s="232">
        <v>3</v>
      </c>
      <c r="I290" s="233"/>
      <c r="J290" s="234">
        <f>ROUND(I290*H290,2)</f>
        <v>0</v>
      </c>
      <c r="K290" s="235"/>
      <c r="L290" s="236"/>
      <c r="M290" s="237" t="s">
        <v>1</v>
      </c>
      <c r="N290" s="238" t="s">
        <v>42</v>
      </c>
      <c r="O290" s="90"/>
      <c r="P290" s="224">
        <f>O290*H290</f>
        <v>0</v>
      </c>
      <c r="Q290" s="224">
        <v>0</v>
      </c>
      <c r="R290" s="224">
        <f>Q290*H290</f>
        <v>0</v>
      </c>
      <c r="S290" s="224">
        <v>0</v>
      </c>
      <c r="T290" s="225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6" t="s">
        <v>135</v>
      </c>
      <c r="AT290" s="226" t="s">
        <v>132</v>
      </c>
      <c r="AU290" s="226" t="s">
        <v>87</v>
      </c>
      <c r="AY290" s="16" t="s">
        <v>122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6" t="s">
        <v>85</v>
      </c>
      <c r="BK290" s="227">
        <f>ROUND(I290*H290,2)</f>
        <v>0</v>
      </c>
      <c r="BL290" s="16" t="s">
        <v>130</v>
      </c>
      <c r="BM290" s="226" t="s">
        <v>496</v>
      </c>
    </row>
    <row r="291" s="2" customFormat="1" ht="16.5" customHeight="1">
      <c r="A291" s="37"/>
      <c r="B291" s="38"/>
      <c r="C291" s="228" t="s">
        <v>497</v>
      </c>
      <c r="D291" s="228" t="s">
        <v>132</v>
      </c>
      <c r="E291" s="229" t="s">
        <v>498</v>
      </c>
      <c r="F291" s="230" t="s">
        <v>499</v>
      </c>
      <c r="G291" s="231" t="s">
        <v>197</v>
      </c>
      <c r="H291" s="232">
        <v>12</v>
      </c>
      <c r="I291" s="233"/>
      <c r="J291" s="234">
        <f>ROUND(I291*H291,2)</f>
        <v>0</v>
      </c>
      <c r="K291" s="235"/>
      <c r="L291" s="236"/>
      <c r="M291" s="237" t="s">
        <v>1</v>
      </c>
      <c r="N291" s="238" t="s">
        <v>42</v>
      </c>
      <c r="O291" s="90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6" t="s">
        <v>135</v>
      </c>
      <c r="AT291" s="226" t="s">
        <v>132</v>
      </c>
      <c r="AU291" s="226" t="s">
        <v>87</v>
      </c>
      <c r="AY291" s="16" t="s">
        <v>122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6" t="s">
        <v>85</v>
      </c>
      <c r="BK291" s="227">
        <f>ROUND(I291*H291,2)</f>
        <v>0</v>
      </c>
      <c r="BL291" s="16" t="s">
        <v>130</v>
      </c>
      <c r="BM291" s="226" t="s">
        <v>500</v>
      </c>
    </row>
    <row r="292" s="2" customFormat="1" ht="16.5" customHeight="1">
      <c r="A292" s="37"/>
      <c r="B292" s="38"/>
      <c r="C292" s="214" t="s">
        <v>501</v>
      </c>
      <c r="D292" s="214" t="s">
        <v>126</v>
      </c>
      <c r="E292" s="215" t="s">
        <v>502</v>
      </c>
      <c r="F292" s="216" t="s">
        <v>503</v>
      </c>
      <c r="G292" s="217" t="s">
        <v>186</v>
      </c>
      <c r="H292" s="218">
        <v>35</v>
      </c>
      <c r="I292" s="219"/>
      <c r="J292" s="220">
        <f>ROUND(I292*H292,2)</f>
        <v>0</v>
      </c>
      <c r="K292" s="221"/>
      <c r="L292" s="43"/>
      <c r="M292" s="222" t="s">
        <v>1</v>
      </c>
      <c r="N292" s="223" t="s">
        <v>42</v>
      </c>
      <c r="O292" s="90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6" t="s">
        <v>130</v>
      </c>
      <c r="AT292" s="226" t="s">
        <v>126</v>
      </c>
      <c r="AU292" s="226" t="s">
        <v>87</v>
      </c>
      <c r="AY292" s="16" t="s">
        <v>122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6" t="s">
        <v>85</v>
      </c>
      <c r="BK292" s="227">
        <f>ROUND(I292*H292,2)</f>
        <v>0</v>
      </c>
      <c r="BL292" s="16" t="s">
        <v>130</v>
      </c>
      <c r="BM292" s="226" t="s">
        <v>504</v>
      </c>
    </row>
    <row r="293" s="2" customFormat="1" ht="16.5" customHeight="1">
      <c r="A293" s="37"/>
      <c r="B293" s="38"/>
      <c r="C293" s="214" t="s">
        <v>505</v>
      </c>
      <c r="D293" s="214" t="s">
        <v>126</v>
      </c>
      <c r="E293" s="215" t="s">
        <v>506</v>
      </c>
      <c r="F293" s="216" t="s">
        <v>507</v>
      </c>
      <c r="G293" s="217" t="s">
        <v>219</v>
      </c>
      <c r="H293" s="218">
        <v>11</v>
      </c>
      <c r="I293" s="219"/>
      <c r="J293" s="220">
        <f>ROUND(I293*H293,2)</f>
        <v>0</v>
      </c>
      <c r="K293" s="221"/>
      <c r="L293" s="43"/>
      <c r="M293" s="222" t="s">
        <v>1</v>
      </c>
      <c r="N293" s="223" t="s">
        <v>42</v>
      </c>
      <c r="O293" s="90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6" t="s">
        <v>130</v>
      </c>
      <c r="AT293" s="226" t="s">
        <v>126</v>
      </c>
      <c r="AU293" s="226" t="s">
        <v>87</v>
      </c>
      <c r="AY293" s="16" t="s">
        <v>122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6" t="s">
        <v>85</v>
      </c>
      <c r="BK293" s="227">
        <f>ROUND(I293*H293,2)</f>
        <v>0</v>
      </c>
      <c r="BL293" s="16" t="s">
        <v>130</v>
      </c>
      <c r="BM293" s="226" t="s">
        <v>508</v>
      </c>
    </row>
    <row r="294" s="13" customFormat="1">
      <c r="A294" s="13"/>
      <c r="B294" s="239"/>
      <c r="C294" s="240"/>
      <c r="D294" s="241" t="s">
        <v>137</v>
      </c>
      <c r="E294" s="242" t="s">
        <v>1</v>
      </c>
      <c r="F294" s="243" t="s">
        <v>509</v>
      </c>
      <c r="G294" s="240"/>
      <c r="H294" s="244">
        <v>11</v>
      </c>
      <c r="I294" s="245"/>
      <c r="J294" s="240"/>
      <c r="K294" s="240"/>
      <c r="L294" s="246"/>
      <c r="M294" s="247"/>
      <c r="N294" s="248"/>
      <c r="O294" s="248"/>
      <c r="P294" s="248"/>
      <c r="Q294" s="248"/>
      <c r="R294" s="248"/>
      <c r="S294" s="248"/>
      <c r="T294" s="24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0" t="s">
        <v>137</v>
      </c>
      <c r="AU294" s="250" t="s">
        <v>87</v>
      </c>
      <c r="AV294" s="13" t="s">
        <v>87</v>
      </c>
      <c r="AW294" s="13" t="s">
        <v>33</v>
      </c>
      <c r="AX294" s="13" t="s">
        <v>77</v>
      </c>
      <c r="AY294" s="250" t="s">
        <v>122</v>
      </c>
    </row>
    <row r="295" s="14" customFormat="1">
      <c r="A295" s="14"/>
      <c r="B295" s="251"/>
      <c r="C295" s="252"/>
      <c r="D295" s="241" t="s">
        <v>137</v>
      </c>
      <c r="E295" s="253" t="s">
        <v>1</v>
      </c>
      <c r="F295" s="254" t="s">
        <v>139</v>
      </c>
      <c r="G295" s="252"/>
      <c r="H295" s="255">
        <v>11</v>
      </c>
      <c r="I295" s="256"/>
      <c r="J295" s="252"/>
      <c r="K295" s="252"/>
      <c r="L295" s="257"/>
      <c r="M295" s="258"/>
      <c r="N295" s="259"/>
      <c r="O295" s="259"/>
      <c r="P295" s="259"/>
      <c r="Q295" s="259"/>
      <c r="R295" s="259"/>
      <c r="S295" s="259"/>
      <c r="T295" s="26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1" t="s">
        <v>137</v>
      </c>
      <c r="AU295" s="261" t="s">
        <v>87</v>
      </c>
      <c r="AV295" s="14" t="s">
        <v>136</v>
      </c>
      <c r="AW295" s="14" t="s">
        <v>33</v>
      </c>
      <c r="AX295" s="14" t="s">
        <v>85</v>
      </c>
      <c r="AY295" s="261" t="s">
        <v>122</v>
      </c>
    </row>
    <row r="296" s="2" customFormat="1" ht="16.5" customHeight="1">
      <c r="A296" s="37"/>
      <c r="B296" s="38"/>
      <c r="C296" s="214" t="s">
        <v>378</v>
      </c>
      <c r="D296" s="214" t="s">
        <v>126</v>
      </c>
      <c r="E296" s="215" t="s">
        <v>510</v>
      </c>
      <c r="F296" s="216" t="s">
        <v>511</v>
      </c>
      <c r="G296" s="217" t="s">
        <v>219</v>
      </c>
      <c r="H296" s="218">
        <v>7</v>
      </c>
      <c r="I296" s="219"/>
      <c r="J296" s="220">
        <f>ROUND(I296*H296,2)</f>
        <v>0</v>
      </c>
      <c r="K296" s="221"/>
      <c r="L296" s="43"/>
      <c r="M296" s="222" t="s">
        <v>1</v>
      </c>
      <c r="N296" s="223" t="s">
        <v>42</v>
      </c>
      <c r="O296" s="90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6" t="s">
        <v>130</v>
      </c>
      <c r="AT296" s="226" t="s">
        <v>126</v>
      </c>
      <c r="AU296" s="226" t="s">
        <v>87</v>
      </c>
      <c r="AY296" s="16" t="s">
        <v>122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6" t="s">
        <v>85</v>
      </c>
      <c r="BK296" s="227">
        <f>ROUND(I296*H296,2)</f>
        <v>0</v>
      </c>
      <c r="BL296" s="16" t="s">
        <v>130</v>
      </c>
      <c r="BM296" s="226" t="s">
        <v>512</v>
      </c>
    </row>
    <row r="297" s="13" customFormat="1">
      <c r="A297" s="13"/>
      <c r="B297" s="239"/>
      <c r="C297" s="240"/>
      <c r="D297" s="241" t="s">
        <v>137</v>
      </c>
      <c r="E297" s="242" t="s">
        <v>1</v>
      </c>
      <c r="F297" s="243" t="s">
        <v>513</v>
      </c>
      <c r="G297" s="240"/>
      <c r="H297" s="244">
        <v>7</v>
      </c>
      <c r="I297" s="245"/>
      <c r="J297" s="240"/>
      <c r="K297" s="240"/>
      <c r="L297" s="246"/>
      <c r="M297" s="247"/>
      <c r="N297" s="248"/>
      <c r="O297" s="248"/>
      <c r="P297" s="248"/>
      <c r="Q297" s="248"/>
      <c r="R297" s="248"/>
      <c r="S297" s="248"/>
      <c r="T297" s="24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0" t="s">
        <v>137</v>
      </c>
      <c r="AU297" s="250" t="s">
        <v>87</v>
      </c>
      <c r="AV297" s="13" t="s">
        <v>87</v>
      </c>
      <c r="AW297" s="13" t="s">
        <v>33</v>
      </c>
      <c r="AX297" s="13" t="s">
        <v>77</v>
      </c>
      <c r="AY297" s="250" t="s">
        <v>122</v>
      </c>
    </row>
    <row r="298" s="14" customFormat="1">
      <c r="A298" s="14"/>
      <c r="B298" s="251"/>
      <c r="C298" s="252"/>
      <c r="D298" s="241" t="s">
        <v>137</v>
      </c>
      <c r="E298" s="253" t="s">
        <v>1</v>
      </c>
      <c r="F298" s="254" t="s">
        <v>139</v>
      </c>
      <c r="G298" s="252"/>
      <c r="H298" s="255">
        <v>7</v>
      </c>
      <c r="I298" s="256"/>
      <c r="J298" s="252"/>
      <c r="K298" s="252"/>
      <c r="L298" s="257"/>
      <c r="M298" s="258"/>
      <c r="N298" s="259"/>
      <c r="O298" s="259"/>
      <c r="P298" s="259"/>
      <c r="Q298" s="259"/>
      <c r="R298" s="259"/>
      <c r="S298" s="259"/>
      <c r="T298" s="26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1" t="s">
        <v>137</v>
      </c>
      <c r="AU298" s="261" t="s">
        <v>87</v>
      </c>
      <c r="AV298" s="14" t="s">
        <v>136</v>
      </c>
      <c r="AW298" s="14" t="s">
        <v>33</v>
      </c>
      <c r="AX298" s="14" t="s">
        <v>85</v>
      </c>
      <c r="AY298" s="261" t="s">
        <v>122</v>
      </c>
    </row>
    <row r="299" s="2" customFormat="1" ht="16.5" customHeight="1">
      <c r="A299" s="37"/>
      <c r="B299" s="38"/>
      <c r="C299" s="214" t="s">
        <v>514</v>
      </c>
      <c r="D299" s="214" t="s">
        <v>126</v>
      </c>
      <c r="E299" s="215" t="s">
        <v>515</v>
      </c>
      <c r="F299" s="216" t="s">
        <v>516</v>
      </c>
      <c r="G299" s="217" t="s">
        <v>219</v>
      </c>
      <c r="H299" s="218">
        <v>8</v>
      </c>
      <c r="I299" s="219"/>
      <c r="J299" s="220">
        <f>ROUND(I299*H299,2)</f>
        <v>0</v>
      </c>
      <c r="K299" s="221"/>
      <c r="L299" s="43"/>
      <c r="M299" s="222" t="s">
        <v>1</v>
      </c>
      <c r="N299" s="223" t="s">
        <v>42</v>
      </c>
      <c r="O299" s="90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26" t="s">
        <v>130</v>
      </c>
      <c r="AT299" s="226" t="s">
        <v>126</v>
      </c>
      <c r="AU299" s="226" t="s">
        <v>87</v>
      </c>
      <c r="AY299" s="16" t="s">
        <v>122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6" t="s">
        <v>85</v>
      </c>
      <c r="BK299" s="227">
        <f>ROUND(I299*H299,2)</f>
        <v>0</v>
      </c>
      <c r="BL299" s="16" t="s">
        <v>130</v>
      </c>
      <c r="BM299" s="226" t="s">
        <v>517</v>
      </c>
    </row>
    <row r="300" s="13" customFormat="1">
      <c r="A300" s="13"/>
      <c r="B300" s="239"/>
      <c r="C300" s="240"/>
      <c r="D300" s="241" t="s">
        <v>137</v>
      </c>
      <c r="E300" s="242" t="s">
        <v>1</v>
      </c>
      <c r="F300" s="243" t="s">
        <v>518</v>
      </c>
      <c r="G300" s="240"/>
      <c r="H300" s="244">
        <v>8</v>
      </c>
      <c r="I300" s="245"/>
      <c r="J300" s="240"/>
      <c r="K300" s="240"/>
      <c r="L300" s="246"/>
      <c r="M300" s="247"/>
      <c r="N300" s="248"/>
      <c r="O300" s="248"/>
      <c r="P300" s="248"/>
      <c r="Q300" s="248"/>
      <c r="R300" s="248"/>
      <c r="S300" s="248"/>
      <c r="T300" s="24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0" t="s">
        <v>137</v>
      </c>
      <c r="AU300" s="250" t="s">
        <v>87</v>
      </c>
      <c r="AV300" s="13" t="s">
        <v>87</v>
      </c>
      <c r="AW300" s="13" t="s">
        <v>33</v>
      </c>
      <c r="AX300" s="13" t="s">
        <v>77</v>
      </c>
      <c r="AY300" s="250" t="s">
        <v>122</v>
      </c>
    </row>
    <row r="301" s="14" customFormat="1">
      <c r="A301" s="14"/>
      <c r="B301" s="251"/>
      <c r="C301" s="252"/>
      <c r="D301" s="241" t="s">
        <v>137</v>
      </c>
      <c r="E301" s="253" t="s">
        <v>1</v>
      </c>
      <c r="F301" s="254" t="s">
        <v>139</v>
      </c>
      <c r="G301" s="252"/>
      <c r="H301" s="255">
        <v>8</v>
      </c>
      <c r="I301" s="256"/>
      <c r="J301" s="252"/>
      <c r="K301" s="252"/>
      <c r="L301" s="257"/>
      <c r="M301" s="258"/>
      <c r="N301" s="259"/>
      <c r="O301" s="259"/>
      <c r="P301" s="259"/>
      <c r="Q301" s="259"/>
      <c r="R301" s="259"/>
      <c r="S301" s="259"/>
      <c r="T301" s="26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1" t="s">
        <v>137</v>
      </c>
      <c r="AU301" s="261" t="s">
        <v>87</v>
      </c>
      <c r="AV301" s="14" t="s">
        <v>136</v>
      </c>
      <c r="AW301" s="14" t="s">
        <v>33</v>
      </c>
      <c r="AX301" s="14" t="s">
        <v>85</v>
      </c>
      <c r="AY301" s="261" t="s">
        <v>122</v>
      </c>
    </row>
    <row r="302" s="2" customFormat="1" ht="16.5" customHeight="1">
      <c r="A302" s="37"/>
      <c r="B302" s="38"/>
      <c r="C302" s="214" t="s">
        <v>394</v>
      </c>
      <c r="D302" s="214" t="s">
        <v>126</v>
      </c>
      <c r="E302" s="215" t="s">
        <v>519</v>
      </c>
      <c r="F302" s="216" t="s">
        <v>520</v>
      </c>
      <c r="G302" s="217" t="s">
        <v>219</v>
      </c>
      <c r="H302" s="218">
        <v>4</v>
      </c>
      <c r="I302" s="219"/>
      <c r="J302" s="220">
        <f>ROUND(I302*H302,2)</f>
        <v>0</v>
      </c>
      <c r="K302" s="221"/>
      <c r="L302" s="43"/>
      <c r="M302" s="222" t="s">
        <v>1</v>
      </c>
      <c r="N302" s="223" t="s">
        <v>42</v>
      </c>
      <c r="O302" s="90"/>
      <c r="P302" s="224">
        <f>O302*H302</f>
        <v>0</v>
      </c>
      <c r="Q302" s="224">
        <v>0</v>
      </c>
      <c r="R302" s="224">
        <f>Q302*H302</f>
        <v>0</v>
      </c>
      <c r="S302" s="224">
        <v>0</v>
      </c>
      <c r="T302" s="225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6" t="s">
        <v>130</v>
      </c>
      <c r="AT302" s="226" t="s">
        <v>126</v>
      </c>
      <c r="AU302" s="226" t="s">
        <v>87</v>
      </c>
      <c r="AY302" s="16" t="s">
        <v>122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6" t="s">
        <v>85</v>
      </c>
      <c r="BK302" s="227">
        <f>ROUND(I302*H302,2)</f>
        <v>0</v>
      </c>
      <c r="BL302" s="16" t="s">
        <v>130</v>
      </c>
      <c r="BM302" s="226" t="s">
        <v>521</v>
      </c>
    </row>
    <row r="303" s="2" customFormat="1" ht="16.5" customHeight="1">
      <c r="A303" s="37"/>
      <c r="B303" s="38"/>
      <c r="C303" s="214" t="s">
        <v>522</v>
      </c>
      <c r="D303" s="214" t="s">
        <v>126</v>
      </c>
      <c r="E303" s="215" t="s">
        <v>523</v>
      </c>
      <c r="F303" s="216" t="s">
        <v>524</v>
      </c>
      <c r="G303" s="217" t="s">
        <v>219</v>
      </c>
      <c r="H303" s="218">
        <v>4</v>
      </c>
      <c r="I303" s="219"/>
      <c r="J303" s="220">
        <f>ROUND(I303*H303,2)</f>
        <v>0</v>
      </c>
      <c r="K303" s="221"/>
      <c r="L303" s="43"/>
      <c r="M303" s="222" t="s">
        <v>1</v>
      </c>
      <c r="N303" s="223" t="s">
        <v>42</v>
      </c>
      <c r="O303" s="90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26" t="s">
        <v>130</v>
      </c>
      <c r="AT303" s="226" t="s">
        <v>126</v>
      </c>
      <c r="AU303" s="226" t="s">
        <v>87</v>
      </c>
      <c r="AY303" s="16" t="s">
        <v>122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6" t="s">
        <v>85</v>
      </c>
      <c r="BK303" s="227">
        <f>ROUND(I303*H303,2)</f>
        <v>0</v>
      </c>
      <c r="BL303" s="16" t="s">
        <v>130</v>
      </c>
      <c r="BM303" s="226" t="s">
        <v>525</v>
      </c>
    </row>
    <row r="304" s="2" customFormat="1" ht="16.5" customHeight="1">
      <c r="A304" s="37"/>
      <c r="B304" s="38"/>
      <c r="C304" s="214" t="s">
        <v>398</v>
      </c>
      <c r="D304" s="214" t="s">
        <v>126</v>
      </c>
      <c r="E304" s="215" t="s">
        <v>526</v>
      </c>
      <c r="F304" s="216" t="s">
        <v>527</v>
      </c>
      <c r="G304" s="217" t="s">
        <v>219</v>
      </c>
      <c r="H304" s="218">
        <v>2</v>
      </c>
      <c r="I304" s="219"/>
      <c r="J304" s="220">
        <f>ROUND(I304*H304,2)</f>
        <v>0</v>
      </c>
      <c r="K304" s="221"/>
      <c r="L304" s="43"/>
      <c r="M304" s="222" t="s">
        <v>1</v>
      </c>
      <c r="N304" s="223" t="s">
        <v>42</v>
      </c>
      <c r="O304" s="90"/>
      <c r="P304" s="224">
        <f>O304*H304</f>
        <v>0</v>
      </c>
      <c r="Q304" s="224">
        <v>0</v>
      </c>
      <c r="R304" s="224">
        <f>Q304*H304</f>
        <v>0</v>
      </c>
      <c r="S304" s="224">
        <v>0</v>
      </c>
      <c r="T304" s="225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6" t="s">
        <v>130</v>
      </c>
      <c r="AT304" s="226" t="s">
        <v>126</v>
      </c>
      <c r="AU304" s="226" t="s">
        <v>87</v>
      </c>
      <c r="AY304" s="16" t="s">
        <v>122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6" t="s">
        <v>85</v>
      </c>
      <c r="BK304" s="227">
        <f>ROUND(I304*H304,2)</f>
        <v>0</v>
      </c>
      <c r="BL304" s="16" t="s">
        <v>130</v>
      </c>
      <c r="BM304" s="226" t="s">
        <v>528</v>
      </c>
    </row>
    <row r="305" s="2" customFormat="1" ht="16.5" customHeight="1">
      <c r="A305" s="37"/>
      <c r="B305" s="38"/>
      <c r="C305" s="214" t="s">
        <v>529</v>
      </c>
      <c r="D305" s="214" t="s">
        <v>126</v>
      </c>
      <c r="E305" s="215" t="s">
        <v>530</v>
      </c>
      <c r="F305" s="216" t="s">
        <v>531</v>
      </c>
      <c r="G305" s="217" t="s">
        <v>219</v>
      </c>
      <c r="H305" s="218">
        <v>2</v>
      </c>
      <c r="I305" s="219"/>
      <c r="J305" s="220">
        <f>ROUND(I305*H305,2)</f>
        <v>0</v>
      </c>
      <c r="K305" s="221"/>
      <c r="L305" s="43"/>
      <c r="M305" s="222" t="s">
        <v>1</v>
      </c>
      <c r="N305" s="223" t="s">
        <v>42</v>
      </c>
      <c r="O305" s="90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26" t="s">
        <v>130</v>
      </c>
      <c r="AT305" s="226" t="s">
        <v>126</v>
      </c>
      <c r="AU305" s="226" t="s">
        <v>87</v>
      </c>
      <c r="AY305" s="16" t="s">
        <v>122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6" t="s">
        <v>85</v>
      </c>
      <c r="BK305" s="227">
        <f>ROUND(I305*H305,2)</f>
        <v>0</v>
      </c>
      <c r="BL305" s="16" t="s">
        <v>130</v>
      </c>
      <c r="BM305" s="226" t="s">
        <v>532</v>
      </c>
    </row>
    <row r="306" s="2" customFormat="1" ht="16.5" customHeight="1">
      <c r="A306" s="37"/>
      <c r="B306" s="38"/>
      <c r="C306" s="214" t="s">
        <v>533</v>
      </c>
      <c r="D306" s="214" t="s">
        <v>126</v>
      </c>
      <c r="E306" s="215" t="s">
        <v>534</v>
      </c>
      <c r="F306" s="216" t="s">
        <v>535</v>
      </c>
      <c r="G306" s="217" t="s">
        <v>219</v>
      </c>
      <c r="H306" s="218">
        <v>8</v>
      </c>
      <c r="I306" s="219"/>
      <c r="J306" s="220">
        <f>ROUND(I306*H306,2)</f>
        <v>0</v>
      </c>
      <c r="K306" s="221"/>
      <c r="L306" s="43"/>
      <c r="M306" s="222" t="s">
        <v>1</v>
      </c>
      <c r="N306" s="223" t="s">
        <v>42</v>
      </c>
      <c r="O306" s="90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26" t="s">
        <v>130</v>
      </c>
      <c r="AT306" s="226" t="s">
        <v>126</v>
      </c>
      <c r="AU306" s="226" t="s">
        <v>87</v>
      </c>
      <c r="AY306" s="16" t="s">
        <v>122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16" t="s">
        <v>85</v>
      </c>
      <c r="BK306" s="227">
        <f>ROUND(I306*H306,2)</f>
        <v>0</v>
      </c>
      <c r="BL306" s="16" t="s">
        <v>130</v>
      </c>
      <c r="BM306" s="226" t="s">
        <v>536</v>
      </c>
    </row>
    <row r="307" s="2" customFormat="1" ht="16.5" customHeight="1">
      <c r="A307" s="37"/>
      <c r="B307" s="38"/>
      <c r="C307" s="214" t="s">
        <v>402</v>
      </c>
      <c r="D307" s="214" t="s">
        <v>126</v>
      </c>
      <c r="E307" s="215" t="s">
        <v>537</v>
      </c>
      <c r="F307" s="216" t="s">
        <v>538</v>
      </c>
      <c r="G307" s="217" t="s">
        <v>219</v>
      </c>
      <c r="H307" s="218">
        <v>6</v>
      </c>
      <c r="I307" s="219"/>
      <c r="J307" s="220">
        <f>ROUND(I307*H307,2)</f>
        <v>0</v>
      </c>
      <c r="K307" s="221"/>
      <c r="L307" s="43"/>
      <c r="M307" s="222" t="s">
        <v>1</v>
      </c>
      <c r="N307" s="223" t="s">
        <v>42</v>
      </c>
      <c r="O307" s="90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6" t="s">
        <v>130</v>
      </c>
      <c r="AT307" s="226" t="s">
        <v>126</v>
      </c>
      <c r="AU307" s="226" t="s">
        <v>87</v>
      </c>
      <c r="AY307" s="16" t="s">
        <v>122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6" t="s">
        <v>85</v>
      </c>
      <c r="BK307" s="227">
        <f>ROUND(I307*H307,2)</f>
        <v>0</v>
      </c>
      <c r="BL307" s="16" t="s">
        <v>130</v>
      </c>
      <c r="BM307" s="226" t="s">
        <v>539</v>
      </c>
    </row>
    <row r="308" s="13" customFormat="1">
      <c r="A308" s="13"/>
      <c r="B308" s="239"/>
      <c r="C308" s="240"/>
      <c r="D308" s="241" t="s">
        <v>137</v>
      </c>
      <c r="E308" s="242" t="s">
        <v>1</v>
      </c>
      <c r="F308" s="243" t="s">
        <v>143</v>
      </c>
      <c r="G308" s="240"/>
      <c r="H308" s="244">
        <v>6</v>
      </c>
      <c r="I308" s="245"/>
      <c r="J308" s="240"/>
      <c r="K308" s="240"/>
      <c r="L308" s="246"/>
      <c r="M308" s="247"/>
      <c r="N308" s="248"/>
      <c r="O308" s="248"/>
      <c r="P308" s="248"/>
      <c r="Q308" s="248"/>
      <c r="R308" s="248"/>
      <c r="S308" s="248"/>
      <c r="T308" s="24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0" t="s">
        <v>137</v>
      </c>
      <c r="AU308" s="250" t="s">
        <v>87</v>
      </c>
      <c r="AV308" s="13" t="s">
        <v>87</v>
      </c>
      <c r="AW308" s="13" t="s">
        <v>33</v>
      </c>
      <c r="AX308" s="13" t="s">
        <v>77</v>
      </c>
      <c r="AY308" s="250" t="s">
        <v>122</v>
      </c>
    </row>
    <row r="309" s="14" customFormat="1">
      <c r="A309" s="14"/>
      <c r="B309" s="251"/>
      <c r="C309" s="252"/>
      <c r="D309" s="241" t="s">
        <v>137</v>
      </c>
      <c r="E309" s="253" t="s">
        <v>1</v>
      </c>
      <c r="F309" s="254" t="s">
        <v>139</v>
      </c>
      <c r="G309" s="252"/>
      <c r="H309" s="255">
        <v>6</v>
      </c>
      <c r="I309" s="256"/>
      <c r="J309" s="252"/>
      <c r="K309" s="252"/>
      <c r="L309" s="257"/>
      <c r="M309" s="258"/>
      <c r="N309" s="259"/>
      <c r="O309" s="259"/>
      <c r="P309" s="259"/>
      <c r="Q309" s="259"/>
      <c r="R309" s="259"/>
      <c r="S309" s="259"/>
      <c r="T309" s="26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1" t="s">
        <v>137</v>
      </c>
      <c r="AU309" s="261" t="s">
        <v>87</v>
      </c>
      <c r="AV309" s="14" t="s">
        <v>136</v>
      </c>
      <c r="AW309" s="14" t="s">
        <v>33</v>
      </c>
      <c r="AX309" s="14" t="s">
        <v>85</v>
      </c>
      <c r="AY309" s="261" t="s">
        <v>122</v>
      </c>
    </row>
    <row r="310" s="2" customFormat="1" ht="16.5" customHeight="1">
      <c r="A310" s="37"/>
      <c r="B310" s="38"/>
      <c r="C310" s="214" t="s">
        <v>540</v>
      </c>
      <c r="D310" s="214" t="s">
        <v>126</v>
      </c>
      <c r="E310" s="215" t="s">
        <v>541</v>
      </c>
      <c r="F310" s="216" t="s">
        <v>542</v>
      </c>
      <c r="G310" s="217" t="s">
        <v>219</v>
      </c>
      <c r="H310" s="218">
        <v>8</v>
      </c>
      <c r="I310" s="219"/>
      <c r="J310" s="220">
        <f>ROUND(I310*H310,2)</f>
        <v>0</v>
      </c>
      <c r="K310" s="221"/>
      <c r="L310" s="43"/>
      <c r="M310" s="222" t="s">
        <v>1</v>
      </c>
      <c r="N310" s="223" t="s">
        <v>42</v>
      </c>
      <c r="O310" s="90"/>
      <c r="P310" s="224">
        <f>O310*H310</f>
        <v>0</v>
      </c>
      <c r="Q310" s="224">
        <v>0</v>
      </c>
      <c r="R310" s="224">
        <f>Q310*H310</f>
        <v>0</v>
      </c>
      <c r="S310" s="224">
        <v>0</v>
      </c>
      <c r="T310" s="225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26" t="s">
        <v>130</v>
      </c>
      <c r="AT310" s="226" t="s">
        <v>126</v>
      </c>
      <c r="AU310" s="226" t="s">
        <v>87</v>
      </c>
      <c r="AY310" s="16" t="s">
        <v>122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6" t="s">
        <v>85</v>
      </c>
      <c r="BK310" s="227">
        <f>ROUND(I310*H310,2)</f>
        <v>0</v>
      </c>
      <c r="BL310" s="16" t="s">
        <v>130</v>
      </c>
      <c r="BM310" s="226" t="s">
        <v>543</v>
      </c>
    </row>
    <row r="311" s="2" customFormat="1" ht="16.5" customHeight="1">
      <c r="A311" s="37"/>
      <c r="B311" s="38"/>
      <c r="C311" s="214" t="s">
        <v>544</v>
      </c>
      <c r="D311" s="214" t="s">
        <v>126</v>
      </c>
      <c r="E311" s="215" t="s">
        <v>545</v>
      </c>
      <c r="F311" s="216" t="s">
        <v>546</v>
      </c>
      <c r="G311" s="217" t="s">
        <v>186</v>
      </c>
      <c r="H311" s="218">
        <v>68</v>
      </c>
      <c r="I311" s="219"/>
      <c r="J311" s="220">
        <f>ROUND(I311*H311,2)</f>
        <v>0</v>
      </c>
      <c r="K311" s="221"/>
      <c r="L311" s="43"/>
      <c r="M311" s="222" t="s">
        <v>1</v>
      </c>
      <c r="N311" s="223" t="s">
        <v>42</v>
      </c>
      <c r="O311" s="90"/>
      <c r="P311" s="224">
        <f>O311*H311</f>
        <v>0</v>
      </c>
      <c r="Q311" s="224">
        <v>0</v>
      </c>
      <c r="R311" s="224">
        <f>Q311*H311</f>
        <v>0</v>
      </c>
      <c r="S311" s="224">
        <v>0</v>
      </c>
      <c r="T311" s="225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26" t="s">
        <v>130</v>
      </c>
      <c r="AT311" s="226" t="s">
        <v>126</v>
      </c>
      <c r="AU311" s="226" t="s">
        <v>87</v>
      </c>
      <c r="AY311" s="16" t="s">
        <v>122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6" t="s">
        <v>85</v>
      </c>
      <c r="BK311" s="227">
        <f>ROUND(I311*H311,2)</f>
        <v>0</v>
      </c>
      <c r="BL311" s="16" t="s">
        <v>130</v>
      </c>
      <c r="BM311" s="226" t="s">
        <v>547</v>
      </c>
    </row>
    <row r="312" s="2" customFormat="1" ht="16.5" customHeight="1">
      <c r="A312" s="37"/>
      <c r="B312" s="38"/>
      <c r="C312" s="214" t="s">
        <v>548</v>
      </c>
      <c r="D312" s="214" t="s">
        <v>126</v>
      </c>
      <c r="E312" s="215" t="s">
        <v>549</v>
      </c>
      <c r="F312" s="216" t="s">
        <v>550</v>
      </c>
      <c r="G312" s="217" t="s">
        <v>186</v>
      </c>
      <c r="H312" s="218">
        <v>55</v>
      </c>
      <c r="I312" s="219"/>
      <c r="J312" s="220">
        <f>ROUND(I312*H312,2)</f>
        <v>0</v>
      </c>
      <c r="K312" s="221"/>
      <c r="L312" s="43"/>
      <c r="M312" s="222" t="s">
        <v>1</v>
      </c>
      <c r="N312" s="223" t="s">
        <v>42</v>
      </c>
      <c r="O312" s="90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26" t="s">
        <v>130</v>
      </c>
      <c r="AT312" s="226" t="s">
        <v>126</v>
      </c>
      <c r="AU312" s="226" t="s">
        <v>87</v>
      </c>
      <c r="AY312" s="16" t="s">
        <v>122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6" t="s">
        <v>85</v>
      </c>
      <c r="BK312" s="227">
        <f>ROUND(I312*H312,2)</f>
        <v>0</v>
      </c>
      <c r="BL312" s="16" t="s">
        <v>130</v>
      </c>
      <c r="BM312" s="226" t="s">
        <v>551</v>
      </c>
    </row>
    <row r="313" s="2" customFormat="1" ht="16.5" customHeight="1">
      <c r="A313" s="37"/>
      <c r="B313" s="38"/>
      <c r="C313" s="214" t="s">
        <v>552</v>
      </c>
      <c r="D313" s="214" t="s">
        <v>126</v>
      </c>
      <c r="E313" s="215" t="s">
        <v>553</v>
      </c>
      <c r="F313" s="216" t="s">
        <v>554</v>
      </c>
      <c r="G313" s="217" t="s">
        <v>186</v>
      </c>
      <c r="H313" s="218">
        <v>28</v>
      </c>
      <c r="I313" s="219"/>
      <c r="J313" s="220">
        <f>ROUND(I313*H313,2)</f>
        <v>0</v>
      </c>
      <c r="K313" s="221"/>
      <c r="L313" s="43"/>
      <c r="M313" s="222" t="s">
        <v>1</v>
      </c>
      <c r="N313" s="223" t="s">
        <v>42</v>
      </c>
      <c r="O313" s="90"/>
      <c r="P313" s="224">
        <f>O313*H313</f>
        <v>0</v>
      </c>
      <c r="Q313" s="224">
        <v>0</v>
      </c>
      <c r="R313" s="224">
        <f>Q313*H313</f>
        <v>0</v>
      </c>
      <c r="S313" s="224">
        <v>0</v>
      </c>
      <c r="T313" s="225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26" t="s">
        <v>130</v>
      </c>
      <c r="AT313" s="226" t="s">
        <v>126</v>
      </c>
      <c r="AU313" s="226" t="s">
        <v>87</v>
      </c>
      <c r="AY313" s="16" t="s">
        <v>122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6" t="s">
        <v>85</v>
      </c>
      <c r="BK313" s="227">
        <f>ROUND(I313*H313,2)</f>
        <v>0</v>
      </c>
      <c r="BL313" s="16" t="s">
        <v>130</v>
      </c>
      <c r="BM313" s="226" t="s">
        <v>555</v>
      </c>
    </row>
    <row r="314" s="2" customFormat="1" ht="16.5" customHeight="1">
      <c r="A314" s="37"/>
      <c r="B314" s="38"/>
      <c r="C314" s="214" t="s">
        <v>556</v>
      </c>
      <c r="D314" s="214" t="s">
        <v>126</v>
      </c>
      <c r="E314" s="215" t="s">
        <v>557</v>
      </c>
      <c r="F314" s="216" t="s">
        <v>558</v>
      </c>
      <c r="G314" s="217" t="s">
        <v>186</v>
      </c>
      <c r="H314" s="218">
        <v>5</v>
      </c>
      <c r="I314" s="219"/>
      <c r="J314" s="220">
        <f>ROUND(I314*H314,2)</f>
        <v>0</v>
      </c>
      <c r="K314" s="221"/>
      <c r="L314" s="43"/>
      <c r="M314" s="222" t="s">
        <v>1</v>
      </c>
      <c r="N314" s="223" t="s">
        <v>42</v>
      </c>
      <c r="O314" s="90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26" t="s">
        <v>130</v>
      </c>
      <c r="AT314" s="226" t="s">
        <v>126</v>
      </c>
      <c r="AU314" s="226" t="s">
        <v>87</v>
      </c>
      <c r="AY314" s="16" t="s">
        <v>122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6" t="s">
        <v>85</v>
      </c>
      <c r="BK314" s="227">
        <f>ROUND(I314*H314,2)</f>
        <v>0</v>
      </c>
      <c r="BL314" s="16" t="s">
        <v>130</v>
      </c>
      <c r="BM314" s="226" t="s">
        <v>559</v>
      </c>
    </row>
    <row r="315" s="2" customFormat="1" ht="16.5" customHeight="1">
      <c r="A315" s="37"/>
      <c r="B315" s="38"/>
      <c r="C315" s="214" t="s">
        <v>560</v>
      </c>
      <c r="D315" s="214" t="s">
        <v>126</v>
      </c>
      <c r="E315" s="215" t="s">
        <v>561</v>
      </c>
      <c r="F315" s="216" t="s">
        <v>562</v>
      </c>
      <c r="G315" s="217" t="s">
        <v>186</v>
      </c>
      <c r="H315" s="218">
        <v>5</v>
      </c>
      <c r="I315" s="219"/>
      <c r="J315" s="220">
        <f>ROUND(I315*H315,2)</f>
        <v>0</v>
      </c>
      <c r="K315" s="221"/>
      <c r="L315" s="43"/>
      <c r="M315" s="222" t="s">
        <v>1</v>
      </c>
      <c r="N315" s="223" t="s">
        <v>42</v>
      </c>
      <c r="O315" s="90"/>
      <c r="P315" s="224">
        <f>O315*H315</f>
        <v>0</v>
      </c>
      <c r="Q315" s="224">
        <v>0</v>
      </c>
      <c r="R315" s="224">
        <f>Q315*H315</f>
        <v>0</v>
      </c>
      <c r="S315" s="224">
        <v>0</v>
      </c>
      <c r="T315" s="225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26" t="s">
        <v>130</v>
      </c>
      <c r="AT315" s="226" t="s">
        <v>126</v>
      </c>
      <c r="AU315" s="226" t="s">
        <v>87</v>
      </c>
      <c r="AY315" s="16" t="s">
        <v>122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6" t="s">
        <v>85</v>
      </c>
      <c r="BK315" s="227">
        <f>ROUND(I315*H315,2)</f>
        <v>0</v>
      </c>
      <c r="BL315" s="16" t="s">
        <v>130</v>
      </c>
      <c r="BM315" s="226" t="s">
        <v>563</v>
      </c>
    </row>
    <row r="316" s="2" customFormat="1" ht="16.5" customHeight="1">
      <c r="A316" s="37"/>
      <c r="B316" s="38"/>
      <c r="C316" s="214" t="s">
        <v>441</v>
      </c>
      <c r="D316" s="214" t="s">
        <v>126</v>
      </c>
      <c r="E316" s="215" t="s">
        <v>564</v>
      </c>
      <c r="F316" s="216" t="s">
        <v>565</v>
      </c>
      <c r="G316" s="217" t="s">
        <v>186</v>
      </c>
      <c r="H316" s="218">
        <v>150</v>
      </c>
      <c r="I316" s="219"/>
      <c r="J316" s="220">
        <f>ROUND(I316*H316,2)</f>
        <v>0</v>
      </c>
      <c r="K316" s="221"/>
      <c r="L316" s="43"/>
      <c r="M316" s="222" t="s">
        <v>1</v>
      </c>
      <c r="N316" s="223" t="s">
        <v>42</v>
      </c>
      <c r="O316" s="90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26" t="s">
        <v>130</v>
      </c>
      <c r="AT316" s="226" t="s">
        <v>126</v>
      </c>
      <c r="AU316" s="226" t="s">
        <v>87</v>
      </c>
      <c r="AY316" s="16" t="s">
        <v>122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16" t="s">
        <v>85</v>
      </c>
      <c r="BK316" s="227">
        <f>ROUND(I316*H316,2)</f>
        <v>0</v>
      </c>
      <c r="BL316" s="16" t="s">
        <v>130</v>
      </c>
      <c r="BM316" s="226" t="s">
        <v>566</v>
      </c>
    </row>
    <row r="317" s="13" customFormat="1">
      <c r="A317" s="13"/>
      <c r="B317" s="239"/>
      <c r="C317" s="240"/>
      <c r="D317" s="241" t="s">
        <v>137</v>
      </c>
      <c r="E317" s="242" t="s">
        <v>1</v>
      </c>
      <c r="F317" s="243" t="s">
        <v>567</v>
      </c>
      <c r="G317" s="240"/>
      <c r="H317" s="244">
        <v>150</v>
      </c>
      <c r="I317" s="245"/>
      <c r="J317" s="240"/>
      <c r="K317" s="240"/>
      <c r="L317" s="246"/>
      <c r="M317" s="247"/>
      <c r="N317" s="248"/>
      <c r="O317" s="248"/>
      <c r="P317" s="248"/>
      <c r="Q317" s="248"/>
      <c r="R317" s="248"/>
      <c r="S317" s="248"/>
      <c r="T317" s="24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0" t="s">
        <v>137</v>
      </c>
      <c r="AU317" s="250" t="s">
        <v>87</v>
      </c>
      <c r="AV317" s="13" t="s">
        <v>87</v>
      </c>
      <c r="AW317" s="13" t="s">
        <v>33</v>
      </c>
      <c r="AX317" s="13" t="s">
        <v>77</v>
      </c>
      <c r="AY317" s="250" t="s">
        <v>122</v>
      </c>
    </row>
    <row r="318" s="14" customFormat="1">
      <c r="A318" s="14"/>
      <c r="B318" s="251"/>
      <c r="C318" s="252"/>
      <c r="D318" s="241" t="s">
        <v>137</v>
      </c>
      <c r="E318" s="253" t="s">
        <v>1</v>
      </c>
      <c r="F318" s="254" t="s">
        <v>139</v>
      </c>
      <c r="G318" s="252"/>
      <c r="H318" s="255">
        <v>150</v>
      </c>
      <c r="I318" s="256"/>
      <c r="J318" s="252"/>
      <c r="K318" s="252"/>
      <c r="L318" s="257"/>
      <c r="M318" s="258"/>
      <c r="N318" s="259"/>
      <c r="O318" s="259"/>
      <c r="P318" s="259"/>
      <c r="Q318" s="259"/>
      <c r="R318" s="259"/>
      <c r="S318" s="259"/>
      <c r="T318" s="260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1" t="s">
        <v>137</v>
      </c>
      <c r="AU318" s="261" t="s">
        <v>87</v>
      </c>
      <c r="AV318" s="14" t="s">
        <v>136</v>
      </c>
      <c r="AW318" s="14" t="s">
        <v>33</v>
      </c>
      <c r="AX318" s="14" t="s">
        <v>85</v>
      </c>
      <c r="AY318" s="261" t="s">
        <v>122</v>
      </c>
    </row>
    <row r="319" s="2" customFormat="1" ht="16.5" customHeight="1">
      <c r="A319" s="37"/>
      <c r="B319" s="38"/>
      <c r="C319" s="214" t="s">
        <v>568</v>
      </c>
      <c r="D319" s="214" t="s">
        <v>126</v>
      </c>
      <c r="E319" s="215" t="s">
        <v>569</v>
      </c>
      <c r="F319" s="216" t="s">
        <v>570</v>
      </c>
      <c r="G319" s="217" t="s">
        <v>186</v>
      </c>
      <c r="H319" s="218">
        <v>10</v>
      </c>
      <c r="I319" s="219"/>
      <c r="J319" s="220">
        <f>ROUND(I319*H319,2)</f>
        <v>0</v>
      </c>
      <c r="K319" s="221"/>
      <c r="L319" s="43"/>
      <c r="M319" s="222" t="s">
        <v>1</v>
      </c>
      <c r="N319" s="223" t="s">
        <v>42</v>
      </c>
      <c r="O319" s="90"/>
      <c r="P319" s="224">
        <f>O319*H319</f>
        <v>0</v>
      </c>
      <c r="Q319" s="224">
        <v>0</v>
      </c>
      <c r="R319" s="224">
        <f>Q319*H319</f>
        <v>0</v>
      </c>
      <c r="S319" s="224">
        <v>0</v>
      </c>
      <c r="T319" s="225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26" t="s">
        <v>130</v>
      </c>
      <c r="AT319" s="226" t="s">
        <v>126</v>
      </c>
      <c r="AU319" s="226" t="s">
        <v>87</v>
      </c>
      <c r="AY319" s="16" t="s">
        <v>122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6" t="s">
        <v>85</v>
      </c>
      <c r="BK319" s="227">
        <f>ROUND(I319*H319,2)</f>
        <v>0</v>
      </c>
      <c r="BL319" s="16" t="s">
        <v>130</v>
      </c>
      <c r="BM319" s="226" t="s">
        <v>571</v>
      </c>
    </row>
    <row r="320" s="2" customFormat="1" ht="16.5" customHeight="1">
      <c r="A320" s="37"/>
      <c r="B320" s="38"/>
      <c r="C320" s="214" t="s">
        <v>452</v>
      </c>
      <c r="D320" s="214" t="s">
        <v>126</v>
      </c>
      <c r="E320" s="215" t="s">
        <v>572</v>
      </c>
      <c r="F320" s="216" t="s">
        <v>573</v>
      </c>
      <c r="G320" s="217" t="s">
        <v>186</v>
      </c>
      <c r="H320" s="218">
        <v>62</v>
      </c>
      <c r="I320" s="219"/>
      <c r="J320" s="220">
        <f>ROUND(I320*H320,2)</f>
        <v>0</v>
      </c>
      <c r="K320" s="221"/>
      <c r="L320" s="43"/>
      <c r="M320" s="222" t="s">
        <v>1</v>
      </c>
      <c r="N320" s="223" t="s">
        <v>42</v>
      </c>
      <c r="O320" s="90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26" t="s">
        <v>130</v>
      </c>
      <c r="AT320" s="226" t="s">
        <v>126</v>
      </c>
      <c r="AU320" s="226" t="s">
        <v>87</v>
      </c>
      <c r="AY320" s="16" t="s">
        <v>122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6" t="s">
        <v>85</v>
      </c>
      <c r="BK320" s="227">
        <f>ROUND(I320*H320,2)</f>
        <v>0</v>
      </c>
      <c r="BL320" s="16" t="s">
        <v>130</v>
      </c>
      <c r="BM320" s="226" t="s">
        <v>574</v>
      </c>
    </row>
    <row r="321" s="13" customFormat="1">
      <c r="A321" s="13"/>
      <c r="B321" s="239"/>
      <c r="C321" s="240"/>
      <c r="D321" s="241" t="s">
        <v>137</v>
      </c>
      <c r="E321" s="242" t="s">
        <v>1</v>
      </c>
      <c r="F321" s="243" t="s">
        <v>575</v>
      </c>
      <c r="G321" s="240"/>
      <c r="H321" s="244">
        <v>62</v>
      </c>
      <c r="I321" s="245"/>
      <c r="J321" s="240"/>
      <c r="K321" s="240"/>
      <c r="L321" s="246"/>
      <c r="M321" s="247"/>
      <c r="N321" s="248"/>
      <c r="O321" s="248"/>
      <c r="P321" s="248"/>
      <c r="Q321" s="248"/>
      <c r="R321" s="248"/>
      <c r="S321" s="248"/>
      <c r="T321" s="24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0" t="s">
        <v>137</v>
      </c>
      <c r="AU321" s="250" t="s">
        <v>87</v>
      </c>
      <c r="AV321" s="13" t="s">
        <v>87</v>
      </c>
      <c r="AW321" s="13" t="s">
        <v>33</v>
      </c>
      <c r="AX321" s="13" t="s">
        <v>77</v>
      </c>
      <c r="AY321" s="250" t="s">
        <v>122</v>
      </c>
    </row>
    <row r="322" s="14" customFormat="1">
      <c r="A322" s="14"/>
      <c r="B322" s="251"/>
      <c r="C322" s="252"/>
      <c r="D322" s="241" t="s">
        <v>137</v>
      </c>
      <c r="E322" s="253" t="s">
        <v>1</v>
      </c>
      <c r="F322" s="254" t="s">
        <v>139</v>
      </c>
      <c r="G322" s="252"/>
      <c r="H322" s="255">
        <v>62</v>
      </c>
      <c r="I322" s="256"/>
      <c r="J322" s="252"/>
      <c r="K322" s="252"/>
      <c r="L322" s="257"/>
      <c r="M322" s="258"/>
      <c r="N322" s="259"/>
      <c r="O322" s="259"/>
      <c r="P322" s="259"/>
      <c r="Q322" s="259"/>
      <c r="R322" s="259"/>
      <c r="S322" s="259"/>
      <c r="T322" s="26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1" t="s">
        <v>137</v>
      </c>
      <c r="AU322" s="261" t="s">
        <v>87</v>
      </c>
      <c r="AV322" s="14" t="s">
        <v>136</v>
      </c>
      <c r="AW322" s="14" t="s">
        <v>33</v>
      </c>
      <c r="AX322" s="14" t="s">
        <v>85</v>
      </c>
      <c r="AY322" s="261" t="s">
        <v>122</v>
      </c>
    </row>
    <row r="323" s="2" customFormat="1" ht="16.5" customHeight="1">
      <c r="A323" s="37"/>
      <c r="B323" s="38"/>
      <c r="C323" s="214" t="s">
        <v>576</v>
      </c>
      <c r="D323" s="214" t="s">
        <v>126</v>
      </c>
      <c r="E323" s="215" t="s">
        <v>577</v>
      </c>
      <c r="F323" s="216" t="s">
        <v>578</v>
      </c>
      <c r="G323" s="217" t="s">
        <v>186</v>
      </c>
      <c r="H323" s="218">
        <v>40</v>
      </c>
      <c r="I323" s="219"/>
      <c r="J323" s="220">
        <f>ROUND(I323*H323,2)</f>
        <v>0</v>
      </c>
      <c r="K323" s="221"/>
      <c r="L323" s="43"/>
      <c r="M323" s="222" t="s">
        <v>1</v>
      </c>
      <c r="N323" s="223" t="s">
        <v>42</v>
      </c>
      <c r="O323" s="90"/>
      <c r="P323" s="224">
        <f>O323*H323</f>
        <v>0</v>
      </c>
      <c r="Q323" s="224">
        <v>0</v>
      </c>
      <c r="R323" s="224">
        <f>Q323*H323</f>
        <v>0</v>
      </c>
      <c r="S323" s="224">
        <v>0</v>
      </c>
      <c r="T323" s="225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6" t="s">
        <v>130</v>
      </c>
      <c r="AT323" s="226" t="s">
        <v>126</v>
      </c>
      <c r="AU323" s="226" t="s">
        <v>87</v>
      </c>
      <c r="AY323" s="16" t="s">
        <v>122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6" t="s">
        <v>85</v>
      </c>
      <c r="BK323" s="227">
        <f>ROUND(I323*H323,2)</f>
        <v>0</v>
      </c>
      <c r="BL323" s="16" t="s">
        <v>130</v>
      </c>
      <c r="BM323" s="226" t="s">
        <v>579</v>
      </c>
    </row>
    <row r="324" s="13" customFormat="1">
      <c r="A324" s="13"/>
      <c r="B324" s="239"/>
      <c r="C324" s="240"/>
      <c r="D324" s="241" t="s">
        <v>137</v>
      </c>
      <c r="E324" s="242" t="s">
        <v>1</v>
      </c>
      <c r="F324" s="243" t="s">
        <v>580</v>
      </c>
      <c r="G324" s="240"/>
      <c r="H324" s="244">
        <v>40</v>
      </c>
      <c r="I324" s="245"/>
      <c r="J324" s="240"/>
      <c r="K324" s="240"/>
      <c r="L324" s="246"/>
      <c r="M324" s="247"/>
      <c r="N324" s="248"/>
      <c r="O324" s="248"/>
      <c r="P324" s="248"/>
      <c r="Q324" s="248"/>
      <c r="R324" s="248"/>
      <c r="S324" s="248"/>
      <c r="T324" s="24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0" t="s">
        <v>137</v>
      </c>
      <c r="AU324" s="250" t="s">
        <v>87</v>
      </c>
      <c r="AV324" s="13" t="s">
        <v>87</v>
      </c>
      <c r="AW324" s="13" t="s">
        <v>33</v>
      </c>
      <c r="AX324" s="13" t="s">
        <v>77</v>
      </c>
      <c r="AY324" s="250" t="s">
        <v>122</v>
      </c>
    </row>
    <row r="325" s="14" customFormat="1">
      <c r="A325" s="14"/>
      <c r="B325" s="251"/>
      <c r="C325" s="252"/>
      <c r="D325" s="241" t="s">
        <v>137</v>
      </c>
      <c r="E325" s="253" t="s">
        <v>1</v>
      </c>
      <c r="F325" s="254" t="s">
        <v>139</v>
      </c>
      <c r="G325" s="252"/>
      <c r="H325" s="255">
        <v>40</v>
      </c>
      <c r="I325" s="256"/>
      <c r="J325" s="252"/>
      <c r="K325" s="252"/>
      <c r="L325" s="257"/>
      <c r="M325" s="258"/>
      <c r="N325" s="259"/>
      <c r="O325" s="259"/>
      <c r="P325" s="259"/>
      <c r="Q325" s="259"/>
      <c r="R325" s="259"/>
      <c r="S325" s="259"/>
      <c r="T325" s="26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1" t="s">
        <v>137</v>
      </c>
      <c r="AU325" s="261" t="s">
        <v>87</v>
      </c>
      <c r="AV325" s="14" t="s">
        <v>136</v>
      </c>
      <c r="AW325" s="14" t="s">
        <v>33</v>
      </c>
      <c r="AX325" s="14" t="s">
        <v>85</v>
      </c>
      <c r="AY325" s="261" t="s">
        <v>122</v>
      </c>
    </row>
    <row r="326" s="2" customFormat="1" ht="16.5" customHeight="1">
      <c r="A326" s="37"/>
      <c r="B326" s="38"/>
      <c r="C326" s="214" t="s">
        <v>457</v>
      </c>
      <c r="D326" s="214" t="s">
        <v>126</v>
      </c>
      <c r="E326" s="215" t="s">
        <v>581</v>
      </c>
      <c r="F326" s="216" t="s">
        <v>582</v>
      </c>
      <c r="G326" s="217" t="s">
        <v>186</v>
      </c>
      <c r="H326" s="218">
        <v>44</v>
      </c>
      <c r="I326" s="219"/>
      <c r="J326" s="220">
        <f>ROUND(I326*H326,2)</f>
        <v>0</v>
      </c>
      <c r="K326" s="221"/>
      <c r="L326" s="43"/>
      <c r="M326" s="222" t="s">
        <v>1</v>
      </c>
      <c r="N326" s="223" t="s">
        <v>42</v>
      </c>
      <c r="O326" s="90"/>
      <c r="P326" s="224">
        <f>O326*H326</f>
        <v>0</v>
      </c>
      <c r="Q326" s="224">
        <v>0</v>
      </c>
      <c r="R326" s="224">
        <f>Q326*H326</f>
        <v>0</v>
      </c>
      <c r="S326" s="224">
        <v>0</v>
      </c>
      <c r="T326" s="225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26" t="s">
        <v>130</v>
      </c>
      <c r="AT326" s="226" t="s">
        <v>126</v>
      </c>
      <c r="AU326" s="226" t="s">
        <v>87</v>
      </c>
      <c r="AY326" s="16" t="s">
        <v>122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16" t="s">
        <v>85</v>
      </c>
      <c r="BK326" s="227">
        <f>ROUND(I326*H326,2)</f>
        <v>0</v>
      </c>
      <c r="BL326" s="16" t="s">
        <v>130</v>
      </c>
      <c r="BM326" s="226" t="s">
        <v>583</v>
      </c>
    </row>
    <row r="327" s="13" customFormat="1">
      <c r="A327" s="13"/>
      <c r="B327" s="239"/>
      <c r="C327" s="240"/>
      <c r="D327" s="241" t="s">
        <v>137</v>
      </c>
      <c r="E327" s="242" t="s">
        <v>1</v>
      </c>
      <c r="F327" s="243" t="s">
        <v>584</v>
      </c>
      <c r="G327" s="240"/>
      <c r="H327" s="244">
        <v>44</v>
      </c>
      <c r="I327" s="245"/>
      <c r="J327" s="240"/>
      <c r="K327" s="240"/>
      <c r="L327" s="246"/>
      <c r="M327" s="247"/>
      <c r="N327" s="248"/>
      <c r="O327" s="248"/>
      <c r="P327" s="248"/>
      <c r="Q327" s="248"/>
      <c r="R327" s="248"/>
      <c r="S327" s="248"/>
      <c r="T327" s="24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0" t="s">
        <v>137</v>
      </c>
      <c r="AU327" s="250" t="s">
        <v>87</v>
      </c>
      <c r="AV327" s="13" t="s">
        <v>87</v>
      </c>
      <c r="AW327" s="13" t="s">
        <v>33</v>
      </c>
      <c r="AX327" s="13" t="s">
        <v>77</v>
      </c>
      <c r="AY327" s="250" t="s">
        <v>122</v>
      </c>
    </row>
    <row r="328" s="14" customFormat="1">
      <c r="A328" s="14"/>
      <c r="B328" s="251"/>
      <c r="C328" s="252"/>
      <c r="D328" s="241" t="s">
        <v>137</v>
      </c>
      <c r="E328" s="253" t="s">
        <v>1</v>
      </c>
      <c r="F328" s="254" t="s">
        <v>139</v>
      </c>
      <c r="G328" s="252"/>
      <c r="H328" s="255">
        <v>44</v>
      </c>
      <c r="I328" s="256"/>
      <c r="J328" s="252"/>
      <c r="K328" s="252"/>
      <c r="L328" s="257"/>
      <c r="M328" s="258"/>
      <c r="N328" s="259"/>
      <c r="O328" s="259"/>
      <c r="P328" s="259"/>
      <c r="Q328" s="259"/>
      <c r="R328" s="259"/>
      <c r="S328" s="259"/>
      <c r="T328" s="26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1" t="s">
        <v>137</v>
      </c>
      <c r="AU328" s="261" t="s">
        <v>87</v>
      </c>
      <c r="AV328" s="14" t="s">
        <v>136</v>
      </c>
      <c r="AW328" s="14" t="s">
        <v>33</v>
      </c>
      <c r="AX328" s="14" t="s">
        <v>85</v>
      </c>
      <c r="AY328" s="261" t="s">
        <v>122</v>
      </c>
    </row>
    <row r="329" s="2" customFormat="1" ht="16.5" customHeight="1">
      <c r="A329" s="37"/>
      <c r="B329" s="38"/>
      <c r="C329" s="214" t="s">
        <v>585</v>
      </c>
      <c r="D329" s="214" t="s">
        <v>126</v>
      </c>
      <c r="E329" s="215" t="s">
        <v>586</v>
      </c>
      <c r="F329" s="216" t="s">
        <v>587</v>
      </c>
      <c r="G329" s="217" t="s">
        <v>186</v>
      </c>
      <c r="H329" s="218">
        <v>8</v>
      </c>
      <c r="I329" s="219"/>
      <c r="J329" s="220">
        <f>ROUND(I329*H329,2)</f>
        <v>0</v>
      </c>
      <c r="K329" s="221"/>
      <c r="L329" s="43"/>
      <c r="M329" s="222" t="s">
        <v>1</v>
      </c>
      <c r="N329" s="223" t="s">
        <v>42</v>
      </c>
      <c r="O329" s="90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26" t="s">
        <v>130</v>
      </c>
      <c r="AT329" s="226" t="s">
        <v>126</v>
      </c>
      <c r="AU329" s="226" t="s">
        <v>87</v>
      </c>
      <c r="AY329" s="16" t="s">
        <v>122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6" t="s">
        <v>85</v>
      </c>
      <c r="BK329" s="227">
        <f>ROUND(I329*H329,2)</f>
        <v>0</v>
      </c>
      <c r="BL329" s="16" t="s">
        <v>130</v>
      </c>
      <c r="BM329" s="226" t="s">
        <v>588</v>
      </c>
    </row>
    <row r="330" s="13" customFormat="1">
      <c r="A330" s="13"/>
      <c r="B330" s="239"/>
      <c r="C330" s="240"/>
      <c r="D330" s="241" t="s">
        <v>137</v>
      </c>
      <c r="E330" s="242" t="s">
        <v>1</v>
      </c>
      <c r="F330" s="243" t="s">
        <v>589</v>
      </c>
      <c r="G330" s="240"/>
      <c r="H330" s="244">
        <v>8</v>
      </c>
      <c r="I330" s="245"/>
      <c r="J330" s="240"/>
      <c r="K330" s="240"/>
      <c r="L330" s="246"/>
      <c r="M330" s="247"/>
      <c r="N330" s="248"/>
      <c r="O330" s="248"/>
      <c r="P330" s="248"/>
      <c r="Q330" s="248"/>
      <c r="R330" s="248"/>
      <c r="S330" s="248"/>
      <c r="T330" s="24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0" t="s">
        <v>137</v>
      </c>
      <c r="AU330" s="250" t="s">
        <v>87</v>
      </c>
      <c r="AV330" s="13" t="s">
        <v>87</v>
      </c>
      <c r="AW330" s="13" t="s">
        <v>33</v>
      </c>
      <c r="AX330" s="13" t="s">
        <v>77</v>
      </c>
      <c r="AY330" s="250" t="s">
        <v>122</v>
      </c>
    </row>
    <row r="331" s="14" customFormat="1">
      <c r="A331" s="14"/>
      <c r="B331" s="251"/>
      <c r="C331" s="252"/>
      <c r="D331" s="241" t="s">
        <v>137</v>
      </c>
      <c r="E331" s="253" t="s">
        <v>1</v>
      </c>
      <c r="F331" s="254" t="s">
        <v>139</v>
      </c>
      <c r="G331" s="252"/>
      <c r="H331" s="255">
        <v>8</v>
      </c>
      <c r="I331" s="256"/>
      <c r="J331" s="252"/>
      <c r="K331" s="252"/>
      <c r="L331" s="257"/>
      <c r="M331" s="258"/>
      <c r="N331" s="259"/>
      <c r="O331" s="259"/>
      <c r="P331" s="259"/>
      <c r="Q331" s="259"/>
      <c r="R331" s="259"/>
      <c r="S331" s="259"/>
      <c r="T331" s="26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1" t="s">
        <v>137</v>
      </c>
      <c r="AU331" s="261" t="s">
        <v>87</v>
      </c>
      <c r="AV331" s="14" t="s">
        <v>136</v>
      </c>
      <c r="AW331" s="14" t="s">
        <v>33</v>
      </c>
      <c r="AX331" s="14" t="s">
        <v>85</v>
      </c>
      <c r="AY331" s="261" t="s">
        <v>122</v>
      </c>
    </row>
    <row r="332" s="2" customFormat="1" ht="16.5" customHeight="1">
      <c r="A332" s="37"/>
      <c r="B332" s="38"/>
      <c r="C332" s="214" t="s">
        <v>460</v>
      </c>
      <c r="D332" s="214" t="s">
        <v>126</v>
      </c>
      <c r="E332" s="215" t="s">
        <v>590</v>
      </c>
      <c r="F332" s="216" t="s">
        <v>591</v>
      </c>
      <c r="G332" s="217" t="s">
        <v>186</v>
      </c>
      <c r="H332" s="218">
        <v>5</v>
      </c>
      <c r="I332" s="219"/>
      <c r="J332" s="220">
        <f>ROUND(I332*H332,2)</f>
        <v>0</v>
      </c>
      <c r="K332" s="221"/>
      <c r="L332" s="43"/>
      <c r="M332" s="222" t="s">
        <v>1</v>
      </c>
      <c r="N332" s="223" t="s">
        <v>42</v>
      </c>
      <c r="O332" s="90"/>
      <c r="P332" s="224">
        <f>O332*H332</f>
        <v>0</v>
      </c>
      <c r="Q332" s="224">
        <v>0</v>
      </c>
      <c r="R332" s="224">
        <f>Q332*H332</f>
        <v>0</v>
      </c>
      <c r="S332" s="224">
        <v>0</v>
      </c>
      <c r="T332" s="225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6" t="s">
        <v>130</v>
      </c>
      <c r="AT332" s="226" t="s">
        <v>126</v>
      </c>
      <c r="AU332" s="226" t="s">
        <v>87</v>
      </c>
      <c r="AY332" s="16" t="s">
        <v>122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6" t="s">
        <v>85</v>
      </c>
      <c r="BK332" s="227">
        <f>ROUND(I332*H332,2)</f>
        <v>0</v>
      </c>
      <c r="BL332" s="16" t="s">
        <v>130</v>
      </c>
      <c r="BM332" s="226" t="s">
        <v>592</v>
      </c>
    </row>
    <row r="333" s="13" customFormat="1">
      <c r="A333" s="13"/>
      <c r="B333" s="239"/>
      <c r="C333" s="240"/>
      <c r="D333" s="241" t="s">
        <v>137</v>
      </c>
      <c r="E333" s="242" t="s">
        <v>1</v>
      </c>
      <c r="F333" s="243" t="s">
        <v>593</v>
      </c>
      <c r="G333" s="240"/>
      <c r="H333" s="244">
        <v>5</v>
      </c>
      <c r="I333" s="245"/>
      <c r="J333" s="240"/>
      <c r="K333" s="240"/>
      <c r="L333" s="246"/>
      <c r="M333" s="247"/>
      <c r="N333" s="248"/>
      <c r="O333" s="248"/>
      <c r="P333" s="248"/>
      <c r="Q333" s="248"/>
      <c r="R333" s="248"/>
      <c r="S333" s="248"/>
      <c r="T333" s="24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0" t="s">
        <v>137</v>
      </c>
      <c r="AU333" s="250" t="s">
        <v>87</v>
      </c>
      <c r="AV333" s="13" t="s">
        <v>87</v>
      </c>
      <c r="AW333" s="13" t="s">
        <v>33</v>
      </c>
      <c r="AX333" s="13" t="s">
        <v>77</v>
      </c>
      <c r="AY333" s="250" t="s">
        <v>122</v>
      </c>
    </row>
    <row r="334" s="14" customFormat="1">
      <c r="A334" s="14"/>
      <c r="B334" s="251"/>
      <c r="C334" s="252"/>
      <c r="D334" s="241" t="s">
        <v>137</v>
      </c>
      <c r="E334" s="253" t="s">
        <v>1</v>
      </c>
      <c r="F334" s="254" t="s">
        <v>139</v>
      </c>
      <c r="G334" s="252"/>
      <c r="H334" s="255">
        <v>5</v>
      </c>
      <c r="I334" s="256"/>
      <c r="J334" s="252"/>
      <c r="K334" s="252"/>
      <c r="L334" s="257"/>
      <c r="M334" s="258"/>
      <c r="N334" s="259"/>
      <c r="O334" s="259"/>
      <c r="P334" s="259"/>
      <c r="Q334" s="259"/>
      <c r="R334" s="259"/>
      <c r="S334" s="259"/>
      <c r="T334" s="26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1" t="s">
        <v>137</v>
      </c>
      <c r="AU334" s="261" t="s">
        <v>87</v>
      </c>
      <c r="AV334" s="14" t="s">
        <v>136</v>
      </c>
      <c r="AW334" s="14" t="s">
        <v>33</v>
      </c>
      <c r="AX334" s="14" t="s">
        <v>85</v>
      </c>
      <c r="AY334" s="261" t="s">
        <v>122</v>
      </c>
    </row>
    <row r="335" s="2" customFormat="1" ht="16.5" customHeight="1">
      <c r="A335" s="37"/>
      <c r="B335" s="38"/>
      <c r="C335" s="214" t="s">
        <v>594</v>
      </c>
      <c r="D335" s="214" t="s">
        <v>126</v>
      </c>
      <c r="E335" s="215" t="s">
        <v>595</v>
      </c>
      <c r="F335" s="216" t="s">
        <v>596</v>
      </c>
      <c r="G335" s="217" t="s">
        <v>186</v>
      </c>
      <c r="H335" s="218">
        <v>6</v>
      </c>
      <c r="I335" s="219"/>
      <c r="J335" s="220">
        <f>ROUND(I335*H335,2)</f>
        <v>0</v>
      </c>
      <c r="K335" s="221"/>
      <c r="L335" s="43"/>
      <c r="M335" s="222" t="s">
        <v>1</v>
      </c>
      <c r="N335" s="223" t="s">
        <v>42</v>
      </c>
      <c r="O335" s="90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26" t="s">
        <v>130</v>
      </c>
      <c r="AT335" s="226" t="s">
        <v>126</v>
      </c>
      <c r="AU335" s="226" t="s">
        <v>87</v>
      </c>
      <c r="AY335" s="16" t="s">
        <v>122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6" t="s">
        <v>85</v>
      </c>
      <c r="BK335" s="227">
        <f>ROUND(I335*H335,2)</f>
        <v>0</v>
      </c>
      <c r="BL335" s="16" t="s">
        <v>130</v>
      </c>
      <c r="BM335" s="226" t="s">
        <v>597</v>
      </c>
    </row>
    <row r="336" s="2" customFormat="1" ht="16.5" customHeight="1">
      <c r="A336" s="37"/>
      <c r="B336" s="38"/>
      <c r="C336" s="214" t="s">
        <v>598</v>
      </c>
      <c r="D336" s="214" t="s">
        <v>126</v>
      </c>
      <c r="E336" s="215" t="s">
        <v>599</v>
      </c>
      <c r="F336" s="216" t="s">
        <v>600</v>
      </c>
      <c r="G336" s="217" t="s">
        <v>186</v>
      </c>
      <c r="H336" s="218">
        <v>50</v>
      </c>
      <c r="I336" s="219"/>
      <c r="J336" s="220">
        <f>ROUND(I336*H336,2)</f>
        <v>0</v>
      </c>
      <c r="K336" s="221"/>
      <c r="L336" s="43"/>
      <c r="M336" s="222" t="s">
        <v>1</v>
      </c>
      <c r="N336" s="223" t="s">
        <v>42</v>
      </c>
      <c r="O336" s="90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26" t="s">
        <v>130</v>
      </c>
      <c r="AT336" s="226" t="s">
        <v>126</v>
      </c>
      <c r="AU336" s="226" t="s">
        <v>87</v>
      </c>
      <c r="AY336" s="16" t="s">
        <v>122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6" t="s">
        <v>85</v>
      </c>
      <c r="BK336" s="227">
        <f>ROUND(I336*H336,2)</f>
        <v>0</v>
      </c>
      <c r="BL336" s="16" t="s">
        <v>130</v>
      </c>
      <c r="BM336" s="226" t="s">
        <v>601</v>
      </c>
    </row>
    <row r="337" s="2" customFormat="1" ht="21.75" customHeight="1">
      <c r="A337" s="37"/>
      <c r="B337" s="38"/>
      <c r="C337" s="214" t="s">
        <v>444</v>
      </c>
      <c r="D337" s="214" t="s">
        <v>126</v>
      </c>
      <c r="E337" s="215" t="s">
        <v>602</v>
      </c>
      <c r="F337" s="216" t="s">
        <v>603</v>
      </c>
      <c r="G337" s="217" t="s">
        <v>186</v>
      </c>
      <c r="H337" s="218">
        <v>50</v>
      </c>
      <c r="I337" s="219"/>
      <c r="J337" s="220">
        <f>ROUND(I337*H337,2)</f>
        <v>0</v>
      </c>
      <c r="K337" s="221"/>
      <c r="L337" s="43"/>
      <c r="M337" s="222" t="s">
        <v>1</v>
      </c>
      <c r="N337" s="223" t="s">
        <v>42</v>
      </c>
      <c r="O337" s="90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26" t="s">
        <v>130</v>
      </c>
      <c r="AT337" s="226" t="s">
        <v>126</v>
      </c>
      <c r="AU337" s="226" t="s">
        <v>87</v>
      </c>
      <c r="AY337" s="16" t="s">
        <v>122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6" t="s">
        <v>85</v>
      </c>
      <c r="BK337" s="227">
        <f>ROUND(I337*H337,2)</f>
        <v>0</v>
      </c>
      <c r="BL337" s="16" t="s">
        <v>130</v>
      </c>
      <c r="BM337" s="226" t="s">
        <v>604</v>
      </c>
    </row>
    <row r="338" s="2" customFormat="1" ht="16.5" customHeight="1">
      <c r="A338" s="37"/>
      <c r="B338" s="38"/>
      <c r="C338" s="214" t="s">
        <v>605</v>
      </c>
      <c r="D338" s="214" t="s">
        <v>126</v>
      </c>
      <c r="E338" s="215" t="s">
        <v>606</v>
      </c>
      <c r="F338" s="216" t="s">
        <v>607</v>
      </c>
      <c r="G338" s="217" t="s">
        <v>186</v>
      </c>
      <c r="H338" s="218">
        <v>39</v>
      </c>
      <c r="I338" s="219"/>
      <c r="J338" s="220">
        <f>ROUND(I338*H338,2)</f>
        <v>0</v>
      </c>
      <c r="K338" s="221"/>
      <c r="L338" s="43"/>
      <c r="M338" s="222" t="s">
        <v>1</v>
      </c>
      <c r="N338" s="223" t="s">
        <v>42</v>
      </c>
      <c r="O338" s="90"/>
      <c r="P338" s="224">
        <f>O338*H338</f>
        <v>0</v>
      </c>
      <c r="Q338" s="224">
        <v>0</v>
      </c>
      <c r="R338" s="224">
        <f>Q338*H338</f>
        <v>0</v>
      </c>
      <c r="S338" s="224">
        <v>0</v>
      </c>
      <c r="T338" s="225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6" t="s">
        <v>130</v>
      </c>
      <c r="AT338" s="226" t="s">
        <v>126</v>
      </c>
      <c r="AU338" s="226" t="s">
        <v>87</v>
      </c>
      <c r="AY338" s="16" t="s">
        <v>122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6" t="s">
        <v>85</v>
      </c>
      <c r="BK338" s="227">
        <f>ROUND(I338*H338,2)</f>
        <v>0</v>
      </c>
      <c r="BL338" s="16" t="s">
        <v>130</v>
      </c>
      <c r="BM338" s="226" t="s">
        <v>608</v>
      </c>
    </row>
    <row r="339" s="2" customFormat="1" ht="16.5" customHeight="1">
      <c r="A339" s="37"/>
      <c r="B339" s="38"/>
      <c r="C339" s="214" t="s">
        <v>464</v>
      </c>
      <c r="D339" s="214" t="s">
        <v>126</v>
      </c>
      <c r="E339" s="215" t="s">
        <v>609</v>
      </c>
      <c r="F339" s="216" t="s">
        <v>610</v>
      </c>
      <c r="G339" s="217" t="s">
        <v>186</v>
      </c>
      <c r="H339" s="218">
        <v>12</v>
      </c>
      <c r="I339" s="219"/>
      <c r="J339" s="220">
        <f>ROUND(I339*H339,2)</f>
        <v>0</v>
      </c>
      <c r="K339" s="221"/>
      <c r="L339" s="43"/>
      <c r="M339" s="222" t="s">
        <v>1</v>
      </c>
      <c r="N339" s="223" t="s">
        <v>42</v>
      </c>
      <c r="O339" s="90"/>
      <c r="P339" s="224">
        <f>O339*H339</f>
        <v>0</v>
      </c>
      <c r="Q339" s="224">
        <v>0</v>
      </c>
      <c r="R339" s="224">
        <f>Q339*H339</f>
        <v>0</v>
      </c>
      <c r="S339" s="224">
        <v>0</v>
      </c>
      <c r="T339" s="225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26" t="s">
        <v>130</v>
      </c>
      <c r="AT339" s="226" t="s">
        <v>126</v>
      </c>
      <c r="AU339" s="226" t="s">
        <v>87</v>
      </c>
      <c r="AY339" s="16" t="s">
        <v>122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6" t="s">
        <v>85</v>
      </c>
      <c r="BK339" s="227">
        <f>ROUND(I339*H339,2)</f>
        <v>0</v>
      </c>
      <c r="BL339" s="16" t="s">
        <v>130</v>
      </c>
      <c r="BM339" s="226" t="s">
        <v>208</v>
      </c>
    </row>
    <row r="340" s="2" customFormat="1" ht="16.5" customHeight="1">
      <c r="A340" s="37"/>
      <c r="B340" s="38"/>
      <c r="C340" s="214" t="s">
        <v>611</v>
      </c>
      <c r="D340" s="214" t="s">
        <v>126</v>
      </c>
      <c r="E340" s="215" t="s">
        <v>612</v>
      </c>
      <c r="F340" s="216" t="s">
        <v>613</v>
      </c>
      <c r="G340" s="217" t="s">
        <v>186</v>
      </c>
      <c r="H340" s="218">
        <v>5</v>
      </c>
      <c r="I340" s="219"/>
      <c r="J340" s="220">
        <f>ROUND(I340*H340,2)</f>
        <v>0</v>
      </c>
      <c r="K340" s="221"/>
      <c r="L340" s="43"/>
      <c r="M340" s="222" t="s">
        <v>1</v>
      </c>
      <c r="N340" s="223" t="s">
        <v>42</v>
      </c>
      <c r="O340" s="90"/>
      <c r="P340" s="224">
        <f>O340*H340</f>
        <v>0</v>
      </c>
      <c r="Q340" s="224">
        <v>0</v>
      </c>
      <c r="R340" s="224">
        <f>Q340*H340</f>
        <v>0</v>
      </c>
      <c r="S340" s="224">
        <v>0</v>
      </c>
      <c r="T340" s="225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26" t="s">
        <v>130</v>
      </c>
      <c r="AT340" s="226" t="s">
        <v>126</v>
      </c>
      <c r="AU340" s="226" t="s">
        <v>87</v>
      </c>
      <c r="AY340" s="16" t="s">
        <v>122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16" t="s">
        <v>85</v>
      </c>
      <c r="BK340" s="227">
        <f>ROUND(I340*H340,2)</f>
        <v>0</v>
      </c>
      <c r="BL340" s="16" t="s">
        <v>130</v>
      </c>
      <c r="BM340" s="226" t="s">
        <v>614</v>
      </c>
    </row>
    <row r="341" s="2" customFormat="1" ht="16.5" customHeight="1">
      <c r="A341" s="37"/>
      <c r="B341" s="38"/>
      <c r="C341" s="214" t="s">
        <v>615</v>
      </c>
      <c r="D341" s="214" t="s">
        <v>126</v>
      </c>
      <c r="E341" s="215" t="s">
        <v>616</v>
      </c>
      <c r="F341" s="216" t="s">
        <v>617</v>
      </c>
      <c r="G341" s="217" t="s">
        <v>186</v>
      </c>
      <c r="H341" s="218">
        <v>1</v>
      </c>
      <c r="I341" s="219"/>
      <c r="J341" s="220">
        <f>ROUND(I341*H341,2)</f>
        <v>0</v>
      </c>
      <c r="K341" s="221"/>
      <c r="L341" s="43"/>
      <c r="M341" s="222" t="s">
        <v>1</v>
      </c>
      <c r="N341" s="223" t="s">
        <v>42</v>
      </c>
      <c r="O341" s="90"/>
      <c r="P341" s="224">
        <f>O341*H341</f>
        <v>0</v>
      </c>
      <c r="Q341" s="224">
        <v>0</v>
      </c>
      <c r="R341" s="224">
        <f>Q341*H341</f>
        <v>0</v>
      </c>
      <c r="S341" s="224">
        <v>0</v>
      </c>
      <c r="T341" s="225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26" t="s">
        <v>130</v>
      </c>
      <c r="AT341" s="226" t="s">
        <v>126</v>
      </c>
      <c r="AU341" s="226" t="s">
        <v>87</v>
      </c>
      <c r="AY341" s="16" t="s">
        <v>122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6" t="s">
        <v>85</v>
      </c>
      <c r="BK341" s="227">
        <f>ROUND(I341*H341,2)</f>
        <v>0</v>
      </c>
      <c r="BL341" s="16" t="s">
        <v>130</v>
      </c>
      <c r="BM341" s="226" t="s">
        <v>618</v>
      </c>
    </row>
    <row r="342" s="2" customFormat="1" ht="16.5" customHeight="1">
      <c r="A342" s="37"/>
      <c r="B342" s="38"/>
      <c r="C342" s="214" t="s">
        <v>619</v>
      </c>
      <c r="D342" s="214" t="s">
        <v>126</v>
      </c>
      <c r="E342" s="215" t="s">
        <v>620</v>
      </c>
      <c r="F342" s="216" t="s">
        <v>621</v>
      </c>
      <c r="G342" s="217" t="s">
        <v>186</v>
      </c>
      <c r="H342" s="218">
        <v>3</v>
      </c>
      <c r="I342" s="219"/>
      <c r="J342" s="220">
        <f>ROUND(I342*H342,2)</f>
        <v>0</v>
      </c>
      <c r="K342" s="221"/>
      <c r="L342" s="43"/>
      <c r="M342" s="222" t="s">
        <v>1</v>
      </c>
      <c r="N342" s="223" t="s">
        <v>42</v>
      </c>
      <c r="O342" s="90"/>
      <c r="P342" s="224">
        <f>O342*H342</f>
        <v>0</v>
      </c>
      <c r="Q342" s="224">
        <v>0</v>
      </c>
      <c r="R342" s="224">
        <f>Q342*H342</f>
        <v>0</v>
      </c>
      <c r="S342" s="224">
        <v>0</v>
      </c>
      <c r="T342" s="225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26" t="s">
        <v>130</v>
      </c>
      <c r="AT342" s="226" t="s">
        <v>126</v>
      </c>
      <c r="AU342" s="226" t="s">
        <v>87</v>
      </c>
      <c r="AY342" s="16" t="s">
        <v>122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6" t="s">
        <v>85</v>
      </c>
      <c r="BK342" s="227">
        <f>ROUND(I342*H342,2)</f>
        <v>0</v>
      </c>
      <c r="BL342" s="16" t="s">
        <v>130</v>
      </c>
      <c r="BM342" s="226" t="s">
        <v>622</v>
      </c>
    </row>
    <row r="343" s="2" customFormat="1" ht="16.5" customHeight="1">
      <c r="A343" s="37"/>
      <c r="B343" s="38"/>
      <c r="C343" s="214" t="s">
        <v>469</v>
      </c>
      <c r="D343" s="214" t="s">
        <v>126</v>
      </c>
      <c r="E343" s="215" t="s">
        <v>623</v>
      </c>
      <c r="F343" s="216" t="s">
        <v>624</v>
      </c>
      <c r="G343" s="217" t="s">
        <v>186</v>
      </c>
      <c r="H343" s="218">
        <v>23</v>
      </c>
      <c r="I343" s="219"/>
      <c r="J343" s="220">
        <f>ROUND(I343*H343,2)</f>
        <v>0</v>
      </c>
      <c r="K343" s="221"/>
      <c r="L343" s="43"/>
      <c r="M343" s="222" t="s">
        <v>1</v>
      </c>
      <c r="N343" s="223" t="s">
        <v>42</v>
      </c>
      <c r="O343" s="90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26" t="s">
        <v>130</v>
      </c>
      <c r="AT343" s="226" t="s">
        <v>126</v>
      </c>
      <c r="AU343" s="226" t="s">
        <v>87</v>
      </c>
      <c r="AY343" s="16" t="s">
        <v>122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6" t="s">
        <v>85</v>
      </c>
      <c r="BK343" s="227">
        <f>ROUND(I343*H343,2)</f>
        <v>0</v>
      </c>
      <c r="BL343" s="16" t="s">
        <v>130</v>
      </c>
      <c r="BM343" s="226" t="s">
        <v>625</v>
      </c>
    </row>
    <row r="344" s="2" customFormat="1" ht="16.5" customHeight="1">
      <c r="A344" s="37"/>
      <c r="B344" s="38"/>
      <c r="C344" s="214" t="s">
        <v>626</v>
      </c>
      <c r="D344" s="214" t="s">
        <v>126</v>
      </c>
      <c r="E344" s="215" t="s">
        <v>627</v>
      </c>
      <c r="F344" s="216" t="s">
        <v>628</v>
      </c>
      <c r="G344" s="217" t="s">
        <v>186</v>
      </c>
      <c r="H344" s="218">
        <v>14</v>
      </c>
      <c r="I344" s="219"/>
      <c r="J344" s="220">
        <f>ROUND(I344*H344,2)</f>
        <v>0</v>
      </c>
      <c r="K344" s="221"/>
      <c r="L344" s="43"/>
      <c r="M344" s="222" t="s">
        <v>1</v>
      </c>
      <c r="N344" s="223" t="s">
        <v>42</v>
      </c>
      <c r="O344" s="90"/>
      <c r="P344" s="224">
        <f>O344*H344</f>
        <v>0</v>
      </c>
      <c r="Q344" s="224">
        <v>0</v>
      </c>
      <c r="R344" s="224">
        <f>Q344*H344</f>
        <v>0</v>
      </c>
      <c r="S344" s="224">
        <v>0</v>
      </c>
      <c r="T344" s="225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26" t="s">
        <v>130</v>
      </c>
      <c r="AT344" s="226" t="s">
        <v>126</v>
      </c>
      <c r="AU344" s="226" t="s">
        <v>87</v>
      </c>
      <c r="AY344" s="16" t="s">
        <v>122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6" t="s">
        <v>85</v>
      </c>
      <c r="BK344" s="227">
        <f>ROUND(I344*H344,2)</f>
        <v>0</v>
      </c>
      <c r="BL344" s="16" t="s">
        <v>130</v>
      </c>
      <c r="BM344" s="226" t="s">
        <v>629</v>
      </c>
    </row>
    <row r="345" s="2" customFormat="1" ht="16.5" customHeight="1">
      <c r="A345" s="37"/>
      <c r="B345" s="38"/>
      <c r="C345" s="214" t="s">
        <v>473</v>
      </c>
      <c r="D345" s="214" t="s">
        <v>126</v>
      </c>
      <c r="E345" s="215" t="s">
        <v>630</v>
      </c>
      <c r="F345" s="216" t="s">
        <v>631</v>
      </c>
      <c r="G345" s="217" t="s">
        <v>186</v>
      </c>
      <c r="H345" s="218">
        <v>9</v>
      </c>
      <c r="I345" s="219"/>
      <c r="J345" s="220">
        <f>ROUND(I345*H345,2)</f>
        <v>0</v>
      </c>
      <c r="K345" s="221"/>
      <c r="L345" s="43"/>
      <c r="M345" s="222" t="s">
        <v>1</v>
      </c>
      <c r="N345" s="223" t="s">
        <v>42</v>
      </c>
      <c r="O345" s="90"/>
      <c r="P345" s="224">
        <f>O345*H345</f>
        <v>0</v>
      </c>
      <c r="Q345" s="224">
        <v>0</v>
      </c>
      <c r="R345" s="224">
        <f>Q345*H345</f>
        <v>0</v>
      </c>
      <c r="S345" s="224">
        <v>0</v>
      </c>
      <c r="T345" s="225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26" t="s">
        <v>130</v>
      </c>
      <c r="AT345" s="226" t="s">
        <v>126</v>
      </c>
      <c r="AU345" s="226" t="s">
        <v>87</v>
      </c>
      <c r="AY345" s="16" t="s">
        <v>122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6" t="s">
        <v>85</v>
      </c>
      <c r="BK345" s="227">
        <f>ROUND(I345*H345,2)</f>
        <v>0</v>
      </c>
      <c r="BL345" s="16" t="s">
        <v>130</v>
      </c>
      <c r="BM345" s="226" t="s">
        <v>632</v>
      </c>
    </row>
    <row r="346" s="2" customFormat="1" ht="16.5" customHeight="1">
      <c r="A346" s="37"/>
      <c r="B346" s="38"/>
      <c r="C346" s="214" t="s">
        <v>633</v>
      </c>
      <c r="D346" s="214" t="s">
        <v>126</v>
      </c>
      <c r="E346" s="215" t="s">
        <v>634</v>
      </c>
      <c r="F346" s="216" t="s">
        <v>635</v>
      </c>
      <c r="G346" s="217" t="s">
        <v>186</v>
      </c>
      <c r="H346" s="218">
        <v>50</v>
      </c>
      <c r="I346" s="219"/>
      <c r="J346" s="220">
        <f>ROUND(I346*H346,2)</f>
        <v>0</v>
      </c>
      <c r="K346" s="221"/>
      <c r="L346" s="43"/>
      <c r="M346" s="222" t="s">
        <v>1</v>
      </c>
      <c r="N346" s="223" t="s">
        <v>42</v>
      </c>
      <c r="O346" s="90"/>
      <c r="P346" s="224">
        <f>O346*H346</f>
        <v>0</v>
      </c>
      <c r="Q346" s="224">
        <v>0</v>
      </c>
      <c r="R346" s="224">
        <f>Q346*H346</f>
        <v>0</v>
      </c>
      <c r="S346" s="224">
        <v>0</v>
      </c>
      <c r="T346" s="225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26" t="s">
        <v>130</v>
      </c>
      <c r="AT346" s="226" t="s">
        <v>126</v>
      </c>
      <c r="AU346" s="226" t="s">
        <v>87</v>
      </c>
      <c r="AY346" s="16" t="s">
        <v>122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6" t="s">
        <v>85</v>
      </c>
      <c r="BK346" s="227">
        <f>ROUND(I346*H346,2)</f>
        <v>0</v>
      </c>
      <c r="BL346" s="16" t="s">
        <v>130</v>
      </c>
      <c r="BM346" s="226" t="s">
        <v>636</v>
      </c>
    </row>
    <row r="347" s="2" customFormat="1" ht="16.5" customHeight="1">
      <c r="A347" s="37"/>
      <c r="B347" s="38"/>
      <c r="C347" s="214" t="s">
        <v>447</v>
      </c>
      <c r="D347" s="214" t="s">
        <v>126</v>
      </c>
      <c r="E347" s="215" t="s">
        <v>637</v>
      </c>
      <c r="F347" s="216" t="s">
        <v>638</v>
      </c>
      <c r="G347" s="217" t="s">
        <v>186</v>
      </c>
      <c r="H347" s="218">
        <v>10</v>
      </c>
      <c r="I347" s="219"/>
      <c r="J347" s="220">
        <f>ROUND(I347*H347,2)</f>
        <v>0</v>
      </c>
      <c r="K347" s="221"/>
      <c r="L347" s="43"/>
      <c r="M347" s="222" t="s">
        <v>1</v>
      </c>
      <c r="N347" s="223" t="s">
        <v>42</v>
      </c>
      <c r="O347" s="90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26" t="s">
        <v>130</v>
      </c>
      <c r="AT347" s="226" t="s">
        <v>126</v>
      </c>
      <c r="AU347" s="226" t="s">
        <v>87</v>
      </c>
      <c r="AY347" s="16" t="s">
        <v>122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6" t="s">
        <v>85</v>
      </c>
      <c r="BK347" s="227">
        <f>ROUND(I347*H347,2)</f>
        <v>0</v>
      </c>
      <c r="BL347" s="16" t="s">
        <v>130</v>
      </c>
      <c r="BM347" s="226" t="s">
        <v>259</v>
      </c>
    </row>
    <row r="348" s="2" customFormat="1" ht="16.5" customHeight="1">
      <c r="A348" s="37"/>
      <c r="B348" s="38"/>
      <c r="C348" s="214" t="s">
        <v>639</v>
      </c>
      <c r="D348" s="214" t="s">
        <v>126</v>
      </c>
      <c r="E348" s="215" t="s">
        <v>640</v>
      </c>
      <c r="F348" s="216" t="s">
        <v>641</v>
      </c>
      <c r="G348" s="217" t="s">
        <v>186</v>
      </c>
      <c r="H348" s="218">
        <v>4</v>
      </c>
      <c r="I348" s="219"/>
      <c r="J348" s="220">
        <f>ROUND(I348*H348,2)</f>
        <v>0</v>
      </c>
      <c r="K348" s="221"/>
      <c r="L348" s="43"/>
      <c r="M348" s="222" t="s">
        <v>1</v>
      </c>
      <c r="N348" s="223" t="s">
        <v>42</v>
      </c>
      <c r="O348" s="90"/>
      <c r="P348" s="224">
        <f>O348*H348</f>
        <v>0</v>
      </c>
      <c r="Q348" s="224">
        <v>0</v>
      </c>
      <c r="R348" s="224">
        <f>Q348*H348</f>
        <v>0</v>
      </c>
      <c r="S348" s="224">
        <v>0</v>
      </c>
      <c r="T348" s="225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26" t="s">
        <v>130</v>
      </c>
      <c r="AT348" s="226" t="s">
        <v>126</v>
      </c>
      <c r="AU348" s="226" t="s">
        <v>87</v>
      </c>
      <c r="AY348" s="16" t="s">
        <v>122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16" t="s">
        <v>85</v>
      </c>
      <c r="BK348" s="227">
        <f>ROUND(I348*H348,2)</f>
        <v>0</v>
      </c>
      <c r="BL348" s="16" t="s">
        <v>130</v>
      </c>
      <c r="BM348" s="226" t="s">
        <v>303</v>
      </c>
    </row>
    <row r="349" s="2" customFormat="1" ht="16.5" customHeight="1">
      <c r="A349" s="37"/>
      <c r="B349" s="38"/>
      <c r="C349" s="214" t="s">
        <v>642</v>
      </c>
      <c r="D349" s="214" t="s">
        <v>126</v>
      </c>
      <c r="E349" s="215" t="s">
        <v>643</v>
      </c>
      <c r="F349" s="216" t="s">
        <v>644</v>
      </c>
      <c r="G349" s="217" t="s">
        <v>186</v>
      </c>
      <c r="H349" s="218">
        <v>1</v>
      </c>
      <c r="I349" s="219"/>
      <c r="J349" s="220">
        <f>ROUND(I349*H349,2)</f>
        <v>0</v>
      </c>
      <c r="K349" s="221"/>
      <c r="L349" s="43"/>
      <c r="M349" s="222" t="s">
        <v>1</v>
      </c>
      <c r="N349" s="223" t="s">
        <v>42</v>
      </c>
      <c r="O349" s="90"/>
      <c r="P349" s="224">
        <f>O349*H349</f>
        <v>0</v>
      </c>
      <c r="Q349" s="224">
        <v>0</v>
      </c>
      <c r="R349" s="224">
        <f>Q349*H349</f>
        <v>0</v>
      </c>
      <c r="S349" s="224">
        <v>0</v>
      </c>
      <c r="T349" s="225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26" t="s">
        <v>130</v>
      </c>
      <c r="AT349" s="226" t="s">
        <v>126</v>
      </c>
      <c r="AU349" s="226" t="s">
        <v>87</v>
      </c>
      <c r="AY349" s="16" t="s">
        <v>122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16" t="s">
        <v>85</v>
      </c>
      <c r="BK349" s="227">
        <f>ROUND(I349*H349,2)</f>
        <v>0</v>
      </c>
      <c r="BL349" s="16" t="s">
        <v>130</v>
      </c>
      <c r="BM349" s="226" t="s">
        <v>383</v>
      </c>
    </row>
    <row r="350" s="2" customFormat="1" ht="16.5" customHeight="1">
      <c r="A350" s="37"/>
      <c r="B350" s="38"/>
      <c r="C350" s="214" t="s">
        <v>645</v>
      </c>
      <c r="D350" s="214" t="s">
        <v>126</v>
      </c>
      <c r="E350" s="215" t="s">
        <v>646</v>
      </c>
      <c r="F350" s="216" t="s">
        <v>647</v>
      </c>
      <c r="G350" s="217" t="s">
        <v>186</v>
      </c>
      <c r="H350" s="218">
        <v>39</v>
      </c>
      <c r="I350" s="219"/>
      <c r="J350" s="220">
        <f>ROUND(I350*H350,2)</f>
        <v>0</v>
      </c>
      <c r="K350" s="221"/>
      <c r="L350" s="43"/>
      <c r="M350" s="222" t="s">
        <v>1</v>
      </c>
      <c r="N350" s="223" t="s">
        <v>42</v>
      </c>
      <c r="O350" s="90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26" t="s">
        <v>130</v>
      </c>
      <c r="AT350" s="226" t="s">
        <v>126</v>
      </c>
      <c r="AU350" s="226" t="s">
        <v>87</v>
      </c>
      <c r="AY350" s="16" t="s">
        <v>122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16" t="s">
        <v>85</v>
      </c>
      <c r="BK350" s="227">
        <f>ROUND(I350*H350,2)</f>
        <v>0</v>
      </c>
      <c r="BL350" s="16" t="s">
        <v>130</v>
      </c>
      <c r="BM350" s="226" t="s">
        <v>391</v>
      </c>
    </row>
    <row r="351" s="2" customFormat="1" ht="16.5" customHeight="1">
      <c r="A351" s="37"/>
      <c r="B351" s="38"/>
      <c r="C351" s="214" t="s">
        <v>480</v>
      </c>
      <c r="D351" s="214" t="s">
        <v>126</v>
      </c>
      <c r="E351" s="215" t="s">
        <v>648</v>
      </c>
      <c r="F351" s="216" t="s">
        <v>649</v>
      </c>
      <c r="G351" s="217" t="s">
        <v>186</v>
      </c>
      <c r="H351" s="218">
        <v>6</v>
      </c>
      <c r="I351" s="219"/>
      <c r="J351" s="220">
        <f>ROUND(I351*H351,2)</f>
        <v>0</v>
      </c>
      <c r="K351" s="221"/>
      <c r="L351" s="43"/>
      <c r="M351" s="222" t="s">
        <v>1</v>
      </c>
      <c r="N351" s="223" t="s">
        <v>42</v>
      </c>
      <c r="O351" s="90"/>
      <c r="P351" s="224">
        <f>O351*H351</f>
        <v>0</v>
      </c>
      <c r="Q351" s="224">
        <v>0</v>
      </c>
      <c r="R351" s="224">
        <f>Q351*H351</f>
        <v>0</v>
      </c>
      <c r="S351" s="224">
        <v>0</v>
      </c>
      <c r="T351" s="225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26" t="s">
        <v>130</v>
      </c>
      <c r="AT351" s="226" t="s">
        <v>126</v>
      </c>
      <c r="AU351" s="226" t="s">
        <v>87</v>
      </c>
      <c r="AY351" s="16" t="s">
        <v>122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6" t="s">
        <v>85</v>
      </c>
      <c r="BK351" s="227">
        <f>ROUND(I351*H351,2)</f>
        <v>0</v>
      </c>
      <c r="BL351" s="16" t="s">
        <v>130</v>
      </c>
      <c r="BM351" s="226" t="s">
        <v>454</v>
      </c>
    </row>
    <row r="352" s="2" customFormat="1" ht="16.5" customHeight="1">
      <c r="A352" s="37"/>
      <c r="B352" s="38"/>
      <c r="C352" s="214" t="s">
        <v>650</v>
      </c>
      <c r="D352" s="214" t="s">
        <v>126</v>
      </c>
      <c r="E352" s="215" t="s">
        <v>651</v>
      </c>
      <c r="F352" s="216" t="s">
        <v>652</v>
      </c>
      <c r="G352" s="217" t="s">
        <v>186</v>
      </c>
      <c r="H352" s="218">
        <v>2</v>
      </c>
      <c r="I352" s="219"/>
      <c r="J352" s="220">
        <f>ROUND(I352*H352,2)</f>
        <v>0</v>
      </c>
      <c r="K352" s="221"/>
      <c r="L352" s="43"/>
      <c r="M352" s="222" t="s">
        <v>1</v>
      </c>
      <c r="N352" s="223" t="s">
        <v>42</v>
      </c>
      <c r="O352" s="90"/>
      <c r="P352" s="224">
        <f>O352*H352</f>
        <v>0</v>
      </c>
      <c r="Q352" s="224">
        <v>0</v>
      </c>
      <c r="R352" s="224">
        <f>Q352*H352</f>
        <v>0</v>
      </c>
      <c r="S352" s="224">
        <v>0</v>
      </c>
      <c r="T352" s="225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26" t="s">
        <v>130</v>
      </c>
      <c r="AT352" s="226" t="s">
        <v>126</v>
      </c>
      <c r="AU352" s="226" t="s">
        <v>87</v>
      </c>
      <c r="AY352" s="16" t="s">
        <v>122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16" t="s">
        <v>85</v>
      </c>
      <c r="BK352" s="227">
        <f>ROUND(I352*H352,2)</f>
        <v>0</v>
      </c>
      <c r="BL352" s="16" t="s">
        <v>130</v>
      </c>
      <c r="BM352" s="226" t="s">
        <v>544</v>
      </c>
    </row>
    <row r="353" s="2" customFormat="1" ht="16.5" customHeight="1">
      <c r="A353" s="37"/>
      <c r="B353" s="38"/>
      <c r="C353" s="214" t="s">
        <v>484</v>
      </c>
      <c r="D353" s="214" t="s">
        <v>126</v>
      </c>
      <c r="E353" s="215" t="s">
        <v>653</v>
      </c>
      <c r="F353" s="216" t="s">
        <v>654</v>
      </c>
      <c r="G353" s="217" t="s">
        <v>186</v>
      </c>
      <c r="H353" s="218">
        <v>6</v>
      </c>
      <c r="I353" s="219"/>
      <c r="J353" s="220">
        <f>ROUND(I353*H353,2)</f>
        <v>0</v>
      </c>
      <c r="K353" s="221"/>
      <c r="L353" s="43"/>
      <c r="M353" s="222" t="s">
        <v>1</v>
      </c>
      <c r="N353" s="223" t="s">
        <v>42</v>
      </c>
      <c r="O353" s="90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26" t="s">
        <v>130</v>
      </c>
      <c r="AT353" s="226" t="s">
        <v>126</v>
      </c>
      <c r="AU353" s="226" t="s">
        <v>87</v>
      </c>
      <c r="AY353" s="16" t="s">
        <v>122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16" t="s">
        <v>85</v>
      </c>
      <c r="BK353" s="227">
        <f>ROUND(I353*H353,2)</f>
        <v>0</v>
      </c>
      <c r="BL353" s="16" t="s">
        <v>130</v>
      </c>
      <c r="BM353" s="226" t="s">
        <v>552</v>
      </c>
    </row>
    <row r="354" s="2" customFormat="1" ht="21.75" customHeight="1">
      <c r="A354" s="37"/>
      <c r="B354" s="38"/>
      <c r="C354" s="214" t="s">
        <v>500</v>
      </c>
      <c r="D354" s="214" t="s">
        <v>126</v>
      </c>
      <c r="E354" s="215" t="s">
        <v>655</v>
      </c>
      <c r="F354" s="216" t="s">
        <v>656</v>
      </c>
      <c r="G354" s="217" t="s">
        <v>186</v>
      </c>
      <c r="H354" s="218">
        <v>15</v>
      </c>
      <c r="I354" s="219"/>
      <c r="J354" s="220">
        <f>ROUND(I354*H354,2)</f>
        <v>0</v>
      </c>
      <c r="K354" s="221"/>
      <c r="L354" s="43"/>
      <c r="M354" s="222" t="s">
        <v>1</v>
      </c>
      <c r="N354" s="223" t="s">
        <v>42</v>
      </c>
      <c r="O354" s="90"/>
      <c r="P354" s="224">
        <f>O354*H354</f>
        <v>0</v>
      </c>
      <c r="Q354" s="224">
        <v>0</v>
      </c>
      <c r="R354" s="224">
        <f>Q354*H354</f>
        <v>0</v>
      </c>
      <c r="S354" s="224">
        <v>0</v>
      </c>
      <c r="T354" s="225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26" t="s">
        <v>130</v>
      </c>
      <c r="AT354" s="226" t="s">
        <v>126</v>
      </c>
      <c r="AU354" s="226" t="s">
        <v>87</v>
      </c>
      <c r="AY354" s="16" t="s">
        <v>122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6" t="s">
        <v>85</v>
      </c>
      <c r="BK354" s="227">
        <f>ROUND(I354*H354,2)</f>
        <v>0</v>
      </c>
      <c r="BL354" s="16" t="s">
        <v>130</v>
      </c>
      <c r="BM354" s="226" t="s">
        <v>560</v>
      </c>
    </row>
    <row r="355" s="2" customFormat="1" ht="16.5" customHeight="1">
      <c r="A355" s="37"/>
      <c r="B355" s="38"/>
      <c r="C355" s="214" t="s">
        <v>504</v>
      </c>
      <c r="D355" s="214" t="s">
        <v>126</v>
      </c>
      <c r="E355" s="215" t="s">
        <v>657</v>
      </c>
      <c r="F355" s="216" t="s">
        <v>658</v>
      </c>
      <c r="G355" s="217" t="s">
        <v>186</v>
      </c>
      <c r="H355" s="218">
        <v>15</v>
      </c>
      <c r="I355" s="219"/>
      <c r="J355" s="220">
        <f>ROUND(I355*H355,2)</f>
        <v>0</v>
      </c>
      <c r="K355" s="221"/>
      <c r="L355" s="43"/>
      <c r="M355" s="222" t="s">
        <v>1</v>
      </c>
      <c r="N355" s="223" t="s">
        <v>42</v>
      </c>
      <c r="O355" s="90"/>
      <c r="P355" s="224">
        <f>O355*H355</f>
        <v>0</v>
      </c>
      <c r="Q355" s="224">
        <v>0</v>
      </c>
      <c r="R355" s="224">
        <f>Q355*H355</f>
        <v>0</v>
      </c>
      <c r="S355" s="224">
        <v>0</v>
      </c>
      <c r="T355" s="225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26" t="s">
        <v>130</v>
      </c>
      <c r="AT355" s="226" t="s">
        <v>126</v>
      </c>
      <c r="AU355" s="226" t="s">
        <v>87</v>
      </c>
      <c r="AY355" s="16" t="s">
        <v>122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16" t="s">
        <v>85</v>
      </c>
      <c r="BK355" s="227">
        <f>ROUND(I355*H355,2)</f>
        <v>0</v>
      </c>
      <c r="BL355" s="16" t="s">
        <v>130</v>
      </c>
      <c r="BM355" s="226" t="s">
        <v>659</v>
      </c>
    </row>
    <row r="356" s="2" customFormat="1" ht="16.5" customHeight="1">
      <c r="A356" s="37"/>
      <c r="B356" s="38"/>
      <c r="C356" s="214" t="s">
        <v>660</v>
      </c>
      <c r="D356" s="214" t="s">
        <v>126</v>
      </c>
      <c r="E356" s="215" t="s">
        <v>661</v>
      </c>
      <c r="F356" s="216" t="s">
        <v>662</v>
      </c>
      <c r="G356" s="217" t="s">
        <v>186</v>
      </c>
      <c r="H356" s="218">
        <v>10</v>
      </c>
      <c r="I356" s="219"/>
      <c r="J356" s="220">
        <f>ROUND(I356*H356,2)</f>
        <v>0</v>
      </c>
      <c r="K356" s="221"/>
      <c r="L356" s="43"/>
      <c r="M356" s="222" t="s">
        <v>1</v>
      </c>
      <c r="N356" s="223" t="s">
        <v>42</v>
      </c>
      <c r="O356" s="90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26" t="s">
        <v>130</v>
      </c>
      <c r="AT356" s="226" t="s">
        <v>126</v>
      </c>
      <c r="AU356" s="226" t="s">
        <v>87</v>
      </c>
      <c r="AY356" s="16" t="s">
        <v>122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16" t="s">
        <v>85</v>
      </c>
      <c r="BK356" s="227">
        <f>ROUND(I356*H356,2)</f>
        <v>0</v>
      </c>
      <c r="BL356" s="16" t="s">
        <v>130</v>
      </c>
      <c r="BM356" s="226" t="s">
        <v>663</v>
      </c>
    </row>
    <row r="357" s="2" customFormat="1" ht="16.5" customHeight="1">
      <c r="A357" s="37"/>
      <c r="B357" s="38"/>
      <c r="C357" s="214" t="s">
        <v>508</v>
      </c>
      <c r="D357" s="214" t="s">
        <v>126</v>
      </c>
      <c r="E357" s="215" t="s">
        <v>664</v>
      </c>
      <c r="F357" s="216" t="s">
        <v>665</v>
      </c>
      <c r="G357" s="217" t="s">
        <v>186</v>
      </c>
      <c r="H357" s="218">
        <v>10</v>
      </c>
      <c r="I357" s="219"/>
      <c r="J357" s="220">
        <f>ROUND(I357*H357,2)</f>
        <v>0</v>
      </c>
      <c r="K357" s="221"/>
      <c r="L357" s="43"/>
      <c r="M357" s="222" t="s">
        <v>1</v>
      </c>
      <c r="N357" s="223" t="s">
        <v>42</v>
      </c>
      <c r="O357" s="90"/>
      <c r="P357" s="224">
        <f>O357*H357</f>
        <v>0</v>
      </c>
      <c r="Q357" s="224">
        <v>0</v>
      </c>
      <c r="R357" s="224">
        <f>Q357*H357</f>
        <v>0</v>
      </c>
      <c r="S357" s="224">
        <v>0</v>
      </c>
      <c r="T357" s="225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26" t="s">
        <v>130</v>
      </c>
      <c r="AT357" s="226" t="s">
        <v>126</v>
      </c>
      <c r="AU357" s="226" t="s">
        <v>87</v>
      </c>
      <c r="AY357" s="16" t="s">
        <v>122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6" t="s">
        <v>85</v>
      </c>
      <c r="BK357" s="227">
        <f>ROUND(I357*H357,2)</f>
        <v>0</v>
      </c>
      <c r="BL357" s="16" t="s">
        <v>130</v>
      </c>
      <c r="BM357" s="226" t="s">
        <v>666</v>
      </c>
    </row>
    <row r="358" s="2" customFormat="1" ht="16.5" customHeight="1">
      <c r="A358" s="37"/>
      <c r="B358" s="38"/>
      <c r="C358" s="214" t="s">
        <v>667</v>
      </c>
      <c r="D358" s="214" t="s">
        <v>126</v>
      </c>
      <c r="E358" s="215" t="s">
        <v>668</v>
      </c>
      <c r="F358" s="216" t="s">
        <v>669</v>
      </c>
      <c r="G358" s="217" t="s">
        <v>186</v>
      </c>
      <c r="H358" s="218">
        <v>10</v>
      </c>
      <c r="I358" s="219"/>
      <c r="J358" s="220">
        <f>ROUND(I358*H358,2)</f>
        <v>0</v>
      </c>
      <c r="K358" s="221"/>
      <c r="L358" s="43"/>
      <c r="M358" s="222" t="s">
        <v>1</v>
      </c>
      <c r="N358" s="223" t="s">
        <v>42</v>
      </c>
      <c r="O358" s="90"/>
      <c r="P358" s="224">
        <f>O358*H358</f>
        <v>0</v>
      </c>
      <c r="Q358" s="224">
        <v>0</v>
      </c>
      <c r="R358" s="224">
        <f>Q358*H358</f>
        <v>0</v>
      </c>
      <c r="S358" s="224">
        <v>0</v>
      </c>
      <c r="T358" s="225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26" t="s">
        <v>130</v>
      </c>
      <c r="AT358" s="226" t="s">
        <v>126</v>
      </c>
      <c r="AU358" s="226" t="s">
        <v>87</v>
      </c>
      <c r="AY358" s="16" t="s">
        <v>122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16" t="s">
        <v>85</v>
      </c>
      <c r="BK358" s="227">
        <f>ROUND(I358*H358,2)</f>
        <v>0</v>
      </c>
      <c r="BL358" s="16" t="s">
        <v>130</v>
      </c>
      <c r="BM358" s="226" t="s">
        <v>430</v>
      </c>
    </row>
    <row r="359" s="2" customFormat="1" ht="16.5" customHeight="1">
      <c r="A359" s="37"/>
      <c r="B359" s="38"/>
      <c r="C359" s="214" t="s">
        <v>670</v>
      </c>
      <c r="D359" s="214" t="s">
        <v>126</v>
      </c>
      <c r="E359" s="215" t="s">
        <v>671</v>
      </c>
      <c r="F359" s="216" t="s">
        <v>672</v>
      </c>
      <c r="G359" s="217" t="s">
        <v>186</v>
      </c>
      <c r="H359" s="218">
        <v>12</v>
      </c>
      <c r="I359" s="219"/>
      <c r="J359" s="220">
        <f>ROUND(I359*H359,2)</f>
        <v>0</v>
      </c>
      <c r="K359" s="221"/>
      <c r="L359" s="43"/>
      <c r="M359" s="222" t="s">
        <v>1</v>
      </c>
      <c r="N359" s="223" t="s">
        <v>42</v>
      </c>
      <c r="O359" s="90"/>
      <c r="P359" s="224">
        <f>O359*H359</f>
        <v>0</v>
      </c>
      <c r="Q359" s="224">
        <v>0</v>
      </c>
      <c r="R359" s="224">
        <f>Q359*H359</f>
        <v>0</v>
      </c>
      <c r="S359" s="224">
        <v>0</v>
      </c>
      <c r="T359" s="225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26" t="s">
        <v>130</v>
      </c>
      <c r="AT359" s="226" t="s">
        <v>126</v>
      </c>
      <c r="AU359" s="226" t="s">
        <v>87</v>
      </c>
      <c r="AY359" s="16" t="s">
        <v>122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16" t="s">
        <v>85</v>
      </c>
      <c r="BK359" s="227">
        <f>ROUND(I359*H359,2)</f>
        <v>0</v>
      </c>
      <c r="BL359" s="16" t="s">
        <v>130</v>
      </c>
      <c r="BM359" s="226" t="s">
        <v>673</v>
      </c>
    </row>
    <row r="360" s="2" customFormat="1" ht="16.5" customHeight="1">
      <c r="A360" s="37"/>
      <c r="B360" s="38"/>
      <c r="C360" s="214" t="s">
        <v>674</v>
      </c>
      <c r="D360" s="214" t="s">
        <v>126</v>
      </c>
      <c r="E360" s="215" t="s">
        <v>675</v>
      </c>
      <c r="F360" s="216" t="s">
        <v>676</v>
      </c>
      <c r="G360" s="217" t="s">
        <v>240</v>
      </c>
      <c r="H360" s="218">
        <v>2</v>
      </c>
      <c r="I360" s="219"/>
      <c r="J360" s="220">
        <f>ROUND(I360*H360,2)</f>
        <v>0</v>
      </c>
      <c r="K360" s="221"/>
      <c r="L360" s="43"/>
      <c r="M360" s="222" t="s">
        <v>1</v>
      </c>
      <c r="N360" s="223" t="s">
        <v>42</v>
      </c>
      <c r="O360" s="90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26" t="s">
        <v>130</v>
      </c>
      <c r="AT360" s="226" t="s">
        <v>126</v>
      </c>
      <c r="AU360" s="226" t="s">
        <v>87</v>
      </c>
      <c r="AY360" s="16" t="s">
        <v>122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16" t="s">
        <v>85</v>
      </c>
      <c r="BK360" s="227">
        <f>ROUND(I360*H360,2)</f>
        <v>0</v>
      </c>
      <c r="BL360" s="16" t="s">
        <v>130</v>
      </c>
      <c r="BM360" s="226" t="s">
        <v>438</v>
      </c>
    </row>
    <row r="361" s="2" customFormat="1" ht="16.5" customHeight="1">
      <c r="A361" s="37"/>
      <c r="B361" s="38"/>
      <c r="C361" s="214" t="s">
        <v>512</v>
      </c>
      <c r="D361" s="214" t="s">
        <v>126</v>
      </c>
      <c r="E361" s="215" t="s">
        <v>677</v>
      </c>
      <c r="F361" s="216" t="s">
        <v>678</v>
      </c>
      <c r="G361" s="217" t="s">
        <v>240</v>
      </c>
      <c r="H361" s="218">
        <v>1.766</v>
      </c>
      <c r="I361" s="219"/>
      <c r="J361" s="220">
        <f>ROUND(I361*H361,2)</f>
        <v>0</v>
      </c>
      <c r="K361" s="221"/>
      <c r="L361" s="43"/>
      <c r="M361" s="222" t="s">
        <v>1</v>
      </c>
      <c r="N361" s="223" t="s">
        <v>42</v>
      </c>
      <c r="O361" s="90"/>
      <c r="P361" s="224">
        <f>O361*H361</f>
        <v>0</v>
      </c>
      <c r="Q361" s="224">
        <v>0</v>
      </c>
      <c r="R361" s="224">
        <f>Q361*H361</f>
        <v>0</v>
      </c>
      <c r="S361" s="224">
        <v>0</v>
      </c>
      <c r="T361" s="225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26" t="s">
        <v>130</v>
      </c>
      <c r="AT361" s="226" t="s">
        <v>126</v>
      </c>
      <c r="AU361" s="226" t="s">
        <v>87</v>
      </c>
      <c r="AY361" s="16" t="s">
        <v>122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16" t="s">
        <v>85</v>
      </c>
      <c r="BK361" s="227">
        <f>ROUND(I361*H361,2)</f>
        <v>0</v>
      </c>
      <c r="BL361" s="16" t="s">
        <v>130</v>
      </c>
      <c r="BM361" s="226" t="s">
        <v>242</v>
      </c>
    </row>
    <row r="362" s="2" customFormat="1" ht="16.5" customHeight="1">
      <c r="A362" s="37"/>
      <c r="B362" s="38"/>
      <c r="C362" s="214" t="s">
        <v>679</v>
      </c>
      <c r="D362" s="214" t="s">
        <v>126</v>
      </c>
      <c r="E362" s="215" t="s">
        <v>680</v>
      </c>
      <c r="F362" s="216" t="s">
        <v>681</v>
      </c>
      <c r="G362" s="217" t="s">
        <v>240</v>
      </c>
      <c r="H362" s="218">
        <v>1.766</v>
      </c>
      <c r="I362" s="219"/>
      <c r="J362" s="220">
        <f>ROUND(I362*H362,2)</f>
        <v>0</v>
      </c>
      <c r="K362" s="221"/>
      <c r="L362" s="43"/>
      <c r="M362" s="222" t="s">
        <v>1</v>
      </c>
      <c r="N362" s="223" t="s">
        <v>42</v>
      </c>
      <c r="O362" s="90"/>
      <c r="P362" s="224">
        <f>O362*H362</f>
        <v>0</v>
      </c>
      <c r="Q362" s="224">
        <v>0</v>
      </c>
      <c r="R362" s="224">
        <f>Q362*H362</f>
        <v>0</v>
      </c>
      <c r="S362" s="224">
        <v>0</v>
      </c>
      <c r="T362" s="225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26" t="s">
        <v>130</v>
      </c>
      <c r="AT362" s="226" t="s">
        <v>126</v>
      </c>
      <c r="AU362" s="226" t="s">
        <v>87</v>
      </c>
      <c r="AY362" s="16" t="s">
        <v>122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16" t="s">
        <v>85</v>
      </c>
      <c r="BK362" s="227">
        <f>ROUND(I362*H362,2)</f>
        <v>0</v>
      </c>
      <c r="BL362" s="16" t="s">
        <v>130</v>
      </c>
      <c r="BM362" s="226" t="s">
        <v>183</v>
      </c>
    </row>
    <row r="363" s="12" customFormat="1" ht="22.8" customHeight="1">
      <c r="A363" s="12"/>
      <c r="B363" s="198"/>
      <c r="C363" s="199"/>
      <c r="D363" s="200" t="s">
        <v>76</v>
      </c>
      <c r="E363" s="212" t="s">
        <v>682</v>
      </c>
      <c r="F363" s="212" t="s">
        <v>683</v>
      </c>
      <c r="G363" s="199"/>
      <c r="H363" s="199"/>
      <c r="I363" s="202"/>
      <c r="J363" s="213">
        <f>BK363</f>
        <v>0</v>
      </c>
      <c r="K363" s="199"/>
      <c r="L363" s="204"/>
      <c r="M363" s="205"/>
      <c r="N363" s="206"/>
      <c r="O363" s="206"/>
      <c r="P363" s="207">
        <f>SUM(P364:P410)</f>
        <v>0</v>
      </c>
      <c r="Q363" s="206"/>
      <c r="R363" s="207">
        <f>SUM(R364:R410)</f>
        <v>0</v>
      </c>
      <c r="S363" s="206"/>
      <c r="T363" s="208">
        <f>SUM(T364:T410)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09" t="s">
        <v>87</v>
      </c>
      <c r="AT363" s="210" t="s">
        <v>76</v>
      </c>
      <c r="AU363" s="210" t="s">
        <v>85</v>
      </c>
      <c r="AY363" s="209" t="s">
        <v>122</v>
      </c>
      <c r="BK363" s="211">
        <f>SUM(BK364:BK410)</f>
        <v>0</v>
      </c>
    </row>
    <row r="364" s="2" customFormat="1" ht="16.5" customHeight="1">
      <c r="A364" s="37"/>
      <c r="B364" s="38"/>
      <c r="C364" s="214" t="s">
        <v>517</v>
      </c>
      <c r="D364" s="214" t="s">
        <v>126</v>
      </c>
      <c r="E364" s="215" t="s">
        <v>684</v>
      </c>
      <c r="F364" s="216" t="s">
        <v>685</v>
      </c>
      <c r="G364" s="217" t="s">
        <v>186</v>
      </c>
      <c r="H364" s="218">
        <v>252</v>
      </c>
      <c r="I364" s="219"/>
      <c r="J364" s="220">
        <f>ROUND(I364*H364,2)</f>
        <v>0</v>
      </c>
      <c r="K364" s="221"/>
      <c r="L364" s="43"/>
      <c r="M364" s="222" t="s">
        <v>1</v>
      </c>
      <c r="N364" s="223" t="s">
        <v>42</v>
      </c>
      <c r="O364" s="90"/>
      <c r="P364" s="224">
        <f>O364*H364</f>
        <v>0</v>
      </c>
      <c r="Q364" s="224">
        <v>0</v>
      </c>
      <c r="R364" s="224">
        <f>Q364*H364</f>
        <v>0</v>
      </c>
      <c r="S364" s="224">
        <v>0</v>
      </c>
      <c r="T364" s="225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26" t="s">
        <v>130</v>
      </c>
      <c r="AT364" s="226" t="s">
        <v>126</v>
      </c>
      <c r="AU364" s="226" t="s">
        <v>87</v>
      </c>
      <c r="AY364" s="16" t="s">
        <v>122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16" t="s">
        <v>85</v>
      </c>
      <c r="BK364" s="227">
        <f>ROUND(I364*H364,2)</f>
        <v>0</v>
      </c>
      <c r="BL364" s="16" t="s">
        <v>130</v>
      </c>
      <c r="BM364" s="226" t="s">
        <v>686</v>
      </c>
    </row>
    <row r="365" s="13" customFormat="1">
      <c r="A365" s="13"/>
      <c r="B365" s="239"/>
      <c r="C365" s="240"/>
      <c r="D365" s="241" t="s">
        <v>137</v>
      </c>
      <c r="E365" s="242" t="s">
        <v>1</v>
      </c>
      <c r="F365" s="243" t="s">
        <v>687</v>
      </c>
      <c r="G365" s="240"/>
      <c r="H365" s="244">
        <v>252</v>
      </c>
      <c r="I365" s="245"/>
      <c r="J365" s="240"/>
      <c r="K365" s="240"/>
      <c r="L365" s="246"/>
      <c r="M365" s="247"/>
      <c r="N365" s="248"/>
      <c r="O365" s="248"/>
      <c r="P365" s="248"/>
      <c r="Q365" s="248"/>
      <c r="R365" s="248"/>
      <c r="S365" s="248"/>
      <c r="T365" s="24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0" t="s">
        <v>137</v>
      </c>
      <c r="AU365" s="250" t="s">
        <v>87</v>
      </c>
      <c r="AV365" s="13" t="s">
        <v>87</v>
      </c>
      <c r="AW365" s="13" t="s">
        <v>33</v>
      </c>
      <c r="AX365" s="13" t="s">
        <v>77</v>
      </c>
      <c r="AY365" s="250" t="s">
        <v>122</v>
      </c>
    </row>
    <row r="366" s="14" customFormat="1">
      <c r="A366" s="14"/>
      <c r="B366" s="251"/>
      <c r="C366" s="252"/>
      <c r="D366" s="241" t="s">
        <v>137</v>
      </c>
      <c r="E366" s="253" t="s">
        <v>1</v>
      </c>
      <c r="F366" s="254" t="s">
        <v>139</v>
      </c>
      <c r="G366" s="252"/>
      <c r="H366" s="255">
        <v>252</v>
      </c>
      <c r="I366" s="256"/>
      <c r="J366" s="252"/>
      <c r="K366" s="252"/>
      <c r="L366" s="257"/>
      <c r="M366" s="258"/>
      <c r="N366" s="259"/>
      <c r="O366" s="259"/>
      <c r="P366" s="259"/>
      <c r="Q366" s="259"/>
      <c r="R366" s="259"/>
      <c r="S366" s="259"/>
      <c r="T366" s="26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1" t="s">
        <v>137</v>
      </c>
      <c r="AU366" s="261" t="s">
        <v>87</v>
      </c>
      <c r="AV366" s="14" t="s">
        <v>136</v>
      </c>
      <c r="AW366" s="14" t="s">
        <v>33</v>
      </c>
      <c r="AX366" s="14" t="s">
        <v>85</v>
      </c>
      <c r="AY366" s="261" t="s">
        <v>122</v>
      </c>
    </row>
    <row r="367" s="2" customFormat="1" ht="16.5" customHeight="1">
      <c r="A367" s="37"/>
      <c r="B367" s="38"/>
      <c r="C367" s="214" t="s">
        <v>688</v>
      </c>
      <c r="D367" s="214" t="s">
        <v>126</v>
      </c>
      <c r="E367" s="215" t="s">
        <v>689</v>
      </c>
      <c r="F367" s="216" t="s">
        <v>690</v>
      </c>
      <c r="G367" s="217" t="s">
        <v>186</v>
      </c>
      <c r="H367" s="218">
        <v>23</v>
      </c>
      <c r="I367" s="219"/>
      <c r="J367" s="220">
        <f>ROUND(I367*H367,2)</f>
        <v>0</v>
      </c>
      <c r="K367" s="221"/>
      <c r="L367" s="43"/>
      <c r="M367" s="222" t="s">
        <v>1</v>
      </c>
      <c r="N367" s="223" t="s">
        <v>42</v>
      </c>
      <c r="O367" s="90"/>
      <c r="P367" s="224">
        <f>O367*H367</f>
        <v>0</v>
      </c>
      <c r="Q367" s="224">
        <v>0</v>
      </c>
      <c r="R367" s="224">
        <f>Q367*H367</f>
        <v>0</v>
      </c>
      <c r="S367" s="224">
        <v>0</v>
      </c>
      <c r="T367" s="225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26" t="s">
        <v>130</v>
      </c>
      <c r="AT367" s="226" t="s">
        <v>126</v>
      </c>
      <c r="AU367" s="226" t="s">
        <v>87</v>
      </c>
      <c r="AY367" s="16" t="s">
        <v>122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16" t="s">
        <v>85</v>
      </c>
      <c r="BK367" s="227">
        <f>ROUND(I367*H367,2)</f>
        <v>0</v>
      </c>
      <c r="BL367" s="16" t="s">
        <v>130</v>
      </c>
      <c r="BM367" s="226" t="s">
        <v>322</v>
      </c>
    </row>
    <row r="368" s="2" customFormat="1" ht="16.5" customHeight="1">
      <c r="A368" s="37"/>
      <c r="B368" s="38"/>
      <c r="C368" s="214" t="s">
        <v>659</v>
      </c>
      <c r="D368" s="214" t="s">
        <v>126</v>
      </c>
      <c r="E368" s="215" t="s">
        <v>691</v>
      </c>
      <c r="F368" s="216" t="s">
        <v>692</v>
      </c>
      <c r="G368" s="217" t="s">
        <v>129</v>
      </c>
      <c r="H368" s="218">
        <v>250</v>
      </c>
      <c r="I368" s="219"/>
      <c r="J368" s="220">
        <f>ROUND(I368*H368,2)</f>
        <v>0</v>
      </c>
      <c r="K368" s="221"/>
      <c r="L368" s="43"/>
      <c r="M368" s="222" t="s">
        <v>1</v>
      </c>
      <c r="N368" s="223" t="s">
        <v>42</v>
      </c>
      <c r="O368" s="90"/>
      <c r="P368" s="224">
        <f>O368*H368</f>
        <v>0</v>
      </c>
      <c r="Q368" s="224">
        <v>0</v>
      </c>
      <c r="R368" s="224">
        <f>Q368*H368</f>
        <v>0</v>
      </c>
      <c r="S368" s="224">
        <v>0</v>
      </c>
      <c r="T368" s="225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26" t="s">
        <v>130</v>
      </c>
      <c r="AT368" s="226" t="s">
        <v>126</v>
      </c>
      <c r="AU368" s="226" t="s">
        <v>87</v>
      </c>
      <c r="AY368" s="16" t="s">
        <v>122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16" t="s">
        <v>85</v>
      </c>
      <c r="BK368" s="227">
        <f>ROUND(I368*H368,2)</f>
        <v>0</v>
      </c>
      <c r="BL368" s="16" t="s">
        <v>130</v>
      </c>
      <c r="BM368" s="226" t="s">
        <v>474</v>
      </c>
    </row>
    <row r="369" s="2" customFormat="1" ht="21.75" customHeight="1">
      <c r="A369" s="37"/>
      <c r="B369" s="38"/>
      <c r="C369" s="214" t="s">
        <v>693</v>
      </c>
      <c r="D369" s="214" t="s">
        <v>126</v>
      </c>
      <c r="E369" s="215" t="s">
        <v>694</v>
      </c>
      <c r="F369" s="216" t="s">
        <v>695</v>
      </c>
      <c r="G369" s="217" t="s">
        <v>186</v>
      </c>
      <c r="H369" s="218">
        <v>7</v>
      </c>
      <c r="I369" s="219"/>
      <c r="J369" s="220">
        <f>ROUND(I369*H369,2)</f>
        <v>0</v>
      </c>
      <c r="K369" s="221"/>
      <c r="L369" s="43"/>
      <c r="M369" s="222" t="s">
        <v>1</v>
      </c>
      <c r="N369" s="223" t="s">
        <v>42</v>
      </c>
      <c r="O369" s="90"/>
      <c r="P369" s="224">
        <f>O369*H369</f>
        <v>0</v>
      </c>
      <c r="Q369" s="224">
        <v>0</v>
      </c>
      <c r="R369" s="224">
        <f>Q369*H369</f>
        <v>0</v>
      </c>
      <c r="S369" s="224">
        <v>0</v>
      </c>
      <c r="T369" s="225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26" t="s">
        <v>130</v>
      </c>
      <c r="AT369" s="226" t="s">
        <v>126</v>
      </c>
      <c r="AU369" s="226" t="s">
        <v>87</v>
      </c>
      <c r="AY369" s="16" t="s">
        <v>122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16" t="s">
        <v>85</v>
      </c>
      <c r="BK369" s="227">
        <f>ROUND(I369*H369,2)</f>
        <v>0</v>
      </c>
      <c r="BL369" s="16" t="s">
        <v>130</v>
      </c>
      <c r="BM369" s="226" t="s">
        <v>696</v>
      </c>
    </row>
    <row r="370" s="2" customFormat="1" ht="21.75" customHeight="1">
      <c r="A370" s="37"/>
      <c r="B370" s="38"/>
      <c r="C370" s="214" t="s">
        <v>574</v>
      </c>
      <c r="D370" s="214" t="s">
        <v>126</v>
      </c>
      <c r="E370" s="215" t="s">
        <v>697</v>
      </c>
      <c r="F370" s="216" t="s">
        <v>698</v>
      </c>
      <c r="G370" s="217" t="s">
        <v>186</v>
      </c>
      <c r="H370" s="218">
        <v>3</v>
      </c>
      <c r="I370" s="219"/>
      <c r="J370" s="220">
        <f>ROUND(I370*H370,2)</f>
        <v>0</v>
      </c>
      <c r="K370" s="221"/>
      <c r="L370" s="43"/>
      <c r="M370" s="222" t="s">
        <v>1</v>
      </c>
      <c r="N370" s="223" t="s">
        <v>42</v>
      </c>
      <c r="O370" s="90"/>
      <c r="P370" s="224">
        <f>O370*H370</f>
        <v>0</v>
      </c>
      <c r="Q370" s="224">
        <v>0</v>
      </c>
      <c r="R370" s="224">
        <f>Q370*H370</f>
        <v>0</v>
      </c>
      <c r="S370" s="224">
        <v>0</v>
      </c>
      <c r="T370" s="225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26" t="s">
        <v>130</v>
      </c>
      <c r="AT370" s="226" t="s">
        <v>126</v>
      </c>
      <c r="AU370" s="226" t="s">
        <v>87</v>
      </c>
      <c r="AY370" s="16" t="s">
        <v>122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16" t="s">
        <v>85</v>
      </c>
      <c r="BK370" s="227">
        <f>ROUND(I370*H370,2)</f>
        <v>0</v>
      </c>
      <c r="BL370" s="16" t="s">
        <v>130</v>
      </c>
      <c r="BM370" s="226" t="s">
        <v>489</v>
      </c>
    </row>
    <row r="371" s="2" customFormat="1" ht="21.75" customHeight="1">
      <c r="A371" s="37"/>
      <c r="B371" s="38"/>
      <c r="C371" s="214" t="s">
        <v>699</v>
      </c>
      <c r="D371" s="214" t="s">
        <v>126</v>
      </c>
      <c r="E371" s="215" t="s">
        <v>700</v>
      </c>
      <c r="F371" s="216" t="s">
        <v>701</v>
      </c>
      <c r="G371" s="217" t="s">
        <v>186</v>
      </c>
      <c r="H371" s="218">
        <v>3</v>
      </c>
      <c r="I371" s="219"/>
      <c r="J371" s="220">
        <f>ROUND(I371*H371,2)</f>
        <v>0</v>
      </c>
      <c r="K371" s="221"/>
      <c r="L371" s="43"/>
      <c r="M371" s="222" t="s">
        <v>1</v>
      </c>
      <c r="N371" s="223" t="s">
        <v>42</v>
      </c>
      <c r="O371" s="90"/>
      <c r="P371" s="224">
        <f>O371*H371</f>
        <v>0</v>
      </c>
      <c r="Q371" s="224">
        <v>0</v>
      </c>
      <c r="R371" s="224">
        <f>Q371*H371</f>
        <v>0</v>
      </c>
      <c r="S371" s="224">
        <v>0</v>
      </c>
      <c r="T371" s="225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26" t="s">
        <v>130</v>
      </c>
      <c r="AT371" s="226" t="s">
        <v>126</v>
      </c>
      <c r="AU371" s="226" t="s">
        <v>87</v>
      </c>
      <c r="AY371" s="16" t="s">
        <v>122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16" t="s">
        <v>85</v>
      </c>
      <c r="BK371" s="227">
        <f>ROUND(I371*H371,2)</f>
        <v>0</v>
      </c>
      <c r="BL371" s="16" t="s">
        <v>130</v>
      </c>
      <c r="BM371" s="226" t="s">
        <v>702</v>
      </c>
    </row>
    <row r="372" s="2" customFormat="1" ht="21.75" customHeight="1">
      <c r="A372" s="37"/>
      <c r="B372" s="38"/>
      <c r="C372" s="214" t="s">
        <v>583</v>
      </c>
      <c r="D372" s="214" t="s">
        <v>126</v>
      </c>
      <c r="E372" s="215" t="s">
        <v>703</v>
      </c>
      <c r="F372" s="216" t="s">
        <v>704</v>
      </c>
      <c r="G372" s="217" t="s">
        <v>186</v>
      </c>
      <c r="H372" s="218">
        <v>1</v>
      </c>
      <c r="I372" s="219"/>
      <c r="J372" s="220">
        <f>ROUND(I372*H372,2)</f>
        <v>0</v>
      </c>
      <c r="K372" s="221"/>
      <c r="L372" s="43"/>
      <c r="M372" s="222" t="s">
        <v>1</v>
      </c>
      <c r="N372" s="223" t="s">
        <v>42</v>
      </c>
      <c r="O372" s="90"/>
      <c r="P372" s="224">
        <f>O372*H372</f>
        <v>0</v>
      </c>
      <c r="Q372" s="224">
        <v>0</v>
      </c>
      <c r="R372" s="224">
        <f>Q372*H372</f>
        <v>0</v>
      </c>
      <c r="S372" s="224">
        <v>0</v>
      </c>
      <c r="T372" s="225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26" t="s">
        <v>130</v>
      </c>
      <c r="AT372" s="226" t="s">
        <v>126</v>
      </c>
      <c r="AU372" s="226" t="s">
        <v>87</v>
      </c>
      <c r="AY372" s="16" t="s">
        <v>122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6" t="s">
        <v>85</v>
      </c>
      <c r="BK372" s="227">
        <f>ROUND(I372*H372,2)</f>
        <v>0</v>
      </c>
      <c r="BL372" s="16" t="s">
        <v>130</v>
      </c>
      <c r="BM372" s="226" t="s">
        <v>358</v>
      </c>
    </row>
    <row r="373" s="2" customFormat="1" ht="16.5" customHeight="1">
      <c r="A373" s="37"/>
      <c r="B373" s="38"/>
      <c r="C373" s="228" t="s">
        <v>705</v>
      </c>
      <c r="D373" s="228" t="s">
        <v>132</v>
      </c>
      <c r="E373" s="229" t="s">
        <v>706</v>
      </c>
      <c r="F373" s="230" t="s">
        <v>707</v>
      </c>
      <c r="G373" s="231" t="s">
        <v>197</v>
      </c>
      <c r="H373" s="232">
        <v>1</v>
      </c>
      <c r="I373" s="233"/>
      <c r="J373" s="234">
        <f>ROUND(I373*H373,2)</f>
        <v>0</v>
      </c>
      <c r="K373" s="235"/>
      <c r="L373" s="236"/>
      <c r="M373" s="237" t="s">
        <v>1</v>
      </c>
      <c r="N373" s="238" t="s">
        <v>42</v>
      </c>
      <c r="O373" s="90"/>
      <c r="P373" s="224">
        <f>O373*H373</f>
        <v>0</v>
      </c>
      <c r="Q373" s="224">
        <v>0</v>
      </c>
      <c r="R373" s="224">
        <f>Q373*H373</f>
        <v>0</v>
      </c>
      <c r="S373" s="224">
        <v>0</v>
      </c>
      <c r="T373" s="225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26" t="s">
        <v>135</v>
      </c>
      <c r="AT373" s="226" t="s">
        <v>132</v>
      </c>
      <c r="AU373" s="226" t="s">
        <v>87</v>
      </c>
      <c r="AY373" s="16" t="s">
        <v>122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16" t="s">
        <v>85</v>
      </c>
      <c r="BK373" s="227">
        <f>ROUND(I373*H373,2)</f>
        <v>0</v>
      </c>
      <c r="BL373" s="16" t="s">
        <v>130</v>
      </c>
      <c r="BM373" s="226" t="s">
        <v>340</v>
      </c>
    </row>
    <row r="374" s="2" customFormat="1" ht="16.5" customHeight="1">
      <c r="A374" s="37"/>
      <c r="B374" s="38"/>
      <c r="C374" s="214" t="s">
        <v>708</v>
      </c>
      <c r="D374" s="214" t="s">
        <v>126</v>
      </c>
      <c r="E374" s="215" t="s">
        <v>709</v>
      </c>
      <c r="F374" s="216" t="s">
        <v>710</v>
      </c>
      <c r="G374" s="217" t="s">
        <v>186</v>
      </c>
      <c r="H374" s="218">
        <v>12</v>
      </c>
      <c r="I374" s="219"/>
      <c r="J374" s="220">
        <f>ROUND(I374*H374,2)</f>
        <v>0</v>
      </c>
      <c r="K374" s="221"/>
      <c r="L374" s="43"/>
      <c r="M374" s="222" t="s">
        <v>1</v>
      </c>
      <c r="N374" s="223" t="s">
        <v>42</v>
      </c>
      <c r="O374" s="90"/>
      <c r="P374" s="224">
        <f>O374*H374</f>
        <v>0</v>
      </c>
      <c r="Q374" s="224">
        <v>0</v>
      </c>
      <c r="R374" s="224">
        <f>Q374*H374</f>
        <v>0</v>
      </c>
      <c r="S374" s="224">
        <v>0</v>
      </c>
      <c r="T374" s="225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26" t="s">
        <v>130</v>
      </c>
      <c r="AT374" s="226" t="s">
        <v>126</v>
      </c>
      <c r="AU374" s="226" t="s">
        <v>87</v>
      </c>
      <c r="AY374" s="16" t="s">
        <v>122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6" t="s">
        <v>85</v>
      </c>
      <c r="BK374" s="227">
        <f>ROUND(I374*H374,2)</f>
        <v>0</v>
      </c>
      <c r="BL374" s="16" t="s">
        <v>130</v>
      </c>
      <c r="BM374" s="226" t="s">
        <v>485</v>
      </c>
    </row>
    <row r="375" s="2" customFormat="1" ht="16.5" customHeight="1">
      <c r="A375" s="37"/>
      <c r="B375" s="38"/>
      <c r="C375" s="214" t="s">
        <v>592</v>
      </c>
      <c r="D375" s="214" t="s">
        <v>126</v>
      </c>
      <c r="E375" s="215" t="s">
        <v>711</v>
      </c>
      <c r="F375" s="216" t="s">
        <v>712</v>
      </c>
      <c r="G375" s="217" t="s">
        <v>186</v>
      </c>
      <c r="H375" s="218">
        <v>1</v>
      </c>
      <c r="I375" s="219"/>
      <c r="J375" s="220">
        <f>ROUND(I375*H375,2)</f>
        <v>0</v>
      </c>
      <c r="K375" s="221"/>
      <c r="L375" s="43"/>
      <c r="M375" s="222" t="s">
        <v>1</v>
      </c>
      <c r="N375" s="223" t="s">
        <v>42</v>
      </c>
      <c r="O375" s="90"/>
      <c r="P375" s="224">
        <f>O375*H375</f>
        <v>0</v>
      </c>
      <c r="Q375" s="224">
        <v>0</v>
      </c>
      <c r="R375" s="224">
        <f>Q375*H375</f>
        <v>0</v>
      </c>
      <c r="S375" s="224">
        <v>0</v>
      </c>
      <c r="T375" s="225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26" t="s">
        <v>130</v>
      </c>
      <c r="AT375" s="226" t="s">
        <v>126</v>
      </c>
      <c r="AU375" s="226" t="s">
        <v>87</v>
      </c>
      <c r="AY375" s="16" t="s">
        <v>122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16" t="s">
        <v>85</v>
      </c>
      <c r="BK375" s="227">
        <f>ROUND(I375*H375,2)</f>
        <v>0</v>
      </c>
      <c r="BL375" s="16" t="s">
        <v>130</v>
      </c>
      <c r="BM375" s="226" t="s">
        <v>619</v>
      </c>
    </row>
    <row r="376" s="2" customFormat="1" ht="16.5" customHeight="1">
      <c r="A376" s="37"/>
      <c r="B376" s="38"/>
      <c r="C376" s="214" t="s">
        <v>713</v>
      </c>
      <c r="D376" s="214" t="s">
        <v>126</v>
      </c>
      <c r="E376" s="215" t="s">
        <v>714</v>
      </c>
      <c r="F376" s="216" t="s">
        <v>715</v>
      </c>
      <c r="G376" s="217" t="s">
        <v>186</v>
      </c>
      <c r="H376" s="218">
        <v>8</v>
      </c>
      <c r="I376" s="219"/>
      <c r="J376" s="220">
        <f>ROUND(I376*H376,2)</f>
        <v>0</v>
      </c>
      <c r="K376" s="221"/>
      <c r="L376" s="43"/>
      <c r="M376" s="222" t="s">
        <v>1</v>
      </c>
      <c r="N376" s="223" t="s">
        <v>42</v>
      </c>
      <c r="O376" s="90"/>
      <c r="P376" s="224">
        <f>O376*H376</f>
        <v>0</v>
      </c>
      <c r="Q376" s="224">
        <v>0</v>
      </c>
      <c r="R376" s="224">
        <f>Q376*H376</f>
        <v>0</v>
      </c>
      <c r="S376" s="224">
        <v>0</v>
      </c>
      <c r="T376" s="225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26" t="s">
        <v>130</v>
      </c>
      <c r="AT376" s="226" t="s">
        <v>126</v>
      </c>
      <c r="AU376" s="226" t="s">
        <v>87</v>
      </c>
      <c r="AY376" s="16" t="s">
        <v>122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16" t="s">
        <v>85</v>
      </c>
      <c r="BK376" s="227">
        <f>ROUND(I376*H376,2)</f>
        <v>0</v>
      </c>
      <c r="BL376" s="16" t="s">
        <v>130</v>
      </c>
      <c r="BM376" s="226" t="s">
        <v>639</v>
      </c>
    </row>
    <row r="377" s="2" customFormat="1" ht="16.5" customHeight="1">
      <c r="A377" s="37"/>
      <c r="B377" s="38"/>
      <c r="C377" s="214" t="s">
        <v>597</v>
      </c>
      <c r="D377" s="214" t="s">
        <v>126</v>
      </c>
      <c r="E377" s="215" t="s">
        <v>716</v>
      </c>
      <c r="F377" s="216" t="s">
        <v>717</v>
      </c>
      <c r="G377" s="217" t="s">
        <v>186</v>
      </c>
      <c r="H377" s="218">
        <v>1</v>
      </c>
      <c r="I377" s="219"/>
      <c r="J377" s="220">
        <f>ROUND(I377*H377,2)</f>
        <v>0</v>
      </c>
      <c r="K377" s="221"/>
      <c r="L377" s="43"/>
      <c r="M377" s="222" t="s">
        <v>1</v>
      </c>
      <c r="N377" s="223" t="s">
        <v>42</v>
      </c>
      <c r="O377" s="90"/>
      <c r="P377" s="224">
        <f>O377*H377</f>
        <v>0</v>
      </c>
      <c r="Q377" s="224">
        <v>0</v>
      </c>
      <c r="R377" s="224">
        <f>Q377*H377</f>
        <v>0</v>
      </c>
      <c r="S377" s="224">
        <v>0</v>
      </c>
      <c r="T377" s="225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26" t="s">
        <v>130</v>
      </c>
      <c r="AT377" s="226" t="s">
        <v>126</v>
      </c>
      <c r="AU377" s="226" t="s">
        <v>87</v>
      </c>
      <c r="AY377" s="16" t="s">
        <v>122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16" t="s">
        <v>85</v>
      </c>
      <c r="BK377" s="227">
        <f>ROUND(I377*H377,2)</f>
        <v>0</v>
      </c>
      <c r="BL377" s="16" t="s">
        <v>130</v>
      </c>
      <c r="BM377" s="226" t="s">
        <v>718</v>
      </c>
    </row>
    <row r="378" s="2" customFormat="1" ht="16.5" customHeight="1">
      <c r="A378" s="37"/>
      <c r="B378" s="38"/>
      <c r="C378" s="214" t="s">
        <v>719</v>
      </c>
      <c r="D378" s="214" t="s">
        <v>126</v>
      </c>
      <c r="E378" s="215" t="s">
        <v>720</v>
      </c>
      <c r="F378" s="216" t="s">
        <v>721</v>
      </c>
      <c r="G378" s="217" t="s">
        <v>186</v>
      </c>
      <c r="H378" s="218">
        <v>8</v>
      </c>
      <c r="I378" s="219"/>
      <c r="J378" s="220">
        <f>ROUND(I378*H378,2)</f>
        <v>0</v>
      </c>
      <c r="K378" s="221"/>
      <c r="L378" s="43"/>
      <c r="M378" s="222" t="s">
        <v>1</v>
      </c>
      <c r="N378" s="223" t="s">
        <v>42</v>
      </c>
      <c r="O378" s="90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26" t="s">
        <v>130</v>
      </c>
      <c r="AT378" s="226" t="s">
        <v>126</v>
      </c>
      <c r="AU378" s="226" t="s">
        <v>87</v>
      </c>
      <c r="AY378" s="16" t="s">
        <v>122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6" t="s">
        <v>85</v>
      </c>
      <c r="BK378" s="227">
        <f>ROUND(I378*H378,2)</f>
        <v>0</v>
      </c>
      <c r="BL378" s="16" t="s">
        <v>130</v>
      </c>
      <c r="BM378" s="226" t="s">
        <v>722</v>
      </c>
    </row>
    <row r="379" s="2" customFormat="1" ht="16.5" customHeight="1">
      <c r="A379" s="37"/>
      <c r="B379" s="38"/>
      <c r="C379" s="214" t="s">
        <v>601</v>
      </c>
      <c r="D379" s="214" t="s">
        <v>126</v>
      </c>
      <c r="E379" s="215" t="s">
        <v>723</v>
      </c>
      <c r="F379" s="216" t="s">
        <v>724</v>
      </c>
      <c r="G379" s="217" t="s">
        <v>186</v>
      </c>
      <c r="H379" s="218">
        <v>1</v>
      </c>
      <c r="I379" s="219"/>
      <c r="J379" s="220">
        <f>ROUND(I379*H379,2)</f>
        <v>0</v>
      </c>
      <c r="K379" s="221"/>
      <c r="L379" s="43"/>
      <c r="M379" s="222" t="s">
        <v>1</v>
      </c>
      <c r="N379" s="223" t="s">
        <v>42</v>
      </c>
      <c r="O379" s="90"/>
      <c r="P379" s="224">
        <f>O379*H379</f>
        <v>0</v>
      </c>
      <c r="Q379" s="224">
        <v>0</v>
      </c>
      <c r="R379" s="224">
        <f>Q379*H379</f>
        <v>0</v>
      </c>
      <c r="S379" s="224">
        <v>0</v>
      </c>
      <c r="T379" s="225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26" t="s">
        <v>130</v>
      </c>
      <c r="AT379" s="226" t="s">
        <v>126</v>
      </c>
      <c r="AU379" s="226" t="s">
        <v>87</v>
      </c>
      <c r="AY379" s="16" t="s">
        <v>122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16" t="s">
        <v>85</v>
      </c>
      <c r="BK379" s="227">
        <f>ROUND(I379*H379,2)</f>
        <v>0</v>
      </c>
      <c r="BL379" s="16" t="s">
        <v>130</v>
      </c>
      <c r="BM379" s="226" t="s">
        <v>725</v>
      </c>
    </row>
    <row r="380" s="2" customFormat="1" ht="16.5" customHeight="1">
      <c r="A380" s="37"/>
      <c r="B380" s="38"/>
      <c r="C380" s="214" t="s">
        <v>521</v>
      </c>
      <c r="D380" s="214" t="s">
        <v>126</v>
      </c>
      <c r="E380" s="215" t="s">
        <v>726</v>
      </c>
      <c r="F380" s="216" t="s">
        <v>727</v>
      </c>
      <c r="G380" s="217" t="s">
        <v>186</v>
      </c>
      <c r="H380" s="218">
        <v>23</v>
      </c>
      <c r="I380" s="219"/>
      <c r="J380" s="220">
        <f>ROUND(I380*H380,2)</f>
        <v>0</v>
      </c>
      <c r="K380" s="221"/>
      <c r="L380" s="43"/>
      <c r="M380" s="222" t="s">
        <v>1</v>
      </c>
      <c r="N380" s="223" t="s">
        <v>42</v>
      </c>
      <c r="O380" s="90"/>
      <c r="P380" s="224">
        <f>O380*H380</f>
        <v>0</v>
      </c>
      <c r="Q380" s="224">
        <v>0</v>
      </c>
      <c r="R380" s="224">
        <f>Q380*H380</f>
        <v>0</v>
      </c>
      <c r="S380" s="224">
        <v>0</v>
      </c>
      <c r="T380" s="225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26" t="s">
        <v>130</v>
      </c>
      <c r="AT380" s="226" t="s">
        <v>126</v>
      </c>
      <c r="AU380" s="226" t="s">
        <v>87</v>
      </c>
      <c r="AY380" s="16" t="s">
        <v>122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16" t="s">
        <v>85</v>
      </c>
      <c r="BK380" s="227">
        <f>ROUND(I380*H380,2)</f>
        <v>0</v>
      </c>
      <c r="BL380" s="16" t="s">
        <v>130</v>
      </c>
      <c r="BM380" s="226" t="s">
        <v>728</v>
      </c>
    </row>
    <row r="381" s="2" customFormat="1" ht="16.5" customHeight="1">
      <c r="A381" s="37"/>
      <c r="B381" s="38"/>
      <c r="C381" s="214" t="s">
        <v>729</v>
      </c>
      <c r="D381" s="214" t="s">
        <v>126</v>
      </c>
      <c r="E381" s="215" t="s">
        <v>730</v>
      </c>
      <c r="F381" s="216" t="s">
        <v>731</v>
      </c>
      <c r="G381" s="217" t="s">
        <v>129</v>
      </c>
      <c r="H381" s="218">
        <v>4000</v>
      </c>
      <c r="I381" s="219"/>
      <c r="J381" s="220">
        <f>ROUND(I381*H381,2)</f>
        <v>0</v>
      </c>
      <c r="K381" s="221"/>
      <c r="L381" s="43"/>
      <c r="M381" s="222" t="s">
        <v>1</v>
      </c>
      <c r="N381" s="223" t="s">
        <v>42</v>
      </c>
      <c r="O381" s="90"/>
      <c r="P381" s="224">
        <f>O381*H381</f>
        <v>0</v>
      </c>
      <c r="Q381" s="224">
        <v>0</v>
      </c>
      <c r="R381" s="224">
        <f>Q381*H381</f>
        <v>0</v>
      </c>
      <c r="S381" s="224">
        <v>0</v>
      </c>
      <c r="T381" s="225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26" t="s">
        <v>130</v>
      </c>
      <c r="AT381" s="226" t="s">
        <v>126</v>
      </c>
      <c r="AU381" s="226" t="s">
        <v>87</v>
      </c>
      <c r="AY381" s="16" t="s">
        <v>122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16" t="s">
        <v>85</v>
      </c>
      <c r="BK381" s="227">
        <f>ROUND(I381*H381,2)</f>
        <v>0</v>
      </c>
      <c r="BL381" s="16" t="s">
        <v>130</v>
      </c>
      <c r="BM381" s="226" t="s">
        <v>732</v>
      </c>
    </row>
    <row r="382" s="2" customFormat="1" ht="16.5" customHeight="1">
      <c r="A382" s="37"/>
      <c r="B382" s="38"/>
      <c r="C382" s="214" t="s">
        <v>733</v>
      </c>
      <c r="D382" s="214" t="s">
        <v>126</v>
      </c>
      <c r="E382" s="215" t="s">
        <v>734</v>
      </c>
      <c r="F382" s="216" t="s">
        <v>735</v>
      </c>
      <c r="G382" s="217" t="s">
        <v>186</v>
      </c>
      <c r="H382" s="218">
        <v>80</v>
      </c>
      <c r="I382" s="219"/>
      <c r="J382" s="220">
        <f>ROUND(I382*H382,2)</f>
        <v>0</v>
      </c>
      <c r="K382" s="221"/>
      <c r="L382" s="43"/>
      <c r="M382" s="222" t="s">
        <v>1</v>
      </c>
      <c r="N382" s="223" t="s">
        <v>42</v>
      </c>
      <c r="O382" s="90"/>
      <c r="P382" s="224">
        <f>O382*H382</f>
        <v>0</v>
      </c>
      <c r="Q382" s="224">
        <v>0</v>
      </c>
      <c r="R382" s="224">
        <f>Q382*H382</f>
        <v>0</v>
      </c>
      <c r="S382" s="224">
        <v>0</v>
      </c>
      <c r="T382" s="225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26" t="s">
        <v>130</v>
      </c>
      <c r="AT382" s="226" t="s">
        <v>126</v>
      </c>
      <c r="AU382" s="226" t="s">
        <v>87</v>
      </c>
      <c r="AY382" s="16" t="s">
        <v>122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16" t="s">
        <v>85</v>
      </c>
      <c r="BK382" s="227">
        <f>ROUND(I382*H382,2)</f>
        <v>0</v>
      </c>
      <c r="BL382" s="16" t="s">
        <v>130</v>
      </c>
      <c r="BM382" s="226" t="s">
        <v>736</v>
      </c>
    </row>
    <row r="383" s="2" customFormat="1" ht="24.15" customHeight="1">
      <c r="A383" s="37"/>
      <c r="B383" s="38"/>
      <c r="C383" s="214" t="s">
        <v>525</v>
      </c>
      <c r="D383" s="214" t="s">
        <v>126</v>
      </c>
      <c r="E383" s="215" t="s">
        <v>737</v>
      </c>
      <c r="F383" s="216" t="s">
        <v>738</v>
      </c>
      <c r="G383" s="217" t="s">
        <v>129</v>
      </c>
      <c r="H383" s="218">
        <v>3797</v>
      </c>
      <c r="I383" s="219"/>
      <c r="J383" s="220">
        <f>ROUND(I383*H383,2)</f>
        <v>0</v>
      </c>
      <c r="K383" s="221"/>
      <c r="L383" s="43"/>
      <c r="M383" s="222" t="s">
        <v>1</v>
      </c>
      <c r="N383" s="223" t="s">
        <v>42</v>
      </c>
      <c r="O383" s="90"/>
      <c r="P383" s="224">
        <f>O383*H383</f>
        <v>0</v>
      </c>
      <c r="Q383" s="224">
        <v>0</v>
      </c>
      <c r="R383" s="224">
        <f>Q383*H383</f>
        <v>0</v>
      </c>
      <c r="S383" s="224">
        <v>0</v>
      </c>
      <c r="T383" s="225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26" t="s">
        <v>130</v>
      </c>
      <c r="AT383" s="226" t="s">
        <v>126</v>
      </c>
      <c r="AU383" s="226" t="s">
        <v>87</v>
      </c>
      <c r="AY383" s="16" t="s">
        <v>122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16" t="s">
        <v>85</v>
      </c>
      <c r="BK383" s="227">
        <f>ROUND(I383*H383,2)</f>
        <v>0</v>
      </c>
      <c r="BL383" s="16" t="s">
        <v>130</v>
      </c>
      <c r="BM383" s="226" t="s">
        <v>739</v>
      </c>
    </row>
    <row r="384" s="13" customFormat="1">
      <c r="A384" s="13"/>
      <c r="B384" s="239"/>
      <c r="C384" s="240"/>
      <c r="D384" s="241" t="s">
        <v>137</v>
      </c>
      <c r="E384" s="242" t="s">
        <v>1</v>
      </c>
      <c r="F384" s="243" t="s">
        <v>740</v>
      </c>
      <c r="G384" s="240"/>
      <c r="H384" s="244">
        <v>3797</v>
      </c>
      <c r="I384" s="245"/>
      <c r="J384" s="240"/>
      <c r="K384" s="240"/>
      <c r="L384" s="246"/>
      <c r="M384" s="247"/>
      <c r="N384" s="248"/>
      <c r="O384" s="248"/>
      <c r="P384" s="248"/>
      <c r="Q384" s="248"/>
      <c r="R384" s="248"/>
      <c r="S384" s="248"/>
      <c r="T384" s="249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0" t="s">
        <v>137</v>
      </c>
      <c r="AU384" s="250" t="s">
        <v>87</v>
      </c>
      <c r="AV384" s="13" t="s">
        <v>87</v>
      </c>
      <c r="AW384" s="13" t="s">
        <v>33</v>
      </c>
      <c r="AX384" s="13" t="s">
        <v>77</v>
      </c>
      <c r="AY384" s="250" t="s">
        <v>122</v>
      </c>
    </row>
    <row r="385" s="14" customFormat="1">
      <c r="A385" s="14"/>
      <c r="B385" s="251"/>
      <c r="C385" s="252"/>
      <c r="D385" s="241" t="s">
        <v>137</v>
      </c>
      <c r="E385" s="253" t="s">
        <v>1</v>
      </c>
      <c r="F385" s="254" t="s">
        <v>139</v>
      </c>
      <c r="G385" s="252"/>
      <c r="H385" s="255">
        <v>3797</v>
      </c>
      <c r="I385" s="256"/>
      <c r="J385" s="252"/>
      <c r="K385" s="252"/>
      <c r="L385" s="257"/>
      <c r="M385" s="258"/>
      <c r="N385" s="259"/>
      <c r="O385" s="259"/>
      <c r="P385" s="259"/>
      <c r="Q385" s="259"/>
      <c r="R385" s="259"/>
      <c r="S385" s="259"/>
      <c r="T385" s="26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1" t="s">
        <v>137</v>
      </c>
      <c r="AU385" s="261" t="s">
        <v>87</v>
      </c>
      <c r="AV385" s="14" t="s">
        <v>136</v>
      </c>
      <c r="AW385" s="14" t="s">
        <v>33</v>
      </c>
      <c r="AX385" s="14" t="s">
        <v>85</v>
      </c>
      <c r="AY385" s="261" t="s">
        <v>122</v>
      </c>
    </row>
    <row r="386" s="2" customFormat="1" ht="24.15" customHeight="1">
      <c r="A386" s="37"/>
      <c r="B386" s="38"/>
      <c r="C386" s="214" t="s">
        <v>718</v>
      </c>
      <c r="D386" s="214" t="s">
        <v>126</v>
      </c>
      <c r="E386" s="215" t="s">
        <v>741</v>
      </c>
      <c r="F386" s="216" t="s">
        <v>742</v>
      </c>
      <c r="G386" s="217" t="s">
        <v>151</v>
      </c>
      <c r="H386" s="218">
        <v>4584</v>
      </c>
      <c r="I386" s="219"/>
      <c r="J386" s="220">
        <f>ROUND(I386*H386,2)</f>
        <v>0</v>
      </c>
      <c r="K386" s="221"/>
      <c r="L386" s="43"/>
      <c r="M386" s="222" t="s">
        <v>1</v>
      </c>
      <c r="N386" s="223" t="s">
        <v>42</v>
      </c>
      <c r="O386" s="90"/>
      <c r="P386" s="224">
        <f>O386*H386</f>
        <v>0</v>
      </c>
      <c r="Q386" s="224">
        <v>0</v>
      </c>
      <c r="R386" s="224">
        <f>Q386*H386</f>
        <v>0</v>
      </c>
      <c r="S386" s="224">
        <v>0</v>
      </c>
      <c r="T386" s="225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26" t="s">
        <v>130</v>
      </c>
      <c r="AT386" s="226" t="s">
        <v>126</v>
      </c>
      <c r="AU386" s="226" t="s">
        <v>87</v>
      </c>
      <c r="AY386" s="16" t="s">
        <v>122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16" t="s">
        <v>85</v>
      </c>
      <c r="BK386" s="227">
        <f>ROUND(I386*H386,2)</f>
        <v>0</v>
      </c>
      <c r="BL386" s="16" t="s">
        <v>130</v>
      </c>
      <c r="BM386" s="226" t="s">
        <v>743</v>
      </c>
    </row>
    <row r="387" s="13" customFormat="1">
      <c r="A387" s="13"/>
      <c r="B387" s="239"/>
      <c r="C387" s="240"/>
      <c r="D387" s="241" t="s">
        <v>137</v>
      </c>
      <c r="E387" s="242" t="s">
        <v>1</v>
      </c>
      <c r="F387" s="243" t="s">
        <v>744</v>
      </c>
      <c r="G387" s="240"/>
      <c r="H387" s="244">
        <v>4584</v>
      </c>
      <c r="I387" s="245"/>
      <c r="J387" s="240"/>
      <c r="K387" s="240"/>
      <c r="L387" s="246"/>
      <c r="M387" s="247"/>
      <c r="N387" s="248"/>
      <c r="O387" s="248"/>
      <c r="P387" s="248"/>
      <c r="Q387" s="248"/>
      <c r="R387" s="248"/>
      <c r="S387" s="248"/>
      <c r="T387" s="24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0" t="s">
        <v>137</v>
      </c>
      <c r="AU387" s="250" t="s">
        <v>87</v>
      </c>
      <c r="AV387" s="13" t="s">
        <v>87</v>
      </c>
      <c r="AW387" s="13" t="s">
        <v>33</v>
      </c>
      <c r="AX387" s="13" t="s">
        <v>77</v>
      </c>
      <c r="AY387" s="250" t="s">
        <v>122</v>
      </c>
    </row>
    <row r="388" s="14" customFormat="1">
      <c r="A388" s="14"/>
      <c r="B388" s="251"/>
      <c r="C388" s="252"/>
      <c r="D388" s="241" t="s">
        <v>137</v>
      </c>
      <c r="E388" s="253" t="s">
        <v>1</v>
      </c>
      <c r="F388" s="254" t="s">
        <v>139</v>
      </c>
      <c r="G388" s="252"/>
      <c r="H388" s="255">
        <v>4584</v>
      </c>
      <c r="I388" s="256"/>
      <c r="J388" s="252"/>
      <c r="K388" s="252"/>
      <c r="L388" s="257"/>
      <c r="M388" s="258"/>
      <c r="N388" s="259"/>
      <c r="O388" s="259"/>
      <c r="P388" s="259"/>
      <c r="Q388" s="259"/>
      <c r="R388" s="259"/>
      <c r="S388" s="259"/>
      <c r="T388" s="26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1" t="s">
        <v>137</v>
      </c>
      <c r="AU388" s="261" t="s">
        <v>87</v>
      </c>
      <c r="AV388" s="14" t="s">
        <v>136</v>
      </c>
      <c r="AW388" s="14" t="s">
        <v>33</v>
      </c>
      <c r="AX388" s="14" t="s">
        <v>85</v>
      </c>
      <c r="AY388" s="261" t="s">
        <v>122</v>
      </c>
    </row>
    <row r="389" s="2" customFormat="1" ht="21.75" customHeight="1">
      <c r="A389" s="37"/>
      <c r="B389" s="38"/>
      <c r="C389" s="214" t="s">
        <v>722</v>
      </c>
      <c r="D389" s="214" t="s">
        <v>126</v>
      </c>
      <c r="E389" s="215" t="s">
        <v>745</v>
      </c>
      <c r="F389" s="216" t="s">
        <v>746</v>
      </c>
      <c r="G389" s="217" t="s">
        <v>151</v>
      </c>
      <c r="H389" s="218">
        <v>1000</v>
      </c>
      <c r="I389" s="219"/>
      <c r="J389" s="220">
        <f>ROUND(I389*H389,2)</f>
        <v>0</v>
      </c>
      <c r="K389" s="221"/>
      <c r="L389" s="43"/>
      <c r="M389" s="222" t="s">
        <v>1</v>
      </c>
      <c r="N389" s="223" t="s">
        <v>42</v>
      </c>
      <c r="O389" s="90"/>
      <c r="P389" s="224">
        <f>O389*H389</f>
        <v>0</v>
      </c>
      <c r="Q389" s="224">
        <v>0</v>
      </c>
      <c r="R389" s="224">
        <f>Q389*H389</f>
        <v>0</v>
      </c>
      <c r="S389" s="224">
        <v>0</v>
      </c>
      <c r="T389" s="225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26" t="s">
        <v>130</v>
      </c>
      <c r="AT389" s="226" t="s">
        <v>126</v>
      </c>
      <c r="AU389" s="226" t="s">
        <v>87</v>
      </c>
      <c r="AY389" s="16" t="s">
        <v>122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16" t="s">
        <v>85</v>
      </c>
      <c r="BK389" s="227">
        <f>ROUND(I389*H389,2)</f>
        <v>0</v>
      </c>
      <c r="BL389" s="16" t="s">
        <v>130</v>
      </c>
      <c r="BM389" s="226" t="s">
        <v>747</v>
      </c>
    </row>
    <row r="390" s="2" customFormat="1" ht="16.5" customHeight="1">
      <c r="A390" s="37"/>
      <c r="B390" s="38"/>
      <c r="C390" s="214" t="s">
        <v>748</v>
      </c>
      <c r="D390" s="214" t="s">
        <v>126</v>
      </c>
      <c r="E390" s="215" t="s">
        <v>749</v>
      </c>
      <c r="F390" s="216" t="s">
        <v>750</v>
      </c>
      <c r="G390" s="217" t="s">
        <v>129</v>
      </c>
      <c r="H390" s="218">
        <v>3800</v>
      </c>
      <c r="I390" s="219"/>
      <c r="J390" s="220">
        <f>ROUND(I390*H390,2)</f>
        <v>0</v>
      </c>
      <c r="K390" s="221"/>
      <c r="L390" s="43"/>
      <c r="M390" s="222" t="s">
        <v>1</v>
      </c>
      <c r="N390" s="223" t="s">
        <v>42</v>
      </c>
      <c r="O390" s="90"/>
      <c r="P390" s="224">
        <f>O390*H390</f>
        <v>0</v>
      </c>
      <c r="Q390" s="224">
        <v>0</v>
      </c>
      <c r="R390" s="224">
        <f>Q390*H390</f>
        <v>0</v>
      </c>
      <c r="S390" s="224">
        <v>0</v>
      </c>
      <c r="T390" s="225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26" t="s">
        <v>130</v>
      </c>
      <c r="AT390" s="226" t="s">
        <v>126</v>
      </c>
      <c r="AU390" s="226" t="s">
        <v>87</v>
      </c>
      <c r="AY390" s="16" t="s">
        <v>122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16" t="s">
        <v>85</v>
      </c>
      <c r="BK390" s="227">
        <f>ROUND(I390*H390,2)</f>
        <v>0</v>
      </c>
      <c r="BL390" s="16" t="s">
        <v>130</v>
      </c>
      <c r="BM390" s="226" t="s">
        <v>751</v>
      </c>
    </row>
    <row r="391" s="2" customFormat="1" ht="16.5" customHeight="1">
      <c r="A391" s="37"/>
      <c r="B391" s="38"/>
      <c r="C391" s="214" t="s">
        <v>528</v>
      </c>
      <c r="D391" s="214" t="s">
        <v>126</v>
      </c>
      <c r="E391" s="215" t="s">
        <v>752</v>
      </c>
      <c r="F391" s="216" t="s">
        <v>753</v>
      </c>
      <c r="G391" s="217" t="s">
        <v>151</v>
      </c>
      <c r="H391" s="218">
        <v>3900</v>
      </c>
      <c r="I391" s="219"/>
      <c r="J391" s="220">
        <f>ROUND(I391*H391,2)</f>
        <v>0</v>
      </c>
      <c r="K391" s="221"/>
      <c r="L391" s="43"/>
      <c r="M391" s="222" t="s">
        <v>1</v>
      </c>
      <c r="N391" s="223" t="s">
        <v>42</v>
      </c>
      <c r="O391" s="90"/>
      <c r="P391" s="224">
        <f>O391*H391</f>
        <v>0</v>
      </c>
      <c r="Q391" s="224">
        <v>0</v>
      </c>
      <c r="R391" s="224">
        <f>Q391*H391</f>
        <v>0</v>
      </c>
      <c r="S391" s="224">
        <v>0</v>
      </c>
      <c r="T391" s="225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26" t="s">
        <v>130</v>
      </c>
      <c r="AT391" s="226" t="s">
        <v>126</v>
      </c>
      <c r="AU391" s="226" t="s">
        <v>87</v>
      </c>
      <c r="AY391" s="16" t="s">
        <v>122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16" t="s">
        <v>85</v>
      </c>
      <c r="BK391" s="227">
        <f>ROUND(I391*H391,2)</f>
        <v>0</v>
      </c>
      <c r="BL391" s="16" t="s">
        <v>130</v>
      </c>
      <c r="BM391" s="226" t="s">
        <v>754</v>
      </c>
    </row>
    <row r="392" s="2" customFormat="1" ht="16.5" customHeight="1">
      <c r="A392" s="37"/>
      <c r="B392" s="38"/>
      <c r="C392" s="214" t="s">
        <v>755</v>
      </c>
      <c r="D392" s="214" t="s">
        <v>126</v>
      </c>
      <c r="E392" s="215" t="s">
        <v>756</v>
      </c>
      <c r="F392" s="216" t="s">
        <v>757</v>
      </c>
      <c r="G392" s="217" t="s">
        <v>151</v>
      </c>
      <c r="H392" s="218">
        <v>1750</v>
      </c>
      <c r="I392" s="219"/>
      <c r="J392" s="220">
        <f>ROUND(I392*H392,2)</f>
        <v>0</v>
      </c>
      <c r="K392" s="221"/>
      <c r="L392" s="43"/>
      <c r="M392" s="222" t="s">
        <v>1</v>
      </c>
      <c r="N392" s="223" t="s">
        <v>42</v>
      </c>
      <c r="O392" s="90"/>
      <c r="P392" s="224">
        <f>O392*H392</f>
        <v>0</v>
      </c>
      <c r="Q392" s="224">
        <v>0</v>
      </c>
      <c r="R392" s="224">
        <f>Q392*H392</f>
        <v>0</v>
      </c>
      <c r="S392" s="224">
        <v>0</v>
      </c>
      <c r="T392" s="225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26" t="s">
        <v>130</v>
      </c>
      <c r="AT392" s="226" t="s">
        <v>126</v>
      </c>
      <c r="AU392" s="226" t="s">
        <v>87</v>
      </c>
      <c r="AY392" s="16" t="s">
        <v>122</v>
      </c>
      <c r="BE392" s="227">
        <f>IF(N392="základní",J392,0)</f>
        <v>0</v>
      </c>
      <c r="BF392" s="227">
        <f>IF(N392="snížená",J392,0)</f>
        <v>0</v>
      </c>
      <c r="BG392" s="227">
        <f>IF(N392="zákl. přenesená",J392,0)</f>
        <v>0</v>
      </c>
      <c r="BH392" s="227">
        <f>IF(N392="sníž. přenesená",J392,0)</f>
        <v>0</v>
      </c>
      <c r="BI392" s="227">
        <f>IF(N392="nulová",J392,0)</f>
        <v>0</v>
      </c>
      <c r="BJ392" s="16" t="s">
        <v>85</v>
      </c>
      <c r="BK392" s="227">
        <f>ROUND(I392*H392,2)</f>
        <v>0</v>
      </c>
      <c r="BL392" s="16" t="s">
        <v>130</v>
      </c>
      <c r="BM392" s="226" t="s">
        <v>758</v>
      </c>
    </row>
    <row r="393" s="2" customFormat="1" ht="16.5" customHeight="1">
      <c r="A393" s="37"/>
      <c r="B393" s="38"/>
      <c r="C393" s="214" t="s">
        <v>759</v>
      </c>
      <c r="D393" s="214" t="s">
        <v>126</v>
      </c>
      <c r="E393" s="215" t="s">
        <v>760</v>
      </c>
      <c r="F393" s="216" t="s">
        <v>761</v>
      </c>
      <c r="G393" s="217" t="s">
        <v>186</v>
      </c>
      <c r="H393" s="218">
        <v>1</v>
      </c>
      <c r="I393" s="219"/>
      <c r="J393" s="220">
        <f>ROUND(I393*H393,2)</f>
        <v>0</v>
      </c>
      <c r="K393" s="221"/>
      <c r="L393" s="43"/>
      <c r="M393" s="222" t="s">
        <v>1</v>
      </c>
      <c r="N393" s="223" t="s">
        <v>42</v>
      </c>
      <c r="O393" s="90"/>
      <c r="P393" s="224">
        <f>O393*H393</f>
        <v>0</v>
      </c>
      <c r="Q393" s="224">
        <v>0</v>
      </c>
      <c r="R393" s="224">
        <f>Q393*H393</f>
        <v>0</v>
      </c>
      <c r="S393" s="224">
        <v>0</v>
      </c>
      <c r="T393" s="225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26" t="s">
        <v>130</v>
      </c>
      <c r="AT393" s="226" t="s">
        <v>126</v>
      </c>
      <c r="AU393" s="226" t="s">
        <v>87</v>
      </c>
      <c r="AY393" s="16" t="s">
        <v>122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16" t="s">
        <v>85</v>
      </c>
      <c r="BK393" s="227">
        <f>ROUND(I393*H393,2)</f>
        <v>0</v>
      </c>
      <c r="BL393" s="16" t="s">
        <v>130</v>
      </c>
      <c r="BM393" s="226" t="s">
        <v>762</v>
      </c>
    </row>
    <row r="394" s="2" customFormat="1" ht="16.5" customHeight="1">
      <c r="A394" s="37"/>
      <c r="B394" s="38"/>
      <c r="C394" s="214" t="s">
        <v>763</v>
      </c>
      <c r="D394" s="214" t="s">
        <v>126</v>
      </c>
      <c r="E394" s="215" t="s">
        <v>764</v>
      </c>
      <c r="F394" s="216" t="s">
        <v>765</v>
      </c>
      <c r="G394" s="217" t="s">
        <v>186</v>
      </c>
      <c r="H394" s="218">
        <v>2</v>
      </c>
      <c r="I394" s="219"/>
      <c r="J394" s="220">
        <f>ROUND(I394*H394,2)</f>
        <v>0</v>
      </c>
      <c r="K394" s="221"/>
      <c r="L394" s="43"/>
      <c r="M394" s="222" t="s">
        <v>1</v>
      </c>
      <c r="N394" s="223" t="s">
        <v>42</v>
      </c>
      <c r="O394" s="90"/>
      <c r="P394" s="224">
        <f>O394*H394</f>
        <v>0</v>
      </c>
      <c r="Q394" s="224">
        <v>0</v>
      </c>
      <c r="R394" s="224">
        <f>Q394*H394</f>
        <v>0</v>
      </c>
      <c r="S394" s="224">
        <v>0</v>
      </c>
      <c r="T394" s="225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26" t="s">
        <v>130</v>
      </c>
      <c r="AT394" s="226" t="s">
        <v>126</v>
      </c>
      <c r="AU394" s="226" t="s">
        <v>87</v>
      </c>
      <c r="AY394" s="16" t="s">
        <v>122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16" t="s">
        <v>85</v>
      </c>
      <c r="BK394" s="227">
        <f>ROUND(I394*H394,2)</f>
        <v>0</v>
      </c>
      <c r="BL394" s="16" t="s">
        <v>130</v>
      </c>
      <c r="BM394" s="226" t="s">
        <v>766</v>
      </c>
    </row>
    <row r="395" s="2" customFormat="1" ht="16.5" customHeight="1">
      <c r="A395" s="37"/>
      <c r="B395" s="38"/>
      <c r="C395" s="214" t="s">
        <v>767</v>
      </c>
      <c r="D395" s="214" t="s">
        <v>126</v>
      </c>
      <c r="E395" s="215" t="s">
        <v>768</v>
      </c>
      <c r="F395" s="216" t="s">
        <v>769</v>
      </c>
      <c r="G395" s="217" t="s">
        <v>186</v>
      </c>
      <c r="H395" s="218">
        <v>4</v>
      </c>
      <c r="I395" s="219"/>
      <c r="J395" s="220">
        <f>ROUND(I395*H395,2)</f>
        <v>0</v>
      </c>
      <c r="K395" s="221"/>
      <c r="L395" s="43"/>
      <c r="M395" s="222" t="s">
        <v>1</v>
      </c>
      <c r="N395" s="223" t="s">
        <v>42</v>
      </c>
      <c r="O395" s="90"/>
      <c r="P395" s="224">
        <f>O395*H395</f>
        <v>0</v>
      </c>
      <c r="Q395" s="224">
        <v>0</v>
      </c>
      <c r="R395" s="224">
        <f>Q395*H395</f>
        <v>0</v>
      </c>
      <c r="S395" s="224">
        <v>0</v>
      </c>
      <c r="T395" s="225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26" t="s">
        <v>130</v>
      </c>
      <c r="AT395" s="226" t="s">
        <v>126</v>
      </c>
      <c r="AU395" s="226" t="s">
        <v>87</v>
      </c>
      <c r="AY395" s="16" t="s">
        <v>122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16" t="s">
        <v>85</v>
      </c>
      <c r="BK395" s="227">
        <f>ROUND(I395*H395,2)</f>
        <v>0</v>
      </c>
      <c r="BL395" s="16" t="s">
        <v>130</v>
      </c>
      <c r="BM395" s="226" t="s">
        <v>770</v>
      </c>
    </row>
    <row r="396" s="2" customFormat="1" ht="16.5" customHeight="1">
      <c r="A396" s="37"/>
      <c r="B396" s="38"/>
      <c r="C396" s="214" t="s">
        <v>539</v>
      </c>
      <c r="D396" s="214" t="s">
        <v>126</v>
      </c>
      <c r="E396" s="215" t="s">
        <v>771</v>
      </c>
      <c r="F396" s="216" t="s">
        <v>772</v>
      </c>
      <c r="G396" s="217" t="s">
        <v>186</v>
      </c>
      <c r="H396" s="218">
        <v>3</v>
      </c>
      <c r="I396" s="219"/>
      <c r="J396" s="220">
        <f>ROUND(I396*H396,2)</f>
        <v>0</v>
      </c>
      <c r="K396" s="221"/>
      <c r="L396" s="43"/>
      <c r="M396" s="222" t="s">
        <v>1</v>
      </c>
      <c r="N396" s="223" t="s">
        <v>42</v>
      </c>
      <c r="O396" s="90"/>
      <c r="P396" s="224">
        <f>O396*H396</f>
        <v>0</v>
      </c>
      <c r="Q396" s="224">
        <v>0</v>
      </c>
      <c r="R396" s="224">
        <f>Q396*H396</f>
        <v>0</v>
      </c>
      <c r="S396" s="224">
        <v>0</v>
      </c>
      <c r="T396" s="225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26" t="s">
        <v>130</v>
      </c>
      <c r="AT396" s="226" t="s">
        <v>126</v>
      </c>
      <c r="AU396" s="226" t="s">
        <v>87</v>
      </c>
      <c r="AY396" s="16" t="s">
        <v>122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16" t="s">
        <v>85</v>
      </c>
      <c r="BK396" s="227">
        <f>ROUND(I396*H396,2)</f>
        <v>0</v>
      </c>
      <c r="BL396" s="16" t="s">
        <v>130</v>
      </c>
      <c r="BM396" s="226" t="s">
        <v>773</v>
      </c>
    </row>
    <row r="397" s="2" customFormat="1" ht="16.5" customHeight="1">
      <c r="A397" s="37"/>
      <c r="B397" s="38"/>
      <c r="C397" s="214" t="s">
        <v>774</v>
      </c>
      <c r="D397" s="214" t="s">
        <v>126</v>
      </c>
      <c r="E397" s="215" t="s">
        <v>775</v>
      </c>
      <c r="F397" s="216" t="s">
        <v>776</v>
      </c>
      <c r="G397" s="217" t="s">
        <v>186</v>
      </c>
      <c r="H397" s="218">
        <v>5</v>
      </c>
      <c r="I397" s="219"/>
      <c r="J397" s="220">
        <f>ROUND(I397*H397,2)</f>
        <v>0</v>
      </c>
      <c r="K397" s="221"/>
      <c r="L397" s="43"/>
      <c r="M397" s="222" t="s">
        <v>1</v>
      </c>
      <c r="N397" s="223" t="s">
        <v>42</v>
      </c>
      <c r="O397" s="90"/>
      <c r="P397" s="224">
        <f>O397*H397</f>
        <v>0</v>
      </c>
      <c r="Q397" s="224">
        <v>0</v>
      </c>
      <c r="R397" s="224">
        <f>Q397*H397</f>
        <v>0</v>
      </c>
      <c r="S397" s="224">
        <v>0</v>
      </c>
      <c r="T397" s="225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26" t="s">
        <v>130</v>
      </c>
      <c r="AT397" s="226" t="s">
        <v>126</v>
      </c>
      <c r="AU397" s="226" t="s">
        <v>87</v>
      </c>
      <c r="AY397" s="16" t="s">
        <v>122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16" t="s">
        <v>85</v>
      </c>
      <c r="BK397" s="227">
        <f>ROUND(I397*H397,2)</f>
        <v>0</v>
      </c>
      <c r="BL397" s="16" t="s">
        <v>130</v>
      </c>
      <c r="BM397" s="226" t="s">
        <v>777</v>
      </c>
    </row>
    <row r="398" s="2" customFormat="1" ht="16.5" customHeight="1">
      <c r="A398" s="37"/>
      <c r="B398" s="38"/>
      <c r="C398" s="214" t="s">
        <v>543</v>
      </c>
      <c r="D398" s="214" t="s">
        <v>126</v>
      </c>
      <c r="E398" s="215" t="s">
        <v>778</v>
      </c>
      <c r="F398" s="216" t="s">
        <v>779</v>
      </c>
      <c r="G398" s="217" t="s">
        <v>186</v>
      </c>
      <c r="H398" s="218">
        <v>6</v>
      </c>
      <c r="I398" s="219"/>
      <c r="J398" s="220">
        <f>ROUND(I398*H398,2)</f>
        <v>0</v>
      </c>
      <c r="K398" s="221"/>
      <c r="L398" s="43"/>
      <c r="M398" s="222" t="s">
        <v>1</v>
      </c>
      <c r="N398" s="223" t="s">
        <v>42</v>
      </c>
      <c r="O398" s="90"/>
      <c r="P398" s="224">
        <f>O398*H398</f>
        <v>0</v>
      </c>
      <c r="Q398" s="224">
        <v>0</v>
      </c>
      <c r="R398" s="224">
        <f>Q398*H398</f>
        <v>0</v>
      </c>
      <c r="S398" s="224">
        <v>0</v>
      </c>
      <c r="T398" s="225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26" t="s">
        <v>130</v>
      </c>
      <c r="AT398" s="226" t="s">
        <v>126</v>
      </c>
      <c r="AU398" s="226" t="s">
        <v>87</v>
      </c>
      <c r="AY398" s="16" t="s">
        <v>122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16" t="s">
        <v>85</v>
      </c>
      <c r="BK398" s="227">
        <f>ROUND(I398*H398,2)</f>
        <v>0</v>
      </c>
      <c r="BL398" s="16" t="s">
        <v>130</v>
      </c>
      <c r="BM398" s="226" t="s">
        <v>780</v>
      </c>
    </row>
    <row r="399" s="2" customFormat="1" ht="16.5" customHeight="1">
      <c r="A399" s="37"/>
      <c r="B399" s="38"/>
      <c r="C399" s="214" t="s">
        <v>781</v>
      </c>
      <c r="D399" s="214" t="s">
        <v>126</v>
      </c>
      <c r="E399" s="215" t="s">
        <v>782</v>
      </c>
      <c r="F399" s="216" t="s">
        <v>783</v>
      </c>
      <c r="G399" s="217" t="s">
        <v>186</v>
      </c>
      <c r="H399" s="218">
        <v>7</v>
      </c>
      <c r="I399" s="219"/>
      <c r="J399" s="220">
        <f>ROUND(I399*H399,2)</f>
        <v>0</v>
      </c>
      <c r="K399" s="221"/>
      <c r="L399" s="43"/>
      <c r="M399" s="222" t="s">
        <v>1</v>
      </c>
      <c r="N399" s="223" t="s">
        <v>42</v>
      </c>
      <c r="O399" s="90"/>
      <c r="P399" s="224">
        <f>O399*H399</f>
        <v>0</v>
      </c>
      <c r="Q399" s="224">
        <v>0</v>
      </c>
      <c r="R399" s="224">
        <f>Q399*H399</f>
        <v>0</v>
      </c>
      <c r="S399" s="224">
        <v>0</v>
      </c>
      <c r="T399" s="225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26" t="s">
        <v>130</v>
      </c>
      <c r="AT399" s="226" t="s">
        <v>126</v>
      </c>
      <c r="AU399" s="226" t="s">
        <v>87</v>
      </c>
      <c r="AY399" s="16" t="s">
        <v>122</v>
      </c>
      <c r="BE399" s="227">
        <f>IF(N399="základní",J399,0)</f>
        <v>0</v>
      </c>
      <c r="BF399" s="227">
        <f>IF(N399="snížená",J399,0)</f>
        <v>0</v>
      </c>
      <c r="BG399" s="227">
        <f>IF(N399="zákl. přenesená",J399,0)</f>
        <v>0</v>
      </c>
      <c r="BH399" s="227">
        <f>IF(N399="sníž. přenesená",J399,0)</f>
        <v>0</v>
      </c>
      <c r="BI399" s="227">
        <f>IF(N399="nulová",J399,0)</f>
        <v>0</v>
      </c>
      <c r="BJ399" s="16" t="s">
        <v>85</v>
      </c>
      <c r="BK399" s="227">
        <f>ROUND(I399*H399,2)</f>
        <v>0</v>
      </c>
      <c r="BL399" s="16" t="s">
        <v>130</v>
      </c>
      <c r="BM399" s="226" t="s">
        <v>784</v>
      </c>
    </row>
    <row r="400" s="2" customFormat="1" ht="16.5" customHeight="1">
      <c r="A400" s="37"/>
      <c r="B400" s="38"/>
      <c r="C400" s="214" t="s">
        <v>547</v>
      </c>
      <c r="D400" s="214" t="s">
        <v>126</v>
      </c>
      <c r="E400" s="215" t="s">
        <v>785</v>
      </c>
      <c r="F400" s="216" t="s">
        <v>786</v>
      </c>
      <c r="G400" s="217" t="s">
        <v>186</v>
      </c>
      <c r="H400" s="218">
        <v>1</v>
      </c>
      <c r="I400" s="219"/>
      <c r="J400" s="220">
        <f>ROUND(I400*H400,2)</f>
        <v>0</v>
      </c>
      <c r="K400" s="221"/>
      <c r="L400" s="43"/>
      <c r="M400" s="222" t="s">
        <v>1</v>
      </c>
      <c r="N400" s="223" t="s">
        <v>42</v>
      </c>
      <c r="O400" s="90"/>
      <c r="P400" s="224">
        <f>O400*H400</f>
        <v>0</v>
      </c>
      <c r="Q400" s="224">
        <v>0</v>
      </c>
      <c r="R400" s="224">
        <f>Q400*H400</f>
        <v>0</v>
      </c>
      <c r="S400" s="224">
        <v>0</v>
      </c>
      <c r="T400" s="225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26" t="s">
        <v>130</v>
      </c>
      <c r="AT400" s="226" t="s">
        <v>126</v>
      </c>
      <c r="AU400" s="226" t="s">
        <v>87</v>
      </c>
      <c r="AY400" s="16" t="s">
        <v>122</v>
      </c>
      <c r="BE400" s="227">
        <f>IF(N400="základní",J400,0)</f>
        <v>0</v>
      </c>
      <c r="BF400" s="227">
        <f>IF(N400="snížená",J400,0)</f>
        <v>0</v>
      </c>
      <c r="BG400" s="227">
        <f>IF(N400="zákl. přenesená",J400,0)</f>
        <v>0</v>
      </c>
      <c r="BH400" s="227">
        <f>IF(N400="sníž. přenesená",J400,0)</f>
        <v>0</v>
      </c>
      <c r="BI400" s="227">
        <f>IF(N400="nulová",J400,0)</f>
        <v>0</v>
      </c>
      <c r="BJ400" s="16" t="s">
        <v>85</v>
      </c>
      <c r="BK400" s="227">
        <f>ROUND(I400*H400,2)</f>
        <v>0</v>
      </c>
      <c r="BL400" s="16" t="s">
        <v>130</v>
      </c>
      <c r="BM400" s="226" t="s">
        <v>787</v>
      </c>
    </row>
    <row r="401" s="2" customFormat="1" ht="16.5" customHeight="1">
      <c r="A401" s="37"/>
      <c r="B401" s="38"/>
      <c r="C401" s="214" t="s">
        <v>702</v>
      </c>
      <c r="D401" s="214" t="s">
        <v>126</v>
      </c>
      <c r="E401" s="215" t="s">
        <v>788</v>
      </c>
      <c r="F401" s="216" t="s">
        <v>789</v>
      </c>
      <c r="G401" s="217" t="s">
        <v>186</v>
      </c>
      <c r="H401" s="218">
        <v>1</v>
      </c>
      <c r="I401" s="219"/>
      <c r="J401" s="220">
        <f>ROUND(I401*H401,2)</f>
        <v>0</v>
      </c>
      <c r="K401" s="221"/>
      <c r="L401" s="43"/>
      <c r="M401" s="222" t="s">
        <v>1</v>
      </c>
      <c r="N401" s="223" t="s">
        <v>42</v>
      </c>
      <c r="O401" s="90"/>
      <c r="P401" s="224">
        <f>O401*H401</f>
        <v>0</v>
      </c>
      <c r="Q401" s="224">
        <v>0</v>
      </c>
      <c r="R401" s="224">
        <f>Q401*H401</f>
        <v>0</v>
      </c>
      <c r="S401" s="224">
        <v>0</v>
      </c>
      <c r="T401" s="225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26" t="s">
        <v>130</v>
      </c>
      <c r="AT401" s="226" t="s">
        <v>126</v>
      </c>
      <c r="AU401" s="226" t="s">
        <v>87</v>
      </c>
      <c r="AY401" s="16" t="s">
        <v>122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16" t="s">
        <v>85</v>
      </c>
      <c r="BK401" s="227">
        <f>ROUND(I401*H401,2)</f>
        <v>0</v>
      </c>
      <c r="BL401" s="16" t="s">
        <v>130</v>
      </c>
      <c r="BM401" s="226" t="s">
        <v>790</v>
      </c>
    </row>
    <row r="402" s="2" customFormat="1" ht="16.5" customHeight="1">
      <c r="A402" s="37"/>
      <c r="B402" s="38"/>
      <c r="C402" s="214" t="s">
        <v>551</v>
      </c>
      <c r="D402" s="214" t="s">
        <v>126</v>
      </c>
      <c r="E402" s="215" t="s">
        <v>791</v>
      </c>
      <c r="F402" s="216" t="s">
        <v>792</v>
      </c>
      <c r="G402" s="217" t="s">
        <v>186</v>
      </c>
      <c r="H402" s="218">
        <v>1</v>
      </c>
      <c r="I402" s="219"/>
      <c r="J402" s="220">
        <f>ROUND(I402*H402,2)</f>
        <v>0</v>
      </c>
      <c r="K402" s="221"/>
      <c r="L402" s="43"/>
      <c r="M402" s="222" t="s">
        <v>1</v>
      </c>
      <c r="N402" s="223" t="s">
        <v>42</v>
      </c>
      <c r="O402" s="90"/>
      <c r="P402" s="224">
        <f>O402*H402</f>
        <v>0</v>
      </c>
      <c r="Q402" s="224">
        <v>0</v>
      </c>
      <c r="R402" s="224">
        <f>Q402*H402</f>
        <v>0</v>
      </c>
      <c r="S402" s="224">
        <v>0</v>
      </c>
      <c r="T402" s="225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26" t="s">
        <v>130</v>
      </c>
      <c r="AT402" s="226" t="s">
        <v>126</v>
      </c>
      <c r="AU402" s="226" t="s">
        <v>87</v>
      </c>
      <c r="AY402" s="16" t="s">
        <v>122</v>
      </c>
      <c r="BE402" s="227">
        <f>IF(N402="základní",J402,0)</f>
        <v>0</v>
      </c>
      <c r="BF402" s="227">
        <f>IF(N402="snížená",J402,0)</f>
        <v>0</v>
      </c>
      <c r="BG402" s="227">
        <f>IF(N402="zákl. přenesená",J402,0)</f>
        <v>0</v>
      </c>
      <c r="BH402" s="227">
        <f>IF(N402="sníž. přenesená",J402,0)</f>
        <v>0</v>
      </c>
      <c r="BI402" s="227">
        <f>IF(N402="nulová",J402,0)</f>
        <v>0</v>
      </c>
      <c r="BJ402" s="16" t="s">
        <v>85</v>
      </c>
      <c r="BK402" s="227">
        <f>ROUND(I402*H402,2)</f>
        <v>0</v>
      </c>
      <c r="BL402" s="16" t="s">
        <v>130</v>
      </c>
      <c r="BM402" s="226" t="s">
        <v>793</v>
      </c>
    </row>
    <row r="403" s="2" customFormat="1" ht="16.5" customHeight="1">
      <c r="A403" s="37"/>
      <c r="B403" s="38"/>
      <c r="C403" s="214" t="s">
        <v>794</v>
      </c>
      <c r="D403" s="214" t="s">
        <v>126</v>
      </c>
      <c r="E403" s="215" t="s">
        <v>795</v>
      </c>
      <c r="F403" s="216" t="s">
        <v>796</v>
      </c>
      <c r="G403" s="217" t="s">
        <v>186</v>
      </c>
      <c r="H403" s="218">
        <v>2</v>
      </c>
      <c r="I403" s="219"/>
      <c r="J403" s="220">
        <f>ROUND(I403*H403,2)</f>
        <v>0</v>
      </c>
      <c r="K403" s="221"/>
      <c r="L403" s="43"/>
      <c r="M403" s="222" t="s">
        <v>1</v>
      </c>
      <c r="N403" s="223" t="s">
        <v>42</v>
      </c>
      <c r="O403" s="90"/>
      <c r="P403" s="224">
        <f>O403*H403</f>
        <v>0</v>
      </c>
      <c r="Q403" s="224">
        <v>0</v>
      </c>
      <c r="R403" s="224">
        <f>Q403*H403</f>
        <v>0</v>
      </c>
      <c r="S403" s="224">
        <v>0</v>
      </c>
      <c r="T403" s="225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26" t="s">
        <v>130</v>
      </c>
      <c r="AT403" s="226" t="s">
        <v>126</v>
      </c>
      <c r="AU403" s="226" t="s">
        <v>87</v>
      </c>
      <c r="AY403" s="16" t="s">
        <v>122</v>
      </c>
      <c r="BE403" s="227">
        <f>IF(N403="základní",J403,0)</f>
        <v>0</v>
      </c>
      <c r="BF403" s="227">
        <f>IF(N403="snížená",J403,0)</f>
        <v>0</v>
      </c>
      <c r="BG403" s="227">
        <f>IF(N403="zákl. přenesená",J403,0)</f>
        <v>0</v>
      </c>
      <c r="BH403" s="227">
        <f>IF(N403="sníž. přenesená",J403,0)</f>
        <v>0</v>
      </c>
      <c r="BI403" s="227">
        <f>IF(N403="nulová",J403,0)</f>
        <v>0</v>
      </c>
      <c r="BJ403" s="16" t="s">
        <v>85</v>
      </c>
      <c r="BK403" s="227">
        <f>ROUND(I403*H403,2)</f>
        <v>0</v>
      </c>
      <c r="BL403" s="16" t="s">
        <v>130</v>
      </c>
      <c r="BM403" s="226" t="s">
        <v>797</v>
      </c>
    </row>
    <row r="404" s="2" customFormat="1" ht="16.5" customHeight="1">
      <c r="A404" s="37"/>
      <c r="B404" s="38"/>
      <c r="C404" s="214" t="s">
        <v>798</v>
      </c>
      <c r="D404" s="214" t="s">
        <v>126</v>
      </c>
      <c r="E404" s="215" t="s">
        <v>799</v>
      </c>
      <c r="F404" s="216" t="s">
        <v>800</v>
      </c>
      <c r="G404" s="217" t="s">
        <v>186</v>
      </c>
      <c r="H404" s="218">
        <v>8</v>
      </c>
      <c r="I404" s="219"/>
      <c r="J404" s="220">
        <f>ROUND(I404*H404,2)</f>
        <v>0</v>
      </c>
      <c r="K404" s="221"/>
      <c r="L404" s="43"/>
      <c r="M404" s="222" t="s">
        <v>1</v>
      </c>
      <c r="N404" s="223" t="s">
        <v>42</v>
      </c>
      <c r="O404" s="90"/>
      <c r="P404" s="224">
        <f>O404*H404</f>
        <v>0</v>
      </c>
      <c r="Q404" s="224">
        <v>0</v>
      </c>
      <c r="R404" s="224">
        <f>Q404*H404</f>
        <v>0</v>
      </c>
      <c r="S404" s="224">
        <v>0</v>
      </c>
      <c r="T404" s="225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26" t="s">
        <v>130</v>
      </c>
      <c r="AT404" s="226" t="s">
        <v>126</v>
      </c>
      <c r="AU404" s="226" t="s">
        <v>87</v>
      </c>
      <c r="AY404" s="16" t="s">
        <v>122</v>
      </c>
      <c r="BE404" s="227">
        <f>IF(N404="základní",J404,0)</f>
        <v>0</v>
      </c>
      <c r="BF404" s="227">
        <f>IF(N404="snížená",J404,0)</f>
        <v>0</v>
      </c>
      <c r="BG404" s="227">
        <f>IF(N404="zákl. přenesená",J404,0)</f>
        <v>0</v>
      </c>
      <c r="BH404" s="227">
        <f>IF(N404="sníž. přenesená",J404,0)</f>
        <v>0</v>
      </c>
      <c r="BI404" s="227">
        <f>IF(N404="nulová",J404,0)</f>
        <v>0</v>
      </c>
      <c r="BJ404" s="16" t="s">
        <v>85</v>
      </c>
      <c r="BK404" s="227">
        <f>ROUND(I404*H404,2)</f>
        <v>0</v>
      </c>
      <c r="BL404" s="16" t="s">
        <v>130</v>
      </c>
      <c r="BM404" s="226" t="s">
        <v>801</v>
      </c>
    </row>
    <row r="405" s="2" customFormat="1" ht="16.5" customHeight="1">
      <c r="A405" s="37"/>
      <c r="B405" s="38"/>
      <c r="C405" s="214" t="s">
        <v>555</v>
      </c>
      <c r="D405" s="214" t="s">
        <v>126</v>
      </c>
      <c r="E405" s="215" t="s">
        <v>802</v>
      </c>
      <c r="F405" s="216" t="s">
        <v>803</v>
      </c>
      <c r="G405" s="217" t="s">
        <v>186</v>
      </c>
      <c r="H405" s="218">
        <v>12</v>
      </c>
      <c r="I405" s="219"/>
      <c r="J405" s="220">
        <f>ROUND(I405*H405,2)</f>
        <v>0</v>
      </c>
      <c r="K405" s="221"/>
      <c r="L405" s="43"/>
      <c r="M405" s="222" t="s">
        <v>1</v>
      </c>
      <c r="N405" s="223" t="s">
        <v>42</v>
      </c>
      <c r="O405" s="90"/>
      <c r="P405" s="224">
        <f>O405*H405</f>
        <v>0</v>
      </c>
      <c r="Q405" s="224">
        <v>0</v>
      </c>
      <c r="R405" s="224">
        <f>Q405*H405</f>
        <v>0</v>
      </c>
      <c r="S405" s="224">
        <v>0</v>
      </c>
      <c r="T405" s="225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26" t="s">
        <v>130</v>
      </c>
      <c r="AT405" s="226" t="s">
        <v>126</v>
      </c>
      <c r="AU405" s="226" t="s">
        <v>87</v>
      </c>
      <c r="AY405" s="16" t="s">
        <v>122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16" t="s">
        <v>85</v>
      </c>
      <c r="BK405" s="227">
        <f>ROUND(I405*H405,2)</f>
        <v>0</v>
      </c>
      <c r="BL405" s="16" t="s">
        <v>130</v>
      </c>
      <c r="BM405" s="226" t="s">
        <v>804</v>
      </c>
    </row>
    <row r="406" s="2" customFormat="1" ht="16.5" customHeight="1">
      <c r="A406" s="37"/>
      <c r="B406" s="38"/>
      <c r="C406" s="214" t="s">
        <v>559</v>
      </c>
      <c r="D406" s="214" t="s">
        <v>126</v>
      </c>
      <c r="E406" s="215" t="s">
        <v>805</v>
      </c>
      <c r="F406" s="216" t="s">
        <v>806</v>
      </c>
      <c r="G406" s="217" t="s">
        <v>186</v>
      </c>
      <c r="H406" s="218">
        <v>4</v>
      </c>
      <c r="I406" s="219"/>
      <c r="J406" s="220">
        <f>ROUND(I406*H406,2)</f>
        <v>0</v>
      </c>
      <c r="K406" s="221"/>
      <c r="L406" s="43"/>
      <c r="M406" s="222" t="s">
        <v>1</v>
      </c>
      <c r="N406" s="223" t="s">
        <v>42</v>
      </c>
      <c r="O406" s="90"/>
      <c r="P406" s="224">
        <f>O406*H406</f>
        <v>0</v>
      </c>
      <c r="Q406" s="224">
        <v>0</v>
      </c>
      <c r="R406" s="224">
        <f>Q406*H406</f>
        <v>0</v>
      </c>
      <c r="S406" s="224">
        <v>0</v>
      </c>
      <c r="T406" s="225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26" t="s">
        <v>130</v>
      </c>
      <c r="AT406" s="226" t="s">
        <v>126</v>
      </c>
      <c r="AU406" s="226" t="s">
        <v>87</v>
      </c>
      <c r="AY406" s="16" t="s">
        <v>122</v>
      </c>
      <c r="BE406" s="227">
        <f>IF(N406="základní",J406,0)</f>
        <v>0</v>
      </c>
      <c r="BF406" s="227">
        <f>IF(N406="snížená",J406,0)</f>
        <v>0</v>
      </c>
      <c r="BG406" s="227">
        <f>IF(N406="zákl. přenesená",J406,0)</f>
        <v>0</v>
      </c>
      <c r="BH406" s="227">
        <f>IF(N406="sníž. přenesená",J406,0)</f>
        <v>0</v>
      </c>
      <c r="BI406" s="227">
        <f>IF(N406="nulová",J406,0)</f>
        <v>0</v>
      </c>
      <c r="BJ406" s="16" t="s">
        <v>85</v>
      </c>
      <c r="BK406" s="227">
        <f>ROUND(I406*H406,2)</f>
        <v>0</v>
      </c>
      <c r="BL406" s="16" t="s">
        <v>130</v>
      </c>
      <c r="BM406" s="226" t="s">
        <v>807</v>
      </c>
    </row>
    <row r="407" s="2" customFormat="1" ht="16.5" customHeight="1">
      <c r="A407" s="37"/>
      <c r="B407" s="38"/>
      <c r="C407" s="214" t="s">
        <v>808</v>
      </c>
      <c r="D407" s="214" t="s">
        <v>126</v>
      </c>
      <c r="E407" s="215" t="s">
        <v>809</v>
      </c>
      <c r="F407" s="216" t="s">
        <v>810</v>
      </c>
      <c r="G407" s="217" t="s">
        <v>186</v>
      </c>
      <c r="H407" s="218">
        <v>3</v>
      </c>
      <c r="I407" s="219"/>
      <c r="J407" s="220">
        <f>ROUND(I407*H407,2)</f>
        <v>0</v>
      </c>
      <c r="K407" s="221"/>
      <c r="L407" s="43"/>
      <c r="M407" s="222" t="s">
        <v>1</v>
      </c>
      <c r="N407" s="223" t="s">
        <v>42</v>
      </c>
      <c r="O407" s="90"/>
      <c r="P407" s="224">
        <f>O407*H407</f>
        <v>0</v>
      </c>
      <c r="Q407" s="224">
        <v>0</v>
      </c>
      <c r="R407" s="224">
        <f>Q407*H407</f>
        <v>0</v>
      </c>
      <c r="S407" s="224">
        <v>0</v>
      </c>
      <c r="T407" s="225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26" t="s">
        <v>130</v>
      </c>
      <c r="AT407" s="226" t="s">
        <v>126</v>
      </c>
      <c r="AU407" s="226" t="s">
        <v>87</v>
      </c>
      <c r="AY407" s="16" t="s">
        <v>122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16" t="s">
        <v>85</v>
      </c>
      <c r="BK407" s="227">
        <f>ROUND(I407*H407,2)</f>
        <v>0</v>
      </c>
      <c r="BL407" s="16" t="s">
        <v>130</v>
      </c>
      <c r="BM407" s="226" t="s">
        <v>811</v>
      </c>
    </row>
    <row r="408" s="2" customFormat="1" ht="16.5" customHeight="1">
      <c r="A408" s="37"/>
      <c r="B408" s="38"/>
      <c r="C408" s="214" t="s">
        <v>663</v>
      </c>
      <c r="D408" s="214" t="s">
        <v>126</v>
      </c>
      <c r="E408" s="215" t="s">
        <v>812</v>
      </c>
      <c r="F408" s="216" t="s">
        <v>813</v>
      </c>
      <c r="G408" s="217" t="s">
        <v>240</v>
      </c>
      <c r="H408" s="218">
        <v>5</v>
      </c>
      <c r="I408" s="219"/>
      <c r="J408" s="220">
        <f>ROUND(I408*H408,2)</f>
        <v>0</v>
      </c>
      <c r="K408" s="221"/>
      <c r="L408" s="43"/>
      <c r="M408" s="222" t="s">
        <v>1</v>
      </c>
      <c r="N408" s="223" t="s">
        <v>42</v>
      </c>
      <c r="O408" s="90"/>
      <c r="P408" s="224">
        <f>O408*H408</f>
        <v>0</v>
      </c>
      <c r="Q408" s="224">
        <v>0</v>
      </c>
      <c r="R408" s="224">
        <f>Q408*H408</f>
        <v>0</v>
      </c>
      <c r="S408" s="224">
        <v>0</v>
      </c>
      <c r="T408" s="225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26" t="s">
        <v>130</v>
      </c>
      <c r="AT408" s="226" t="s">
        <v>126</v>
      </c>
      <c r="AU408" s="226" t="s">
        <v>87</v>
      </c>
      <c r="AY408" s="16" t="s">
        <v>122</v>
      </c>
      <c r="BE408" s="227">
        <f>IF(N408="základní",J408,0)</f>
        <v>0</v>
      </c>
      <c r="BF408" s="227">
        <f>IF(N408="snížená",J408,0)</f>
        <v>0</v>
      </c>
      <c r="BG408" s="227">
        <f>IF(N408="zákl. přenesená",J408,0)</f>
        <v>0</v>
      </c>
      <c r="BH408" s="227">
        <f>IF(N408="sníž. přenesená",J408,0)</f>
        <v>0</v>
      </c>
      <c r="BI408" s="227">
        <f>IF(N408="nulová",J408,0)</f>
        <v>0</v>
      </c>
      <c r="BJ408" s="16" t="s">
        <v>85</v>
      </c>
      <c r="BK408" s="227">
        <f>ROUND(I408*H408,2)</f>
        <v>0</v>
      </c>
      <c r="BL408" s="16" t="s">
        <v>130</v>
      </c>
      <c r="BM408" s="226" t="s">
        <v>814</v>
      </c>
    </row>
    <row r="409" s="2" customFormat="1" ht="16.5" customHeight="1">
      <c r="A409" s="37"/>
      <c r="B409" s="38"/>
      <c r="C409" s="214" t="s">
        <v>563</v>
      </c>
      <c r="D409" s="214" t="s">
        <v>126</v>
      </c>
      <c r="E409" s="215" t="s">
        <v>815</v>
      </c>
      <c r="F409" s="216" t="s">
        <v>816</v>
      </c>
      <c r="G409" s="217" t="s">
        <v>240</v>
      </c>
      <c r="H409" s="218">
        <v>3.657</v>
      </c>
      <c r="I409" s="219"/>
      <c r="J409" s="220">
        <f>ROUND(I409*H409,2)</f>
        <v>0</v>
      </c>
      <c r="K409" s="221"/>
      <c r="L409" s="43"/>
      <c r="M409" s="222" t="s">
        <v>1</v>
      </c>
      <c r="N409" s="223" t="s">
        <v>42</v>
      </c>
      <c r="O409" s="90"/>
      <c r="P409" s="224">
        <f>O409*H409</f>
        <v>0</v>
      </c>
      <c r="Q409" s="224">
        <v>0</v>
      </c>
      <c r="R409" s="224">
        <f>Q409*H409</f>
        <v>0</v>
      </c>
      <c r="S409" s="224">
        <v>0</v>
      </c>
      <c r="T409" s="225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26" t="s">
        <v>130</v>
      </c>
      <c r="AT409" s="226" t="s">
        <v>126</v>
      </c>
      <c r="AU409" s="226" t="s">
        <v>87</v>
      </c>
      <c r="AY409" s="16" t="s">
        <v>122</v>
      </c>
      <c r="BE409" s="227">
        <f>IF(N409="základní",J409,0)</f>
        <v>0</v>
      </c>
      <c r="BF409" s="227">
        <f>IF(N409="snížená",J409,0)</f>
        <v>0</v>
      </c>
      <c r="BG409" s="227">
        <f>IF(N409="zákl. přenesená",J409,0)</f>
        <v>0</v>
      </c>
      <c r="BH409" s="227">
        <f>IF(N409="sníž. přenesená",J409,0)</f>
        <v>0</v>
      </c>
      <c r="BI409" s="227">
        <f>IF(N409="nulová",J409,0)</f>
        <v>0</v>
      </c>
      <c r="BJ409" s="16" t="s">
        <v>85</v>
      </c>
      <c r="BK409" s="227">
        <f>ROUND(I409*H409,2)</f>
        <v>0</v>
      </c>
      <c r="BL409" s="16" t="s">
        <v>130</v>
      </c>
      <c r="BM409" s="226" t="s">
        <v>817</v>
      </c>
    </row>
    <row r="410" s="2" customFormat="1" ht="16.5" customHeight="1">
      <c r="A410" s="37"/>
      <c r="B410" s="38"/>
      <c r="C410" s="214" t="s">
        <v>818</v>
      </c>
      <c r="D410" s="214" t="s">
        <v>126</v>
      </c>
      <c r="E410" s="215" t="s">
        <v>819</v>
      </c>
      <c r="F410" s="216" t="s">
        <v>820</v>
      </c>
      <c r="G410" s="217" t="s">
        <v>240</v>
      </c>
      <c r="H410" s="218">
        <v>3.657</v>
      </c>
      <c r="I410" s="219"/>
      <c r="J410" s="220">
        <f>ROUND(I410*H410,2)</f>
        <v>0</v>
      </c>
      <c r="K410" s="221"/>
      <c r="L410" s="43"/>
      <c r="M410" s="222" t="s">
        <v>1</v>
      </c>
      <c r="N410" s="223" t="s">
        <v>42</v>
      </c>
      <c r="O410" s="90"/>
      <c r="P410" s="224">
        <f>O410*H410</f>
        <v>0</v>
      </c>
      <c r="Q410" s="224">
        <v>0</v>
      </c>
      <c r="R410" s="224">
        <f>Q410*H410</f>
        <v>0</v>
      </c>
      <c r="S410" s="224">
        <v>0</v>
      </c>
      <c r="T410" s="225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26" t="s">
        <v>130</v>
      </c>
      <c r="AT410" s="226" t="s">
        <v>126</v>
      </c>
      <c r="AU410" s="226" t="s">
        <v>87</v>
      </c>
      <c r="AY410" s="16" t="s">
        <v>122</v>
      </c>
      <c r="BE410" s="227">
        <f>IF(N410="základní",J410,0)</f>
        <v>0</v>
      </c>
      <c r="BF410" s="227">
        <f>IF(N410="snížená",J410,0)</f>
        <v>0</v>
      </c>
      <c r="BG410" s="227">
        <f>IF(N410="zákl. přenesená",J410,0)</f>
        <v>0</v>
      </c>
      <c r="BH410" s="227">
        <f>IF(N410="sníž. přenesená",J410,0)</f>
        <v>0</v>
      </c>
      <c r="BI410" s="227">
        <f>IF(N410="nulová",J410,0)</f>
        <v>0</v>
      </c>
      <c r="BJ410" s="16" t="s">
        <v>85</v>
      </c>
      <c r="BK410" s="227">
        <f>ROUND(I410*H410,2)</f>
        <v>0</v>
      </c>
      <c r="BL410" s="16" t="s">
        <v>130</v>
      </c>
      <c r="BM410" s="226" t="s">
        <v>821</v>
      </c>
    </row>
    <row r="411" s="12" customFormat="1" ht="22.8" customHeight="1">
      <c r="A411" s="12"/>
      <c r="B411" s="198"/>
      <c r="C411" s="199"/>
      <c r="D411" s="200" t="s">
        <v>76</v>
      </c>
      <c r="E411" s="212" t="s">
        <v>822</v>
      </c>
      <c r="F411" s="212" t="s">
        <v>823</v>
      </c>
      <c r="G411" s="199"/>
      <c r="H411" s="199"/>
      <c r="I411" s="202"/>
      <c r="J411" s="213">
        <f>BK411</f>
        <v>0</v>
      </c>
      <c r="K411" s="199"/>
      <c r="L411" s="204"/>
      <c r="M411" s="205"/>
      <c r="N411" s="206"/>
      <c r="O411" s="206"/>
      <c r="P411" s="207">
        <f>SUM(P412:P420)</f>
        <v>0</v>
      </c>
      <c r="Q411" s="206"/>
      <c r="R411" s="207">
        <f>SUM(R412:R420)</f>
        <v>0</v>
      </c>
      <c r="S411" s="206"/>
      <c r="T411" s="208">
        <f>SUM(T412:T420)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09" t="s">
        <v>87</v>
      </c>
      <c r="AT411" s="210" t="s">
        <v>76</v>
      </c>
      <c r="AU411" s="210" t="s">
        <v>85</v>
      </c>
      <c r="AY411" s="209" t="s">
        <v>122</v>
      </c>
      <c r="BK411" s="211">
        <f>SUM(BK412:BK420)</f>
        <v>0</v>
      </c>
    </row>
    <row r="412" s="2" customFormat="1" ht="16.5" customHeight="1">
      <c r="A412" s="37"/>
      <c r="B412" s="38"/>
      <c r="C412" s="214" t="s">
        <v>824</v>
      </c>
      <c r="D412" s="214" t="s">
        <v>126</v>
      </c>
      <c r="E412" s="215" t="s">
        <v>825</v>
      </c>
      <c r="F412" s="216" t="s">
        <v>826</v>
      </c>
      <c r="G412" s="217" t="s">
        <v>129</v>
      </c>
      <c r="H412" s="218">
        <v>250</v>
      </c>
      <c r="I412" s="219"/>
      <c r="J412" s="220">
        <f>ROUND(I412*H412,2)</f>
        <v>0</v>
      </c>
      <c r="K412" s="221"/>
      <c r="L412" s="43"/>
      <c r="M412" s="222" t="s">
        <v>1</v>
      </c>
      <c r="N412" s="223" t="s">
        <v>42</v>
      </c>
      <c r="O412" s="90"/>
      <c r="P412" s="224">
        <f>O412*H412</f>
        <v>0</v>
      </c>
      <c r="Q412" s="224">
        <v>0</v>
      </c>
      <c r="R412" s="224">
        <f>Q412*H412</f>
        <v>0</v>
      </c>
      <c r="S412" s="224">
        <v>0</v>
      </c>
      <c r="T412" s="225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26" t="s">
        <v>130</v>
      </c>
      <c r="AT412" s="226" t="s">
        <v>126</v>
      </c>
      <c r="AU412" s="226" t="s">
        <v>87</v>
      </c>
      <c r="AY412" s="16" t="s">
        <v>122</v>
      </c>
      <c r="BE412" s="227">
        <f>IF(N412="základní",J412,0)</f>
        <v>0</v>
      </c>
      <c r="BF412" s="227">
        <f>IF(N412="snížená",J412,0)</f>
        <v>0</v>
      </c>
      <c r="BG412" s="227">
        <f>IF(N412="zákl. přenesená",J412,0)</f>
        <v>0</v>
      </c>
      <c r="BH412" s="227">
        <f>IF(N412="sníž. přenesená",J412,0)</f>
        <v>0</v>
      </c>
      <c r="BI412" s="227">
        <f>IF(N412="nulová",J412,0)</f>
        <v>0</v>
      </c>
      <c r="BJ412" s="16" t="s">
        <v>85</v>
      </c>
      <c r="BK412" s="227">
        <f>ROUND(I412*H412,2)</f>
        <v>0</v>
      </c>
      <c r="BL412" s="16" t="s">
        <v>130</v>
      </c>
      <c r="BM412" s="226" t="s">
        <v>827</v>
      </c>
    </row>
    <row r="413" s="2" customFormat="1" ht="16.5" customHeight="1">
      <c r="A413" s="37"/>
      <c r="B413" s="38"/>
      <c r="C413" s="214" t="s">
        <v>345</v>
      </c>
      <c r="D413" s="214" t="s">
        <v>126</v>
      </c>
      <c r="E413" s="215" t="s">
        <v>828</v>
      </c>
      <c r="F413" s="216" t="s">
        <v>829</v>
      </c>
      <c r="G413" s="217" t="s">
        <v>129</v>
      </c>
      <c r="H413" s="218">
        <v>250</v>
      </c>
      <c r="I413" s="219"/>
      <c r="J413" s="220">
        <f>ROUND(I413*H413,2)</f>
        <v>0</v>
      </c>
      <c r="K413" s="221"/>
      <c r="L413" s="43"/>
      <c r="M413" s="222" t="s">
        <v>1</v>
      </c>
      <c r="N413" s="223" t="s">
        <v>42</v>
      </c>
      <c r="O413" s="90"/>
      <c r="P413" s="224">
        <f>O413*H413</f>
        <v>0</v>
      </c>
      <c r="Q413" s="224">
        <v>0</v>
      </c>
      <c r="R413" s="224">
        <f>Q413*H413</f>
        <v>0</v>
      </c>
      <c r="S413" s="224">
        <v>0</v>
      </c>
      <c r="T413" s="225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26" t="s">
        <v>130</v>
      </c>
      <c r="AT413" s="226" t="s">
        <v>126</v>
      </c>
      <c r="AU413" s="226" t="s">
        <v>87</v>
      </c>
      <c r="AY413" s="16" t="s">
        <v>122</v>
      </c>
      <c r="BE413" s="227">
        <f>IF(N413="základní",J413,0)</f>
        <v>0</v>
      </c>
      <c r="BF413" s="227">
        <f>IF(N413="snížená",J413,0)</f>
        <v>0</v>
      </c>
      <c r="BG413" s="227">
        <f>IF(N413="zákl. přenesená",J413,0)</f>
        <v>0</v>
      </c>
      <c r="BH413" s="227">
        <f>IF(N413="sníž. přenesená",J413,0)</f>
        <v>0</v>
      </c>
      <c r="BI413" s="227">
        <f>IF(N413="nulová",J413,0)</f>
        <v>0</v>
      </c>
      <c r="BJ413" s="16" t="s">
        <v>85</v>
      </c>
      <c r="BK413" s="227">
        <f>ROUND(I413*H413,2)</f>
        <v>0</v>
      </c>
      <c r="BL413" s="16" t="s">
        <v>130</v>
      </c>
      <c r="BM413" s="226" t="s">
        <v>830</v>
      </c>
    </row>
    <row r="414" s="2" customFormat="1" ht="16.5" customHeight="1">
      <c r="A414" s="37"/>
      <c r="B414" s="38"/>
      <c r="C414" s="214" t="s">
        <v>831</v>
      </c>
      <c r="D414" s="214" t="s">
        <v>126</v>
      </c>
      <c r="E414" s="215" t="s">
        <v>832</v>
      </c>
      <c r="F414" s="216" t="s">
        <v>833</v>
      </c>
      <c r="G414" s="217" t="s">
        <v>129</v>
      </c>
      <c r="H414" s="218">
        <v>250</v>
      </c>
      <c r="I414" s="219"/>
      <c r="J414" s="220">
        <f>ROUND(I414*H414,2)</f>
        <v>0</v>
      </c>
      <c r="K414" s="221"/>
      <c r="L414" s="43"/>
      <c r="M414" s="222" t="s">
        <v>1</v>
      </c>
      <c r="N414" s="223" t="s">
        <v>42</v>
      </c>
      <c r="O414" s="90"/>
      <c r="P414" s="224">
        <f>O414*H414</f>
        <v>0</v>
      </c>
      <c r="Q414" s="224">
        <v>0</v>
      </c>
      <c r="R414" s="224">
        <f>Q414*H414</f>
        <v>0</v>
      </c>
      <c r="S414" s="224">
        <v>0</v>
      </c>
      <c r="T414" s="225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26" t="s">
        <v>130</v>
      </c>
      <c r="AT414" s="226" t="s">
        <v>126</v>
      </c>
      <c r="AU414" s="226" t="s">
        <v>87</v>
      </c>
      <c r="AY414" s="16" t="s">
        <v>122</v>
      </c>
      <c r="BE414" s="227">
        <f>IF(N414="základní",J414,0)</f>
        <v>0</v>
      </c>
      <c r="BF414" s="227">
        <f>IF(N414="snížená",J414,0)</f>
        <v>0</v>
      </c>
      <c r="BG414" s="227">
        <f>IF(N414="zákl. přenesená",J414,0)</f>
        <v>0</v>
      </c>
      <c r="BH414" s="227">
        <f>IF(N414="sníž. přenesená",J414,0)</f>
        <v>0</v>
      </c>
      <c r="BI414" s="227">
        <f>IF(N414="nulová",J414,0)</f>
        <v>0</v>
      </c>
      <c r="BJ414" s="16" t="s">
        <v>85</v>
      </c>
      <c r="BK414" s="227">
        <f>ROUND(I414*H414,2)</f>
        <v>0</v>
      </c>
      <c r="BL414" s="16" t="s">
        <v>130</v>
      </c>
      <c r="BM414" s="226" t="s">
        <v>834</v>
      </c>
    </row>
    <row r="415" s="2" customFormat="1" ht="16.5" customHeight="1">
      <c r="A415" s="37"/>
      <c r="B415" s="38"/>
      <c r="C415" s="214" t="s">
        <v>349</v>
      </c>
      <c r="D415" s="214" t="s">
        <v>126</v>
      </c>
      <c r="E415" s="215" t="s">
        <v>835</v>
      </c>
      <c r="F415" s="216" t="s">
        <v>836</v>
      </c>
      <c r="G415" s="217" t="s">
        <v>151</v>
      </c>
      <c r="H415" s="218">
        <v>2250</v>
      </c>
      <c r="I415" s="219"/>
      <c r="J415" s="220">
        <f>ROUND(I415*H415,2)</f>
        <v>0</v>
      </c>
      <c r="K415" s="221"/>
      <c r="L415" s="43"/>
      <c r="M415" s="222" t="s">
        <v>1</v>
      </c>
      <c r="N415" s="223" t="s">
        <v>42</v>
      </c>
      <c r="O415" s="90"/>
      <c r="P415" s="224">
        <f>O415*H415</f>
        <v>0</v>
      </c>
      <c r="Q415" s="224">
        <v>0</v>
      </c>
      <c r="R415" s="224">
        <f>Q415*H415</f>
        <v>0</v>
      </c>
      <c r="S415" s="224">
        <v>0</v>
      </c>
      <c r="T415" s="225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26" t="s">
        <v>130</v>
      </c>
      <c r="AT415" s="226" t="s">
        <v>126</v>
      </c>
      <c r="AU415" s="226" t="s">
        <v>87</v>
      </c>
      <c r="AY415" s="16" t="s">
        <v>122</v>
      </c>
      <c r="BE415" s="227">
        <f>IF(N415="základní",J415,0)</f>
        <v>0</v>
      </c>
      <c r="BF415" s="227">
        <f>IF(N415="snížená",J415,0)</f>
        <v>0</v>
      </c>
      <c r="BG415" s="227">
        <f>IF(N415="zákl. přenesená",J415,0)</f>
        <v>0</v>
      </c>
      <c r="BH415" s="227">
        <f>IF(N415="sníž. přenesená",J415,0)</f>
        <v>0</v>
      </c>
      <c r="BI415" s="227">
        <f>IF(N415="nulová",J415,0)</f>
        <v>0</v>
      </c>
      <c r="BJ415" s="16" t="s">
        <v>85</v>
      </c>
      <c r="BK415" s="227">
        <f>ROUND(I415*H415,2)</f>
        <v>0</v>
      </c>
      <c r="BL415" s="16" t="s">
        <v>130</v>
      </c>
      <c r="BM415" s="226" t="s">
        <v>837</v>
      </c>
    </row>
    <row r="416" s="2" customFormat="1" ht="16.5" customHeight="1">
      <c r="A416" s="37"/>
      <c r="B416" s="38"/>
      <c r="C416" s="214" t="s">
        <v>838</v>
      </c>
      <c r="D416" s="214" t="s">
        <v>126</v>
      </c>
      <c r="E416" s="215" t="s">
        <v>839</v>
      </c>
      <c r="F416" s="216" t="s">
        <v>840</v>
      </c>
      <c r="G416" s="217" t="s">
        <v>151</v>
      </c>
      <c r="H416" s="218">
        <v>1270</v>
      </c>
      <c r="I416" s="219"/>
      <c r="J416" s="220">
        <f>ROUND(I416*H416,2)</f>
        <v>0</v>
      </c>
      <c r="K416" s="221"/>
      <c r="L416" s="43"/>
      <c r="M416" s="222" t="s">
        <v>1</v>
      </c>
      <c r="N416" s="223" t="s">
        <v>42</v>
      </c>
      <c r="O416" s="90"/>
      <c r="P416" s="224">
        <f>O416*H416</f>
        <v>0</v>
      </c>
      <c r="Q416" s="224">
        <v>0</v>
      </c>
      <c r="R416" s="224">
        <f>Q416*H416</f>
        <v>0</v>
      </c>
      <c r="S416" s="224">
        <v>0</v>
      </c>
      <c r="T416" s="225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26" t="s">
        <v>130</v>
      </c>
      <c r="AT416" s="226" t="s">
        <v>126</v>
      </c>
      <c r="AU416" s="226" t="s">
        <v>87</v>
      </c>
      <c r="AY416" s="16" t="s">
        <v>122</v>
      </c>
      <c r="BE416" s="227">
        <f>IF(N416="základní",J416,0)</f>
        <v>0</v>
      </c>
      <c r="BF416" s="227">
        <f>IF(N416="snížená",J416,0)</f>
        <v>0</v>
      </c>
      <c r="BG416" s="227">
        <f>IF(N416="zákl. přenesená",J416,0)</f>
        <v>0</v>
      </c>
      <c r="BH416" s="227">
        <f>IF(N416="sníž. přenesená",J416,0)</f>
        <v>0</v>
      </c>
      <c r="BI416" s="227">
        <f>IF(N416="nulová",J416,0)</f>
        <v>0</v>
      </c>
      <c r="BJ416" s="16" t="s">
        <v>85</v>
      </c>
      <c r="BK416" s="227">
        <f>ROUND(I416*H416,2)</f>
        <v>0</v>
      </c>
      <c r="BL416" s="16" t="s">
        <v>130</v>
      </c>
      <c r="BM416" s="226" t="s">
        <v>841</v>
      </c>
    </row>
    <row r="417" s="2" customFormat="1" ht="16.5" customHeight="1">
      <c r="A417" s="37"/>
      <c r="B417" s="38"/>
      <c r="C417" s="214" t="s">
        <v>842</v>
      </c>
      <c r="D417" s="214" t="s">
        <v>126</v>
      </c>
      <c r="E417" s="215" t="s">
        <v>843</v>
      </c>
      <c r="F417" s="216" t="s">
        <v>844</v>
      </c>
      <c r="G417" s="217" t="s">
        <v>151</v>
      </c>
      <c r="H417" s="218">
        <v>300</v>
      </c>
      <c r="I417" s="219"/>
      <c r="J417" s="220">
        <f>ROUND(I417*H417,2)</f>
        <v>0</v>
      </c>
      <c r="K417" s="221"/>
      <c r="L417" s="43"/>
      <c r="M417" s="222" t="s">
        <v>1</v>
      </c>
      <c r="N417" s="223" t="s">
        <v>42</v>
      </c>
      <c r="O417" s="90"/>
      <c r="P417" s="224">
        <f>O417*H417</f>
        <v>0</v>
      </c>
      <c r="Q417" s="224">
        <v>0</v>
      </c>
      <c r="R417" s="224">
        <f>Q417*H417</f>
        <v>0</v>
      </c>
      <c r="S417" s="224">
        <v>0</v>
      </c>
      <c r="T417" s="225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26" t="s">
        <v>130</v>
      </c>
      <c r="AT417" s="226" t="s">
        <v>126</v>
      </c>
      <c r="AU417" s="226" t="s">
        <v>87</v>
      </c>
      <c r="AY417" s="16" t="s">
        <v>122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16" t="s">
        <v>85</v>
      </c>
      <c r="BK417" s="227">
        <f>ROUND(I417*H417,2)</f>
        <v>0</v>
      </c>
      <c r="BL417" s="16" t="s">
        <v>130</v>
      </c>
      <c r="BM417" s="226" t="s">
        <v>845</v>
      </c>
    </row>
    <row r="418" s="2" customFormat="1" ht="16.5" customHeight="1">
      <c r="A418" s="37"/>
      <c r="B418" s="38"/>
      <c r="C418" s="214" t="s">
        <v>846</v>
      </c>
      <c r="D418" s="214" t="s">
        <v>126</v>
      </c>
      <c r="E418" s="215" t="s">
        <v>847</v>
      </c>
      <c r="F418" s="216" t="s">
        <v>848</v>
      </c>
      <c r="G418" s="217" t="s">
        <v>151</v>
      </c>
      <c r="H418" s="218">
        <v>250</v>
      </c>
      <c r="I418" s="219"/>
      <c r="J418" s="220">
        <f>ROUND(I418*H418,2)</f>
        <v>0</v>
      </c>
      <c r="K418" s="221"/>
      <c r="L418" s="43"/>
      <c r="M418" s="222" t="s">
        <v>1</v>
      </c>
      <c r="N418" s="223" t="s">
        <v>42</v>
      </c>
      <c r="O418" s="90"/>
      <c r="P418" s="224">
        <f>O418*H418</f>
        <v>0</v>
      </c>
      <c r="Q418" s="224">
        <v>0</v>
      </c>
      <c r="R418" s="224">
        <f>Q418*H418</f>
        <v>0</v>
      </c>
      <c r="S418" s="224">
        <v>0</v>
      </c>
      <c r="T418" s="225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26" t="s">
        <v>130</v>
      </c>
      <c r="AT418" s="226" t="s">
        <v>126</v>
      </c>
      <c r="AU418" s="226" t="s">
        <v>87</v>
      </c>
      <c r="AY418" s="16" t="s">
        <v>122</v>
      </c>
      <c r="BE418" s="227">
        <f>IF(N418="základní",J418,0)</f>
        <v>0</v>
      </c>
      <c r="BF418" s="227">
        <f>IF(N418="snížená",J418,0)</f>
        <v>0</v>
      </c>
      <c r="BG418" s="227">
        <f>IF(N418="zákl. přenesená",J418,0)</f>
        <v>0</v>
      </c>
      <c r="BH418" s="227">
        <f>IF(N418="sníž. přenesená",J418,0)</f>
        <v>0</v>
      </c>
      <c r="BI418" s="227">
        <f>IF(N418="nulová",J418,0)</f>
        <v>0</v>
      </c>
      <c r="BJ418" s="16" t="s">
        <v>85</v>
      </c>
      <c r="BK418" s="227">
        <f>ROUND(I418*H418,2)</f>
        <v>0</v>
      </c>
      <c r="BL418" s="16" t="s">
        <v>130</v>
      </c>
      <c r="BM418" s="226" t="s">
        <v>849</v>
      </c>
    </row>
    <row r="419" s="2" customFormat="1" ht="16.5" customHeight="1">
      <c r="A419" s="37"/>
      <c r="B419" s="38"/>
      <c r="C419" s="214" t="s">
        <v>373</v>
      </c>
      <c r="D419" s="214" t="s">
        <v>126</v>
      </c>
      <c r="E419" s="215" t="s">
        <v>850</v>
      </c>
      <c r="F419" s="216" t="s">
        <v>851</v>
      </c>
      <c r="G419" s="217" t="s">
        <v>151</v>
      </c>
      <c r="H419" s="218">
        <v>300</v>
      </c>
      <c r="I419" s="219"/>
      <c r="J419" s="220">
        <f>ROUND(I419*H419,2)</f>
        <v>0</v>
      </c>
      <c r="K419" s="221"/>
      <c r="L419" s="43"/>
      <c r="M419" s="222" t="s">
        <v>1</v>
      </c>
      <c r="N419" s="223" t="s">
        <v>42</v>
      </c>
      <c r="O419" s="90"/>
      <c r="P419" s="224">
        <f>O419*H419</f>
        <v>0</v>
      </c>
      <c r="Q419" s="224">
        <v>0</v>
      </c>
      <c r="R419" s="224">
        <f>Q419*H419</f>
        <v>0</v>
      </c>
      <c r="S419" s="224">
        <v>0</v>
      </c>
      <c r="T419" s="225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26" t="s">
        <v>130</v>
      </c>
      <c r="AT419" s="226" t="s">
        <v>126</v>
      </c>
      <c r="AU419" s="226" t="s">
        <v>87</v>
      </c>
      <c r="AY419" s="16" t="s">
        <v>122</v>
      </c>
      <c r="BE419" s="227">
        <f>IF(N419="základní",J419,0)</f>
        <v>0</v>
      </c>
      <c r="BF419" s="227">
        <f>IF(N419="snížená",J419,0)</f>
        <v>0</v>
      </c>
      <c r="BG419" s="227">
        <f>IF(N419="zákl. přenesená",J419,0)</f>
        <v>0</v>
      </c>
      <c r="BH419" s="227">
        <f>IF(N419="sníž. přenesená",J419,0)</f>
        <v>0</v>
      </c>
      <c r="BI419" s="227">
        <f>IF(N419="nulová",J419,0)</f>
        <v>0</v>
      </c>
      <c r="BJ419" s="16" t="s">
        <v>85</v>
      </c>
      <c r="BK419" s="227">
        <f>ROUND(I419*H419,2)</f>
        <v>0</v>
      </c>
      <c r="BL419" s="16" t="s">
        <v>130</v>
      </c>
      <c r="BM419" s="226" t="s">
        <v>852</v>
      </c>
    </row>
    <row r="420" s="2" customFormat="1" ht="16.5" customHeight="1">
      <c r="A420" s="37"/>
      <c r="B420" s="38"/>
      <c r="C420" s="214" t="s">
        <v>853</v>
      </c>
      <c r="D420" s="214" t="s">
        <v>126</v>
      </c>
      <c r="E420" s="215" t="s">
        <v>854</v>
      </c>
      <c r="F420" s="216" t="s">
        <v>855</v>
      </c>
      <c r="G420" s="217" t="s">
        <v>151</v>
      </c>
      <c r="H420" s="218">
        <v>250</v>
      </c>
      <c r="I420" s="219"/>
      <c r="J420" s="220">
        <f>ROUND(I420*H420,2)</f>
        <v>0</v>
      </c>
      <c r="K420" s="221"/>
      <c r="L420" s="43"/>
      <c r="M420" s="222" t="s">
        <v>1</v>
      </c>
      <c r="N420" s="223" t="s">
        <v>42</v>
      </c>
      <c r="O420" s="90"/>
      <c r="P420" s="224">
        <f>O420*H420</f>
        <v>0</v>
      </c>
      <c r="Q420" s="224">
        <v>0</v>
      </c>
      <c r="R420" s="224">
        <f>Q420*H420</f>
        <v>0</v>
      </c>
      <c r="S420" s="224">
        <v>0</v>
      </c>
      <c r="T420" s="225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26" t="s">
        <v>130</v>
      </c>
      <c r="AT420" s="226" t="s">
        <v>126</v>
      </c>
      <c r="AU420" s="226" t="s">
        <v>87</v>
      </c>
      <c r="AY420" s="16" t="s">
        <v>122</v>
      </c>
      <c r="BE420" s="227">
        <f>IF(N420="základní",J420,0)</f>
        <v>0</v>
      </c>
      <c r="BF420" s="227">
        <f>IF(N420="snížená",J420,0)</f>
        <v>0</v>
      </c>
      <c r="BG420" s="227">
        <f>IF(N420="zákl. přenesená",J420,0)</f>
        <v>0</v>
      </c>
      <c r="BH420" s="227">
        <f>IF(N420="sníž. přenesená",J420,0)</f>
        <v>0</v>
      </c>
      <c r="BI420" s="227">
        <f>IF(N420="nulová",J420,0)</f>
        <v>0</v>
      </c>
      <c r="BJ420" s="16" t="s">
        <v>85</v>
      </c>
      <c r="BK420" s="227">
        <f>ROUND(I420*H420,2)</f>
        <v>0</v>
      </c>
      <c r="BL420" s="16" t="s">
        <v>130</v>
      </c>
      <c r="BM420" s="226" t="s">
        <v>856</v>
      </c>
    </row>
    <row r="421" s="12" customFormat="1" ht="25.92" customHeight="1">
      <c r="A421" s="12"/>
      <c r="B421" s="198"/>
      <c r="C421" s="199"/>
      <c r="D421" s="200" t="s">
        <v>76</v>
      </c>
      <c r="E421" s="201" t="s">
        <v>857</v>
      </c>
      <c r="F421" s="201" t="s">
        <v>858</v>
      </c>
      <c r="G421" s="199"/>
      <c r="H421" s="199"/>
      <c r="I421" s="202"/>
      <c r="J421" s="203">
        <f>BK421</f>
        <v>0</v>
      </c>
      <c r="K421" s="199"/>
      <c r="L421" s="204"/>
      <c r="M421" s="205"/>
      <c r="N421" s="206"/>
      <c r="O421" s="206"/>
      <c r="P421" s="207">
        <f>SUM(P422:P424)</f>
        <v>0</v>
      </c>
      <c r="Q421" s="206"/>
      <c r="R421" s="207">
        <f>SUM(R422:R424)</f>
        <v>0</v>
      </c>
      <c r="S421" s="206"/>
      <c r="T421" s="208">
        <f>SUM(T422:T424)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09" t="s">
        <v>136</v>
      </c>
      <c r="AT421" s="210" t="s">
        <v>76</v>
      </c>
      <c r="AU421" s="210" t="s">
        <v>77</v>
      </c>
      <c r="AY421" s="209" t="s">
        <v>122</v>
      </c>
      <c r="BK421" s="211">
        <f>SUM(BK422:BK424)</f>
        <v>0</v>
      </c>
    </row>
    <row r="422" s="2" customFormat="1" ht="16.5" customHeight="1">
      <c r="A422" s="37"/>
      <c r="B422" s="38"/>
      <c r="C422" s="214" t="s">
        <v>859</v>
      </c>
      <c r="D422" s="214" t="s">
        <v>126</v>
      </c>
      <c r="E422" s="215" t="s">
        <v>860</v>
      </c>
      <c r="F422" s="216" t="s">
        <v>861</v>
      </c>
      <c r="G422" s="217" t="s">
        <v>862</v>
      </c>
      <c r="H422" s="218">
        <v>250</v>
      </c>
      <c r="I422" s="219"/>
      <c r="J422" s="220">
        <f>ROUND(I422*H422,2)</f>
        <v>0</v>
      </c>
      <c r="K422" s="221"/>
      <c r="L422" s="43"/>
      <c r="M422" s="222" t="s">
        <v>1</v>
      </c>
      <c r="N422" s="223" t="s">
        <v>42</v>
      </c>
      <c r="O422" s="90"/>
      <c r="P422" s="224">
        <f>O422*H422</f>
        <v>0</v>
      </c>
      <c r="Q422" s="224">
        <v>0</v>
      </c>
      <c r="R422" s="224">
        <f>Q422*H422</f>
        <v>0</v>
      </c>
      <c r="S422" s="224">
        <v>0</v>
      </c>
      <c r="T422" s="225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26" t="s">
        <v>863</v>
      </c>
      <c r="AT422" s="226" t="s">
        <v>126</v>
      </c>
      <c r="AU422" s="226" t="s">
        <v>85</v>
      </c>
      <c r="AY422" s="16" t="s">
        <v>122</v>
      </c>
      <c r="BE422" s="227">
        <f>IF(N422="základní",J422,0)</f>
        <v>0</v>
      </c>
      <c r="BF422" s="227">
        <f>IF(N422="snížená",J422,0)</f>
        <v>0</v>
      </c>
      <c r="BG422" s="227">
        <f>IF(N422="zákl. přenesená",J422,0)</f>
        <v>0</v>
      </c>
      <c r="BH422" s="227">
        <f>IF(N422="sníž. přenesená",J422,0)</f>
        <v>0</v>
      </c>
      <c r="BI422" s="227">
        <f>IF(N422="nulová",J422,0)</f>
        <v>0</v>
      </c>
      <c r="BJ422" s="16" t="s">
        <v>85</v>
      </c>
      <c r="BK422" s="227">
        <f>ROUND(I422*H422,2)</f>
        <v>0</v>
      </c>
      <c r="BL422" s="16" t="s">
        <v>863</v>
      </c>
      <c r="BM422" s="226" t="s">
        <v>864</v>
      </c>
    </row>
    <row r="423" s="2" customFormat="1" ht="16.5" customHeight="1">
      <c r="A423" s="37"/>
      <c r="B423" s="38"/>
      <c r="C423" s="214" t="s">
        <v>865</v>
      </c>
      <c r="D423" s="214" t="s">
        <v>126</v>
      </c>
      <c r="E423" s="215" t="s">
        <v>866</v>
      </c>
      <c r="F423" s="216" t="s">
        <v>867</v>
      </c>
      <c r="G423" s="217" t="s">
        <v>862</v>
      </c>
      <c r="H423" s="218">
        <v>60</v>
      </c>
      <c r="I423" s="219"/>
      <c r="J423" s="220">
        <f>ROUND(I423*H423,2)</f>
        <v>0</v>
      </c>
      <c r="K423" s="221"/>
      <c r="L423" s="43"/>
      <c r="M423" s="222" t="s">
        <v>1</v>
      </c>
      <c r="N423" s="223" t="s">
        <v>42</v>
      </c>
      <c r="O423" s="90"/>
      <c r="P423" s="224">
        <f>O423*H423</f>
        <v>0</v>
      </c>
      <c r="Q423" s="224">
        <v>0</v>
      </c>
      <c r="R423" s="224">
        <f>Q423*H423</f>
        <v>0</v>
      </c>
      <c r="S423" s="224">
        <v>0</v>
      </c>
      <c r="T423" s="225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26" t="s">
        <v>863</v>
      </c>
      <c r="AT423" s="226" t="s">
        <v>126</v>
      </c>
      <c r="AU423" s="226" t="s">
        <v>85</v>
      </c>
      <c r="AY423" s="16" t="s">
        <v>122</v>
      </c>
      <c r="BE423" s="227">
        <f>IF(N423="základní",J423,0)</f>
        <v>0</v>
      </c>
      <c r="BF423" s="227">
        <f>IF(N423="snížená",J423,0)</f>
        <v>0</v>
      </c>
      <c r="BG423" s="227">
        <f>IF(N423="zákl. přenesená",J423,0)</f>
        <v>0</v>
      </c>
      <c r="BH423" s="227">
        <f>IF(N423="sníž. přenesená",J423,0)</f>
        <v>0</v>
      </c>
      <c r="BI423" s="227">
        <f>IF(N423="nulová",J423,0)</f>
        <v>0</v>
      </c>
      <c r="BJ423" s="16" t="s">
        <v>85</v>
      </c>
      <c r="BK423" s="227">
        <f>ROUND(I423*H423,2)</f>
        <v>0</v>
      </c>
      <c r="BL423" s="16" t="s">
        <v>863</v>
      </c>
      <c r="BM423" s="226" t="s">
        <v>868</v>
      </c>
    </row>
    <row r="424" s="2" customFormat="1" ht="16.5" customHeight="1">
      <c r="A424" s="37"/>
      <c r="B424" s="38"/>
      <c r="C424" s="214" t="s">
        <v>604</v>
      </c>
      <c r="D424" s="214" t="s">
        <v>126</v>
      </c>
      <c r="E424" s="215" t="s">
        <v>869</v>
      </c>
      <c r="F424" s="216" t="s">
        <v>870</v>
      </c>
      <c r="G424" s="217" t="s">
        <v>862</v>
      </c>
      <c r="H424" s="218">
        <v>75</v>
      </c>
      <c r="I424" s="219"/>
      <c r="J424" s="220">
        <f>ROUND(I424*H424,2)</f>
        <v>0</v>
      </c>
      <c r="K424" s="221"/>
      <c r="L424" s="43"/>
      <c r="M424" s="222" t="s">
        <v>1</v>
      </c>
      <c r="N424" s="223" t="s">
        <v>42</v>
      </c>
      <c r="O424" s="90"/>
      <c r="P424" s="224">
        <f>O424*H424</f>
        <v>0</v>
      </c>
      <c r="Q424" s="224">
        <v>0</v>
      </c>
      <c r="R424" s="224">
        <f>Q424*H424</f>
        <v>0</v>
      </c>
      <c r="S424" s="224">
        <v>0</v>
      </c>
      <c r="T424" s="225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26" t="s">
        <v>863</v>
      </c>
      <c r="AT424" s="226" t="s">
        <v>126</v>
      </c>
      <c r="AU424" s="226" t="s">
        <v>85</v>
      </c>
      <c r="AY424" s="16" t="s">
        <v>122</v>
      </c>
      <c r="BE424" s="227">
        <f>IF(N424="základní",J424,0)</f>
        <v>0</v>
      </c>
      <c r="BF424" s="227">
        <f>IF(N424="snížená",J424,0)</f>
        <v>0</v>
      </c>
      <c r="BG424" s="227">
        <f>IF(N424="zákl. přenesená",J424,0)</f>
        <v>0</v>
      </c>
      <c r="BH424" s="227">
        <f>IF(N424="sníž. přenesená",J424,0)</f>
        <v>0</v>
      </c>
      <c r="BI424" s="227">
        <f>IF(N424="nulová",J424,0)</f>
        <v>0</v>
      </c>
      <c r="BJ424" s="16" t="s">
        <v>85</v>
      </c>
      <c r="BK424" s="227">
        <f>ROUND(I424*H424,2)</f>
        <v>0</v>
      </c>
      <c r="BL424" s="16" t="s">
        <v>863</v>
      </c>
      <c r="BM424" s="226" t="s">
        <v>871</v>
      </c>
    </row>
    <row r="425" s="12" customFormat="1" ht="25.92" customHeight="1">
      <c r="A425" s="12"/>
      <c r="B425" s="198"/>
      <c r="C425" s="199"/>
      <c r="D425" s="200" t="s">
        <v>76</v>
      </c>
      <c r="E425" s="201" t="s">
        <v>872</v>
      </c>
      <c r="F425" s="201" t="s">
        <v>873</v>
      </c>
      <c r="G425" s="199"/>
      <c r="H425" s="199"/>
      <c r="I425" s="202"/>
      <c r="J425" s="203">
        <f>BK425</f>
        <v>0</v>
      </c>
      <c r="K425" s="199"/>
      <c r="L425" s="204"/>
      <c r="M425" s="205"/>
      <c r="N425" s="206"/>
      <c r="O425" s="206"/>
      <c r="P425" s="207">
        <f>P426</f>
        <v>0</v>
      </c>
      <c r="Q425" s="206"/>
      <c r="R425" s="207">
        <f>R426</f>
        <v>0</v>
      </c>
      <c r="S425" s="206"/>
      <c r="T425" s="208">
        <f>T426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09" t="s">
        <v>874</v>
      </c>
      <c r="AT425" s="210" t="s">
        <v>76</v>
      </c>
      <c r="AU425" s="210" t="s">
        <v>77</v>
      </c>
      <c r="AY425" s="209" t="s">
        <v>122</v>
      </c>
      <c r="BK425" s="211">
        <f>BK426</f>
        <v>0</v>
      </c>
    </row>
    <row r="426" s="12" customFormat="1" ht="22.8" customHeight="1">
      <c r="A426" s="12"/>
      <c r="B426" s="198"/>
      <c r="C426" s="199"/>
      <c r="D426" s="200" t="s">
        <v>76</v>
      </c>
      <c r="E426" s="212" t="s">
        <v>875</v>
      </c>
      <c r="F426" s="212" t="s">
        <v>876</v>
      </c>
      <c r="G426" s="199"/>
      <c r="H426" s="199"/>
      <c r="I426" s="202"/>
      <c r="J426" s="213">
        <f>BK426</f>
        <v>0</v>
      </c>
      <c r="K426" s="199"/>
      <c r="L426" s="204"/>
      <c r="M426" s="205"/>
      <c r="N426" s="206"/>
      <c r="O426" s="206"/>
      <c r="P426" s="207">
        <f>P427</f>
        <v>0</v>
      </c>
      <c r="Q426" s="206"/>
      <c r="R426" s="207">
        <f>R427</f>
        <v>0</v>
      </c>
      <c r="S426" s="206"/>
      <c r="T426" s="208">
        <f>T427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09" t="s">
        <v>874</v>
      </c>
      <c r="AT426" s="210" t="s">
        <v>76</v>
      </c>
      <c r="AU426" s="210" t="s">
        <v>85</v>
      </c>
      <c r="AY426" s="209" t="s">
        <v>122</v>
      </c>
      <c r="BK426" s="211">
        <f>BK427</f>
        <v>0</v>
      </c>
    </row>
    <row r="427" s="2" customFormat="1" ht="16.5" customHeight="1">
      <c r="A427" s="37"/>
      <c r="B427" s="38"/>
      <c r="C427" s="214" t="s">
        <v>877</v>
      </c>
      <c r="D427" s="214" t="s">
        <v>126</v>
      </c>
      <c r="E427" s="215" t="s">
        <v>878</v>
      </c>
      <c r="F427" s="216" t="s">
        <v>879</v>
      </c>
      <c r="G427" s="217" t="s">
        <v>880</v>
      </c>
      <c r="H427" s="218">
        <v>10</v>
      </c>
      <c r="I427" s="219"/>
      <c r="J427" s="220">
        <f>ROUND(I427*H427,2)</f>
        <v>0</v>
      </c>
      <c r="K427" s="221"/>
      <c r="L427" s="43"/>
      <c r="M427" s="262" t="s">
        <v>1</v>
      </c>
      <c r="N427" s="263" t="s">
        <v>42</v>
      </c>
      <c r="O427" s="264"/>
      <c r="P427" s="265">
        <f>O427*H427</f>
        <v>0</v>
      </c>
      <c r="Q427" s="265">
        <v>0</v>
      </c>
      <c r="R427" s="265">
        <f>Q427*H427</f>
        <v>0</v>
      </c>
      <c r="S427" s="265">
        <v>0</v>
      </c>
      <c r="T427" s="266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26" t="s">
        <v>136</v>
      </c>
      <c r="AT427" s="226" t="s">
        <v>126</v>
      </c>
      <c r="AU427" s="226" t="s">
        <v>87</v>
      </c>
      <c r="AY427" s="16" t="s">
        <v>122</v>
      </c>
      <c r="BE427" s="227">
        <f>IF(N427="základní",J427,0)</f>
        <v>0</v>
      </c>
      <c r="BF427" s="227">
        <f>IF(N427="snížená",J427,0)</f>
        <v>0</v>
      </c>
      <c r="BG427" s="227">
        <f>IF(N427="zákl. přenesená",J427,0)</f>
        <v>0</v>
      </c>
      <c r="BH427" s="227">
        <f>IF(N427="sníž. přenesená",J427,0)</f>
        <v>0</v>
      </c>
      <c r="BI427" s="227">
        <f>IF(N427="nulová",J427,0)</f>
        <v>0</v>
      </c>
      <c r="BJ427" s="16" t="s">
        <v>85</v>
      </c>
      <c r="BK427" s="227">
        <f>ROUND(I427*H427,2)</f>
        <v>0</v>
      </c>
      <c r="BL427" s="16" t="s">
        <v>136</v>
      </c>
      <c r="BM427" s="226" t="s">
        <v>881</v>
      </c>
    </row>
    <row r="428" s="2" customFormat="1" ht="6.96" customHeight="1">
      <c r="A428" s="37"/>
      <c r="B428" s="65"/>
      <c r="C428" s="66"/>
      <c r="D428" s="66"/>
      <c r="E428" s="66"/>
      <c r="F428" s="66"/>
      <c r="G428" s="66"/>
      <c r="H428" s="66"/>
      <c r="I428" s="66"/>
      <c r="J428" s="66"/>
      <c r="K428" s="66"/>
      <c r="L428" s="43"/>
      <c r="M428" s="37"/>
      <c r="O428" s="37"/>
      <c r="P428" s="37"/>
      <c r="Q428" s="37"/>
      <c r="R428" s="37"/>
      <c r="S428" s="37"/>
      <c r="T428" s="37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</row>
  </sheetData>
  <sheetProtection sheet="1" autoFilter="0" formatColumns="0" formatRows="0" objects="1" scenarios="1" spinCount="100000" saltValue="1DUMVxU/yQ4ZnzCG2+2QXoKfhtmANq9Q5eY1366yfcN/mM8DsF+MLKaWSvt0XeTZz5pwLKKH+OdMyDYuGwWDPQ==" hashValue="8DrQ4M2nsVKb9Ol/3MMNffC9N7VpbgkR8o5oCaFU7PffkviIYvsgHfhryacvV+Am5paEnNqicrb5xXtzS90IRw==" algorithmName="SHA-512" password="CC35"/>
  <autoFilter ref="C126:K427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DESKTOP-CHHLHNC\Jirka</dc:creator>
  <cp:lastModifiedBy>DESKTOP-CHHLHNC\Jirka</cp:lastModifiedBy>
  <dcterms:created xsi:type="dcterms:W3CDTF">2023-10-12T08:35:45Z</dcterms:created>
  <dcterms:modified xsi:type="dcterms:W3CDTF">2023-10-12T08:35:48Z</dcterms:modified>
</cp:coreProperties>
</file>