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310.1 - splaškové..." sheetId="2" r:id="rId2"/>
    <sheet name="02 - SO 310.2 - splaškové..." sheetId="3" r:id="rId3"/>
    <sheet name="111 - VRN - Vedlejší rozp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'01 - SO 310.1 - splaškové...'!$C$88:$K$479</definedName>
    <definedName name="_xlnm.Print_Area" localSheetId="1">'01 - SO 310.1 - splaškové...'!$C$4:$J$39,'01 - SO 310.1 - splaškové...'!$C$45:$J$70,'01 - SO 310.1 - splaškové...'!$C$76:$K$479</definedName>
    <definedName name="_xlnm._FilterDatabase" localSheetId="2" hidden="1">'02 - SO 310.2 - splaškové...'!$C$88:$K$429</definedName>
    <definedName name="_xlnm.Print_Area" localSheetId="2">'02 - SO 310.2 - splaškové...'!$C$4:$J$39,'02 - SO 310.2 - splaškové...'!$C$45:$J$70,'02 - SO 310.2 - splaškové...'!$C$76:$K$429</definedName>
    <definedName name="_xlnm._FilterDatabase" localSheetId="3" hidden="1">'111 - VRN - Vedlejší rozp...'!$C$85:$K$139</definedName>
    <definedName name="_xlnm.Print_Area" localSheetId="3">'111 - VRN - Vedlejší rozp...'!$C$4:$J$39,'111 - VRN - Vedlejší rozp...'!$C$45:$J$67,'111 - VRN - Vedlejší rozp...'!$C$73:$K$139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SO 310.1 - splaškové...'!$88:$88</definedName>
    <definedName name="_xlnm.Print_Titles" localSheetId="2">'02 - SO 310.2 - splaškové...'!$88:$88</definedName>
    <definedName name="_xlnm.Print_Titles" localSheetId="3">'111 - VRN - Vedlejší rozp...'!$85:$85</definedName>
  </definedNames>
  <calcPr fullCalcOnLoad="1"/>
</workbook>
</file>

<file path=xl/sharedStrings.xml><?xml version="1.0" encoding="utf-8"?>
<sst xmlns="http://schemas.openxmlformats.org/spreadsheetml/2006/main" count="7383" uniqueCount="1086">
  <si>
    <t>Export Komplet</t>
  </si>
  <si>
    <t>VZ</t>
  </si>
  <si>
    <t>2.0</t>
  </si>
  <si>
    <t>ZAMOK</t>
  </si>
  <si>
    <t>False</t>
  </si>
  <si>
    <t>{6edafca2-9321-4c34-a3cc-5f2ab8da8b83}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</si>
  <si>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</si>
  <si>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</si>
  <si>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</si>
  <si>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</si>
  <si>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</si>
  <si>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</si>
  <si>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</si>
  <si>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</si>
  <si>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201710520-VOLG-pr_II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</si>
  <si>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</si>
  <si>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</si>
  <si>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Volgogradská ulice, Liberec, Prodloužení splaškové kanalizace</t>
  </si>
  <si>
    <t>KSO:</t>
  </si>
  <si>
    <t>827 21 51</t>
  </si>
  <si>
    <t>CC-CZ:</t>
  </si>
  <si>
    <t>22231</t>
  </si>
  <si>
    <t>Místo:</t>
  </si>
  <si>
    <t>Liberec</t>
  </si>
  <si>
    <t>Datum:</t>
  </si>
  <si>
    <t>21. 10. 2021</t>
  </si>
  <si>
    <t>Zadavatel:</t>
  </si>
  <si>
    <t>IČ:</t>
  </si>
  <si>
    <t>00262978</t>
  </si>
  <si>
    <t>Statutární město Liberec</t>
  </si>
  <si>
    <t>DIČ:</t>
  </si>
  <si>
    <t>CZ00262978</t>
  </si>
  <si>
    <t>Uchazeč:</t>
  </si>
  <si>
    <t>Vyplň údaj</t>
  </si>
  <si>
    <t>Projektant:</t>
  </si>
  <si>
    <t>27497763</t>
  </si>
  <si>
    <t>SNOWPLAN, spol. s r.o.</t>
  </si>
  <si>
    <t>CZ27497763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</si>
  <si>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</si>
  <si>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</si>
  <si>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</si>
  <si>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</si>
  <si>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</si>
  <si>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</si>
  <si>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</si>
  <si>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</si>
  <si>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</si>
  <si>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</si>
  <si>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</si>
  <si>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</si>
  <si>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</si>
  <si>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</si>
  <si>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</si>
  <si>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</si>
  <si>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</si>
  <si>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</si>
  <si>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</si>
  <si>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</si>
  <si>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</si>
  <si>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</si>
  <si>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</si>
  <si>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</si>
  <si>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</si>
  <si>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</si>
  <si>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</si>
  <si>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</si>
  <si>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</si>
  <si>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</si>
  <si>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</si>
  <si>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</si>
  <si>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</si>
  <si>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</si>
  <si>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</si>
  <si>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</si>
  <si>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</si>
  <si>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</si>
  <si>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</si>
  <si>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</si>
  <si>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</si>
  <si>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</si>
  <si>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</si>
  <si>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</si>
  <si>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01</t>
  </si>
  <si>
    <t>SO 310.1 - splaškové kanalizační přípojky - II.etapa</t>
  </si>
  <si>
    <t>STA</t>
  </si>
  <si>
    <t>1</t>
  </si>
  <si>
    <t>{43926a03-ea48-468a-a49c-2357b5d2d757}</t>
  </si>
  <si>
    <t>2</t>
  </si>
  <si>
    <t>02</t>
  </si>
  <si>
    <t>SO 310.2 - splaškové kanalizační přípojky - II.etapa</t>
  </si>
  <si>
    <t>{3a584b6d-07af-4f73-917f-66832238305d}</t>
  </si>
  <si>
    <t>111</t>
  </si>
  <si>
    <t>VRN - Vedlejší rozpočtové náklady</t>
  </si>
  <si>
    <t>{9e1fa016-d718-47f2-83a3-1786baa17504}</t>
  </si>
  <si>
    <t>KRYCÍ LIST SOUPISU PRACÍ</t>
  </si>
  <si>
    <t>Objekt:</t>
  </si>
  <si>
    <t>01 - SO 310.1 - splaškové kanalizační přípojky - II.etapa</t>
  </si>
  <si>
    <t>SNOWPLAN, spol. s r.o. - Pavel Nezbeda Javůrek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</si>
  <si>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</si>
  <si>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</si>
  <si>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</si>
  <si>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</si>
  <si>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</si>
  <si>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</si>
  <si>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</si>
  <si>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</si>
  <si>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</si>
  <si>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</si>
  <si>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</si>
  <si>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</si>
  <si>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</si>
  <si>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</si>
  <si>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</si>
  <si>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</si>
  <si>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</si>
  <si>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</si>
  <si>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</si>
  <si>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</si>
  <si>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</si>
  <si>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</si>
  <si>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</si>
  <si>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</si>
  <si>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</si>
  <si>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</si>
  <si>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</si>
  <si>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</si>
  <si>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</si>
  <si>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</si>
  <si>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</si>
  <si>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</si>
  <si>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113107162</t>
  </si>
  <si>
    <t>Odstranění podkladu z kameniva drceného tl přes 100 do 200 mm strojně pl přes 50 do 200 m2</t>
  </si>
  <si>
    <t>m2</t>
  </si>
  <si>
    <t>CS ÚRS 2023 02</t>
  </si>
  <si>
    <t>4</t>
  </si>
  <si>
    <t>-175441635</t>
  </si>
  <si>
    <t>PP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</si>
  <si>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</si>
  <si>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Online PSC</t>
  </si>
  <si>
    <t>https://podminky.urs.cz/item/CS_URS_2023_02/113107162</t>
  </si>
  <si>
    <t>VV</t>
  </si>
  <si>
    <t>"asfalt kom" (34,3*1,0)+(1,0*2,0+1,0*1,0)*6,0</t>
  </si>
  <si>
    <t>"asfalt chodník" 5,4*1,0</t>
  </si>
  <si>
    <t>Mezisoučet</t>
  </si>
  <si>
    <t>3</t>
  </si>
  <si>
    <t>113107181</t>
  </si>
  <si>
    <t>Odstranění podkladu živičného tl do 50 mm strojně pl přes 50 do 200 m2</t>
  </si>
  <si>
    <t>2034213506</t>
  </si>
  <si>
    <t>Odstranění podkladů nebo krytů strojně plochy jednotlivě přes 50 m2 do 200 m2 s přemístěním hmot na skládku na vzdálenost do 20 m nebo s naložením na dopravní prostředek živičných, o tl. vrstvy do 50 mm</t>
  </si>
  <si>
    <t>https://podminky.urs.cz/item/CS_URS_2023_02/113107181</t>
  </si>
  <si>
    <t>"asfalt kom" (34,3*2,0)+(1,5*3,0+1,5*2,0)*6,0</t>
  </si>
  <si>
    <t>"asfalt chodník" 5,4*2,0+5,4*1,0</t>
  </si>
  <si>
    <t>113107182</t>
  </si>
  <si>
    <t>Odstranění podkladu živičného tl přes 50 do 100 mm strojně pl přes 50 do 200 m2</t>
  </si>
  <si>
    <t>1366482802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</si>
  <si>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</si>
  <si>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https://podminky.urs.cz/item/CS_URS_2023_02/113107182</t>
  </si>
  <si>
    <t>113151111</t>
  </si>
  <si>
    <t>Rozebrání zpevněných ploch ze silničních dílců</t>
  </si>
  <si>
    <t>1759848404</t>
  </si>
  <si>
    <t>Rozebírání zpevněných ploch s přemístěním na skládku na vzdálenost do 20 m nebo s naložením na dopravní prostředek ze silničních panelů</t>
  </si>
  <si>
    <t>https://podminky.urs.cz/item/CS_URS_2023_02/113151111</t>
  </si>
  <si>
    <t>(3,0*2,0)*6,0</t>
  </si>
  <si>
    <t>5</t>
  </si>
  <si>
    <t>113153111-R</t>
  </si>
  <si>
    <t>Odstranění podkladů zpevněných ploch z kameniva stabilizovaného cementem</t>
  </si>
  <si>
    <t>-1260083812</t>
  </si>
  <si>
    <t>Odstranění podkladů zpevněných ploch s přemístěním na skládku na vzdálenost do 20 m nebo s naložením na dopravní prostředek ze štěrkopísku stabilizovaného cementem</t>
  </si>
  <si>
    <t>6</t>
  </si>
  <si>
    <t>113202111</t>
  </si>
  <si>
    <t>Vytrhání obrub krajníků obrubníků stojatých</t>
  </si>
  <si>
    <t>m</t>
  </si>
  <si>
    <t>1041177039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</si>
  <si>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</si>
  <si>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</si>
  <si>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>7</t>
  </si>
  <si>
    <t>115101203</t>
  </si>
  <si>
    <t>Čerpání vody na dopravní výšku do 10 m průměrný přítok přes 1 000 do 2 000 l/min</t>
  </si>
  <si>
    <t>hod</t>
  </si>
  <si>
    <t>-1835522469</t>
  </si>
  <si>
    <t>Čerpání vody na dopravní výšku do 10 m s uvažovaným průměrným přítokem přes 1 000 do 2 000 l/min</t>
  </si>
  <si>
    <t>https://podminky.urs.cz/item/CS_URS_2023_02/115101203</t>
  </si>
  <si>
    <t>"předpoklad" 30,0*12,0</t>
  </si>
  <si>
    <t>8</t>
  </si>
  <si>
    <t>115101303</t>
  </si>
  <si>
    <t>Pohotovost čerpací soupravy pro dopravní výšku do 10 m přítok přes 1 000 do 2 000 l/min</t>
  </si>
  <si>
    <t>den</t>
  </si>
  <si>
    <t>195663311</t>
  </si>
  <si>
    <t>Pohotovost záložní čerpací soupravy pro dopravní výšku do 10 m s uvažovaným průměrným přítokem přes 1 000 do 2 000 l/min</t>
  </si>
  <si>
    <t>https://podminky.urs.cz/item/CS_URS_2023_02/115101303</t>
  </si>
  <si>
    <t>"předpoklad" 30,0</t>
  </si>
  <si>
    <t>9</t>
  </si>
  <si>
    <t>119001405</t>
  </si>
  <si>
    <t>Dočasné zajištění potrubí z PE DN do 200 mm</t>
  </si>
  <si>
    <t>1417625923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</si>
  <si>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</si>
  <si>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https://podminky.urs.cz/item/CS_URS_2023_02/119001405</t>
  </si>
  <si>
    <t>10</t>
  </si>
  <si>
    <t>119001421</t>
  </si>
  <si>
    <t>Dočasné zajištění kabelů a kabelových tratí ze 3 volně ložených kabelů</t>
  </si>
  <si>
    <t>-214076949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</si>
  <si>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</si>
  <si>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https://podminky.urs.cz/item/CS_URS_2023_02/119001421</t>
  </si>
  <si>
    <t>11</t>
  </si>
  <si>
    <t>132254202</t>
  </si>
  <si>
    <t>Hloubení zapažených rýh š do 2000 mm v hornině třídy těžitelnosti I skupiny 3 objem do 50 m3</t>
  </si>
  <si>
    <t>m3</t>
  </si>
  <si>
    <t>-704274116</t>
  </si>
  <si>
    <t>Hloubení zapažených rýh šířky přes 800 do 2 000 mm strojně s urovnáním dna do předepsaného profilu a spádu v hornině třídy těžitelnosti I skupiny 3 přes 20 do 50 m3</t>
  </si>
  <si>
    <t>https://podminky.urs.cz/item/CS_URS_2023_02/132254202</t>
  </si>
  <si>
    <t>"pr.hl.DN150" 2,225</t>
  </si>
  <si>
    <t>"DN150" 48,2*1,0*2,225</t>
  </si>
  <si>
    <t>"rozšíření koryto" ((1,0*1,0*1,77)+(1,0*2,0*1,77))*6,0</t>
  </si>
  <si>
    <t>"asfalt kom" -((34,3*1,0*0,44)+(1,0*2,0*0,44)+(1,0*1,0*0,44))</t>
  </si>
  <si>
    <t>"asfalt chodník" -(5,4*1,0*0,3)</t>
  </si>
  <si>
    <t>"koryto" -((1,8*1,0*1,5)*6,0)</t>
  </si>
  <si>
    <t>"hloubení rýh 45%" 104,873*0,45</t>
  </si>
  <si>
    <t>12</t>
  </si>
  <si>
    <t>132354202</t>
  </si>
  <si>
    <t>Hloubení zapažených rýh š do 2000 mm v hornině třídy těžitelnosti II skupiny 4 objem do 50 m3</t>
  </si>
  <si>
    <t>1407017675</t>
  </si>
  <si>
    <t>Hloubení zapažených rýh šířky přes 800 do 2 000 mm strojně s urovnáním dna do předepsaného profilu a spádu v hornině třídy těžitelnosti II skupiny 4 přes 20 do 50 m3</t>
  </si>
  <si>
    <t>https://podminky.urs.cz/item/CS_URS_2023_02/132354202</t>
  </si>
  <si>
    <t>13</t>
  </si>
  <si>
    <t>132454201</t>
  </si>
  <si>
    <t>Hloubení zapažených rýh š do 2000 mm v hornině třídy těžitelnosti II skupiny 5 objem do 20 m3</t>
  </si>
  <si>
    <t>-635237454</t>
  </si>
  <si>
    <t>Hloubení zapažených rýh šířky přes 800 do 2 000 mm strojně s urovnáním dna do předepsaného profilu a spádu v hornině třídy těžitelnosti II skupiny 5 do 20 m3</t>
  </si>
  <si>
    <t>https://podminky.urs.cz/item/CS_URS_2023_02/132454201</t>
  </si>
  <si>
    <t>"hloubení rýh 10%" 104,873*0,10</t>
  </si>
  <si>
    <t>14</t>
  </si>
  <si>
    <t>151101102</t>
  </si>
  <si>
    <t>Zřízení příložného pažení a rozepření stěn rýh hl přes 2 do 4 m</t>
  </si>
  <si>
    <t>1592797161</t>
  </si>
  <si>
    <t>Zřízení pažení a rozepření stěn rýh pro podzemní vedení příložné pro jakoukoliv mezerovitost, hloubky přes 2 do 4 m</t>
  </si>
  <si>
    <t>https://podminky.urs.cz/item/CS_URS_2023_02/151101102</t>
  </si>
  <si>
    <t>"DN150" (48,2*2,0*2,225)-((1,8*2,0*2,225)*6,0)</t>
  </si>
  <si>
    <t>"rozšíření koryto" ((3,0*1,77)+(3,0*1,77))*6,0</t>
  </si>
  <si>
    <t>151101112</t>
  </si>
  <si>
    <t>Odstranění příložného pažení a rozepření stěn rýh hl přes 2 do 4 m</t>
  </si>
  <si>
    <t>-1044604299</t>
  </si>
  <si>
    <t>Odstranění pažení a rozepření stěn rýh pro podzemní vedení s uložením materiálu na vzdálenost do 3 m od kraje výkopu příložné, hloubky přes 2 do 4 m</t>
  </si>
  <si>
    <t>https://podminky.urs.cz/item/CS_URS_2023_02/151101112</t>
  </si>
  <si>
    <t>16</t>
  </si>
  <si>
    <t>162351103</t>
  </si>
  <si>
    <t>Vodorovné přemístění přes 50 do 500 m výkopku/sypaniny z horniny třídy těžitelnosti I skupiny 1 až 3</t>
  </si>
  <si>
    <t>569554391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</si>
  <si>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</si>
  <si>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https://podminky.urs.cz/item/CS_URS_2023_02/162351103</t>
  </si>
  <si>
    <t>"odvoz na mezideponii"</t>
  </si>
  <si>
    <t>"zpětný zásyp" 34,933</t>
  </si>
  <si>
    <t>"odvoz z mezideponie"</t>
  </si>
  <si>
    <t>17</t>
  </si>
  <si>
    <t>162651111</t>
  </si>
  <si>
    <t>Vodorovné přemístění přes 3 000 do 4000 m výkopku/sypaniny z horniny třídy těžitelnosti I skupiny 1 až 3</t>
  </si>
  <si>
    <t>517070272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</si>
  <si>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</si>
  <si>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https://podminky.urs.cz/item/CS_URS_2023_02/162651111</t>
  </si>
  <si>
    <t>"odvoz na skládku 4 km"</t>
  </si>
  <si>
    <t>"zpětný zásyp" -34,933</t>
  </si>
  <si>
    <t>18</t>
  </si>
  <si>
    <t>162651131</t>
  </si>
  <si>
    <t>Vodorovné přemístění přes 3 000 do 4000 m výkopku/sypaniny z horniny třídy těžitelnosti II skupiny 4 a 5</t>
  </si>
  <si>
    <t>658432219</t>
  </si>
  <si>
    <t>Vodorovné přemístění výkopku nebo sypaniny po suchu na obvyklém dopravním prostředku, bez naložení výkopku, avšak se složením bez rozhrnutí z horniny třídy těžitelnosti II skupiny 4 a 5 na vzdálenost přes 3 000 do 4 000 m</t>
  </si>
  <si>
    <t>https://podminky.urs.cz/item/CS_URS_2023_02/162651131</t>
  </si>
  <si>
    <t>"hloubení rýh 55%" 104,873*0,55</t>
  </si>
  <si>
    <t>19</t>
  </si>
  <si>
    <t>167151111</t>
  </si>
  <si>
    <t>Nakládání výkopku z hornin třídy těžitelnosti I skupiny 1 až 3 přes 100 m3</t>
  </si>
  <si>
    <t>1946483184</t>
  </si>
  <si>
    <t>Nakládání, skládání a překládání neulehlého výkopku nebo sypaniny strojně nakládání, množství přes 100 m3, z hornin třídy těžitelnosti I, skupiny 1 až 3</t>
  </si>
  <si>
    <t>https://podminky.urs.cz/item/CS_URS_2023_02/167151111</t>
  </si>
  <si>
    <t>20</t>
  </si>
  <si>
    <t>171201221</t>
  </si>
  <si>
    <t>Poplatek za uložení na skládce (skládkovné) zeminy a kamení kód odpadu 17 05 04</t>
  </si>
  <si>
    <t>t</t>
  </si>
  <si>
    <t>98701756</t>
  </si>
  <si>
    <t>Poplatek za uložení stavebního odpadu na skládce (skládkovné) zeminy a kamení zatříděného do Katalogu odpadů pod kódem 17 05 04</t>
  </si>
  <si>
    <t>https://podminky.urs.cz/item/CS_URS_2023_02/171201221</t>
  </si>
  <si>
    <t>"měrná hmotnost 1,8 CÚ2023" 70,6*1,8</t>
  </si>
  <si>
    <t>171251101</t>
  </si>
  <si>
    <t>Uložení sypaniny do násypů nezhutněných strojně</t>
  </si>
  <si>
    <t>-1026678682</t>
  </si>
  <si>
    <t>Uložení sypanin do násypů strojně s rozprostřením sypaniny ve vrstvách a s hrubým urovnáním nezhutněných jakékoliv třídy těžitelnosti</t>
  </si>
  <si>
    <t>https://podminky.urs.cz/item/CS_URS_2023_02/171251101</t>
  </si>
  <si>
    <t>"přebytečný výkopek" 12,26+57,68</t>
  </si>
  <si>
    <t>22</t>
  </si>
  <si>
    <t>171251201</t>
  </si>
  <si>
    <t>Uložení sypaniny na skládky nebo meziskládky</t>
  </si>
  <si>
    <t>1509782494</t>
  </si>
  <si>
    <t>Uložení sypaniny na skládky nebo meziskládky bez hutnění s upravením uložené sypaniny do předepsaného tvaru</t>
  </si>
  <si>
    <t>https://podminky.urs.cz/item/CS_URS_2023_02/171251201</t>
  </si>
  <si>
    <t>23</t>
  </si>
  <si>
    <t>174151101</t>
  </si>
  <si>
    <t>Zásyp jam, šachet rýh nebo kolem objektů sypaninou se zhutněním</t>
  </si>
  <si>
    <t>1208093204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</si>
  <si>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</si>
  <si>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</si>
  <si>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"hloubení rýh do 2000 mm"</t>
  </si>
  <si>
    <t>"lože šachty" -0,259</t>
  </si>
  <si>
    <t>"obsyp" -22,369</t>
  </si>
  <si>
    <t>"sedlo potrubí" -5,539</t>
  </si>
  <si>
    <t>"lože koryto" -3,96</t>
  </si>
  <si>
    <t>"podkl. bet. koryto" -2,88</t>
  </si>
  <si>
    <t>Součet</t>
  </si>
  <si>
    <t>34,933+34,933</t>
  </si>
  <si>
    <t>24</t>
  </si>
  <si>
    <t>M</t>
  </si>
  <si>
    <t>58344171</t>
  </si>
  <si>
    <t>štěrkodrť frakce 0/32</t>
  </si>
  <si>
    <t>444140846</t>
  </si>
  <si>
    <t>"měrná hmotnost 2,0, zásyp 50%" 34,933*2,0</t>
  </si>
  <si>
    <t>25</t>
  </si>
  <si>
    <t>175151101</t>
  </si>
  <si>
    <t>Obsypání potrubí strojně sypaninou bez prohození, uloženou do 3 m</t>
  </si>
  <si>
    <t>1559414270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</si>
  <si>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</si>
  <si>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https://podminky.urs.cz/item/CS_URS_2023_02/175151101</t>
  </si>
  <si>
    <t>"DN150" 48,2*1,0*0,486</t>
  </si>
  <si>
    <t>"objem potrubí DN150" -(0,0219*48,2)</t>
  </si>
  <si>
    <t>26</t>
  </si>
  <si>
    <t>583373030</t>
  </si>
  <si>
    <t>štěrkopísek frakce 0/8</t>
  </si>
  <si>
    <t>-1259078289</t>
  </si>
  <si>
    <t>"měr. hmotnost 2,0" 22,369*2,0</t>
  </si>
  <si>
    <t>Zakládání</t>
  </si>
  <si>
    <t>27</t>
  </si>
  <si>
    <t>212751101</t>
  </si>
  <si>
    <t>Trativod z drenážních trubek flexibilních PVC-U SN 4 perforace 360° včetně lože otevřený výkop DN 50 pro meliorace</t>
  </si>
  <si>
    <t>-1836864870</t>
  </si>
  <si>
    <t>Trativody z drenážních a melioračních trubek pro meliorace, dočasné nebo odlehčovací drenáže se zřízením štěrkového lože pod trubky a s jejich obsypem v otevřeném výkopu trubka flexibilní PVC-U SN 4 celoperforovaná 360° DN 50</t>
  </si>
  <si>
    <t>https://podminky.urs.cz/item/CS_URS_2023_02/212751101</t>
  </si>
  <si>
    <t>"DN150" 48,2</t>
  </si>
  <si>
    <t>28</t>
  </si>
  <si>
    <t>2715322-1</t>
  </si>
  <si>
    <t>Podsyp pod základové konstrukce se zhutněním z hrubého kameniva frakce 0 až 32 mm</t>
  </si>
  <si>
    <t>-1847498139</t>
  </si>
  <si>
    <t>Podsyp pod základové konstrukce se zhutněním a urovnáním povrchu z kameniva hrubého, frakce 0 - 32 mm</t>
  </si>
  <si>
    <t>"podklad koryto" (2,2*2,0*0,15)*6,0</t>
  </si>
  <si>
    <t>29</t>
  </si>
  <si>
    <t>273322511</t>
  </si>
  <si>
    <t>Základové desky ze ŽB se zvýšenými nároky na prostředí tř. C 25/30</t>
  </si>
  <si>
    <t>-128817316</t>
  </si>
  <si>
    <t>Základy z betonu železového (bez výztuže) desky z betonu se zvýšenými nároky na prostředí tř. C 25/30</t>
  </si>
  <si>
    <t>https://podminky.urs.cz/item/CS_URS_2023_02/273322511</t>
  </si>
  <si>
    <t>"podklad koryto" (2,0*2,0*0,12)*6,0</t>
  </si>
  <si>
    <t>30</t>
  </si>
  <si>
    <t>273351121</t>
  </si>
  <si>
    <t>Zřízení bednění základových desek</t>
  </si>
  <si>
    <t>1269276956</t>
  </si>
  <si>
    <t>Bednění základů desek zřízení</t>
  </si>
  <si>
    <t>https://podminky.urs.cz/item/CS_URS_2023_02/273351121</t>
  </si>
  <si>
    <t>(2,0*0,12*2,0)*6,0</t>
  </si>
  <si>
    <t>31</t>
  </si>
  <si>
    <t>273351122</t>
  </si>
  <si>
    <t>Odstranění bednění základových desek</t>
  </si>
  <si>
    <t>-2117841879</t>
  </si>
  <si>
    <t>Bednění základů desek odstranění</t>
  </si>
  <si>
    <t>https://podminky.urs.cz/item/CS_URS_2023_02/273351122</t>
  </si>
  <si>
    <t>32</t>
  </si>
  <si>
    <t>273362021</t>
  </si>
  <si>
    <t>Výztuž základových desek svařovanými sítěmi Kari</t>
  </si>
  <si>
    <t>-115247050</t>
  </si>
  <si>
    <t>Výztuž základů desek ze svařovaných sítí z drátů typu KARI</t>
  </si>
  <si>
    <t>https://podminky.urs.cz/item/CS_URS_2023_02/273362021</t>
  </si>
  <si>
    <t>"měrná hmotnost 7,9 kg/m2" 5,76*0,0079</t>
  </si>
  <si>
    <t>Svislé a kompletní konstrukce</t>
  </si>
  <si>
    <t>33</t>
  </si>
  <si>
    <t>321321115</t>
  </si>
  <si>
    <t>Konstrukce vodních staveb ze ŽB mrazuvzdorného tř. C 25/30</t>
  </si>
  <si>
    <t>-1893501282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</si>
  <si>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25/30</t>
  </si>
  <si>
    <t>https://podminky.urs.cz/item/CS_URS_2023_02/321321115</t>
  </si>
  <si>
    <t>"dno koryta" (1,8*2,0*0,15)*6,0</t>
  </si>
  <si>
    <t>"stěny koryta" (1,22*2,0*0,15)*2,0*6,0</t>
  </si>
  <si>
    <t>34</t>
  </si>
  <si>
    <t>321351010</t>
  </si>
  <si>
    <t>Bednění konstrukcí vodních staveb rovinné - zřízení</t>
  </si>
  <si>
    <t>1616635101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</si>
  <si>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</si>
  <si>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https://podminky.urs.cz/item/CS_URS_2023_02/321351010</t>
  </si>
  <si>
    <t>"dno" (2,0*0,15*2,0)*6,0</t>
  </si>
  <si>
    <t>"stěny" (1,22*2,0*2,0)*2,0*6,0</t>
  </si>
  <si>
    <t>35</t>
  </si>
  <si>
    <t>321352010</t>
  </si>
  <si>
    <t>Bednění konstrukcí vodních staveb rovinné - odstranění</t>
  </si>
  <si>
    <t>-1493335193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</si>
  <si>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</si>
  <si>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https://podminky.urs.cz/item/CS_URS_2023_02/321352010</t>
  </si>
  <si>
    <t>36</t>
  </si>
  <si>
    <t>321366111</t>
  </si>
  <si>
    <t>Výztuž železobetonových konstrukcí vodních staveb z oceli 10 505 D do 12 mm</t>
  </si>
  <si>
    <t>-2110891923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</si>
  <si>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</si>
  <si>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https://podminky.urs.cz/item/CS_URS_2023_02/321366111</t>
  </si>
  <si>
    <t>"měrná hmotnost 60 kg/m3" 7,632*0,06</t>
  </si>
  <si>
    <t>37</t>
  </si>
  <si>
    <t>359901111</t>
  </si>
  <si>
    <t>Vyčištění stok</t>
  </si>
  <si>
    <t>331137531</t>
  </si>
  <si>
    <t>Vyčištění stok jakékoliv výšky</t>
  </si>
  <si>
    <t>https://podminky.urs.cz/item/CS_URS_2023_02/359901111</t>
  </si>
  <si>
    <t>Vodorovné konstrukce</t>
  </si>
  <si>
    <t>38</t>
  </si>
  <si>
    <t>451541111</t>
  </si>
  <si>
    <t>Lože pod potrubí otevřený výkop ze štěrkodrtě</t>
  </si>
  <si>
    <t>-1659554974</t>
  </si>
  <si>
    <t>Lože pod potrubí, stoky a drobné objekty v otevřeném výkopu ze štěrkodrtě 0-63 mm</t>
  </si>
  <si>
    <t>https://podminky.urs.cz/item/CS_URS_2023_02/451541111</t>
  </si>
  <si>
    <t>"podklad štěrk šachta DN400" (0,6*0,6*0,12)*6,0</t>
  </si>
  <si>
    <t>39</t>
  </si>
  <si>
    <t>452312131</t>
  </si>
  <si>
    <t>Sedlové lože z betonu prostého bez zvýšených nároků na prostředí tř. C 12/15 otevřený výkop</t>
  </si>
  <si>
    <t>-1467041948</t>
  </si>
  <si>
    <t>Podkladní a zajišťovací konstrukce z betonu prostého v otevřeném výkopu bez zvýšených nároků na prostředí sedlové lože pod potrubí z betonu tř. C 12/15</t>
  </si>
  <si>
    <t>https://podminky.urs.cz/item/CS_URS_2023_02/452312131</t>
  </si>
  <si>
    <t>"DN150" 48,22*0,61*0,197</t>
  </si>
  <si>
    <t>"objem DN150" -(48,2*0,00531)</t>
  </si>
  <si>
    <t>40</t>
  </si>
  <si>
    <t>452351101</t>
  </si>
  <si>
    <t>Bednění podkladních desek nebo bloků nebo sedlového lože otevřený výkop</t>
  </si>
  <si>
    <t>732454215</t>
  </si>
  <si>
    <t>Bednění podkladních a zajišťovacích konstrukcí v otevřeném výkopu desek nebo sedlových loží pod potrubí, stoky a drobné objekty</t>
  </si>
  <si>
    <t>https://podminky.urs.cz/item/CS_URS_2023_02/452351101</t>
  </si>
  <si>
    <t>"sedlo" 0,197*2,0*48,2</t>
  </si>
  <si>
    <t>Komunikace pozemní</t>
  </si>
  <si>
    <t>41</t>
  </si>
  <si>
    <t>564861011</t>
  </si>
  <si>
    <t>Podklad ze štěrkodrtě ŠD plochy do 100 m2 tl 200 mm</t>
  </si>
  <si>
    <t>-1362388113</t>
  </si>
  <si>
    <t>Podklad ze štěrkodrti ŠD s rozprostřením a zhutněním plochy jednotlivě do 100 m2, po zhutnění tl. 200 mm</t>
  </si>
  <si>
    <t>https://podminky.urs.cz/item/CS_URS_2023_02/564861011</t>
  </si>
  <si>
    <t>42</t>
  </si>
  <si>
    <t>564910511</t>
  </si>
  <si>
    <t>Podklad z R-materiálu plochy do 100 m2 tl 50 mm</t>
  </si>
  <si>
    <t>-125618390</t>
  </si>
  <si>
    <t>Podklad nebo podsyp z R-materiálu s rozprostřením a zhutněním plochy jednotlivě do 100 m2, po zhutnění tl. 50 mm</t>
  </si>
  <si>
    <t>https://podminky.urs.cz/item/CS_URS_2023_02/564910511</t>
  </si>
  <si>
    <t>43</t>
  </si>
  <si>
    <t>567122112</t>
  </si>
  <si>
    <t>Podklad ze směsi stmelené cementem SC C 8/10 (KSC I) tl 130 mm</t>
  </si>
  <si>
    <t>1239492376</t>
  </si>
  <si>
    <t>Podklad ze směsi stmelené cementem SC bez dilatačních spár, s rozprostřením a zhutněním SC C 8/10 (KSC I), po zhutnění tl. 130 mm</t>
  </si>
  <si>
    <t>https://podminky.urs.cz/item/CS_URS_2023_02/567122112</t>
  </si>
  <si>
    <t>44</t>
  </si>
  <si>
    <t>573211107</t>
  </si>
  <si>
    <t>Postřik živičný spojovací z asfaltu v množství 0,30 kg/m2</t>
  </si>
  <si>
    <t>-1801809189</t>
  </si>
  <si>
    <t>Postřik spojovací PS bez posypu kamenivem z asfaltu silničního, v množství 0,30 kg/m2</t>
  </si>
  <si>
    <t>https://podminky.urs.cz/item/CS_URS_2023_02/573211107</t>
  </si>
  <si>
    <t>"asfalt chodník" 5,4*2,0</t>
  </si>
  <si>
    <t>45</t>
  </si>
  <si>
    <t>577134111</t>
  </si>
  <si>
    <t>Asfaltový beton vrstva obrusná ACO 11 (ABS) tř. I tl 40 mm š do 3 m z nemodifikovaného asfaltu</t>
  </si>
  <si>
    <t>-111691109</t>
  </si>
  <si>
    <t>Asfaltový beton vrstva obrusná ACO 11 (ABS) s rozprostřením a se zhutněním z nemodifikovaného asfaltu v pruhu šířky do 3 m tř. I, po zhutnění tl. 40 mm</t>
  </si>
  <si>
    <t>https://podminky.urs.cz/item/CS_URS_2023_02/577134111</t>
  </si>
  <si>
    <t>46</t>
  </si>
  <si>
    <t>577143111</t>
  </si>
  <si>
    <t>Asfaltový beton vrstva obrusná ACO 8 (ABJ) tl 50 mm š do 3 m z nemodifikovaného asfaltu</t>
  </si>
  <si>
    <t>1701979031</t>
  </si>
  <si>
    <t>Asfaltový beton vrstva obrusná ACO 8 (ABJ) s rozprostřením a se zhutněním z nemodifikovaného asfaltu v pruhu šířky do 3 m, po zhutnění tl. 50 mm</t>
  </si>
  <si>
    <t>https://podminky.urs.cz/item/CS_URS_2023_02/577143111</t>
  </si>
  <si>
    <t>47</t>
  </si>
  <si>
    <t>577165032</t>
  </si>
  <si>
    <t>Asfaltový beton vrstva ložní ACL 16 (ABVH) tl 70 mm š do 1,5 m z modifikovaného asfaltu</t>
  </si>
  <si>
    <t>1550203372</t>
  </si>
  <si>
    <t>Asfaltový beton vrstva ložní ACL 16 (ABH) s rozprostřením a zhutněním z modifikovaného asfaltu v pruhu šířky do 1,5 m, po zhutnění tl. 70 mm</t>
  </si>
  <si>
    <t>https://podminky.urs.cz/item/CS_URS_2023_02/577165032</t>
  </si>
  <si>
    <t>48</t>
  </si>
  <si>
    <t>584121108</t>
  </si>
  <si>
    <t>Osazení silničních dílců z ŽB do lože z kameniva těženého tl 40 mm plochy do 15 m2</t>
  </si>
  <si>
    <t>118384056</t>
  </si>
  <si>
    <t>Osazení silničních dílců ze železového betonu s podkladem z kameniva těženého do tl. 40 mm jakéhokoliv druhu a velikosti, na plochu jednotlivě do 15 m2</t>
  </si>
  <si>
    <t>https://podminky.urs.cz/item/CS_URS_2023_02/584121108</t>
  </si>
  <si>
    <t>49</t>
  </si>
  <si>
    <t>59381004</t>
  </si>
  <si>
    <t>panel silniční 3,00x2,00x0,15m</t>
  </si>
  <si>
    <t>kus</t>
  </si>
  <si>
    <t>412704845</t>
  </si>
  <si>
    <t>36*0,278 'Přepočtené koeficientem množství</t>
  </si>
  <si>
    <t>Trubní vedení</t>
  </si>
  <si>
    <t>50</t>
  </si>
  <si>
    <t>831312121</t>
  </si>
  <si>
    <t>Montáž potrubí z trub kameninových hrdlových s integrovaným těsněním výkop sklon do 20 % DN 150</t>
  </si>
  <si>
    <t>593154127</t>
  </si>
  <si>
    <t>Montáž potrubí z trub kameninových hrdlových s integrovaným těsněním v otevřeném výkopu ve sklonu do 20 % DN 150</t>
  </si>
  <si>
    <t>https://podminky.urs.cz/item/CS_URS_2023_02/831312121</t>
  </si>
  <si>
    <t>51</t>
  </si>
  <si>
    <t>59710675</t>
  </si>
  <si>
    <t>trouba kameninová glazovaná DN 150 dl 1,50m spojovací systém F</t>
  </si>
  <si>
    <t>243170031</t>
  </si>
  <si>
    <t>48,2*1,015 'Přepočtené koeficientem množství</t>
  </si>
  <si>
    <t>52</t>
  </si>
  <si>
    <t>871315221</t>
  </si>
  <si>
    <t>Kanalizační potrubí z tvrdého PVC jednovrstvé tuhost třídy SN8 DN 160</t>
  </si>
  <si>
    <t>2014154229</t>
  </si>
  <si>
    <t>Kanalizační potrubí z tvrdého PVC v otevřeném výkopu ve sklonu do 20 %, hladkého plnostěnného jednovrstvého, tuhost třídy SN 8 DN 160</t>
  </si>
  <si>
    <t>https://podminky.urs.cz/item/CS_URS_2023_02/871315221</t>
  </si>
  <si>
    <t>53</t>
  </si>
  <si>
    <t>877315211</t>
  </si>
  <si>
    <t>Montáž kolen na kanalizačním potrubí z PP nebo tvrdého PVC trub hladkých plnostěnných DN 150</t>
  </si>
  <si>
    <t>233128094</t>
  </si>
  <si>
    <t>Montáž tvarovek na kanalizačním plastovém potrubí z polypropylenu PP nebo tvrdého PVC hladkého plnostěnného kolen, víček nebo hrdlových uzávěrů DN 150</t>
  </si>
  <si>
    <t>https://podminky.urs.cz/item/CS_URS_2023_02/877315211</t>
  </si>
  <si>
    <t>54</t>
  </si>
  <si>
    <t>28611546</t>
  </si>
  <si>
    <t>přechod kanalizační PVC na kameninové hrdlo DN 160</t>
  </si>
  <si>
    <t>-1651905986</t>
  </si>
  <si>
    <t>55</t>
  </si>
  <si>
    <t>892312121</t>
  </si>
  <si>
    <t>Tlaková zkouška vzduchem potrubí DN 150 těsnícím vakem ucpávkovým</t>
  </si>
  <si>
    <t>úsek</t>
  </si>
  <si>
    <t>-195643732</t>
  </si>
  <si>
    <t>Tlakové zkoušky vzduchem těsnícími vaky ucpávkovými DN 150</t>
  </si>
  <si>
    <t>https://podminky.urs.cz/item/CS_URS_2023_02/892312121</t>
  </si>
  <si>
    <t>56</t>
  </si>
  <si>
    <t>894811133</t>
  </si>
  <si>
    <t>Revizní šachta z PVC typ přímý, DN 400/160 tlak 12,5 t hl od 1360 do 1730 mm</t>
  </si>
  <si>
    <t>-1786059535</t>
  </si>
  <si>
    <t>Revizní šachta z tvrdého PVC v otevřeném výkopu typ přímý (DN šachty/DN trubního vedení) DN 400/160, odolnost vnějšímu tlaku 12,5 t, hloubka od 1360 do 1730 mm</t>
  </si>
  <si>
    <t>https://podminky.urs.cz/item/CS_URS_2023_02/894811133</t>
  </si>
  <si>
    <t>57</t>
  </si>
  <si>
    <t>899103112</t>
  </si>
  <si>
    <t>Osazení poklopů litinových, ocelových nebo železobetonových včetně rámů pro třídu zatížení B125, C250</t>
  </si>
  <si>
    <t>-1948024490</t>
  </si>
  <si>
    <t>https://podminky.urs.cz/item/CS_URS_2023_02/899103112</t>
  </si>
  <si>
    <t>58</t>
  </si>
  <si>
    <t>28661777</t>
  </si>
  <si>
    <t>poklop šachtový litinový DN 425 do teleskopu pro třídu zatížení B125</t>
  </si>
  <si>
    <t>-1424037066</t>
  </si>
  <si>
    <t>59</t>
  </si>
  <si>
    <t>899-R1</t>
  </si>
  <si>
    <t>napojení na stávající kanalizaci přes vysazené odbočky</t>
  </si>
  <si>
    <t>-1563503084</t>
  </si>
  <si>
    <t>60</t>
  </si>
  <si>
    <t>899-R2</t>
  </si>
  <si>
    <t>napojení nové konstrukce koryta vodoteče na stávající konstrukci</t>
  </si>
  <si>
    <t>206669730</t>
  </si>
  <si>
    <t>P</t>
  </si>
  <si>
    <t>Poznámka k položce:
každý bouraný úsek čítá 4x napojení stěn a 2x napojení dna
hrany stávající konstrukce budou seříznuty, aby povrch byl celistvý
každý spoj bude osazen bobtnavým páskem ve dvou řadách</t>
  </si>
  <si>
    <t>"počet bouraných úseků" 6,0</t>
  </si>
  <si>
    <t>61</t>
  </si>
  <si>
    <t>899-R3</t>
  </si>
  <si>
    <t>převedení vody v korytě</t>
  </si>
  <si>
    <t>-691222160</t>
  </si>
  <si>
    <t>Poznámka k položce:
v každém zásahu do koryta bude provedeno hrazení pytli s pískem vždy nad prováděným úsekem
v každém úseku bude použito potrubí 2x PVC DN400 v délce min. 6,0 m</t>
  </si>
  <si>
    <t>Ostatní konstrukce a práce, bourání</t>
  </si>
  <si>
    <t>62</t>
  </si>
  <si>
    <t>916241213</t>
  </si>
  <si>
    <t>Osazení obrubníku kamenného stojatého s boční opěrou do lože z betonu prostého</t>
  </si>
  <si>
    <t>1243129273</t>
  </si>
  <si>
    <t>Osazení obrubníku kamenného se zřízením lože, s vyplněním a zatřením spár cementovou maltou stojatého s boční opěrou z betonu prostého, do lože z betonu prostého</t>
  </si>
  <si>
    <t>https://podminky.urs.cz/item/CS_URS_2023_02/916241213</t>
  </si>
  <si>
    <t>63</t>
  </si>
  <si>
    <t>919112213</t>
  </si>
  <si>
    <t>Řezání spár pro vytvoření komůrky š 10 mm hl 25 mm pro těsnící zálivku v živičném krytu</t>
  </si>
  <si>
    <t>-1426976888</t>
  </si>
  <si>
    <t>Řezání dilatačních spár v živičném krytu vytvoření komůrky pro těsnící zálivku šířky 10 mm, hloubky 25 mm</t>
  </si>
  <si>
    <t>https://podminky.urs.cz/item/CS_URS_2023_02/919112213</t>
  </si>
  <si>
    <t>"asfalt kom" (34,3*2,0)+(3,0*3,0+2,0*3,0)*6,0</t>
  </si>
  <si>
    <t>64</t>
  </si>
  <si>
    <t>919121112</t>
  </si>
  <si>
    <t>Těsnění spár zálivkou za studena pro komůrky š 10 mm hl 25 mm s těsnicím profilem</t>
  </si>
  <si>
    <t>442137835</t>
  </si>
  <si>
    <t>Utěsnění dilatačních spár zálivkou za studena v cementobetonovém nebo živičném krytu včetně adhezního nátěru s těsnicím profilem pod zálivkou, pro komůrky šířky 10 mm, hloubky 25 mm</t>
  </si>
  <si>
    <t>https://podminky.urs.cz/item/CS_URS_2023_02/919121112</t>
  </si>
  <si>
    <t>65</t>
  </si>
  <si>
    <t>919735111</t>
  </si>
  <si>
    <t>Řezání stávajícího živičného krytu hl do 50 mm</t>
  </si>
  <si>
    <t>855878053</t>
  </si>
  <si>
    <t>Řezání stávajícího živičného krytu nebo podkladu hloubky do 50 mm</t>
  </si>
  <si>
    <t>https://podminky.urs.cz/item/CS_URS_2023_02/919735111</t>
  </si>
  <si>
    <t>66</t>
  </si>
  <si>
    <t>919735112</t>
  </si>
  <si>
    <t>Řezání stávajícího živičného krytu hl přes 50 do 100 mm</t>
  </si>
  <si>
    <t>-197004253</t>
  </si>
  <si>
    <t>Řezání stávajícího živičného krytu nebo podkladu hloubky přes 50 do 100 mm</t>
  </si>
  <si>
    <t>https://podminky.urs.cz/item/CS_URS_2023_02/919735112</t>
  </si>
  <si>
    <t>"asfalt kom" (34,3*2,0)+(2,0*2,0+2,0*2,0)*6,0</t>
  </si>
  <si>
    <t>67</t>
  </si>
  <si>
    <t>966055211</t>
  </si>
  <si>
    <t>Bourání konstrukcí LTM zdiva z ŽB nebo předpjatého betonu strojně</t>
  </si>
  <si>
    <t>-2146976030</t>
  </si>
  <si>
    <t>Bourání konstrukcí LTM ve vodních tocích s přemístěním suti na hromady na vzdálenost do 20 m nebo s naložením na dopravní prostředek strojně z betonu železového nebo předpjatého</t>
  </si>
  <si>
    <t>https://podminky.urs.cz/item/CS_URS_2023_02/966055211</t>
  </si>
  <si>
    <t>68</t>
  </si>
  <si>
    <t>979024443</t>
  </si>
  <si>
    <t>Očištění vybouraných obrubníků a krajníků silničních</t>
  </si>
  <si>
    <t>2135332609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</si>
  <si>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</si>
  <si>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https://podminky.urs.cz/item/CS_URS_2023_02/979024443</t>
  </si>
  <si>
    <t>997</t>
  </si>
  <si>
    <t>Přesun sutě</t>
  </si>
  <si>
    <t>69</t>
  </si>
  <si>
    <t>997013501</t>
  </si>
  <si>
    <t>Odvoz suti a vybouraných hmot na skládku nebo meziskládku do 1 km se složením</t>
  </si>
  <si>
    <t>264618584</t>
  </si>
  <si>
    <t>Odvoz suti a vybouraných hmot na skládku nebo meziskládku se složením, na vzdálenost do 1 km</t>
  </si>
  <si>
    <t>https://podminky.urs.cz/item/CS_URS_2023_02/997013501</t>
  </si>
  <si>
    <t>"asfalt" 12,72+11,506</t>
  </si>
  <si>
    <t>"panely" 12,78</t>
  </si>
  <si>
    <t>"bet" 90,048</t>
  </si>
  <si>
    <t>"ŽB" 19,08</t>
  </si>
  <si>
    <t>70</t>
  </si>
  <si>
    <t>997013509</t>
  </si>
  <si>
    <t>Příplatek k odvozu suti a vybouraných hmot na skládku ZKD 1 km přes 1 km</t>
  </si>
  <si>
    <t>967713571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</si>
  <si>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</si>
  <si>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</si>
  <si>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"odvoz na skládku 4 km" 146,134*3,0</t>
  </si>
  <si>
    <t>71</t>
  </si>
  <si>
    <t>997221551</t>
  </si>
  <si>
    <t>Vodorovná doprava suti ze sypkých materiálů do 1 km</t>
  </si>
  <si>
    <t>1313621517</t>
  </si>
  <si>
    <t>Vodorovná doprava suti bez naložení, ale se složením a s hrubým urovnáním ze sypkých materiálů, na vzdálenost do 1 km</t>
  </si>
  <si>
    <t>https://podminky.urs.cz/item/CS_URS_2023_02/997221551</t>
  </si>
  <si>
    <t>"kamenivo" 16,733</t>
  </si>
  <si>
    <t>72</t>
  </si>
  <si>
    <t>997221559</t>
  </si>
  <si>
    <t>Příplatek ZKD 1 km u vodorovné dopravy suti ze sypkých materiálů</t>
  </si>
  <si>
    <t>-1299122683</t>
  </si>
  <si>
    <t>Vodorovná doprava suti bez naložení, ale se složením a s hrubým urovnáním Příplatek k ceně za každý další i započatý 1 km přes 1 km</t>
  </si>
  <si>
    <t>https://podminky.urs.cz/item/CS_URS_2023_02/997221559</t>
  </si>
  <si>
    <t>"celková vzdálenost 4 km" 16,733*3,0</t>
  </si>
  <si>
    <t>73</t>
  </si>
  <si>
    <t>997221615</t>
  </si>
  <si>
    <t>Poplatek za uložení na skládce (skládkovné) stavebního odpadu betonového kód odpadu 17 01 01</t>
  </si>
  <si>
    <t>-1874022711</t>
  </si>
  <si>
    <t>Poplatek za uložení stavebního odpadu na skládce (skládkovné) z prostého betonu zatříděného do Katalogu odpadů pod kódem 17 01 01</t>
  </si>
  <si>
    <t>https://podminky.urs.cz/item/CS_URS_2023_02/997221615</t>
  </si>
  <si>
    <t>"bet" 92,048</t>
  </si>
  <si>
    <t>74</t>
  </si>
  <si>
    <t>997221625</t>
  </si>
  <si>
    <t>Poplatek za uložení na skládce (skládkovné) stavebního odpadu železobetonového kód odpadu 17 01 01</t>
  </si>
  <si>
    <t>-1897641021</t>
  </si>
  <si>
    <t>Poplatek za uložení stavebního odpadu na skládce (skládkovné) z armovaného betonu zatříděného do Katalogu odpadů pod kódem 17 01 01</t>
  </si>
  <si>
    <t>https://podminky.urs.cz/item/CS_URS_2023_02/997221625</t>
  </si>
  <si>
    <t>"ŽB" 19,08+12,78</t>
  </si>
  <si>
    <t>75</t>
  </si>
  <si>
    <t>997221645</t>
  </si>
  <si>
    <t>Poplatek za uložení na skládce (skládkovné) odpadu asfaltového bez dehtu kód odpadu 17 03 02</t>
  </si>
  <si>
    <t>-1619248003</t>
  </si>
  <si>
    <t>Poplatek za uložení stavebního odpadu na skládce (skládkovné) asfaltového bez obsahu dehtu zatříděného do Katalogu odpadů pod kódem 17 03 02</t>
  </si>
  <si>
    <t>https://podminky.urs.cz/item/CS_URS_2023_02/997221645</t>
  </si>
  <si>
    <t>76</t>
  </si>
  <si>
    <t>997221655</t>
  </si>
  <si>
    <t>-1415251700</t>
  </si>
  <si>
    <t>https://podminky.urs.cz/item/CS_URS_2023_02/997221655</t>
  </si>
  <si>
    <t>998</t>
  </si>
  <si>
    <t>Přesun hmot</t>
  </si>
  <si>
    <t>77</t>
  </si>
  <si>
    <t>998275101</t>
  </si>
  <si>
    <t>Přesun hmot pro trubní vedení z trub kameninových otevřený výkop</t>
  </si>
  <si>
    <t>-1458708713</t>
  </si>
  <si>
    <t>Přesun hmot pro trubní vedení hloubené z trub kameninových pro kanalizace v otevřeném výkopu dopravní vzdálenost do 15 m</t>
  </si>
  <si>
    <t>https://podminky.urs.cz/item/CS_URS_2023_02/998275101</t>
  </si>
  <si>
    <t>02 - SO 310.2 - splaškové kanalizační přípojky - II.etapa</t>
  </si>
  <si>
    <t>610904038</t>
  </si>
  <si>
    <t>"asfalt kom" (58,4*1,0)+(((1,0*1,0)+(1,0*2,0)*13,0)+((1,0*1,72)+(1,0*2,72)))</t>
  </si>
  <si>
    <t>113107163</t>
  </si>
  <si>
    <t>Odstranění podkladu z kameniva drceného tl přes 200 do 300 mm strojně pl přes 50 do 200 m2</t>
  </si>
  <si>
    <t>200954420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</si>
  <si>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</si>
  <si>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https://podminky.urs.cz/item/CS_URS_2023_02/113107163</t>
  </si>
  <si>
    <t>"štěrk" 62,5*1,0</t>
  </si>
  <si>
    <t>-1710156713</t>
  </si>
  <si>
    <t>"asfalt kom" (58,4*2,0)+(((1,5*2,0)+(1,5*3,0)*13,0)+((1,5*2,72)+(1,5*3,72)))</t>
  </si>
  <si>
    <t>-3701289</t>
  </si>
  <si>
    <t>1959646309</t>
  </si>
  <si>
    <t>203605031</t>
  </si>
  <si>
    <t>"předpoklad" 45,0*12,0</t>
  </si>
  <si>
    <t>1290458782</t>
  </si>
  <si>
    <t>"předpoklad" 45,0</t>
  </si>
  <si>
    <t>-1267360160</t>
  </si>
  <si>
    <t>-1628078779</t>
  </si>
  <si>
    <t>119001422</t>
  </si>
  <si>
    <t>Dočasné zajištění kabelů a kabelových tratí z 6 volně ložených kabelů</t>
  </si>
  <si>
    <t>2140967548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</si>
  <si>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</si>
  <si>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https://podminky.urs.cz/item/CS_URS_2023_02/119001422</t>
  </si>
  <si>
    <t>132254204</t>
  </si>
  <si>
    <t>Hloubení zapažených rýh š do 2000 mm v hornině třídy těžitelnosti I skupiny 3 objem do 500 m3</t>
  </si>
  <si>
    <t>803709878</t>
  </si>
  <si>
    <t>Hloubení zapažených rýh šířky přes 800 do 2 000 mm strojně s urovnáním dna do předepsaného profilu a spádu v hornině třídy těžitelnosti I skupiny 3 přes 100 do 500 m3</t>
  </si>
  <si>
    <t>https://podminky.urs.cz/item/CS_URS_2023_02/132254204</t>
  </si>
  <si>
    <t>"pr.hl.DN150" 2,13</t>
  </si>
  <si>
    <t>"DN150" 120,9*1,0*2,13</t>
  </si>
  <si>
    <t>"rozšíření koryto" (((1,0*1,0*1,87)+(1,0*2,0*1,87))*13,0)+((1,0*1,72*1,87)+(1,0*2,72*1,87))</t>
  </si>
  <si>
    <t>"asfalt kom" -((58,4*1,0*0,44)+(((1,0*1,0*0,44)+(1,0*2,0*0,44)*13,0)+((1,0*1,72*0,44)+(1,0*2,72*0,44))))</t>
  </si>
  <si>
    <t>"štěrk" -(62,5*1,0*0,3)</t>
  </si>
  <si>
    <t>"koryto" -((2,3*1,0*1,6)*15,0)</t>
  </si>
  <si>
    <t>"hloubení rýh 45%" 225,27*0,45</t>
  </si>
  <si>
    <t>132354204</t>
  </si>
  <si>
    <t>Hloubení zapažených rýh š do 2000 mm v hornině třídy těžitelnosti II skupiny 4 objem do 500 m3</t>
  </si>
  <si>
    <t>1863199442</t>
  </si>
  <si>
    <t>Hloubení zapažených rýh šířky přes 800 do 2 000 mm strojně s urovnáním dna do předepsaného profilu a spádu v hornině třídy těžitelnosti II skupiny 4 přes 100 do 500 m3</t>
  </si>
  <si>
    <t>https://podminky.urs.cz/item/CS_URS_2023_02/132354204</t>
  </si>
  <si>
    <t>132454202</t>
  </si>
  <si>
    <t>Hloubení zapažených rýh š do 2000 mm v hornině třídy těžitelnosti II skupiny 5 objem do 50 m3</t>
  </si>
  <si>
    <t>1244032807</t>
  </si>
  <si>
    <t>Hloubení zapažených rýh šířky přes 800 do 2 000 mm strojně s urovnáním dna do předepsaného profilu a spádu v hornině třídy těžitelnosti II skupiny 5 přes 20 do 50 m3</t>
  </si>
  <si>
    <t>https://podminky.urs.cz/item/CS_URS_2023_02/132454202</t>
  </si>
  <si>
    <t>"hloubení rýh 10%" 225,27*0,10</t>
  </si>
  <si>
    <t>-2017081751</t>
  </si>
  <si>
    <t>"DN150" (120,9*1,0*2,13)-(2,3*1,0*2,13)</t>
  </si>
  <si>
    <t>"rozšíření koryto" (((2,0*1,87)+(3,0*1,87))*13,0)+((2,72*1,87)+(3,72*1,87))</t>
  </si>
  <si>
    <t>699010513</t>
  </si>
  <si>
    <t>-628548525</t>
  </si>
  <si>
    <t>"zpětný zásyp" 67,189</t>
  </si>
  <si>
    <t>-1332078042</t>
  </si>
  <si>
    <t>"zpětný zásyp" -67,189</t>
  </si>
  <si>
    <t>-2079788892</t>
  </si>
  <si>
    <t>"hloubení rýh 55%" 225,27*0,55</t>
  </si>
  <si>
    <t>1823506506</t>
  </si>
  <si>
    <t>-1329745557</t>
  </si>
  <si>
    <t>"měrná hmotnost 1,8 CÚ2023" 158,082*1,8</t>
  </si>
  <si>
    <t>-670568452</t>
  </si>
  <si>
    <t>"přebytečný výkopek" 34,183+123,899</t>
  </si>
  <si>
    <t>284945260</t>
  </si>
  <si>
    <t>773084532</t>
  </si>
  <si>
    <t>"lože šachty" -0,648</t>
  </si>
  <si>
    <t>"obsyp" -56,109</t>
  </si>
  <si>
    <t>"sedlo potrubí" -13,887</t>
  </si>
  <si>
    <t>"lože koryto" -11,632</t>
  </si>
  <si>
    <t>"podkl. bet. koryto" -8,616</t>
  </si>
  <si>
    <t>67,189+67,189</t>
  </si>
  <si>
    <t>1870877690</t>
  </si>
  <si>
    <t>"měrná hmotnost 2,0, zásyp 50%" 67,189*2,0</t>
  </si>
  <si>
    <t>-474373716</t>
  </si>
  <si>
    <t>"DN150" 120,9*1,0*0,486</t>
  </si>
  <si>
    <t>"objem potrubí DN150" -(0,0219*120,9)</t>
  </si>
  <si>
    <t>-413562440</t>
  </si>
  <si>
    <t>"měr. hmotnost 2,0" 56,109*2,0</t>
  </si>
  <si>
    <t>-1269252877</t>
  </si>
  <si>
    <t>"DN150" 120,9</t>
  </si>
  <si>
    <t>-615465007</t>
  </si>
  <si>
    <t>"podklad koryto" ((2,7*2,0*0,15)*13,0)+(2,7*2,72*0,15)</t>
  </si>
  <si>
    <t>1407206678</t>
  </si>
  <si>
    <t>"podklad koryto" ((2,5*2,0*0,12)*13,0)+(2,5*2,72*0,12)</t>
  </si>
  <si>
    <t>1310451347</t>
  </si>
  <si>
    <t>((2,0*0,12*2,0)*13,0)+(2,72*0,12*2,0)</t>
  </si>
  <si>
    <t>295721227</t>
  </si>
  <si>
    <t>1839867027</t>
  </si>
  <si>
    <t>"měrná hmotnost 7,9 kg/m2" 8,616*0,0079</t>
  </si>
  <si>
    <t>321213232</t>
  </si>
  <si>
    <t>Zdivo nadzákladové z lomového kamene vodních staveb rubové se zatřením na maltu MC 10</t>
  </si>
  <si>
    <t>1997753566</t>
  </si>
  <si>
    <t>Zdivo nadzákladové z lomového kamene vodních staveb přehrad, jezů a plavebních komor, spodní stavby vodních elektráren, odběrných věží a výpustných zařízení, opěrných zdí, šachet, šachtic a ostatních konstrukcí rubové z lomového kamene lomařsky upraveného se zatřením spár, na maltu cementovou MC 10</t>
  </si>
  <si>
    <t>https://podminky.urs.cz/item/CS_URS_2023_02/321213232</t>
  </si>
  <si>
    <t>"dno" ((2,3*2,0*0,4)*13)+(2,3*2,72*0,4)</t>
  </si>
  <si>
    <t>"stěny" ((1,05*2,0*0,4)*2,0*13,0)+((1,05*2,72*0,4)*2,0)</t>
  </si>
  <si>
    <t>"kamenné překlady" ((2,3*2,0*0,2)*13,0)+(2,3*2,72*0,2)</t>
  </si>
  <si>
    <t>1196288504</t>
  </si>
  <si>
    <t>-1243319100</t>
  </si>
  <si>
    <t>"podklad štěrk šachta DN400" (0,6*0,6*0,12)*15,0</t>
  </si>
  <si>
    <t>-1039727133</t>
  </si>
  <si>
    <t>"DN150" 120,9*0,61*0,197</t>
  </si>
  <si>
    <t>"objem DN150" -(120,9*0,00531)</t>
  </si>
  <si>
    <t>-1734644847</t>
  </si>
  <si>
    <t>"sedlo" 0,197*2,0*120,9</t>
  </si>
  <si>
    <t>564752111</t>
  </si>
  <si>
    <t>Podklad z vibrovaného štěrku VŠ tl 150 mm</t>
  </si>
  <si>
    <t>558007668</t>
  </si>
  <si>
    <t>Podklad nebo kryt z vibrovaného štěrku VŠ s rozprostřením, vlhčením a zhutněním, po zhutnění tl. 150 mm</t>
  </si>
  <si>
    <t>https://podminky.urs.cz/item/CS_URS_2023_02/564752111</t>
  </si>
  <si>
    <t>564851111</t>
  </si>
  <si>
    <t>Podklad ze štěrkodrtě ŠD plochy přes 100 m2 tl 150 mm</t>
  </si>
  <si>
    <t>-1215897435</t>
  </si>
  <si>
    <t>Podklad ze štěrkodrti ŠD s rozprostřením a zhutněním plochy přes 100 m2, po zhutnění tl. 150 mm</t>
  </si>
  <si>
    <t>https://podminky.urs.cz/item/CS_URS_2023_02/564851111</t>
  </si>
  <si>
    <t>1687889073</t>
  </si>
  <si>
    <t>1841290552</t>
  </si>
  <si>
    <t>119820100</t>
  </si>
  <si>
    <t>-1892670562</t>
  </si>
  <si>
    <t>1346781576</t>
  </si>
  <si>
    <t>1853069018</t>
  </si>
  <si>
    <t>795788463</t>
  </si>
  <si>
    <t>120,9*1,015 'Přepočtené koeficientem množství</t>
  </si>
  <si>
    <t>73217361</t>
  </si>
  <si>
    <t>490748129</t>
  </si>
  <si>
    <t>644606483</t>
  </si>
  <si>
    <t>-559798231</t>
  </si>
  <si>
    <t>-1493244545</t>
  </si>
  <si>
    <t>-634259282</t>
  </si>
  <si>
    <t>-1744669140</t>
  </si>
  <si>
    <t>954573038</t>
  </si>
  <si>
    <t>provizorní česle ocelové</t>
  </si>
  <si>
    <t>512</t>
  </si>
  <si>
    <t>-2033885607</t>
  </si>
  <si>
    <t>Poznámka k položce:
ocelové česle
rám: L profil 80x80 mm
výplň: pásová ocel 60x6 mm - kolmo na tok
kotvení do stěn: na chemické kotvy
po odstranění česlí budou kotevní šrouby odříznuty</t>
  </si>
  <si>
    <t>852351589</t>
  </si>
  <si>
    <t>Poznámka k položce:
v každém zásahu do koryta bude provedeno hrazení pytli s pískem vždy nad prováděným úsekem
v každém úseku bude použito potrubí 1x PVC DN400 v délce min. 6,0 m</t>
  </si>
  <si>
    <t>731399048</t>
  </si>
  <si>
    <t>"asfalt kom" (58,4*2,0)+(3,5+4,5)*13,0+(4,22+5,22)</t>
  </si>
  <si>
    <t>1822611398</t>
  </si>
  <si>
    <t>-26670916</t>
  </si>
  <si>
    <t>53660632</t>
  </si>
  <si>
    <t>"asfalt kom" (58,4*2,0)+(2,0+3,0)*13,0+(2,72+3,72)</t>
  </si>
  <si>
    <t>985221012</t>
  </si>
  <si>
    <t>Postupné rozebírání kamenného zdiva pro další použití přes 1 do 3 m3</t>
  </si>
  <si>
    <t>300243991</t>
  </si>
  <si>
    <t>Postupné rozebírání zdiva pro další použití kamenného, objemu přes 1 do 3 m3</t>
  </si>
  <si>
    <t>https://podminky.urs.cz/item/CS_URS_2023_02/985221012</t>
  </si>
  <si>
    <t>1775017870</t>
  </si>
  <si>
    <t>"asfalt" 18,42+19,765</t>
  </si>
  <si>
    <t>"bet" 158,118</t>
  </si>
  <si>
    <t>1462277418</t>
  </si>
  <si>
    <t>"odvoz na skládku 4 km" 196,303*3,0</t>
  </si>
  <si>
    <t>487369112</t>
  </si>
  <si>
    <t>"kamenivo" 26,054+27,5</t>
  </si>
  <si>
    <t>168789592</t>
  </si>
  <si>
    <t>"celková vzdálenost 4 km" 53,554*3,0</t>
  </si>
  <si>
    <t>-176404443</t>
  </si>
  <si>
    <t>883519927</t>
  </si>
  <si>
    <t>-852991834</t>
  </si>
  <si>
    <t>-58938126</t>
  </si>
  <si>
    <t>111 - VRN - Vedlejší rozpočtové náklady</t>
  </si>
  <si>
    <t xml:space="preserve">    0 - Všeobecné konstrukce a práce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</si>
  <si>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</si>
  <si>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</si>
  <si>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</si>
  <si>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</si>
  <si>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</si>
  <si>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</si>
  <si>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</si>
  <si>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Všeobecné konstrukce a práce</t>
  </si>
  <si>
    <t>pol1</t>
  </si>
  <si>
    <t>Vytyčení inženýrských sítí před zahájením výstavby</t>
  </si>
  <si>
    <t>Kč</t>
  </si>
  <si>
    <t>1024</t>
  </si>
  <si>
    <t>-449575714</t>
  </si>
  <si>
    <t>VRN1</t>
  </si>
  <si>
    <t>Průzkumné, geodetické a projektové práce</t>
  </si>
  <si>
    <t>012103000</t>
  </si>
  <si>
    <t>Geodetické práce před výstavbou</t>
  </si>
  <si>
    <t>1785020498</t>
  </si>
  <si>
    <t>https://podminky.urs.cz/item/CS_URS_2023_02/012103000</t>
  </si>
  <si>
    <t>012203000</t>
  </si>
  <si>
    <t>Geodetické práce při provádění stavby</t>
  </si>
  <si>
    <t>-412626737</t>
  </si>
  <si>
    <t>https://podminky.urs.cz/item/CS_URS_2023_02/012203000</t>
  </si>
  <si>
    <t>012303000</t>
  </si>
  <si>
    <t>Geodetické práce po výstavbě</t>
  </si>
  <si>
    <t>1800433339</t>
  </si>
  <si>
    <t>https://podminky.urs.cz/item/CS_URS_2023_02/012303000</t>
  </si>
  <si>
    <t>013244000</t>
  </si>
  <si>
    <t>Realizační a dílenská dokumetave stavby</t>
  </si>
  <si>
    <t>211061346</t>
  </si>
  <si>
    <t>https://podminky.urs.cz/item/CS_URS_2023_02/013244000</t>
  </si>
  <si>
    <t>013254000</t>
  </si>
  <si>
    <t>Dokumentace skutečného provedení stavby</t>
  </si>
  <si>
    <t>1152421173</t>
  </si>
  <si>
    <t>https://podminky.urs.cz/item/CS_URS_2023_02/013254000</t>
  </si>
  <si>
    <t>013274000</t>
  </si>
  <si>
    <t>Pasportizace objektu před započetím prací</t>
  </si>
  <si>
    <t>-1085594060</t>
  </si>
  <si>
    <t>https://podminky.urs.cz/item/CS_URS_2023_02/013274000</t>
  </si>
  <si>
    <t>013284000</t>
  </si>
  <si>
    <t>Pasportizace objektu po provedení prací</t>
  </si>
  <si>
    <t>270002518</t>
  </si>
  <si>
    <t>https://podminky.urs.cz/item/CS_URS_2023_02/013284000</t>
  </si>
  <si>
    <t>VRN3</t>
  </si>
  <si>
    <t>Zařízení staveniště</t>
  </si>
  <si>
    <t>030001000</t>
  </si>
  <si>
    <t>-1172048501</t>
  </si>
  <si>
    <t>https://podminky.urs.cz/item/CS_URS_2023_02/030001000</t>
  </si>
  <si>
    <t>VRN4</t>
  </si>
  <si>
    <t>Inženýrská činnost</t>
  </si>
  <si>
    <t>042503000</t>
  </si>
  <si>
    <t>Plán BOZP na staveništi</t>
  </si>
  <si>
    <t>113338293</t>
  </si>
  <si>
    <t>https://podminky.urs.cz/item/CS_URS_2023_02/042503000</t>
  </si>
  <si>
    <t>043134000</t>
  </si>
  <si>
    <t>Zkoušky zatěžovací</t>
  </si>
  <si>
    <t>-813573698</t>
  </si>
  <si>
    <t>https://podminky.urs.cz/item/CS_URS_2023_02/043134000</t>
  </si>
  <si>
    <t>Poznámka k položce:
únosnost pláně dle TZ</t>
  </si>
  <si>
    <t>045002000</t>
  </si>
  <si>
    <t>Kompletační a koordinační činnost</t>
  </si>
  <si>
    <t>13745435</t>
  </si>
  <si>
    <t>https://podminky.urs.cz/item/CS_URS_2023_02/045002000</t>
  </si>
  <si>
    <t>049002000</t>
  </si>
  <si>
    <t>Geometrický plán</t>
  </si>
  <si>
    <t>-1460332148</t>
  </si>
  <si>
    <t>Ostatní inženýrská činnost</t>
  </si>
  <si>
    <t>https://podminky.urs.cz/item/CS_URS_2023_02/049002000</t>
  </si>
  <si>
    <t>Poznámka k položce:
položka zahrnuje:         - přípravu podkladů, vyhotovení žádosti pro vklad na katastrální úřad  - polní práce spojené s vyhotovením geometrického plánu  - výpočetní a grafické kancelářské práce  - úřední ověření výsledného elaborátu  - schválení návrhu vkladu do katastru nemovitostí příslušným katastrálním úřadem</t>
  </si>
  <si>
    <t>VRN7</t>
  </si>
  <si>
    <t>Provozní vlivy</t>
  </si>
  <si>
    <t>072103011</t>
  </si>
  <si>
    <t>Zajištění DIO komunikace II. a III. třídy</t>
  </si>
  <si>
    <t>823515268</t>
  </si>
  <si>
    <t>https://podminky.urs.cz/item/CS_URS_2023_02/072103011</t>
  </si>
  <si>
    <t>VRN9</t>
  </si>
  <si>
    <t>Ostatní náklady</t>
  </si>
  <si>
    <t>090001000</t>
  </si>
  <si>
    <t>Ostatní náklady - fotodokumentace</t>
  </si>
  <si>
    <t>755441593</t>
  </si>
  <si>
    <t>https://podminky.urs.cz/item/CS_URS_2023_02/090001000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</si>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</sst>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162" TargetMode="External" /><Relationship Id="rId2" Type="http://schemas.openxmlformats.org/officeDocument/2006/relationships/hyperlink" Target="https://podminky.urs.cz/item/CS_URS_2023_02/113107181" TargetMode="External" /><Relationship Id="rId3" Type="http://schemas.openxmlformats.org/officeDocument/2006/relationships/hyperlink" Target="https://podminky.urs.cz/item/CS_URS_2023_02/113107182" TargetMode="External" /><Relationship Id="rId4" Type="http://schemas.openxmlformats.org/officeDocument/2006/relationships/hyperlink" Target="https://podminky.urs.cz/item/CS_URS_2023_02/113151111" TargetMode="External" /><Relationship Id="rId5" Type="http://schemas.openxmlformats.org/officeDocument/2006/relationships/hyperlink" Target="https://podminky.urs.cz/item/CS_URS_2023_02/113202111" TargetMode="External" /><Relationship Id="rId6" Type="http://schemas.openxmlformats.org/officeDocument/2006/relationships/hyperlink" Target="https://podminky.urs.cz/item/CS_URS_2023_02/115101203" TargetMode="External" /><Relationship Id="rId7" Type="http://schemas.openxmlformats.org/officeDocument/2006/relationships/hyperlink" Target="https://podminky.urs.cz/item/CS_URS_2023_02/115101303" TargetMode="External" /><Relationship Id="rId8" Type="http://schemas.openxmlformats.org/officeDocument/2006/relationships/hyperlink" Target="https://podminky.urs.cz/item/CS_URS_2023_02/119001405" TargetMode="External" /><Relationship Id="rId9" Type="http://schemas.openxmlformats.org/officeDocument/2006/relationships/hyperlink" Target="https://podminky.urs.cz/item/CS_URS_2023_02/119001421" TargetMode="External" /><Relationship Id="rId10" Type="http://schemas.openxmlformats.org/officeDocument/2006/relationships/hyperlink" Target="https://podminky.urs.cz/item/CS_URS_2023_02/132254202" TargetMode="External" /><Relationship Id="rId11" Type="http://schemas.openxmlformats.org/officeDocument/2006/relationships/hyperlink" Target="https://podminky.urs.cz/item/CS_URS_2023_02/132354202" TargetMode="External" /><Relationship Id="rId12" Type="http://schemas.openxmlformats.org/officeDocument/2006/relationships/hyperlink" Target="https://podminky.urs.cz/item/CS_URS_2023_02/132454201" TargetMode="External" /><Relationship Id="rId13" Type="http://schemas.openxmlformats.org/officeDocument/2006/relationships/hyperlink" Target="https://podminky.urs.cz/item/CS_URS_2023_02/151101102" TargetMode="External" /><Relationship Id="rId14" Type="http://schemas.openxmlformats.org/officeDocument/2006/relationships/hyperlink" Target="https://podminky.urs.cz/item/CS_URS_2023_02/151101112" TargetMode="External" /><Relationship Id="rId15" Type="http://schemas.openxmlformats.org/officeDocument/2006/relationships/hyperlink" Target="https://podminky.urs.cz/item/CS_URS_2023_02/162351103" TargetMode="External" /><Relationship Id="rId16" Type="http://schemas.openxmlformats.org/officeDocument/2006/relationships/hyperlink" Target="https://podminky.urs.cz/item/CS_URS_2023_02/162651111" TargetMode="External" /><Relationship Id="rId17" Type="http://schemas.openxmlformats.org/officeDocument/2006/relationships/hyperlink" Target="https://podminky.urs.cz/item/CS_URS_2023_02/162651131" TargetMode="External" /><Relationship Id="rId18" Type="http://schemas.openxmlformats.org/officeDocument/2006/relationships/hyperlink" Target="https://podminky.urs.cz/item/CS_URS_2023_02/167151111" TargetMode="External" /><Relationship Id="rId19" Type="http://schemas.openxmlformats.org/officeDocument/2006/relationships/hyperlink" Target="https://podminky.urs.cz/item/CS_URS_2023_02/171201221" TargetMode="External" /><Relationship Id="rId20" Type="http://schemas.openxmlformats.org/officeDocument/2006/relationships/hyperlink" Target="https://podminky.urs.cz/item/CS_URS_2023_02/171251101" TargetMode="External" /><Relationship Id="rId21" Type="http://schemas.openxmlformats.org/officeDocument/2006/relationships/hyperlink" Target="https://podminky.urs.cz/item/CS_URS_2023_02/171251201" TargetMode="External" /><Relationship Id="rId22" Type="http://schemas.openxmlformats.org/officeDocument/2006/relationships/hyperlink" Target="https://podminky.urs.cz/item/CS_URS_2023_02/174151101" TargetMode="External" /><Relationship Id="rId23" Type="http://schemas.openxmlformats.org/officeDocument/2006/relationships/hyperlink" Target="https://podminky.urs.cz/item/CS_URS_2023_02/175151101" TargetMode="External" /><Relationship Id="rId24" Type="http://schemas.openxmlformats.org/officeDocument/2006/relationships/hyperlink" Target="https://podminky.urs.cz/item/CS_URS_2023_02/212751101" TargetMode="External" /><Relationship Id="rId25" Type="http://schemas.openxmlformats.org/officeDocument/2006/relationships/hyperlink" Target="https://podminky.urs.cz/item/CS_URS_2023_02/273322511" TargetMode="External" /><Relationship Id="rId26" Type="http://schemas.openxmlformats.org/officeDocument/2006/relationships/hyperlink" Target="https://podminky.urs.cz/item/CS_URS_2023_02/273351121" TargetMode="External" /><Relationship Id="rId27" Type="http://schemas.openxmlformats.org/officeDocument/2006/relationships/hyperlink" Target="https://podminky.urs.cz/item/CS_URS_2023_02/273351122" TargetMode="External" /><Relationship Id="rId28" Type="http://schemas.openxmlformats.org/officeDocument/2006/relationships/hyperlink" Target="https://podminky.urs.cz/item/CS_URS_2023_02/273362021" TargetMode="External" /><Relationship Id="rId29" Type="http://schemas.openxmlformats.org/officeDocument/2006/relationships/hyperlink" Target="https://podminky.urs.cz/item/CS_URS_2023_02/321321115" TargetMode="External" /><Relationship Id="rId30" Type="http://schemas.openxmlformats.org/officeDocument/2006/relationships/hyperlink" Target="https://podminky.urs.cz/item/CS_URS_2023_02/321351010" TargetMode="External" /><Relationship Id="rId31" Type="http://schemas.openxmlformats.org/officeDocument/2006/relationships/hyperlink" Target="https://podminky.urs.cz/item/CS_URS_2023_02/321352010" TargetMode="External" /><Relationship Id="rId32" Type="http://schemas.openxmlformats.org/officeDocument/2006/relationships/hyperlink" Target="https://podminky.urs.cz/item/CS_URS_2023_02/321366111" TargetMode="External" /><Relationship Id="rId33" Type="http://schemas.openxmlformats.org/officeDocument/2006/relationships/hyperlink" Target="https://podminky.urs.cz/item/CS_URS_2023_02/359901111" TargetMode="External" /><Relationship Id="rId34" Type="http://schemas.openxmlformats.org/officeDocument/2006/relationships/hyperlink" Target="https://podminky.urs.cz/item/CS_URS_2023_02/451541111" TargetMode="External" /><Relationship Id="rId35" Type="http://schemas.openxmlformats.org/officeDocument/2006/relationships/hyperlink" Target="https://podminky.urs.cz/item/CS_URS_2023_02/452312131" TargetMode="External" /><Relationship Id="rId36" Type="http://schemas.openxmlformats.org/officeDocument/2006/relationships/hyperlink" Target="https://podminky.urs.cz/item/CS_URS_2023_02/452351101" TargetMode="External" /><Relationship Id="rId37" Type="http://schemas.openxmlformats.org/officeDocument/2006/relationships/hyperlink" Target="https://podminky.urs.cz/item/CS_URS_2023_02/564861011" TargetMode="External" /><Relationship Id="rId38" Type="http://schemas.openxmlformats.org/officeDocument/2006/relationships/hyperlink" Target="https://podminky.urs.cz/item/CS_URS_2023_02/564910511" TargetMode="External" /><Relationship Id="rId39" Type="http://schemas.openxmlformats.org/officeDocument/2006/relationships/hyperlink" Target="https://podminky.urs.cz/item/CS_URS_2023_02/567122112" TargetMode="External" /><Relationship Id="rId40" Type="http://schemas.openxmlformats.org/officeDocument/2006/relationships/hyperlink" Target="https://podminky.urs.cz/item/CS_URS_2023_02/573211107" TargetMode="External" /><Relationship Id="rId41" Type="http://schemas.openxmlformats.org/officeDocument/2006/relationships/hyperlink" Target="https://podminky.urs.cz/item/CS_URS_2023_02/577134111" TargetMode="External" /><Relationship Id="rId42" Type="http://schemas.openxmlformats.org/officeDocument/2006/relationships/hyperlink" Target="https://podminky.urs.cz/item/CS_URS_2023_02/577143111" TargetMode="External" /><Relationship Id="rId43" Type="http://schemas.openxmlformats.org/officeDocument/2006/relationships/hyperlink" Target="https://podminky.urs.cz/item/CS_URS_2023_02/577165032" TargetMode="External" /><Relationship Id="rId44" Type="http://schemas.openxmlformats.org/officeDocument/2006/relationships/hyperlink" Target="https://podminky.urs.cz/item/CS_URS_2023_02/584121108" TargetMode="External" /><Relationship Id="rId45" Type="http://schemas.openxmlformats.org/officeDocument/2006/relationships/hyperlink" Target="https://podminky.urs.cz/item/CS_URS_2023_02/831312121" TargetMode="External" /><Relationship Id="rId46" Type="http://schemas.openxmlformats.org/officeDocument/2006/relationships/hyperlink" Target="https://podminky.urs.cz/item/CS_URS_2023_02/871315221" TargetMode="External" /><Relationship Id="rId47" Type="http://schemas.openxmlformats.org/officeDocument/2006/relationships/hyperlink" Target="https://podminky.urs.cz/item/CS_URS_2023_02/877315211" TargetMode="External" /><Relationship Id="rId48" Type="http://schemas.openxmlformats.org/officeDocument/2006/relationships/hyperlink" Target="https://podminky.urs.cz/item/CS_URS_2023_02/892312121" TargetMode="External" /><Relationship Id="rId49" Type="http://schemas.openxmlformats.org/officeDocument/2006/relationships/hyperlink" Target="https://podminky.urs.cz/item/CS_URS_2023_02/894811133" TargetMode="External" /><Relationship Id="rId50" Type="http://schemas.openxmlformats.org/officeDocument/2006/relationships/hyperlink" Target="https://podminky.urs.cz/item/CS_URS_2023_02/899103112" TargetMode="External" /><Relationship Id="rId51" Type="http://schemas.openxmlformats.org/officeDocument/2006/relationships/hyperlink" Target="https://podminky.urs.cz/item/CS_URS_2023_02/916241213" TargetMode="External" /><Relationship Id="rId52" Type="http://schemas.openxmlformats.org/officeDocument/2006/relationships/hyperlink" Target="https://podminky.urs.cz/item/CS_URS_2023_02/919112213" TargetMode="External" /><Relationship Id="rId53" Type="http://schemas.openxmlformats.org/officeDocument/2006/relationships/hyperlink" Target="https://podminky.urs.cz/item/CS_URS_2023_02/919121112" TargetMode="External" /><Relationship Id="rId54" Type="http://schemas.openxmlformats.org/officeDocument/2006/relationships/hyperlink" Target="https://podminky.urs.cz/item/CS_URS_2023_02/919735111" TargetMode="External" /><Relationship Id="rId55" Type="http://schemas.openxmlformats.org/officeDocument/2006/relationships/hyperlink" Target="https://podminky.urs.cz/item/CS_URS_2023_02/919735112" TargetMode="External" /><Relationship Id="rId56" Type="http://schemas.openxmlformats.org/officeDocument/2006/relationships/hyperlink" Target="https://podminky.urs.cz/item/CS_URS_2023_02/966055211" TargetMode="External" /><Relationship Id="rId57" Type="http://schemas.openxmlformats.org/officeDocument/2006/relationships/hyperlink" Target="https://podminky.urs.cz/item/CS_URS_2023_02/979024443" TargetMode="External" /><Relationship Id="rId58" Type="http://schemas.openxmlformats.org/officeDocument/2006/relationships/hyperlink" Target="https://podminky.urs.cz/item/CS_URS_2023_02/997013501" TargetMode="External" /><Relationship Id="rId59" Type="http://schemas.openxmlformats.org/officeDocument/2006/relationships/hyperlink" Target="https://podminky.urs.cz/item/CS_URS_2023_02/997013509" TargetMode="External" /><Relationship Id="rId60" Type="http://schemas.openxmlformats.org/officeDocument/2006/relationships/hyperlink" Target="https://podminky.urs.cz/item/CS_URS_2023_02/997221551" TargetMode="External" /><Relationship Id="rId61" Type="http://schemas.openxmlformats.org/officeDocument/2006/relationships/hyperlink" Target="https://podminky.urs.cz/item/CS_URS_2023_02/997221559" TargetMode="External" /><Relationship Id="rId62" Type="http://schemas.openxmlformats.org/officeDocument/2006/relationships/hyperlink" Target="https://podminky.urs.cz/item/CS_URS_2023_02/997221615" TargetMode="External" /><Relationship Id="rId63" Type="http://schemas.openxmlformats.org/officeDocument/2006/relationships/hyperlink" Target="https://podminky.urs.cz/item/CS_URS_2023_02/997221625" TargetMode="External" /><Relationship Id="rId64" Type="http://schemas.openxmlformats.org/officeDocument/2006/relationships/hyperlink" Target="https://podminky.urs.cz/item/CS_URS_2023_02/997221645" TargetMode="External" /><Relationship Id="rId65" Type="http://schemas.openxmlformats.org/officeDocument/2006/relationships/hyperlink" Target="https://podminky.urs.cz/item/CS_URS_2023_02/997221655" TargetMode="External" /><Relationship Id="rId66" Type="http://schemas.openxmlformats.org/officeDocument/2006/relationships/hyperlink" Target="https://podminky.urs.cz/item/CS_URS_2023_02/998275101" TargetMode="External" /><Relationship Id="rId6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162" TargetMode="External" /><Relationship Id="rId2" Type="http://schemas.openxmlformats.org/officeDocument/2006/relationships/hyperlink" Target="https://podminky.urs.cz/item/CS_URS_2023_02/113107163" TargetMode="External" /><Relationship Id="rId3" Type="http://schemas.openxmlformats.org/officeDocument/2006/relationships/hyperlink" Target="https://podminky.urs.cz/item/CS_URS_2023_02/113107181" TargetMode="External" /><Relationship Id="rId4" Type="http://schemas.openxmlformats.org/officeDocument/2006/relationships/hyperlink" Target="https://podminky.urs.cz/item/CS_URS_2023_02/113107182" TargetMode="External" /><Relationship Id="rId5" Type="http://schemas.openxmlformats.org/officeDocument/2006/relationships/hyperlink" Target="https://podminky.urs.cz/item/CS_URS_2023_02/115101203" TargetMode="External" /><Relationship Id="rId6" Type="http://schemas.openxmlformats.org/officeDocument/2006/relationships/hyperlink" Target="https://podminky.urs.cz/item/CS_URS_2023_02/115101303" TargetMode="External" /><Relationship Id="rId7" Type="http://schemas.openxmlformats.org/officeDocument/2006/relationships/hyperlink" Target="https://podminky.urs.cz/item/CS_URS_2023_02/119001405" TargetMode="External" /><Relationship Id="rId8" Type="http://schemas.openxmlformats.org/officeDocument/2006/relationships/hyperlink" Target="https://podminky.urs.cz/item/CS_URS_2023_02/119001421" TargetMode="External" /><Relationship Id="rId9" Type="http://schemas.openxmlformats.org/officeDocument/2006/relationships/hyperlink" Target="https://podminky.urs.cz/item/CS_URS_2023_02/119001422" TargetMode="External" /><Relationship Id="rId10" Type="http://schemas.openxmlformats.org/officeDocument/2006/relationships/hyperlink" Target="https://podminky.urs.cz/item/CS_URS_2023_02/132254204" TargetMode="External" /><Relationship Id="rId11" Type="http://schemas.openxmlformats.org/officeDocument/2006/relationships/hyperlink" Target="https://podminky.urs.cz/item/CS_URS_2023_02/132354204" TargetMode="External" /><Relationship Id="rId12" Type="http://schemas.openxmlformats.org/officeDocument/2006/relationships/hyperlink" Target="https://podminky.urs.cz/item/CS_URS_2023_02/132454202" TargetMode="External" /><Relationship Id="rId13" Type="http://schemas.openxmlformats.org/officeDocument/2006/relationships/hyperlink" Target="https://podminky.urs.cz/item/CS_URS_2023_02/151101102" TargetMode="External" /><Relationship Id="rId14" Type="http://schemas.openxmlformats.org/officeDocument/2006/relationships/hyperlink" Target="https://podminky.urs.cz/item/CS_URS_2023_02/151101112" TargetMode="External" /><Relationship Id="rId15" Type="http://schemas.openxmlformats.org/officeDocument/2006/relationships/hyperlink" Target="https://podminky.urs.cz/item/CS_URS_2023_02/162351103" TargetMode="External" /><Relationship Id="rId16" Type="http://schemas.openxmlformats.org/officeDocument/2006/relationships/hyperlink" Target="https://podminky.urs.cz/item/CS_URS_2023_02/162651111" TargetMode="External" /><Relationship Id="rId17" Type="http://schemas.openxmlformats.org/officeDocument/2006/relationships/hyperlink" Target="https://podminky.urs.cz/item/CS_URS_2023_02/162651131" TargetMode="External" /><Relationship Id="rId18" Type="http://schemas.openxmlformats.org/officeDocument/2006/relationships/hyperlink" Target="https://podminky.urs.cz/item/CS_URS_2023_02/167151111" TargetMode="External" /><Relationship Id="rId19" Type="http://schemas.openxmlformats.org/officeDocument/2006/relationships/hyperlink" Target="https://podminky.urs.cz/item/CS_URS_2023_02/171201221" TargetMode="External" /><Relationship Id="rId20" Type="http://schemas.openxmlformats.org/officeDocument/2006/relationships/hyperlink" Target="https://podminky.urs.cz/item/CS_URS_2023_02/171251101" TargetMode="External" /><Relationship Id="rId21" Type="http://schemas.openxmlformats.org/officeDocument/2006/relationships/hyperlink" Target="https://podminky.urs.cz/item/CS_URS_2023_02/171251201" TargetMode="External" /><Relationship Id="rId22" Type="http://schemas.openxmlformats.org/officeDocument/2006/relationships/hyperlink" Target="https://podminky.urs.cz/item/CS_URS_2023_02/174151101" TargetMode="External" /><Relationship Id="rId23" Type="http://schemas.openxmlformats.org/officeDocument/2006/relationships/hyperlink" Target="https://podminky.urs.cz/item/CS_URS_2023_02/175151101" TargetMode="External" /><Relationship Id="rId24" Type="http://schemas.openxmlformats.org/officeDocument/2006/relationships/hyperlink" Target="https://podminky.urs.cz/item/CS_URS_2023_02/212751101" TargetMode="External" /><Relationship Id="rId25" Type="http://schemas.openxmlformats.org/officeDocument/2006/relationships/hyperlink" Target="https://podminky.urs.cz/item/CS_URS_2023_02/273322511" TargetMode="External" /><Relationship Id="rId26" Type="http://schemas.openxmlformats.org/officeDocument/2006/relationships/hyperlink" Target="https://podminky.urs.cz/item/CS_URS_2023_02/273351121" TargetMode="External" /><Relationship Id="rId27" Type="http://schemas.openxmlformats.org/officeDocument/2006/relationships/hyperlink" Target="https://podminky.urs.cz/item/CS_URS_2023_02/273351122" TargetMode="External" /><Relationship Id="rId28" Type="http://schemas.openxmlformats.org/officeDocument/2006/relationships/hyperlink" Target="https://podminky.urs.cz/item/CS_URS_2023_02/273362021" TargetMode="External" /><Relationship Id="rId29" Type="http://schemas.openxmlformats.org/officeDocument/2006/relationships/hyperlink" Target="https://podminky.urs.cz/item/CS_URS_2023_02/321213232" TargetMode="External" /><Relationship Id="rId30" Type="http://schemas.openxmlformats.org/officeDocument/2006/relationships/hyperlink" Target="https://podminky.urs.cz/item/CS_URS_2023_02/359901111" TargetMode="External" /><Relationship Id="rId31" Type="http://schemas.openxmlformats.org/officeDocument/2006/relationships/hyperlink" Target="https://podminky.urs.cz/item/CS_URS_2023_02/451541111" TargetMode="External" /><Relationship Id="rId32" Type="http://schemas.openxmlformats.org/officeDocument/2006/relationships/hyperlink" Target="https://podminky.urs.cz/item/CS_URS_2023_02/452312131" TargetMode="External" /><Relationship Id="rId33" Type="http://schemas.openxmlformats.org/officeDocument/2006/relationships/hyperlink" Target="https://podminky.urs.cz/item/CS_URS_2023_02/452351101" TargetMode="External" /><Relationship Id="rId34" Type="http://schemas.openxmlformats.org/officeDocument/2006/relationships/hyperlink" Target="https://podminky.urs.cz/item/CS_URS_2023_02/564752111" TargetMode="External" /><Relationship Id="rId35" Type="http://schemas.openxmlformats.org/officeDocument/2006/relationships/hyperlink" Target="https://podminky.urs.cz/item/CS_URS_2023_02/564851111" TargetMode="External" /><Relationship Id="rId36" Type="http://schemas.openxmlformats.org/officeDocument/2006/relationships/hyperlink" Target="https://podminky.urs.cz/item/CS_URS_2023_02/564861011" TargetMode="External" /><Relationship Id="rId37" Type="http://schemas.openxmlformats.org/officeDocument/2006/relationships/hyperlink" Target="https://podminky.urs.cz/item/CS_URS_2023_02/567122112" TargetMode="External" /><Relationship Id="rId38" Type="http://schemas.openxmlformats.org/officeDocument/2006/relationships/hyperlink" Target="https://podminky.urs.cz/item/CS_URS_2023_02/573211107" TargetMode="External" /><Relationship Id="rId39" Type="http://schemas.openxmlformats.org/officeDocument/2006/relationships/hyperlink" Target="https://podminky.urs.cz/item/CS_URS_2023_02/577134111" TargetMode="External" /><Relationship Id="rId40" Type="http://schemas.openxmlformats.org/officeDocument/2006/relationships/hyperlink" Target="https://podminky.urs.cz/item/CS_URS_2023_02/577165032" TargetMode="External" /><Relationship Id="rId41" Type="http://schemas.openxmlformats.org/officeDocument/2006/relationships/hyperlink" Target="https://podminky.urs.cz/item/CS_URS_2023_02/831312121" TargetMode="External" /><Relationship Id="rId42" Type="http://schemas.openxmlformats.org/officeDocument/2006/relationships/hyperlink" Target="https://podminky.urs.cz/item/CS_URS_2023_02/871315221" TargetMode="External" /><Relationship Id="rId43" Type="http://schemas.openxmlformats.org/officeDocument/2006/relationships/hyperlink" Target="https://podminky.urs.cz/item/CS_URS_2023_02/877315211" TargetMode="External" /><Relationship Id="rId44" Type="http://schemas.openxmlformats.org/officeDocument/2006/relationships/hyperlink" Target="https://podminky.urs.cz/item/CS_URS_2023_02/892312121" TargetMode="External" /><Relationship Id="rId45" Type="http://schemas.openxmlformats.org/officeDocument/2006/relationships/hyperlink" Target="https://podminky.urs.cz/item/CS_URS_2023_02/894811133" TargetMode="External" /><Relationship Id="rId46" Type="http://schemas.openxmlformats.org/officeDocument/2006/relationships/hyperlink" Target="https://podminky.urs.cz/item/CS_URS_2023_02/899103112" TargetMode="External" /><Relationship Id="rId47" Type="http://schemas.openxmlformats.org/officeDocument/2006/relationships/hyperlink" Target="https://podminky.urs.cz/item/CS_URS_2023_02/919112213" TargetMode="External" /><Relationship Id="rId48" Type="http://schemas.openxmlformats.org/officeDocument/2006/relationships/hyperlink" Target="https://podminky.urs.cz/item/CS_URS_2023_02/919121112" TargetMode="External" /><Relationship Id="rId49" Type="http://schemas.openxmlformats.org/officeDocument/2006/relationships/hyperlink" Target="https://podminky.urs.cz/item/CS_URS_2023_02/919735111" TargetMode="External" /><Relationship Id="rId50" Type="http://schemas.openxmlformats.org/officeDocument/2006/relationships/hyperlink" Target="https://podminky.urs.cz/item/CS_URS_2023_02/919735112" TargetMode="External" /><Relationship Id="rId51" Type="http://schemas.openxmlformats.org/officeDocument/2006/relationships/hyperlink" Target="https://podminky.urs.cz/item/CS_URS_2023_02/985221012" TargetMode="External" /><Relationship Id="rId52" Type="http://schemas.openxmlformats.org/officeDocument/2006/relationships/hyperlink" Target="https://podminky.urs.cz/item/CS_URS_2023_02/997013501" TargetMode="External" /><Relationship Id="rId53" Type="http://schemas.openxmlformats.org/officeDocument/2006/relationships/hyperlink" Target="https://podminky.urs.cz/item/CS_URS_2023_02/997013509" TargetMode="External" /><Relationship Id="rId54" Type="http://schemas.openxmlformats.org/officeDocument/2006/relationships/hyperlink" Target="https://podminky.urs.cz/item/CS_URS_2023_02/997221551" TargetMode="External" /><Relationship Id="rId55" Type="http://schemas.openxmlformats.org/officeDocument/2006/relationships/hyperlink" Target="https://podminky.urs.cz/item/CS_URS_2023_02/997221559" TargetMode="External" /><Relationship Id="rId56" Type="http://schemas.openxmlformats.org/officeDocument/2006/relationships/hyperlink" Target="https://podminky.urs.cz/item/CS_URS_2023_02/997221615" TargetMode="External" /><Relationship Id="rId57" Type="http://schemas.openxmlformats.org/officeDocument/2006/relationships/hyperlink" Target="https://podminky.urs.cz/item/CS_URS_2023_02/997221645" TargetMode="External" /><Relationship Id="rId58" Type="http://schemas.openxmlformats.org/officeDocument/2006/relationships/hyperlink" Target="https://podminky.urs.cz/item/CS_URS_2023_02/997221655" TargetMode="External" /><Relationship Id="rId59" Type="http://schemas.openxmlformats.org/officeDocument/2006/relationships/hyperlink" Target="https://podminky.urs.cz/item/CS_URS_2023_02/998275101" TargetMode="External" /><Relationship Id="rId6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203000" TargetMode="External" /><Relationship Id="rId3" Type="http://schemas.openxmlformats.org/officeDocument/2006/relationships/hyperlink" Target="https://podminky.urs.cz/item/CS_URS_2023_02/012303000" TargetMode="External" /><Relationship Id="rId4" Type="http://schemas.openxmlformats.org/officeDocument/2006/relationships/hyperlink" Target="https://podminky.urs.cz/item/CS_URS_2023_02/013244000" TargetMode="External" /><Relationship Id="rId5" Type="http://schemas.openxmlformats.org/officeDocument/2006/relationships/hyperlink" Target="https://podminky.urs.cz/item/CS_URS_2023_02/013254000" TargetMode="External" /><Relationship Id="rId6" Type="http://schemas.openxmlformats.org/officeDocument/2006/relationships/hyperlink" Target="https://podminky.urs.cz/item/CS_URS_2023_02/013274000" TargetMode="External" /><Relationship Id="rId7" Type="http://schemas.openxmlformats.org/officeDocument/2006/relationships/hyperlink" Target="https://podminky.urs.cz/item/CS_URS_2023_02/013284000" TargetMode="External" /><Relationship Id="rId8" Type="http://schemas.openxmlformats.org/officeDocument/2006/relationships/hyperlink" Target="https://podminky.urs.cz/item/CS_URS_2023_02/030001000" TargetMode="External" /><Relationship Id="rId9" Type="http://schemas.openxmlformats.org/officeDocument/2006/relationships/hyperlink" Target="https://podminky.urs.cz/item/CS_URS_2023_02/042503000" TargetMode="External" /><Relationship Id="rId10" Type="http://schemas.openxmlformats.org/officeDocument/2006/relationships/hyperlink" Target="https://podminky.urs.cz/item/CS_URS_2023_02/043134000" TargetMode="External" /><Relationship Id="rId11" Type="http://schemas.openxmlformats.org/officeDocument/2006/relationships/hyperlink" Target="https://podminky.urs.cz/item/CS_URS_2023_02/045002000" TargetMode="External" /><Relationship Id="rId12" Type="http://schemas.openxmlformats.org/officeDocument/2006/relationships/hyperlink" Target="https://podminky.urs.cz/item/CS_URS_2023_02/049002000" TargetMode="External" /><Relationship Id="rId13" Type="http://schemas.openxmlformats.org/officeDocument/2006/relationships/hyperlink" Target="https://podminky.urs.cz/item/CS_URS_2023_02/072103011" TargetMode="External" /><Relationship Id="rId14" Type="http://schemas.openxmlformats.org/officeDocument/2006/relationships/hyperlink" Target="https://podminky.urs.cz/item/CS_URS_2023_02/090001000" TargetMode="External" /><Relationship Id="rId1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31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33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33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35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37</v>
      </c>
      <c r="AO17" s="24"/>
      <c r="AP17" s="24"/>
      <c r="AQ17" s="24"/>
      <c r="AR17" s="22"/>
      <c r="BE17" s="33"/>
      <c r="BS17" s="19" t="s">
        <v>38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35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37</v>
      </c>
      <c r="AO20" s="24"/>
      <c r="AP20" s="24"/>
      <c r="AQ20" s="24"/>
      <c r="AR20" s="22"/>
      <c r="BE20" s="33"/>
      <c r="BS20" s="19" t="s">
        <v>38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201710520-VOLG-pr_II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Volgogradská ulice, Liberec, Prodloužení splaškové kanalizace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Liberec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21. 10. 2021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Liberec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34</v>
      </c>
      <c r="AJ49" s="42"/>
      <c r="AK49" s="42"/>
      <c r="AL49" s="42"/>
      <c r="AM49" s="75" t="str">
        <f>IF(E17="","",E17)</f>
        <v>SNOWPLAN, spol. s r.o.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32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39</v>
      </c>
      <c r="AJ50" s="42"/>
      <c r="AK50" s="42"/>
      <c r="AL50" s="42"/>
      <c r="AM50" s="75" t="str">
        <f>IF(E20="","",E20)</f>
        <v>SNOWPLAN, spol. s 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75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76</v>
      </c>
      <c r="BT54" s="111" t="s">
        <v>77</v>
      </c>
      <c r="BU54" s="112" t="s">
        <v>78</v>
      </c>
      <c r="BV54" s="111" t="s">
        <v>79</v>
      </c>
      <c r="BW54" s="111" t="s">
        <v>5</v>
      </c>
      <c r="BX54" s="111" t="s">
        <v>80</v>
      </c>
      <c r="CL54" s="111" t="s">
        <v>19</v>
      </c>
    </row>
    <row r="55" spans="1:91" s="7" customFormat="1" ht="24.75" customHeight="1">
      <c r="A55" s="113" t="s">
        <v>81</v>
      </c>
      <c r="B55" s="114"/>
      <c r="C55" s="115"/>
      <c r="D55" s="116" t="s">
        <v>82</v>
      </c>
      <c r="E55" s="116"/>
      <c r="F55" s="116"/>
      <c r="G55" s="116"/>
      <c r="H55" s="116"/>
      <c r="I55" s="117"/>
      <c r="J55" s="116" t="s">
        <v>83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SO 310.1 - splaškové...'!J30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84</v>
      </c>
      <c r="AR55" s="120"/>
      <c r="AS55" s="121">
        <v>0</v>
      </c>
      <c r="AT55" s="122">
        <f>ROUND(SUM(AV55:AW55),2)</f>
        <v>0</v>
      </c>
      <c r="AU55" s="123">
        <f>'01 - SO 310.1 - splaškové...'!P89</f>
        <v>0</v>
      </c>
      <c r="AV55" s="122">
        <f>'01 - SO 310.1 - splaškové...'!J33</f>
        <v>0</v>
      </c>
      <c r="AW55" s="122">
        <f>'01 - SO 310.1 - splaškové...'!J34</f>
        <v>0</v>
      </c>
      <c r="AX55" s="122">
        <f>'01 - SO 310.1 - splaškové...'!J35</f>
        <v>0</v>
      </c>
      <c r="AY55" s="122">
        <f>'01 - SO 310.1 - splaškové...'!J36</f>
        <v>0</v>
      </c>
      <c r="AZ55" s="122">
        <f>'01 - SO 310.1 - splaškové...'!F33</f>
        <v>0</v>
      </c>
      <c r="BA55" s="122">
        <f>'01 - SO 310.1 - splaškové...'!F34</f>
        <v>0</v>
      </c>
      <c r="BB55" s="122">
        <f>'01 - SO 310.1 - splaškové...'!F35</f>
        <v>0</v>
      </c>
      <c r="BC55" s="122">
        <f>'01 - SO 310.1 - splaškové...'!F36</f>
        <v>0</v>
      </c>
      <c r="BD55" s="124">
        <f>'01 - SO 310.1 - splaškové...'!F37</f>
        <v>0</v>
      </c>
      <c r="BE55" s="7"/>
      <c r="BT55" s="125" t="s">
        <v>85</v>
      </c>
      <c r="BV55" s="125" t="s">
        <v>79</v>
      </c>
      <c r="BW55" s="125" t="s">
        <v>86</v>
      </c>
      <c r="BX55" s="125" t="s">
        <v>5</v>
      </c>
      <c r="CL55" s="125" t="s">
        <v>19</v>
      </c>
      <c r="CM55" s="125" t="s">
        <v>87</v>
      </c>
    </row>
    <row r="56" spans="1:91" s="7" customFormat="1" ht="24.75" customHeight="1">
      <c r="A56" s="113" t="s">
        <v>81</v>
      </c>
      <c r="B56" s="114"/>
      <c r="C56" s="115"/>
      <c r="D56" s="116" t="s">
        <v>88</v>
      </c>
      <c r="E56" s="116"/>
      <c r="F56" s="116"/>
      <c r="G56" s="116"/>
      <c r="H56" s="116"/>
      <c r="I56" s="117"/>
      <c r="J56" s="116" t="s">
        <v>89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SO 310.2 - splaškové...'!J30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84</v>
      </c>
      <c r="AR56" s="120"/>
      <c r="AS56" s="121">
        <v>0</v>
      </c>
      <c r="AT56" s="122">
        <f>ROUND(SUM(AV56:AW56),2)</f>
        <v>0</v>
      </c>
      <c r="AU56" s="123">
        <f>'02 - SO 310.2 - splaškové...'!P89</f>
        <v>0</v>
      </c>
      <c r="AV56" s="122">
        <f>'02 - SO 310.2 - splaškové...'!J33</f>
        <v>0</v>
      </c>
      <c r="AW56" s="122">
        <f>'02 - SO 310.2 - splaškové...'!J34</f>
        <v>0</v>
      </c>
      <c r="AX56" s="122">
        <f>'02 - SO 310.2 - splaškové...'!J35</f>
        <v>0</v>
      </c>
      <c r="AY56" s="122">
        <f>'02 - SO 310.2 - splaškové...'!J36</f>
        <v>0</v>
      </c>
      <c r="AZ56" s="122">
        <f>'02 - SO 310.2 - splaškové...'!F33</f>
        <v>0</v>
      </c>
      <c r="BA56" s="122">
        <f>'02 - SO 310.2 - splaškové...'!F34</f>
        <v>0</v>
      </c>
      <c r="BB56" s="122">
        <f>'02 - SO 310.2 - splaškové...'!F35</f>
        <v>0</v>
      </c>
      <c r="BC56" s="122">
        <f>'02 - SO 310.2 - splaškové...'!F36</f>
        <v>0</v>
      </c>
      <c r="BD56" s="124">
        <f>'02 - SO 310.2 - splaškové...'!F37</f>
        <v>0</v>
      </c>
      <c r="BE56" s="7"/>
      <c r="BT56" s="125" t="s">
        <v>85</v>
      </c>
      <c r="BV56" s="125" t="s">
        <v>79</v>
      </c>
      <c r="BW56" s="125" t="s">
        <v>90</v>
      </c>
      <c r="BX56" s="125" t="s">
        <v>5</v>
      </c>
      <c r="CL56" s="125" t="s">
        <v>19</v>
      </c>
      <c r="CM56" s="125" t="s">
        <v>87</v>
      </c>
    </row>
    <row r="57" spans="1:91" s="7" customFormat="1" ht="16.5" customHeight="1">
      <c r="A57" s="113" t="s">
        <v>81</v>
      </c>
      <c r="B57" s="114"/>
      <c r="C57" s="115"/>
      <c r="D57" s="116" t="s">
        <v>91</v>
      </c>
      <c r="E57" s="116"/>
      <c r="F57" s="116"/>
      <c r="G57" s="116"/>
      <c r="H57" s="116"/>
      <c r="I57" s="117"/>
      <c r="J57" s="116" t="s">
        <v>92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'111 - VRN - Vedlejší rozp...'!J30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84</v>
      </c>
      <c r="AR57" s="120"/>
      <c r="AS57" s="126">
        <v>0</v>
      </c>
      <c r="AT57" s="127">
        <f>ROUND(SUM(AV57:AW57),2)</f>
        <v>0</v>
      </c>
      <c r="AU57" s="128">
        <f>'111 - VRN - Vedlejší rozp...'!P86</f>
        <v>0</v>
      </c>
      <c r="AV57" s="127">
        <f>'111 - VRN - Vedlejší rozp...'!J33</f>
        <v>0</v>
      </c>
      <c r="AW57" s="127">
        <f>'111 - VRN - Vedlejší rozp...'!J34</f>
        <v>0</v>
      </c>
      <c r="AX57" s="127">
        <f>'111 - VRN - Vedlejší rozp...'!J35</f>
        <v>0</v>
      </c>
      <c r="AY57" s="127">
        <f>'111 - VRN - Vedlejší rozp...'!J36</f>
        <v>0</v>
      </c>
      <c r="AZ57" s="127">
        <f>'111 - VRN - Vedlejší rozp...'!F33</f>
        <v>0</v>
      </c>
      <c r="BA57" s="127">
        <f>'111 - VRN - Vedlejší rozp...'!F34</f>
        <v>0</v>
      </c>
      <c r="BB57" s="127">
        <f>'111 - VRN - Vedlejší rozp...'!F35</f>
        <v>0</v>
      </c>
      <c r="BC57" s="127">
        <f>'111 - VRN - Vedlejší rozp...'!F36</f>
        <v>0</v>
      </c>
      <c r="BD57" s="129">
        <f>'111 - VRN - Vedlejší rozp...'!F37</f>
        <v>0</v>
      </c>
      <c r="BE57" s="7"/>
      <c r="BT57" s="125" t="s">
        <v>85</v>
      </c>
      <c r="BV57" s="125" t="s">
        <v>79</v>
      </c>
      <c r="BW57" s="125" t="s">
        <v>93</v>
      </c>
      <c r="BX57" s="125" t="s">
        <v>5</v>
      </c>
      <c r="CL57" s="125" t="s">
        <v>19</v>
      </c>
      <c r="CM57" s="125" t="s">
        <v>87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SO 310.1 - splaškové...'!C2" display="/"/>
    <hyperlink ref="A56" location="'02 - SO 310.2 - splaškové...'!C2" display="/"/>
    <hyperlink ref="A57" location="'111 - VRN - Vedlejší roz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87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Volgogradská ulice, Liberec, Prodloužení splaškové kanalizace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75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21. 10. 2021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28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34" t="s">
        <v>30</v>
      </c>
      <c r="J15" s="138" t="s">
        <v>31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32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30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34</v>
      </c>
      <c r="E20" s="40"/>
      <c r="F20" s="40"/>
      <c r="G20" s="40"/>
      <c r="H20" s="40"/>
      <c r="I20" s="134" t="s">
        <v>27</v>
      </c>
      <c r="J20" s="138" t="s">
        <v>35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36</v>
      </c>
      <c r="F21" s="40"/>
      <c r="G21" s="40"/>
      <c r="H21" s="40"/>
      <c r="I21" s="134" t="s">
        <v>30</v>
      </c>
      <c r="J21" s="138" t="s">
        <v>37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39</v>
      </c>
      <c r="E23" s="40"/>
      <c r="F23" s="40"/>
      <c r="G23" s="40"/>
      <c r="H23" s="40"/>
      <c r="I23" s="134" t="s">
        <v>27</v>
      </c>
      <c r="J23" s="138" t="s">
        <v>35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97</v>
      </c>
      <c r="F24" s="40"/>
      <c r="G24" s="40"/>
      <c r="H24" s="40"/>
      <c r="I24" s="134" t="s">
        <v>30</v>
      </c>
      <c r="J24" s="138" t="s">
        <v>37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75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ROUND((SUM(BE89:BE479)),2)</f>
        <v>0</v>
      </c>
      <c r="G33" s="40"/>
      <c r="H33" s="40"/>
      <c r="I33" s="150">
        <v>0.21</v>
      </c>
      <c r="J33" s="149">
        <f>ROUND(((SUM(BE89:BE479))*I33),2)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ROUND((SUM(BF89:BF479)),2)</f>
        <v>0</v>
      </c>
      <c r="G34" s="40"/>
      <c r="H34" s="40"/>
      <c r="I34" s="150">
        <v>0.15</v>
      </c>
      <c r="J34" s="149">
        <f>ROUND(((SUM(BF89:BF479))*I34),2)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ROUND((SUM(BG89:BG479)),2)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ROUND((SUM(BH89:BH479)),2)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ROUND((SUM(BI89:BI479)),2)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Volgogradská ulice, Liberec, Prodloužení splaškové kanalizace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SO 310.1 - splaškové kanalizační přípojky - II.etapa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Liberec</v>
      </c>
      <c r="G52" s="42"/>
      <c r="H52" s="42"/>
      <c r="I52" s="34" t="s">
        <v>24</v>
      </c>
      <c r="J52" s="74" t="str">
        <f>IF(J12="","",J12)</f>
        <v>21. 10. 2021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Statutární město Liberec</v>
      </c>
      <c r="G54" s="42"/>
      <c r="H54" s="42"/>
      <c r="I54" s="34" t="s">
        <v>34</v>
      </c>
      <c r="J54" s="38" t="str">
        <f>E21</f>
        <v>SNOWPLAN,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SNOWPLAN, spol. s r.o. - Pavel Nezbeda Javůrek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</v>
      </c>
      <c r="E62" s="176"/>
      <c r="F62" s="176"/>
      <c r="G62" s="176"/>
      <c r="H62" s="176"/>
      <c r="I62" s="176"/>
      <c r="J62" s="177">
        <f>J260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105</v>
      </c>
      <c r="E63" s="176"/>
      <c r="F63" s="176"/>
      <c r="G63" s="176"/>
      <c r="H63" s="176"/>
      <c r="I63" s="176"/>
      <c r="J63" s="177">
        <f>J283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106</v>
      </c>
      <c r="E64" s="176"/>
      <c r="F64" s="176"/>
      <c r="G64" s="176"/>
      <c r="H64" s="176"/>
      <c r="I64" s="176"/>
      <c r="J64" s="177">
        <f>J307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107</v>
      </c>
      <c r="E65" s="176"/>
      <c r="F65" s="176"/>
      <c r="G65" s="176"/>
      <c r="H65" s="176"/>
      <c r="I65" s="176"/>
      <c r="J65" s="177">
        <f>J324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108</v>
      </c>
      <c r="E66" s="176"/>
      <c r="F66" s="176"/>
      <c r="G66" s="176"/>
      <c r="H66" s="176"/>
      <c r="I66" s="176"/>
      <c r="J66" s="177">
        <f>J367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109</v>
      </c>
      <c r="E67" s="176"/>
      <c r="F67" s="176"/>
      <c r="G67" s="176"/>
      <c r="H67" s="176"/>
      <c r="I67" s="176"/>
      <c r="J67" s="177">
        <f>J402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110</v>
      </c>
      <c r="E68" s="176"/>
      <c r="F68" s="176"/>
      <c r="G68" s="176"/>
      <c r="H68" s="176"/>
      <c r="I68" s="176"/>
      <c r="J68" s="177">
        <f>J435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111</v>
      </c>
      <c r="E69" s="176"/>
      <c r="F69" s="176"/>
      <c r="G69" s="176"/>
      <c r="H69" s="176"/>
      <c r="I69" s="176"/>
      <c r="J69" s="177">
        <f>J476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112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Volgogradská ulice, Liberec, Prodloužení splaškové kanalizace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95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01 - SO 310.1 - splaškové kanalizační přípojky - II.etapa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22</v>
      </c>
      <c r="D83" s="42"/>
      <c r="E83" s="42"/>
      <c r="F83" s="29" t="str">
        <f>F12</f>
        <v>Liberec</v>
      </c>
      <c r="G83" s="42"/>
      <c r="H83" s="42"/>
      <c r="I83" s="34" t="s">
        <v>24</v>
      </c>
      <c r="J83" s="74" t="str">
        <f>IF(J12="","",J12)</f>
        <v>21. 10. 2021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26</v>
      </c>
      <c r="D85" s="42"/>
      <c r="E85" s="42"/>
      <c r="F85" s="29" t="str">
        <f>E15</f>
        <v>Statutární město Liberec</v>
      </c>
      <c r="G85" s="42"/>
      <c r="H85" s="42"/>
      <c r="I85" s="34" t="s">
        <v>34</v>
      </c>
      <c r="J85" s="38" t="str">
        <f>E21</f>
        <v>SNOWPLAN, spol. s 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40.05" customHeight="1">
      <c r="A86" s="40"/>
      <c r="B86" s="41"/>
      <c r="C86" s="34" t="s">
        <v>32</v>
      </c>
      <c r="D86" s="42"/>
      <c r="E86" s="42"/>
      <c r="F86" s="29" t="str">
        <f>IF(E18="","",E18)</f>
        <v>Vyplň údaj</v>
      </c>
      <c r="G86" s="42"/>
      <c r="H86" s="42"/>
      <c r="I86" s="34" t="s">
        <v>39</v>
      </c>
      <c r="J86" s="38" t="str">
        <f>E24</f>
        <v>SNOWPLAN, spol. s r.o. - Pavel Nezbeda Javůrek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113</v>
      </c>
      <c r="D88" s="182" t="s">
        <v>61</v>
      </c>
      <c r="E88" s="182" t="s">
        <v>57</v>
      </c>
      <c r="F88" s="182" t="s">
        <v>58</v>
      </c>
      <c r="G88" s="182" t="s">
        <v>114</v>
      </c>
      <c r="H88" s="182" t="s">
        <v>115</v>
      </c>
      <c r="I88" s="182" t="s">
        <v>116</v>
      </c>
      <c r="J88" s="182" t="s">
        <v>100</v>
      </c>
      <c r="K88" s="183" t="s">
        <v>117</v>
      </c>
      <c r="L88" s="184"/>
      <c r="M88" s="94" t="s">
        <v>75</v>
      </c>
      <c r="N88" s="95" t="s">
        <v>46</v>
      </c>
      <c r="O88" s="95" t="s">
        <v>118</v>
      </c>
      <c r="P88" s="95" t="s">
        <v>119</v>
      </c>
      <c r="Q88" s="95" t="s">
        <v>120</v>
      </c>
      <c r="R88" s="95" t="s">
        <v>121</v>
      </c>
      <c r="S88" s="95" t="s">
        <v>122</v>
      </c>
      <c r="T88" s="96" t="s">
        <v>123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124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</f>
        <v>0</v>
      </c>
      <c r="Q89" s="98"/>
      <c r="R89" s="187">
        <f>R90</f>
        <v>46.63955148</v>
      </c>
      <c r="S89" s="98"/>
      <c r="T89" s="188">
        <f>T90</f>
        <v>167.3274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76</v>
      </c>
      <c r="AU89" s="19" t="s">
        <v>101</v>
      </c>
      <c r="BK89" s="189">
        <f>BK90</f>
        <v>0</v>
      </c>
    </row>
    <row r="90" spans="1:63" s="12" customFormat="1" ht="25.9" customHeight="1">
      <c r="A90" s="12"/>
      <c r="B90" s="190"/>
      <c r="C90" s="191"/>
      <c r="D90" s="192" t="s">
        <v>76</v>
      </c>
      <c r="E90" s="193" t="s">
        <v>125</v>
      </c>
      <c r="F90" s="193" t="s">
        <v>126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P91+P260+P283+P307+P324+P367+P402+P435+P476</f>
        <v>0</v>
      </c>
      <c r="Q90" s="198"/>
      <c r="R90" s="199">
        <f>R91+R260+R283+R307+R324+R367+R402+R435+R476</f>
        <v>46.63955148</v>
      </c>
      <c r="S90" s="198"/>
      <c r="T90" s="200">
        <f>T91+T260+T283+T307+T324+T367+T402+T435+T476</f>
        <v>167.3274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85</v>
      </c>
      <c r="AT90" s="202" t="s">
        <v>76</v>
      </c>
      <c r="AU90" s="202" t="s">
        <v>77</v>
      </c>
      <c r="AY90" s="201" t="s">
        <v>127</v>
      </c>
      <c r="BK90" s="203">
        <f>BK91+BK260+BK283+BK307+BK324+BK367+BK402+BK435+BK476</f>
        <v>0</v>
      </c>
    </row>
    <row r="91" spans="1:63" s="12" customFormat="1" ht="22.8" customHeight="1">
      <c r="A91" s="12"/>
      <c r="B91" s="190"/>
      <c r="C91" s="191"/>
      <c r="D91" s="192" t="s">
        <v>76</v>
      </c>
      <c r="E91" s="204" t="s">
        <v>85</v>
      </c>
      <c r="F91" s="204" t="s">
        <v>128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SUM(P92:P259)</f>
        <v>0</v>
      </c>
      <c r="Q91" s="198"/>
      <c r="R91" s="199">
        <f>SUM(R92:R259)</f>
        <v>1.5420275</v>
      </c>
      <c r="S91" s="198"/>
      <c r="T91" s="200">
        <f>SUM(T92:T259)</f>
        <v>148.2474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85</v>
      </c>
      <c r="AT91" s="202" t="s">
        <v>76</v>
      </c>
      <c r="AU91" s="202" t="s">
        <v>85</v>
      </c>
      <c r="AY91" s="201" t="s">
        <v>127</v>
      </c>
      <c r="BK91" s="203">
        <f>SUM(BK92:BK259)</f>
        <v>0</v>
      </c>
    </row>
    <row r="92" spans="1:65" s="2" customFormat="1" ht="21.75" customHeight="1">
      <c r="A92" s="40"/>
      <c r="B92" s="41"/>
      <c r="C92" s="206" t="s">
        <v>85</v>
      </c>
      <c r="D92" s="206" t="s">
        <v>129</v>
      </c>
      <c r="E92" s="207" t="s">
        <v>130</v>
      </c>
      <c r="F92" s="208" t="s">
        <v>131</v>
      </c>
      <c r="G92" s="209" t="s">
        <v>132</v>
      </c>
      <c r="H92" s="210">
        <v>57.7</v>
      </c>
      <c r="I92" s="211"/>
      <c r="J92" s="212">
        <f>ROUND(I92*H92,2)</f>
        <v>0</v>
      </c>
      <c r="K92" s="208" t="s">
        <v>133</v>
      </c>
      <c r="L92" s="46"/>
      <c r="M92" s="213" t="s">
        <v>75</v>
      </c>
      <c r="N92" s="214" t="s">
        <v>47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0.29</v>
      </c>
      <c r="T92" s="216">
        <f>S92*H92</f>
        <v>16.733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134</v>
      </c>
      <c r="AT92" s="217" t="s">
        <v>129</v>
      </c>
      <c r="AU92" s="217" t="s">
        <v>87</v>
      </c>
      <c r="AY92" s="19" t="s">
        <v>127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85</v>
      </c>
      <c r="BK92" s="218">
        <f>ROUND(I92*H92,2)</f>
        <v>0</v>
      </c>
      <c r="BL92" s="19" t="s">
        <v>134</v>
      </c>
      <c r="BM92" s="217" t="s">
        <v>135</v>
      </c>
    </row>
    <row r="93" spans="1:47" s="2" customFormat="1" ht="12">
      <c r="A93" s="40"/>
      <c r="B93" s="41"/>
      <c r="C93" s="42"/>
      <c r="D93" s="219" t="s">
        <v>136</v>
      </c>
      <c r="E93" s="42"/>
      <c r="F93" s="220" t="s">
        <v>137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136</v>
      </c>
      <c r="AU93" s="19" t="s">
        <v>87</v>
      </c>
    </row>
    <row r="94" spans="1:47" s="2" customFormat="1" ht="12">
      <c r="A94" s="40"/>
      <c r="B94" s="41"/>
      <c r="C94" s="42"/>
      <c r="D94" s="224" t="s">
        <v>138</v>
      </c>
      <c r="E94" s="42"/>
      <c r="F94" s="225" t="s">
        <v>139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138</v>
      </c>
      <c r="AU94" s="19" t="s">
        <v>87</v>
      </c>
    </row>
    <row r="95" spans="1:51" s="13" customFormat="1" ht="12">
      <c r="A95" s="13"/>
      <c r="B95" s="226"/>
      <c r="C95" s="227"/>
      <c r="D95" s="219" t="s">
        <v>140</v>
      </c>
      <c r="E95" s="228" t="s">
        <v>75</v>
      </c>
      <c r="F95" s="229" t="s">
        <v>141</v>
      </c>
      <c r="G95" s="227"/>
      <c r="H95" s="230">
        <v>52.3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140</v>
      </c>
      <c r="AU95" s="236" t="s">
        <v>87</v>
      </c>
      <c r="AV95" s="13" t="s">
        <v>87</v>
      </c>
      <c r="AW95" s="13" t="s">
        <v>38</v>
      </c>
      <c r="AX95" s="13" t="s">
        <v>77</v>
      </c>
      <c r="AY95" s="236" t="s">
        <v>127</v>
      </c>
    </row>
    <row r="96" spans="1:51" s="13" customFormat="1" ht="12">
      <c r="A96" s="13"/>
      <c r="B96" s="226"/>
      <c r="C96" s="227"/>
      <c r="D96" s="219" t="s">
        <v>140</v>
      </c>
      <c r="E96" s="228" t="s">
        <v>75</v>
      </c>
      <c r="F96" s="229" t="s">
        <v>142</v>
      </c>
      <c r="G96" s="227"/>
      <c r="H96" s="230">
        <v>5.4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140</v>
      </c>
      <c r="AU96" s="236" t="s">
        <v>87</v>
      </c>
      <c r="AV96" s="13" t="s">
        <v>87</v>
      </c>
      <c r="AW96" s="13" t="s">
        <v>38</v>
      </c>
      <c r="AX96" s="13" t="s">
        <v>77</v>
      </c>
      <c r="AY96" s="236" t="s">
        <v>127</v>
      </c>
    </row>
    <row r="97" spans="1:51" s="14" customFormat="1" ht="12">
      <c r="A97" s="14"/>
      <c r="B97" s="237"/>
      <c r="C97" s="238"/>
      <c r="D97" s="219" t="s">
        <v>140</v>
      </c>
      <c r="E97" s="239" t="s">
        <v>75</v>
      </c>
      <c r="F97" s="240" t="s">
        <v>143</v>
      </c>
      <c r="G97" s="238"/>
      <c r="H97" s="241">
        <v>57.699999999999996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7" t="s">
        <v>140</v>
      </c>
      <c r="AU97" s="247" t="s">
        <v>87</v>
      </c>
      <c r="AV97" s="14" t="s">
        <v>144</v>
      </c>
      <c r="AW97" s="14" t="s">
        <v>38</v>
      </c>
      <c r="AX97" s="14" t="s">
        <v>85</v>
      </c>
      <c r="AY97" s="247" t="s">
        <v>127</v>
      </c>
    </row>
    <row r="98" spans="1:65" s="2" customFormat="1" ht="16.5" customHeight="1">
      <c r="A98" s="40"/>
      <c r="B98" s="41"/>
      <c r="C98" s="206" t="s">
        <v>87</v>
      </c>
      <c r="D98" s="206" t="s">
        <v>129</v>
      </c>
      <c r="E98" s="207" t="s">
        <v>145</v>
      </c>
      <c r="F98" s="208" t="s">
        <v>146</v>
      </c>
      <c r="G98" s="209" t="s">
        <v>132</v>
      </c>
      <c r="H98" s="210">
        <v>129.8</v>
      </c>
      <c r="I98" s="211"/>
      <c r="J98" s="212">
        <f>ROUND(I98*H98,2)</f>
        <v>0</v>
      </c>
      <c r="K98" s="208" t="s">
        <v>133</v>
      </c>
      <c r="L98" s="46"/>
      <c r="M98" s="213" t="s">
        <v>75</v>
      </c>
      <c r="N98" s="214" t="s">
        <v>47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0.098</v>
      </c>
      <c r="T98" s="216">
        <f>S98*H98</f>
        <v>12.720400000000001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134</v>
      </c>
      <c r="AT98" s="217" t="s">
        <v>129</v>
      </c>
      <c r="AU98" s="217" t="s">
        <v>87</v>
      </c>
      <c r="AY98" s="19" t="s">
        <v>127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85</v>
      </c>
      <c r="BK98" s="218">
        <f>ROUND(I98*H98,2)</f>
        <v>0</v>
      </c>
      <c r="BL98" s="19" t="s">
        <v>134</v>
      </c>
      <c r="BM98" s="217" t="s">
        <v>147</v>
      </c>
    </row>
    <row r="99" spans="1:47" s="2" customFormat="1" ht="12">
      <c r="A99" s="40"/>
      <c r="B99" s="41"/>
      <c r="C99" s="42"/>
      <c r="D99" s="219" t="s">
        <v>136</v>
      </c>
      <c r="E99" s="42"/>
      <c r="F99" s="220" t="s">
        <v>148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136</v>
      </c>
      <c r="AU99" s="19" t="s">
        <v>87</v>
      </c>
    </row>
    <row r="100" spans="1:47" s="2" customFormat="1" ht="12">
      <c r="A100" s="40"/>
      <c r="B100" s="41"/>
      <c r="C100" s="42"/>
      <c r="D100" s="224" t="s">
        <v>138</v>
      </c>
      <c r="E100" s="42"/>
      <c r="F100" s="225" t="s">
        <v>149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138</v>
      </c>
      <c r="AU100" s="19" t="s">
        <v>87</v>
      </c>
    </row>
    <row r="101" spans="1:51" s="13" customFormat="1" ht="12">
      <c r="A101" s="13"/>
      <c r="B101" s="226"/>
      <c r="C101" s="227"/>
      <c r="D101" s="219" t="s">
        <v>140</v>
      </c>
      <c r="E101" s="228" t="s">
        <v>75</v>
      </c>
      <c r="F101" s="229" t="s">
        <v>150</v>
      </c>
      <c r="G101" s="227"/>
      <c r="H101" s="230">
        <v>113.6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140</v>
      </c>
      <c r="AU101" s="236" t="s">
        <v>87</v>
      </c>
      <c r="AV101" s="13" t="s">
        <v>87</v>
      </c>
      <c r="AW101" s="13" t="s">
        <v>38</v>
      </c>
      <c r="AX101" s="13" t="s">
        <v>77</v>
      </c>
      <c r="AY101" s="236" t="s">
        <v>127</v>
      </c>
    </row>
    <row r="102" spans="1:51" s="13" customFormat="1" ht="12">
      <c r="A102" s="13"/>
      <c r="B102" s="226"/>
      <c r="C102" s="227"/>
      <c r="D102" s="219" t="s">
        <v>140</v>
      </c>
      <c r="E102" s="228" t="s">
        <v>75</v>
      </c>
      <c r="F102" s="229" t="s">
        <v>151</v>
      </c>
      <c r="G102" s="227"/>
      <c r="H102" s="230">
        <v>16.2</v>
      </c>
      <c r="I102" s="231"/>
      <c r="J102" s="227"/>
      <c r="K102" s="227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140</v>
      </c>
      <c r="AU102" s="236" t="s">
        <v>87</v>
      </c>
      <c r="AV102" s="13" t="s">
        <v>87</v>
      </c>
      <c r="AW102" s="13" t="s">
        <v>38</v>
      </c>
      <c r="AX102" s="13" t="s">
        <v>77</v>
      </c>
      <c r="AY102" s="236" t="s">
        <v>127</v>
      </c>
    </row>
    <row r="103" spans="1:51" s="14" customFormat="1" ht="12">
      <c r="A103" s="14"/>
      <c r="B103" s="237"/>
      <c r="C103" s="238"/>
      <c r="D103" s="219" t="s">
        <v>140</v>
      </c>
      <c r="E103" s="239" t="s">
        <v>75</v>
      </c>
      <c r="F103" s="240" t="s">
        <v>143</v>
      </c>
      <c r="G103" s="238"/>
      <c r="H103" s="241">
        <v>129.79999999999998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140</v>
      </c>
      <c r="AU103" s="247" t="s">
        <v>87</v>
      </c>
      <c r="AV103" s="14" t="s">
        <v>144</v>
      </c>
      <c r="AW103" s="14" t="s">
        <v>38</v>
      </c>
      <c r="AX103" s="14" t="s">
        <v>85</v>
      </c>
      <c r="AY103" s="247" t="s">
        <v>127</v>
      </c>
    </row>
    <row r="104" spans="1:65" s="2" customFormat="1" ht="16.5" customHeight="1">
      <c r="A104" s="40"/>
      <c r="B104" s="41"/>
      <c r="C104" s="206" t="s">
        <v>144</v>
      </c>
      <c r="D104" s="206" t="s">
        <v>129</v>
      </c>
      <c r="E104" s="207" t="s">
        <v>152</v>
      </c>
      <c r="F104" s="208" t="s">
        <v>153</v>
      </c>
      <c r="G104" s="209" t="s">
        <v>132</v>
      </c>
      <c r="H104" s="210">
        <v>52.3</v>
      </c>
      <c r="I104" s="211"/>
      <c r="J104" s="212">
        <f>ROUND(I104*H104,2)</f>
        <v>0</v>
      </c>
      <c r="K104" s="208" t="s">
        <v>133</v>
      </c>
      <c r="L104" s="46"/>
      <c r="M104" s="213" t="s">
        <v>75</v>
      </c>
      <c r="N104" s="214" t="s">
        <v>47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0.22</v>
      </c>
      <c r="T104" s="216">
        <f>S104*H104</f>
        <v>11.506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134</v>
      </c>
      <c r="AT104" s="217" t="s">
        <v>129</v>
      </c>
      <c r="AU104" s="217" t="s">
        <v>87</v>
      </c>
      <c r="AY104" s="19" t="s">
        <v>127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85</v>
      </c>
      <c r="BK104" s="218">
        <f>ROUND(I104*H104,2)</f>
        <v>0</v>
      </c>
      <c r="BL104" s="19" t="s">
        <v>134</v>
      </c>
      <c r="BM104" s="217" t="s">
        <v>154</v>
      </c>
    </row>
    <row r="105" spans="1:47" s="2" customFormat="1" ht="12">
      <c r="A105" s="40"/>
      <c r="B105" s="41"/>
      <c r="C105" s="42"/>
      <c r="D105" s="219" t="s">
        <v>136</v>
      </c>
      <c r="E105" s="42"/>
      <c r="F105" s="220" t="s">
        <v>155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136</v>
      </c>
      <c r="AU105" s="19" t="s">
        <v>87</v>
      </c>
    </row>
    <row r="106" spans="1:47" s="2" customFormat="1" ht="12">
      <c r="A106" s="40"/>
      <c r="B106" s="41"/>
      <c r="C106" s="42"/>
      <c r="D106" s="224" t="s">
        <v>138</v>
      </c>
      <c r="E106" s="42"/>
      <c r="F106" s="225" t="s">
        <v>156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138</v>
      </c>
      <c r="AU106" s="19" t="s">
        <v>87</v>
      </c>
    </row>
    <row r="107" spans="1:51" s="13" customFormat="1" ht="12">
      <c r="A107" s="13"/>
      <c r="B107" s="226"/>
      <c r="C107" s="227"/>
      <c r="D107" s="219" t="s">
        <v>140</v>
      </c>
      <c r="E107" s="228" t="s">
        <v>75</v>
      </c>
      <c r="F107" s="229" t="s">
        <v>141</v>
      </c>
      <c r="G107" s="227"/>
      <c r="H107" s="230">
        <v>52.3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140</v>
      </c>
      <c r="AU107" s="236" t="s">
        <v>87</v>
      </c>
      <c r="AV107" s="13" t="s">
        <v>87</v>
      </c>
      <c r="AW107" s="13" t="s">
        <v>38</v>
      </c>
      <c r="AX107" s="13" t="s">
        <v>77</v>
      </c>
      <c r="AY107" s="236" t="s">
        <v>127</v>
      </c>
    </row>
    <row r="108" spans="1:51" s="14" customFormat="1" ht="12">
      <c r="A108" s="14"/>
      <c r="B108" s="237"/>
      <c r="C108" s="238"/>
      <c r="D108" s="219" t="s">
        <v>140</v>
      </c>
      <c r="E108" s="239" t="s">
        <v>75</v>
      </c>
      <c r="F108" s="240" t="s">
        <v>143</v>
      </c>
      <c r="G108" s="238"/>
      <c r="H108" s="241">
        <v>52.3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140</v>
      </c>
      <c r="AU108" s="247" t="s">
        <v>87</v>
      </c>
      <c r="AV108" s="14" t="s">
        <v>144</v>
      </c>
      <c r="AW108" s="14" t="s">
        <v>38</v>
      </c>
      <c r="AX108" s="14" t="s">
        <v>85</v>
      </c>
      <c r="AY108" s="247" t="s">
        <v>127</v>
      </c>
    </row>
    <row r="109" spans="1:65" s="2" customFormat="1" ht="16.5" customHeight="1">
      <c r="A109" s="40"/>
      <c r="B109" s="41"/>
      <c r="C109" s="206" t="s">
        <v>134</v>
      </c>
      <c r="D109" s="206" t="s">
        <v>129</v>
      </c>
      <c r="E109" s="207" t="s">
        <v>157</v>
      </c>
      <c r="F109" s="208" t="s">
        <v>158</v>
      </c>
      <c r="G109" s="209" t="s">
        <v>132</v>
      </c>
      <c r="H109" s="210">
        <v>36</v>
      </c>
      <c r="I109" s="211"/>
      <c r="J109" s="212">
        <f>ROUND(I109*H109,2)</f>
        <v>0</v>
      </c>
      <c r="K109" s="208" t="s">
        <v>133</v>
      </c>
      <c r="L109" s="46"/>
      <c r="M109" s="213" t="s">
        <v>75</v>
      </c>
      <c r="N109" s="214" t="s">
        <v>47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0.355</v>
      </c>
      <c r="T109" s="216">
        <f>S109*H109</f>
        <v>12.78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134</v>
      </c>
      <c r="AT109" s="217" t="s">
        <v>129</v>
      </c>
      <c r="AU109" s="217" t="s">
        <v>87</v>
      </c>
      <c r="AY109" s="19" t="s">
        <v>127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85</v>
      </c>
      <c r="BK109" s="218">
        <f>ROUND(I109*H109,2)</f>
        <v>0</v>
      </c>
      <c r="BL109" s="19" t="s">
        <v>134</v>
      </c>
      <c r="BM109" s="217" t="s">
        <v>159</v>
      </c>
    </row>
    <row r="110" spans="1:47" s="2" customFormat="1" ht="12">
      <c r="A110" s="40"/>
      <c r="B110" s="41"/>
      <c r="C110" s="42"/>
      <c r="D110" s="219" t="s">
        <v>136</v>
      </c>
      <c r="E110" s="42"/>
      <c r="F110" s="220" t="s">
        <v>160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136</v>
      </c>
      <c r="AU110" s="19" t="s">
        <v>87</v>
      </c>
    </row>
    <row r="111" spans="1:47" s="2" customFormat="1" ht="12">
      <c r="A111" s="40"/>
      <c r="B111" s="41"/>
      <c r="C111" s="42"/>
      <c r="D111" s="224" t="s">
        <v>138</v>
      </c>
      <c r="E111" s="42"/>
      <c r="F111" s="225" t="s">
        <v>161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138</v>
      </c>
      <c r="AU111" s="19" t="s">
        <v>87</v>
      </c>
    </row>
    <row r="112" spans="1:51" s="13" customFormat="1" ht="12">
      <c r="A112" s="13"/>
      <c r="B112" s="226"/>
      <c r="C112" s="227"/>
      <c r="D112" s="219" t="s">
        <v>140</v>
      </c>
      <c r="E112" s="228" t="s">
        <v>75</v>
      </c>
      <c r="F112" s="229" t="s">
        <v>162</v>
      </c>
      <c r="G112" s="227"/>
      <c r="H112" s="230">
        <v>36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140</v>
      </c>
      <c r="AU112" s="236" t="s">
        <v>87</v>
      </c>
      <c r="AV112" s="13" t="s">
        <v>87</v>
      </c>
      <c r="AW112" s="13" t="s">
        <v>38</v>
      </c>
      <c r="AX112" s="13" t="s">
        <v>85</v>
      </c>
      <c r="AY112" s="236" t="s">
        <v>127</v>
      </c>
    </row>
    <row r="113" spans="1:65" s="2" customFormat="1" ht="16.5" customHeight="1">
      <c r="A113" s="40"/>
      <c r="B113" s="41"/>
      <c r="C113" s="206" t="s">
        <v>163</v>
      </c>
      <c r="D113" s="206" t="s">
        <v>129</v>
      </c>
      <c r="E113" s="207" t="s">
        <v>164</v>
      </c>
      <c r="F113" s="208" t="s">
        <v>165</v>
      </c>
      <c r="G113" s="209" t="s">
        <v>132</v>
      </c>
      <c r="H113" s="210">
        <v>52.3</v>
      </c>
      <c r="I113" s="211"/>
      <c r="J113" s="212">
        <f>ROUND(I113*H113,2)</f>
        <v>0</v>
      </c>
      <c r="K113" s="208" t="s">
        <v>75</v>
      </c>
      <c r="L113" s="46"/>
      <c r="M113" s="213" t="s">
        <v>75</v>
      </c>
      <c r="N113" s="214" t="s">
        <v>47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1.76</v>
      </c>
      <c r="T113" s="216">
        <f>S113*H113</f>
        <v>92.048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134</v>
      </c>
      <c r="AT113" s="217" t="s">
        <v>129</v>
      </c>
      <c r="AU113" s="217" t="s">
        <v>87</v>
      </c>
      <c r="AY113" s="19" t="s">
        <v>127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85</v>
      </c>
      <c r="BK113" s="218">
        <f>ROUND(I113*H113,2)</f>
        <v>0</v>
      </c>
      <c r="BL113" s="19" t="s">
        <v>134</v>
      </c>
      <c r="BM113" s="217" t="s">
        <v>166</v>
      </c>
    </row>
    <row r="114" spans="1:47" s="2" customFormat="1" ht="12">
      <c r="A114" s="40"/>
      <c r="B114" s="41"/>
      <c r="C114" s="42"/>
      <c r="D114" s="219" t="s">
        <v>136</v>
      </c>
      <c r="E114" s="42"/>
      <c r="F114" s="220" t="s">
        <v>167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136</v>
      </c>
      <c r="AU114" s="19" t="s">
        <v>87</v>
      </c>
    </row>
    <row r="115" spans="1:51" s="13" customFormat="1" ht="12">
      <c r="A115" s="13"/>
      <c r="B115" s="226"/>
      <c r="C115" s="227"/>
      <c r="D115" s="219" t="s">
        <v>140</v>
      </c>
      <c r="E115" s="228" t="s">
        <v>75</v>
      </c>
      <c r="F115" s="229" t="s">
        <v>141</v>
      </c>
      <c r="G115" s="227"/>
      <c r="H115" s="230">
        <v>52.3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140</v>
      </c>
      <c r="AU115" s="236" t="s">
        <v>87</v>
      </c>
      <c r="AV115" s="13" t="s">
        <v>87</v>
      </c>
      <c r="AW115" s="13" t="s">
        <v>38</v>
      </c>
      <c r="AX115" s="13" t="s">
        <v>77</v>
      </c>
      <c r="AY115" s="236" t="s">
        <v>127</v>
      </c>
    </row>
    <row r="116" spans="1:51" s="14" customFormat="1" ht="12">
      <c r="A116" s="14"/>
      <c r="B116" s="237"/>
      <c r="C116" s="238"/>
      <c r="D116" s="219" t="s">
        <v>140</v>
      </c>
      <c r="E116" s="239" t="s">
        <v>75</v>
      </c>
      <c r="F116" s="240" t="s">
        <v>143</v>
      </c>
      <c r="G116" s="238"/>
      <c r="H116" s="241">
        <v>52.3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140</v>
      </c>
      <c r="AU116" s="247" t="s">
        <v>87</v>
      </c>
      <c r="AV116" s="14" t="s">
        <v>144</v>
      </c>
      <c r="AW116" s="14" t="s">
        <v>38</v>
      </c>
      <c r="AX116" s="14" t="s">
        <v>85</v>
      </c>
      <c r="AY116" s="247" t="s">
        <v>127</v>
      </c>
    </row>
    <row r="117" spans="1:65" s="2" customFormat="1" ht="16.5" customHeight="1">
      <c r="A117" s="40"/>
      <c r="B117" s="41"/>
      <c r="C117" s="206" t="s">
        <v>168</v>
      </c>
      <c r="D117" s="206" t="s">
        <v>129</v>
      </c>
      <c r="E117" s="207" t="s">
        <v>169</v>
      </c>
      <c r="F117" s="208" t="s">
        <v>170</v>
      </c>
      <c r="G117" s="209" t="s">
        <v>171</v>
      </c>
      <c r="H117" s="210">
        <v>12</v>
      </c>
      <c r="I117" s="211"/>
      <c r="J117" s="212">
        <f>ROUND(I117*H117,2)</f>
        <v>0</v>
      </c>
      <c r="K117" s="208" t="s">
        <v>133</v>
      </c>
      <c r="L117" s="46"/>
      <c r="M117" s="213" t="s">
        <v>75</v>
      </c>
      <c r="N117" s="214" t="s">
        <v>47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0.205</v>
      </c>
      <c r="T117" s="216">
        <f>S117*H117</f>
        <v>2.46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134</v>
      </c>
      <c r="AT117" s="217" t="s">
        <v>129</v>
      </c>
      <c r="AU117" s="217" t="s">
        <v>87</v>
      </c>
      <c r="AY117" s="19" t="s">
        <v>127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85</v>
      </c>
      <c r="BK117" s="218">
        <f>ROUND(I117*H117,2)</f>
        <v>0</v>
      </c>
      <c r="BL117" s="19" t="s">
        <v>134</v>
      </c>
      <c r="BM117" s="217" t="s">
        <v>172</v>
      </c>
    </row>
    <row r="118" spans="1:47" s="2" customFormat="1" ht="12">
      <c r="A118" s="40"/>
      <c r="B118" s="41"/>
      <c r="C118" s="42"/>
      <c r="D118" s="219" t="s">
        <v>136</v>
      </c>
      <c r="E118" s="42"/>
      <c r="F118" s="220" t="s">
        <v>173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136</v>
      </c>
      <c r="AU118" s="19" t="s">
        <v>87</v>
      </c>
    </row>
    <row r="119" spans="1:47" s="2" customFormat="1" ht="12">
      <c r="A119" s="40"/>
      <c r="B119" s="41"/>
      <c r="C119" s="42"/>
      <c r="D119" s="224" t="s">
        <v>138</v>
      </c>
      <c r="E119" s="42"/>
      <c r="F119" s="225" t="s">
        <v>174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138</v>
      </c>
      <c r="AU119" s="19" t="s">
        <v>87</v>
      </c>
    </row>
    <row r="120" spans="1:65" s="2" customFormat="1" ht="16.5" customHeight="1">
      <c r="A120" s="40"/>
      <c r="B120" s="41"/>
      <c r="C120" s="206" t="s">
        <v>175</v>
      </c>
      <c r="D120" s="206" t="s">
        <v>129</v>
      </c>
      <c r="E120" s="207" t="s">
        <v>176</v>
      </c>
      <c r="F120" s="208" t="s">
        <v>177</v>
      </c>
      <c r="G120" s="209" t="s">
        <v>178</v>
      </c>
      <c r="H120" s="210">
        <v>360</v>
      </c>
      <c r="I120" s="211"/>
      <c r="J120" s="212">
        <f>ROUND(I120*H120,2)</f>
        <v>0</v>
      </c>
      <c r="K120" s="208" t="s">
        <v>133</v>
      </c>
      <c r="L120" s="46"/>
      <c r="M120" s="213" t="s">
        <v>75</v>
      </c>
      <c r="N120" s="214" t="s">
        <v>47</v>
      </c>
      <c r="O120" s="86"/>
      <c r="P120" s="215">
        <f>O120*H120</f>
        <v>0</v>
      </c>
      <c r="Q120" s="215">
        <v>5E-05</v>
      </c>
      <c r="R120" s="215">
        <f>Q120*H120</f>
        <v>0.018000000000000002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134</v>
      </c>
      <c r="AT120" s="217" t="s">
        <v>129</v>
      </c>
      <c r="AU120" s="217" t="s">
        <v>87</v>
      </c>
      <c r="AY120" s="19" t="s">
        <v>127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85</v>
      </c>
      <c r="BK120" s="218">
        <f>ROUND(I120*H120,2)</f>
        <v>0</v>
      </c>
      <c r="BL120" s="19" t="s">
        <v>134</v>
      </c>
      <c r="BM120" s="217" t="s">
        <v>179</v>
      </c>
    </row>
    <row r="121" spans="1:47" s="2" customFormat="1" ht="12">
      <c r="A121" s="40"/>
      <c r="B121" s="41"/>
      <c r="C121" s="42"/>
      <c r="D121" s="219" t="s">
        <v>136</v>
      </c>
      <c r="E121" s="42"/>
      <c r="F121" s="220" t="s">
        <v>180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136</v>
      </c>
      <c r="AU121" s="19" t="s">
        <v>87</v>
      </c>
    </row>
    <row r="122" spans="1:47" s="2" customFormat="1" ht="12">
      <c r="A122" s="40"/>
      <c r="B122" s="41"/>
      <c r="C122" s="42"/>
      <c r="D122" s="224" t="s">
        <v>138</v>
      </c>
      <c r="E122" s="42"/>
      <c r="F122" s="225" t="s">
        <v>181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138</v>
      </c>
      <c r="AU122" s="19" t="s">
        <v>87</v>
      </c>
    </row>
    <row r="123" spans="1:51" s="13" customFormat="1" ht="12">
      <c r="A123" s="13"/>
      <c r="B123" s="226"/>
      <c r="C123" s="227"/>
      <c r="D123" s="219" t="s">
        <v>140</v>
      </c>
      <c r="E123" s="228" t="s">
        <v>75</v>
      </c>
      <c r="F123" s="229" t="s">
        <v>182</v>
      </c>
      <c r="G123" s="227"/>
      <c r="H123" s="230">
        <v>360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140</v>
      </c>
      <c r="AU123" s="236" t="s">
        <v>87</v>
      </c>
      <c r="AV123" s="13" t="s">
        <v>87</v>
      </c>
      <c r="AW123" s="13" t="s">
        <v>38</v>
      </c>
      <c r="AX123" s="13" t="s">
        <v>85</v>
      </c>
      <c r="AY123" s="236" t="s">
        <v>127</v>
      </c>
    </row>
    <row r="124" spans="1:65" s="2" customFormat="1" ht="16.5" customHeight="1">
      <c r="A124" s="40"/>
      <c r="B124" s="41"/>
      <c r="C124" s="206" t="s">
        <v>183</v>
      </c>
      <c r="D124" s="206" t="s">
        <v>129</v>
      </c>
      <c r="E124" s="207" t="s">
        <v>184</v>
      </c>
      <c r="F124" s="208" t="s">
        <v>185</v>
      </c>
      <c r="G124" s="209" t="s">
        <v>186</v>
      </c>
      <c r="H124" s="210">
        <v>30</v>
      </c>
      <c r="I124" s="211"/>
      <c r="J124" s="212">
        <f>ROUND(I124*H124,2)</f>
        <v>0</v>
      </c>
      <c r="K124" s="208" t="s">
        <v>133</v>
      </c>
      <c r="L124" s="46"/>
      <c r="M124" s="213" t="s">
        <v>75</v>
      </c>
      <c r="N124" s="214" t="s">
        <v>47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134</v>
      </c>
      <c r="AT124" s="217" t="s">
        <v>129</v>
      </c>
      <c r="AU124" s="217" t="s">
        <v>87</v>
      </c>
      <c r="AY124" s="19" t="s">
        <v>127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85</v>
      </c>
      <c r="BK124" s="218">
        <f>ROUND(I124*H124,2)</f>
        <v>0</v>
      </c>
      <c r="BL124" s="19" t="s">
        <v>134</v>
      </c>
      <c r="BM124" s="217" t="s">
        <v>187</v>
      </c>
    </row>
    <row r="125" spans="1:47" s="2" customFormat="1" ht="12">
      <c r="A125" s="40"/>
      <c r="B125" s="41"/>
      <c r="C125" s="42"/>
      <c r="D125" s="219" t="s">
        <v>136</v>
      </c>
      <c r="E125" s="42"/>
      <c r="F125" s="220" t="s">
        <v>188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136</v>
      </c>
      <c r="AU125" s="19" t="s">
        <v>87</v>
      </c>
    </row>
    <row r="126" spans="1:47" s="2" customFormat="1" ht="12">
      <c r="A126" s="40"/>
      <c r="B126" s="41"/>
      <c r="C126" s="42"/>
      <c r="D126" s="224" t="s">
        <v>138</v>
      </c>
      <c r="E126" s="42"/>
      <c r="F126" s="225" t="s">
        <v>189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138</v>
      </c>
      <c r="AU126" s="19" t="s">
        <v>87</v>
      </c>
    </row>
    <row r="127" spans="1:51" s="13" customFormat="1" ht="12">
      <c r="A127" s="13"/>
      <c r="B127" s="226"/>
      <c r="C127" s="227"/>
      <c r="D127" s="219" t="s">
        <v>140</v>
      </c>
      <c r="E127" s="228" t="s">
        <v>75</v>
      </c>
      <c r="F127" s="229" t="s">
        <v>190</v>
      </c>
      <c r="G127" s="227"/>
      <c r="H127" s="230">
        <v>30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140</v>
      </c>
      <c r="AU127" s="236" t="s">
        <v>87</v>
      </c>
      <c r="AV127" s="13" t="s">
        <v>87</v>
      </c>
      <c r="AW127" s="13" t="s">
        <v>38</v>
      </c>
      <c r="AX127" s="13" t="s">
        <v>85</v>
      </c>
      <c r="AY127" s="236" t="s">
        <v>127</v>
      </c>
    </row>
    <row r="128" spans="1:65" s="2" customFormat="1" ht="16.5" customHeight="1">
      <c r="A128" s="40"/>
      <c r="B128" s="41"/>
      <c r="C128" s="206" t="s">
        <v>191</v>
      </c>
      <c r="D128" s="206" t="s">
        <v>129</v>
      </c>
      <c r="E128" s="207" t="s">
        <v>192</v>
      </c>
      <c r="F128" s="208" t="s">
        <v>193</v>
      </c>
      <c r="G128" s="209" t="s">
        <v>171</v>
      </c>
      <c r="H128" s="210">
        <v>24</v>
      </c>
      <c r="I128" s="211"/>
      <c r="J128" s="212">
        <f>ROUND(I128*H128,2)</f>
        <v>0</v>
      </c>
      <c r="K128" s="208" t="s">
        <v>133</v>
      </c>
      <c r="L128" s="46"/>
      <c r="M128" s="213" t="s">
        <v>75</v>
      </c>
      <c r="N128" s="214" t="s">
        <v>47</v>
      </c>
      <c r="O128" s="86"/>
      <c r="P128" s="215">
        <f>O128*H128</f>
        <v>0</v>
      </c>
      <c r="Q128" s="215">
        <v>0.0369</v>
      </c>
      <c r="R128" s="215">
        <f>Q128*H128</f>
        <v>0.8856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134</v>
      </c>
      <c r="AT128" s="217" t="s">
        <v>129</v>
      </c>
      <c r="AU128" s="217" t="s">
        <v>87</v>
      </c>
      <c r="AY128" s="19" t="s">
        <v>127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85</v>
      </c>
      <c r="BK128" s="218">
        <f>ROUND(I128*H128,2)</f>
        <v>0</v>
      </c>
      <c r="BL128" s="19" t="s">
        <v>134</v>
      </c>
      <c r="BM128" s="217" t="s">
        <v>194</v>
      </c>
    </row>
    <row r="129" spans="1:47" s="2" customFormat="1" ht="12">
      <c r="A129" s="40"/>
      <c r="B129" s="41"/>
      <c r="C129" s="42"/>
      <c r="D129" s="219" t="s">
        <v>136</v>
      </c>
      <c r="E129" s="42"/>
      <c r="F129" s="220" t="s">
        <v>195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136</v>
      </c>
      <c r="AU129" s="19" t="s">
        <v>87</v>
      </c>
    </row>
    <row r="130" spans="1:47" s="2" customFormat="1" ht="12">
      <c r="A130" s="40"/>
      <c r="B130" s="41"/>
      <c r="C130" s="42"/>
      <c r="D130" s="224" t="s">
        <v>138</v>
      </c>
      <c r="E130" s="42"/>
      <c r="F130" s="225" t="s">
        <v>196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138</v>
      </c>
      <c r="AU130" s="19" t="s">
        <v>87</v>
      </c>
    </row>
    <row r="131" spans="1:65" s="2" customFormat="1" ht="16.5" customHeight="1">
      <c r="A131" s="40"/>
      <c r="B131" s="41"/>
      <c r="C131" s="206" t="s">
        <v>197</v>
      </c>
      <c r="D131" s="206" t="s">
        <v>129</v>
      </c>
      <c r="E131" s="207" t="s">
        <v>198</v>
      </c>
      <c r="F131" s="208" t="s">
        <v>199</v>
      </c>
      <c r="G131" s="209" t="s">
        <v>171</v>
      </c>
      <c r="H131" s="210">
        <v>12</v>
      </c>
      <c r="I131" s="211"/>
      <c r="J131" s="212">
        <f>ROUND(I131*H131,2)</f>
        <v>0</v>
      </c>
      <c r="K131" s="208" t="s">
        <v>133</v>
      </c>
      <c r="L131" s="46"/>
      <c r="M131" s="213" t="s">
        <v>75</v>
      </c>
      <c r="N131" s="214" t="s">
        <v>47</v>
      </c>
      <c r="O131" s="86"/>
      <c r="P131" s="215">
        <f>O131*H131</f>
        <v>0</v>
      </c>
      <c r="Q131" s="215">
        <v>0.0369</v>
      </c>
      <c r="R131" s="215">
        <f>Q131*H131</f>
        <v>0.4428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134</v>
      </c>
      <c r="AT131" s="217" t="s">
        <v>129</v>
      </c>
      <c r="AU131" s="217" t="s">
        <v>87</v>
      </c>
      <c r="AY131" s="19" t="s">
        <v>127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85</v>
      </c>
      <c r="BK131" s="218">
        <f>ROUND(I131*H131,2)</f>
        <v>0</v>
      </c>
      <c r="BL131" s="19" t="s">
        <v>134</v>
      </c>
      <c r="BM131" s="217" t="s">
        <v>200</v>
      </c>
    </row>
    <row r="132" spans="1:47" s="2" customFormat="1" ht="12">
      <c r="A132" s="40"/>
      <c r="B132" s="41"/>
      <c r="C132" s="42"/>
      <c r="D132" s="219" t="s">
        <v>136</v>
      </c>
      <c r="E132" s="42"/>
      <c r="F132" s="220" t="s">
        <v>201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136</v>
      </c>
      <c r="AU132" s="19" t="s">
        <v>87</v>
      </c>
    </row>
    <row r="133" spans="1:47" s="2" customFormat="1" ht="12">
      <c r="A133" s="40"/>
      <c r="B133" s="41"/>
      <c r="C133" s="42"/>
      <c r="D133" s="224" t="s">
        <v>138</v>
      </c>
      <c r="E133" s="42"/>
      <c r="F133" s="225" t="s">
        <v>202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138</v>
      </c>
      <c r="AU133" s="19" t="s">
        <v>87</v>
      </c>
    </row>
    <row r="134" spans="1:65" s="2" customFormat="1" ht="21.75" customHeight="1">
      <c r="A134" s="40"/>
      <c r="B134" s="41"/>
      <c r="C134" s="206" t="s">
        <v>203</v>
      </c>
      <c r="D134" s="206" t="s">
        <v>129</v>
      </c>
      <c r="E134" s="207" t="s">
        <v>204</v>
      </c>
      <c r="F134" s="208" t="s">
        <v>205</v>
      </c>
      <c r="G134" s="209" t="s">
        <v>206</v>
      </c>
      <c r="H134" s="210">
        <v>47.193</v>
      </c>
      <c r="I134" s="211"/>
      <c r="J134" s="212">
        <f>ROUND(I134*H134,2)</f>
        <v>0</v>
      </c>
      <c r="K134" s="208" t="s">
        <v>133</v>
      </c>
      <c r="L134" s="46"/>
      <c r="M134" s="213" t="s">
        <v>75</v>
      </c>
      <c r="N134" s="214" t="s">
        <v>47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134</v>
      </c>
      <c r="AT134" s="217" t="s">
        <v>129</v>
      </c>
      <c r="AU134" s="217" t="s">
        <v>87</v>
      </c>
      <c r="AY134" s="19" t="s">
        <v>127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85</v>
      </c>
      <c r="BK134" s="218">
        <f>ROUND(I134*H134,2)</f>
        <v>0</v>
      </c>
      <c r="BL134" s="19" t="s">
        <v>134</v>
      </c>
      <c r="BM134" s="217" t="s">
        <v>207</v>
      </c>
    </row>
    <row r="135" spans="1:47" s="2" customFormat="1" ht="12">
      <c r="A135" s="40"/>
      <c r="B135" s="41"/>
      <c r="C135" s="42"/>
      <c r="D135" s="219" t="s">
        <v>136</v>
      </c>
      <c r="E135" s="42"/>
      <c r="F135" s="220" t="s">
        <v>208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136</v>
      </c>
      <c r="AU135" s="19" t="s">
        <v>87</v>
      </c>
    </row>
    <row r="136" spans="1:47" s="2" customFormat="1" ht="12">
      <c r="A136" s="40"/>
      <c r="B136" s="41"/>
      <c r="C136" s="42"/>
      <c r="D136" s="224" t="s">
        <v>138</v>
      </c>
      <c r="E136" s="42"/>
      <c r="F136" s="225" t="s">
        <v>209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138</v>
      </c>
      <c r="AU136" s="19" t="s">
        <v>87</v>
      </c>
    </row>
    <row r="137" spans="1:51" s="13" customFormat="1" ht="12">
      <c r="A137" s="13"/>
      <c r="B137" s="226"/>
      <c r="C137" s="227"/>
      <c r="D137" s="219" t="s">
        <v>140</v>
      </c>
      <c r="E137" s="228" t="s">
        <v>75</v>
      </c>
      <c r="F137" s="229" t="s">
        <v>210</v>
      </c>
      <c r="G137" s="227"/>
      <c r="H137" s="230">
        <v>2.225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140</v>
      </c>
      <c r="AU137" s="236" t="s">
        <v>87</v>
      </c>
      <c r="AV137" s="13" t="s">
        <v>87</v>
      </c>
      <c r="AW137" s="13" t="s">
        <v>38</v>
      </c>
      <c r="AX137" s="13" t="s">
        <v>77</v>
      </c>
      <c r="AY137" s="236" t="s">
        <v>127</v>
      </c>
    </row>
    <row r="138" spans="1:51" s="14" customFormat="1" ht="12">
      <c r="A138" s="14"/>
      <c r="B138" s="237"/>
      <c r="C138" s="238"/>
      <c r="D138" s="219" t="s">
        <v>140</v>
      </c>
      <c r="E138" s="239" t="s">
        <v>75</v>
      </c>
      <c r="F138" s="240" t="s">
        <v>143</v>
      </c>
      <c r="G138" s="238"/>
      <c r="H138" s="241">
        <v>2.225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140</v>
      </c>
      <c r="AU138" s="247" t="s">
        <v>87</v>
      </c>
      <c r="AV138" s="14" t="s">
        <v>144</v>
      </c>
      <c r="AW138" s="14" t="s">
        <v>38</v>
      </c>
      <c r="AX138" s="14" t="s">
        <v>77</v>
      </c>
      <c r="AY138" s="247" t="s">
        <v>127</v>
      </c>
    </row>
    <row r="139" spans="1:51" s="13" customFormat="1" ht="12">
      <c r="A139" s="13"/>
      <c r="B139" s="226"/>
      <c r="C139" s="227"/>
      <c r="D139" s="219" t="s">
        <v>140</v>
      </c>
      <c r="E139" s="228" t="s">
        <v>75</v>
      </c>
      <c r="F139" s="229" t="s">
        <v>211</v>
      </c>
      <c r="G139" s="227"/>
      <c r="H139" s="230">
        <v>107.245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140</v>
      </c>
      <c r="AU139" s="236" t="s">
        <v>87</v>
      </c>
      <c r="AV139" s="13" t="s">
        <v>87</v>
      </c>
      <c r="AW139" s="13" t="s">
        <v>38</v>
      </c>
      <c r="AX139" s="13" t="s">
        <v>77</v>
      </c>
      <c r="AY139" s="236" t="s">
        <v>127</v>
      </c>
    </row>
    <row r="140" spans="1:51" s="13" customFormat="1" ht="12">
      <c r="A140" s="13"/>
      <c r="B140" s="226"/>
      <c r="C140" s="227"/>
      <c r="D140" s="219" t="s">
        <v>140</v>
      </c>
      <c r="E140" s="228" t="s">
        <v>75</v>
      </c>
      <c r="F140" s="229" t="s">
        <v>212</v>
      </c>
      <c r="G140" s="227"/>
      <c r="H140" s="230">
        <v>31.86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140</v>
      </c>
      <c r="AU140" s="236" t="s">
        <v>87</v>
      </c>
      <c r="AV140" s="13" t="s">
        <v>87</v>
      </c>
      <c r="AW140" s="13" t="s">
        <v>38</v>
      </c>
      <c r="AX140" s="13" t="s">
        <v>77</v>
      </c>
      <c r="AY140" s="236" t="s">
        <v>127</v>
      </c>
    </row>
    <row r="141" spans="1:51" s="13" customFormat="1" ht="12">
      <c r="A141" s="13"/>
      <c r="B141" s="226"/>
      <c r="C141" s="227"/>
      <c r="D141" s="219" t="s">
        <v>140</v>
      </c>
      <c r="E141" s="228" t="s">
        <v>75</v>
      </c>
      <c r="F141" s="229" t="s">
        <v>213</v>
      </c>
      <c r="G141" s="227"/>
      <c r="H141" s="230">
        <v>-16.412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140</v>
      </c>
      <c r="AU141" s="236" t="s">
        <v>87</v>
      </c>
      <c r="AV141" s="13" t="s">
        <v>87</v>
      </c>
      <c r="AW141" s="13" t="s">
        <v>38</v>
      </c>
      <c r="AX141" s="13" t="s">
        <v>77</v>
      </c>
      <c r="AY141" s="236" t="s">
        <v>127</v>
      </c>
    </row>
    <row r="142" spans="1:51" s="13" customFormat="1" ht="12">
      <c r="A142" s="13"/>
      <c r="B142" s="226"/>
      <c r="C142" s="227"/>
      <c r="D142" s="219" t="s">
        <v>140</v>
      </c>
      <c r="E142" s="228" t="s">
        <v>75</v>
      </c>
      <c r="F142" s="229" t="s">
        <v>214</v>
      </c>
      <c r="G142" s="227"/>
      <c r="H142" s="230">
        <v>-1.62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140</v>
      </c>
      <c r="AU142" s="236" t="s">
        <v>87</v>
      </c>
      <c r="AV142" s="13" t="s">
        <v>87</v>
      </c>
      <c r="AW142" s="13" t="s">
        <v>38</v>
      </c>
      <c r="AX142" s="13" t="s">
        <v>77</v>
      </c>
      <c r="AY142" s="236" t="s">
        <v>127</v>
      </c>
    </row>
    <row r="143" spans="1:51" s="13" customFormat="1" ht="12">
      <c r="A143" s="13"/>
      <c r="B143" s="226"/>
      <c r="C143" s="227"/>
      <c r="D143" s="219" t="s">
        <v>140</v>
      </c>
      <c r="E143" s="228" t="s">
        <v>75</v>
      </c>
      <c r="F143" s="229" t="s">
        <v>215</v>
      </c>
      <c r="G143" s="227"/>
      <c r="H143" s="230">
        <v>-16.2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140</v>
      </c>
      <c r="AU143" s="236" t="s">
        <v>87</v>
      </c>
      <c r="AV143" s="13" t="s">
        <v>87</v>
      </c>
      <c r="AW143" s="13" t="s">
        <v>38</v>
      </c>
      <c r="AX143" s="13" t="s">
        <v>77</v>
      </c>
      <c r="AY143" s="236" t="s">
        <v>127</v>
      </c>
    </row>
    <row r="144" spans="1:51" s="14" customFormat="1" ht="12">
      <c r="A144" s="14"/>
      <c r="B144" s="237"/>
      <c r="C144" s="238"/>
      <c r="D144" s="219" t="s">
        <v>140</v>
      </c>
      <c r="E144" s="239" t="s">
        <v>75</v>
      </c>
      <c r="F144" s="240" t="s">
        <v>143</v>
      </c>
      <c r="G144" s="238"/>
      <c r="H144" s="241">
        <v>104.873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140</v>
      </c>
      <c r="AU144" s="247" t="s">
        <v>87</v>
      </c>
      <c r="AV144" s="14" t="s">
        <v>144</v>
      </c>
      <c r="AW144" s="14" t="s">
        <v>38</v>
      </c>
      <c r="AX144" s="14" t="s">
        <v>77</v>
      </c>
      <c r="AY144" s="247" t="s">
        <v>127</v>
      </c>
    </row>
    <row r="145" spans="1:51" s="13" customFormat="1" ht="12">
      <c r="A145" s="13"/>
      <c r="B145" s="226"/>
      <c r="C145" s="227"/>
      <c r="D145" s="219" t="s">
        <v>140</v>
      </c>
      <c r="E145" s="228" t="s">
        <v>75</v>
      </c>
      <c r="F145" s="229" t="s">
        <v>216</v>
      </c>
      <c r="G145" s="227"/>
      <c r="H145" s="230">
        <v>47.193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140</v>
      </c>
      <c r="AU145" s="236" t="s">
        <v>87</v>
      </c>
      <c r="AV145" s="13" t="s">
        <v>87</v>
      </c>
      <c r="AW145" s="13" t="s">
        <v>38</v>
      </c>
      <c r="AX145" s="13" t="s">
        <v>85</v>
      </c>
      <c r="AY145" s="236" t="s">
        <v>127</v>
      </c>
    </row>
    <row r="146" spans="1:65" s="2" customFormat="1" ht="21.75" customHeight="1">
      <c r="A146" s="40"/>
      <c r="B146" s="41"/>
      <c r="C146" s="206" t="s">
        <v>217</v>
      </c>
      <c r="D146" s="206" t="s">
        <v>129</v>
      </c>
      <c r="E146" s="207" t="s">
        <v>218</v>
      </c>
      <c r="F146" s="208" t="s">
        <v>219</v>
      </c>
      <c r="G146" s="209" t="s">
        <v>206</v>
      </c>
      <c r="H146" s="210">
        <v>47.193</v>
      </c>
      <c r="I146" s="211"/>
      <c r="J146" s="212">
        <f>ROUND(I146*H146,2)</f>
        <v>0</v>
      </c>
      <c r="K146" s="208" t="s">
        <v>133</v>
      </c>
      <c r="L146" s="46"/>
      <c r="M146" s="213" t="s">
        <v>75</v>
      </c>
      <c r="N146" s="214" t="s">
        <v>47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134</v>
      </c>
      <c r="AT146" s="217" t="s">
        <v>129</v>
      </c>
      <c r="AU146" s="217" t="s">
        <v>87</v>
      </c>
      <c r="AY146" s="19" t="s">
        <v>127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85</v>
      </c>
      <c r="BK146" s="218">
        <f>ROUND(I146*H146,2)</f>
        <v>0</v>
      </c>
      <c r="BL146" s="19" t="s">
        <v>134</v>
      </c>
      <c r="BM146" s="217" t="s">
        <v>220</v>
      </c>
    </row>
    <row r="147" spans="1:47" s="2" customFormat="1" ht="12">
      <c r="A147" s="40"/>
      <c r="B147" s="41"/>
      <c r="C147" s="42"/>
      <c r="D147" s="219" t="s">
        <v>136</v>
      </c>
      <c r="E147" s="42"/>
      <c r="F147" s="220" t="s">
        <v>221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136</v>
      </c>
      <c r="AU147" s="19" t="s">
        <v>87</v>
      </c>
    </row>
    <row r="148" spans="1:47" s="2" customFormat="1" ht="12">
      <c r="A148" s="40"/>
      <c r="B148" s="41"/>
      <c r="C148" s="42"/>
      <c r="D148" s="224" t="s">
        <v>138</v>
      </c>
      <c r="E148" s="42"/>
      <c r="F148" s="225" t="s">
        <v>222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138</v>
      </c>
      <c r="AU148" s="19" t="s">
        <v>87</v>
      </c>
    </row>
    <row r="149" spans="1:51" s="13" customFormat="1" ht="12">
      <c r="A149" s="13"/>
      <c r="B149" s="226"/>
      <c r="C149" s="227"/>
      <c r="D149" s="219" t="s">
        <v>140</v>
      </c>
      <c r="E149" s="228" t="s">
        <v>75</v>
      </c>
      <c r="F149" s="229" t="s">
        <v>210</v>
      </c>
      <c r="G149" s="227"/>
      <c r="H149" s="230">
        <v>2.225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140</v>
      </c>
      <c r="AU149" s="236" t="s">
        <v>87</v>
      </c>
      <c r="AV149" s="13" t="s">
        <v>87</v>
      </c>
      <c r="AW149" s="13" t="s">
        <v>38</v>
      </c>
      <c r="AX149" s="13" t="s">
        <v>77</v>
      </c>
      <c r="AY149" s="236" t="s">
        <v>127</v>
      </c>
    </row>
    <row r="150" spans="1:51" s="14" customFormat="1" ht="12">
      <c r="A150" s="14"/>
      <c r="B150" s="237"/>
      <c r="C150" s="238"/>
      <c r="D150" s="219" t="s">
        <v>140</v>
      </c>
      <c r="E150" s="239" t="s">
        <v>75</v>
      </c>
      <c r="F150" s="240" t="s">
        <v>143</v>
      </c>
      <c r="G150" s="238"/>
      <c r="H150" s="241">
        <v>2.225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140</v>
      </c>
      <c r="AU150" s="247" t="s">
        <v>87</v>
      </c>
      <c r="AV150" s="14" t="s">
        <v>144</v>
      </c>
      <c r="AW150" s="14" t="s">
        <v>38</v>
      </c>
      <c r="AX150" s="14" t="s">
        <v>77</v>
      </c>
      <c r="AY150" s="247" t="s">
        <v>127</v>
      </c>
    </row>
    <row r="151" spans="1:51" s="13" customFormat="1" ht="12">
      <c r="A151" s="13"/>
      <c r="B151" s="226"/>
      <c r="C151" s="227"/>
      <c r="D151" s="219" t="s">
        <v>140</v>
      </c>
      <c r="E151" s="228" t="s">
        <v>75</v>
      </c>
      <c r="F151" s="229" t="s">
        <v>211</v>
      </c>
      <c r="G151" s="227"/>
      <c r="H151" s="230">
        <v>107.245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140</v>
      </c>
      <c r="AU151" s="236" t="s">
        <v>87</v>
      </c>
      <c r="AV151" s="13" t="s">
        <v>87</v>
      </c>
      <c r="AW151" s="13" t="s">
        <v>38</v>
      </c>
      <c r="AX151" s="13" t="s">
        <v>77</v>
      </c>
      <c r="AY151" s="236" t="s">
        <v>127</v>
      </c>
    </row>
    <row r="152" spans="1:51" s="13" customFormat="1" ht="12">
      <c r="A152" s="13"/>
      <c r="B152" s="226"/>
      <c r="C152" s="227"/>
      <c r="D152" s="219" t="s">
        <v>140</v>
      </c>
      <c r="E152" s="228" t="s">
        <v>75</v>
      </c>
      <c r="F152" s="229" t="s">
        <v>212</v>
      </c>
      <c r="G152" s="227"/>
      <c r="H152" s="230">
        <v>31.86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140</v>
      </c>
      <c r="AU152" s="236" t="s">
        <v>87</v>
      </c>
      <c r="AV152" s="13" t="s">
        <v>87</v>
      </c>
      <c r="AW152" s="13" t="s">
        <v>38</v>
      </c>
      <c r="AX152" s="13" t="s">
        <v>77</v>
      </c>
      <c r="AY152" s="236" t="s">
        <v>127</v>
      </c>
    </row>
    <row r="153" spans="1:51" s="13" customFormat="1" ht="12">
      <c r="A153" s="13"/>
      <c r="B153" s="226"/>
      <c r="C153" s="227"/>
      <c r="D153" s="219" t="s">
        <v>140</v>
      </c>
      <c r="E153" s="228" t="s">
        <v>75</v>
      </c>
      <c r="F153" s="229" t="s">
        <v>213</v>
      </c>
      <c r="G153" s="227"/>
      <c r="H153" s="230">
        <v>-16.412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140</v>
      </c>
      <c r="AU153" s="236" t="s">
        <v>87</v>
      </c>
      <c r="AV153" s="13" t="s">
        <v>87</v>
      </c>
      <c r="AW153" s="13" t="s">
        <v>38</v>
      </c>
      <c r="AX153" s="13" t="s">
        <v>77</v>
      </c>
      <c r="AY153" s="236" t="s">
        <v>127</v>
      </c>
    </row>
    <row r="154" spans="1:51" s="13" customFormat="1" ht="12">
      <c r="A154" s="13"/>
      <c r="B154" s="226"/>
      <c r="C154" s="227"/>
      <c r="D154" s="219" t="s">
        <v>140</v>
      </c>
      <c r="E154" s="228" t="s">
        <v>75</v>
      </c>
      <c r="F154" s="229" t="s">
        <v>214</v>
      </c>
      <c r="G154" s="227"/>
      <c r="H154" s="230">
        <v>-1.62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140</v>
      </c>
      <c r="AU154" s="236" t="s">
        <v>87</v>
      </c>
      <c r="AV154" s="13" t="s">
        <v>87</v>
      </c>
      <c r="AW154" s="13" t="s">
        <v>38</v>
      </c>
      <c r="AX154" s="13" t="s">
        <v>77</v>
      </c>
      <c r="AY154" s="236" t="s">
        <v>127</v>
      </c>
    </row>
    <row r="155" spans="1:51" s="13" customFormat="1" ht="12">
      <c r="A155" s="13"/>
      <c r="B155" s="226"/>
      <c r="C155" s="227"/>
      <c r="D155" s="219" t="s">
        <v>140</v>
      </c>
      <c r="E155" s="228" t="s">
        <v>75</v>
      </c>
      <c r="F155" s="229" t="s">
        <v>215</v>
      </c>
      <c r="G155" s="227"/>
      <c r="H155" s="230">
        <v>-16.2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140</v>
      </c>
      <c r="AU155" s="236" t="s">
        <v>87</v>
      </c>
      <c r="AV155" s="13" t="s">
        <v>87</v>
      </c>
      <c r="AW155" s="13" t="s">
        <v>38</v>
      </c>
      <c r="AX155" s="13" t="s">
        <v>77</v>
      </c>
      <c r="AY155" s="236" t="s">
        <v>127</v>
      </c>
    </row>
    <row r="156" spans="1:51" s="14" customFormat="1" ht="12">
      <c r="A156" s="14"/>
      <c r="B156" s="237"/>
      <c r="C156" s="238"/>
      <c r="D156" s="219" t="s">
        <v>140</v>
      </c>
      <c r="E156" s="239" t="s">
        <v>75</v>
      </c>
      <c r="F156" s="240" t="s">
        <v>143</v>
      </c>
      <c r="G156" s="238"/>
      <c r="H156" s="241">
        <v>104.873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140</v>
      </c>
      <c r="AU156" s="247" t="s">
        <v>87</v>
      </c>
      <c r="AV156" s="14" t="s">
        <v>144</v>
      </c>
      <c r="AW156" s="14" t="s">
        <v>38</v>
      </c>
      <c r="AX156" s="14" t="s">
        <v>77</v>
      </c>
      <c r="AY156" s="247" t="s">
        <v>127</v>
      </c>
    </row>
    <row r="157" spans="1:51" s="13" customFormat="1" ht="12">
      <c r="A157" s="13"/>
      <c r="B157" s="226"/>
      <c r="C157" s="227"/>
      <c r="D157" s="219" t="s">
        <v>140</v>
      </c>
      <c r="E157" s="228" t="s">
        <v>75</v>
      </c>
      <c r="F157" s="229" t="s">
        <v>216</v>
      </c>
      <c r="G157" s="227"/>
      <c r="H157" s="230">
        <v>47.193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140</v>
      </c>
      <c r="AU157" s="236" t="s">
        <v>87</v>
      </c>
      <c r="AV157" s="13" t="s">
        <v>87</v>
      </c>
      <c r="AW157" s="13" t="s">
        <v>38</v>
      </c>
      <c r="AX157" s="13" t="s">
        <v>85</v>
      </c>
      <c r="AY157" s="236" t="s">
        <v>127</v>
      </c>
    </row>
    <row r="158" spans="1:65" s="2" customFormat="1" ht="21.75" customHeight="1">
      <c r="A158" s="40"/>
      <c r="B158" s="41"/>
      <c r="C158" s="206" t="s">
        <v>223</v>
      </c>
      <c r="D158" s="206" t="s">
        <v>129</v>
      </c>
      <c r="E158" s="207" t="s">
        <v>224</v>
      </c>
      <c r="F158" s="208" t="s">
        <v>225</v>
      </c>
      <c r="G158" s="209" t="s">
        <v>206</v>
      </c>
      <c r="H158" s="210">
        <v>10.487</v>
      </c>
      <c r="I158" s="211"/>
      <c r="J158" s="212">
        <f>ROUND(I158*H158,2)</f>
        <v>0</v>
      </c>
      <c r="K158" s="208" t="s">
        <v>133</v>
      </c>
      <c r="L158" s="46"/>
      <c r="M158" s="213" t="s">
        <v>75</v>
      </c>
      <c r="N158" s="214" t="s">
        <v>47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134</v>
      </c>
      <c r="AT158" s="217" t="s">
        <v>129</v>
      </c>
      <c r="AU158" s="217" t="s">
        <v>87</v>
      </c>
      <c r="AY158" s="19" t="s">
        <v>127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85</v>
      </c>
      <c r="BK158" s="218">
        <f>ROUND(I158*H158,2)</f>
        <v>0</v>
      </c>
      <c r="BL158" s="19" t="s">
        <v>134</v>
      </c>
      <c r="BM158" s="217" t="s">
        <v>226</v>
      </c>
    </row>
    <row r="159" spans="1:47" s="2" customFormat="1" ht="12">
      <c r="A159" s="40"/>
      <c r="B159" s="41"/>
      <c r="C159" s="42"/>
      <c r="D159" s="219" t="s">
        <v>136</v>
      </c>
      <c r="E159" s="42"/>
      <c r="F159" s="220" t="s">
        <v>227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136</v>
      </c>
      <c r="AU159" s="19" t="s">
        <v>87</v>
      </c>
    </row>
    <row r="160" spans="1:47" s="2" customFormat="1" ht="12">
      <c r="A160" s="40"/>
      <c r="B160" s="41"/>
      <c r="C160" s="42"/>
      <c r="D160" s="224" t="s">
        <v>138</v>
      </c>
      <c r="E160" s="42"/>
      <c r="F160" s="225" t="s">
        <v>228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138</v>
      </c>
      <c r="AU160" s="19" t="s">
        <v>87</v>
      </c>
    </row>
    <row r="161" spans="1:51" s="13" customFormat="1" ht="12">
      <c r="A161" s="13"/>
      <c r="B161" s="226"/>
      <c r="C161" s="227"/>
      <c r="D161" s="219" t="s">
        <v>140</v>
      </c>
      <c r="E161" s="228" t="s">
        <v>75</v>
      </c>
      <c r="F161" s="229" t="s">
        <v>210</v>
      </c>
      <c r="G161" s="227"/>
      <c r="H161" s="230">
        <v>2.225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140</v>
      </c>
      <c r="AU161" s="236" t="s">
        <v>87</v>
      </c>
      <c r="AV161" s="13" t="s">
        <v>87</v>
      </c>
      <c r="AW161" s="13" t="s">
        <v>38</v>
      </c>
      <c r="AX161" s="13" t="s">
        <v>77</v>
      </c>
      <c r="AY161" s="236" t="s">
        <v>127</v>
      </c>
    </row>
    <row r="162" spans="1:51" s="14" customFormat="1" ht="12">
      <c r="A162" s="14"/>
      <c r="B162" s="237"/>
      <c r="C162" s="238"/>
      <c r="D162" s="219" t="s">
        <v>140</v>
      </c>
      <c r="E162" s="239" t="s">
        <v>75</v>
      </c>
      <c r="F162" s="240" t="s">
        <v>143</v>
      </c>
      <c r="G162" s="238"/>
      <c r="H162" s="241">
        <v>2.225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140</v>
      </c>
      <c r="AU162" s="247" t="s">
        <v>87</v>
      </c>
      <c r="AV162" s="14" t="s">
        <v>144</v>
      </c>
      <c r="AW162" s="14" t="s">
        <v>38</v>
      </c>
      <c r="AX162" s="14" t="s">
        <v>77</v>
      </c>
      <c r="AY162" s="247" t="s">
        <v>127</v>
      </c>
    </row>
    <row r="163" spans="1:51" s="13" customFormat="1" ht="12">
      <c r="A163" s="13"/>
      <c r="B163" s="226"/>
      <c r="C163" s="227"/>
      <c r="D163" s="219" t="s">
        <v>140</v>
      </c>
      <c r="E163" s="228" t="s">
        <v>75</v>
      </c>
      <c r="F163" s="229" t="s">
        <v>211</v>
      </c>
      <c r="G163" s="227"/>
      <c r="H163" s="230">
        <v>107.245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140</v>
      </c>
      <c r="AU163" s="236" t="s">
        <v>87</v>
      </c>
      <c r="AV163" s="13" t="s">
        <v>87</v>
      </c>
      <c r="AW163" s="13" t="s">
        <v>38</v>
      </c>
      <c r="AX163" s="13" t="s">
        <v>77</v>
      </c>
      <c r="AY163" s="236" t="s">
        <v>127</v>
      </c>
    </row>
    <row r="164" spans="1:51" s="13" customFormat="1" ht="12">
      <c r="A164" s="13"/>
      <c r="B164" s="226"/>
      <c r="C164" s="227"/>
      <c r="D164" s="219" t="s">
        <v>140</v>
      </c>
      <c r="E164" s="228" t="s">
        <v>75</v>
      </c>
      <c r="F164" s="229" t="s">
        <v>212</v>
      </c>
      <c r="G164" s="227"/>
      <c r="H164" s="230">
        <v>31.86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140</v>
      </c>
      <c r="AU164" s="236" t="s">
        <v>87</v>
      </c>
      <c r="AV164" s="13" t="s">
        <v>87</v>
      </c>
      <c r="AW164" s="13" t="s">
        <v>38</v>
      </c>
      <c r="AX164" s="13" t="s">
        <v>77</v>
      </c>
      <c r="AY164" s="236" t="s">
        <v>127</v>
      </c>
    </row>
    <row r="165" spans="1:51" s="13" customFormat="1" ht="12">
      <c r="A165" s="13"/>
      <c r="B165" s="226"/>
      <c r="C165" s="227"/>
      <c r="D165" s="219" t="s">
        <v>140</v>
      </c>
      <c r="E165" s="228" t="s">
        <v>75</v>
      </c>
      <c r="F165" s="229" t="s">
        <v>213</v>
      </c>
      <c r="G165" s="227"/>
      <c r="H165" s="230">
        <v>-16.412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140</v>
      </c>
      <c r="AU165" s="236" t="s">
        <v>87</v>
      </c>
      <c r="AV165" s="13" t="s">
        <v>87</v>
      </c>
      <c r="AW165" s="13" t="s">
        <v>38</v>
      </c>
      <c r="AX165" s="13" t="s">
        <v>77</v>
      </c>
      <c r="AY165" s="236" t="s">
        <v>127</v>
      </c>
    </row>
    <row r="166" spans="1:51" s="13" customFormat="1" ht="12">
      <c r="A166" s="13"/>
      <c r="B166" s="226"/>
      <c r="C166" s="227"/>
      <c r="D166" s="219" t="s">
        <v>140</v>
      </c>
      <c r="E166" s="228" t="s">
        <v>75</v>
      </c>
      <c r="F166" s="229" t="s">
        <v>214</v>
      </c>
      <c r="G166" s="227"/>
      <c r="H166" s="230">
        <v>-1.62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140</v>
      </c>
      <c r="AU166" s="236" t="s">
        <v>87</v>
      </c>
      <c r="AV166" s="13" t="s">
        <v>87</v>
      </c>
      <c r="AW166" s="13" t="s">
        <v>38</v>
      </c>
      <c r="AX166" s="13" t="s">
        <v>77</v>
      </c>
      <c r="AY166" s="236" t="s">
        <v>127</v>
      </c>
    </row>
    <row r="167" spans="1:51" s="13" customFormat="1" ht="12">
      <c r="A167" s="13"/>
      <c r="B167" s="226"/>
      <c r="C167" s="227"/>
      <c r="D167" s="219" t="s">
        <v>140</v>
      </c>
      <c r="E167" s="228" t="s">
        <v>75</v>
      </c>
      <c r="F167" s="229" t="s">
        <v>215</v>
      </c>
      <c r="G167" s="227"/>
      <c r="H167" s="230">
        <v>-16.2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140</v>
      </c>
      <c r="AU167" s="236" t="s">
        <v>87</v>
      </c>
      <c r="AV167" s="13" t="s">
        <v>87</v>
      </c>
      <c r="AW167" s="13" t="s">
        <v>38</v>
      </c>
      <c r="AX167" s="13" t="s">
        <v>77</v>
      </c>
      <c r="AY167" s="236" t="s">
        <v>127</v>
      </c>
    </row>
    <row r="168" spans="1:51" s="14" customFormat="1" ht="12">
      <c r="A168" s="14"/>
      <c r="B168" s="237"/>
      <c r="C168" s="238"/>
      <c r="D168" s="219" t="s">
        <v>140</v>
      </c>
      <c r="E168" s="239" t="s">
        <v>75</v>
      </c>
      <c r="F168" s="240" t="s">
        <v>143</v>
      </c>
      <c r="G168" s="238"/>
      <c r="H168" s="241">
        <v>104.873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140</v>
      </c>
      <c r="AU168" s="247" t="s">
        <v>87</v>
      </c>
      <c r="AV168" s="14" t="s">
        <v>144</v>
      </c>
      <c r="AW168" s="14" t="s">
        <v>38</v>
      </c>
      <c r="AX168" s="14" t="s">
        <v>77</v>
      </c>
      <c r="AY168" s="247" t="s">
        <v>127</v>
      </c>
    </row>
    <row r="169" spans="1:51" s="13" customFormat="1" ht="12">
      <c r="A169" s="13"/>
      <c r="B169" s="226"/>
      <c r="C169" s="227"/>
      <c r="D169" s="219" t="s">
        <v>140</v>
      </c>
      <c r="E169" s="228" t="s">
        <v>75</v>
      </c>
      <c r="F169" s="229" t="s">
        <v>229</v>
      </c>
      <c r="G169" s="227"/>
      <c r="H169" s="230">
        <v>10.487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140</v>
      </c>
      <c r="AU169" s="236" t="s">
        <v>87</v>
      </c>
      <c r="AV169" s="13" t="s">
        <v>87</v>
      </c>
      <c r="AW169" s="13" t="s">
        <v>38</v>
      </c>
      <c r="AX169" s="13" t="s">
        <v>85</v>
      </c>
      <c r="AY169" s="236" t="s">
        <v>127</v>
      </c>
    </row>
    <row r="170" spans="1:65" s="2" customFormat="1" ht="16.5" customHeight="1">
      <c r="A170" s="40"/>
      <c r="B170" s="41"/>
      <c r="C170" s="206" t="s">
        <v>230</v>
      </c>
      <c r="D170" s="206" t="s">
        <v>129</v>
      </c>
      <c r="E170" s="207" t="s">
        <v>231</v>
      </c>
      <c r="F170" s="208" t="s">
        <v>232</v>
      </c>
      <c r="G170" s="209" t="s">
        <v>132</v>
      </c>
      <c r="H170" s="210">
        <v>230.15</v>
      </c>
      <c r="I170" s="211"/>
      <c r="J170" s="212">
        <f>ROUND(I170*H170,2)</f>
        <v>0</v>
      </c>
      <c r="K170" s="208" t="s">
        <v>133</v>
      </c>
      <c r="L170" s="46"/>
      <c r="M170" s="213" t="s">
        <v>75</v>
      </c>
      <c r="N170" s="214" t="s">
        <v>47</v>
      </c>
      <c r="O170" s="86"/>
      <c r="P170" s="215">
        <f>O170*H170</f>
        <v>0</v>
      </c>
      <c r="Q170" s="215">
        <v>0.00085</v>
      </c>
      <c r="R170" s="215">
        <f>Q170*H170</f>
        <v>0.19562749999999998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134</v>
      </c>
      <c r="AT170" s="217" t="s">
        <v>129</v>
      </c>
      <c r="AU170" s="217" t="s">
        <v>87</v>
      </c>
      <c r="AY170" s="19" t="s">
        <v>127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85</v>
      </c>
      <c r="BK170" s="218">
        <f>ROUND(I170*H170,2)</f>
        <v>0</v>
      </c>
      <c r="BL170" s="19" t="s">
        <v>134</v>
      </c>
      <c r="BM170" s="217" t="s">
        <v>233</v>
      </c>
    </row>
    <row r="171" spans="1:47" s="2" customFormat="1" ht="12">
      <c r="A171" s="40"/>
      <c r="B171" s="41"/>
      <c r="C171" s="42"/>
      <c r="D171" s="219" t="s">
        <v>136</v>
      </c>
      <c r="E171" s="42"/>
      <c r="F171" s="220" t="s">
        <v>234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136</v>
      </c>
      <c r="AU171" s="19" t="s">
        <v>87</v>
      </c>
    </row>
    <row r="172" spans="1:47" s="2" customFormat="1" ht="12">
      <c r="A172" s="40"/>
      <c r="B172" s="41"/>
      <c r="C172" s="42"/>
      <c r="D172" s="224" t="s">
        <v>138</v>
      </c>
      <c r="E172" s="42"/>
      <c r="F172" s="225" t="s">
        <v>235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138</v>
      </c>
      <c r="AU172" s="19" t="s">
        <v>87</v>
      </c>
    </row>
    <row r="173" spans="1:51" s="13" customFormat="1" ht="12">
      <c r="A173" s="13"/>
      <c r="B173" s="226"/>
      <c r="C173" s="227"/>
      <c r="D173" s="219" t="s">
        <v>140</v>
      </c>
      <c r="E173" s="228" t="s">
        <v>75</v>
      </c>
      <c r="F173" s="229" t="s">
        <v>236</v>
      </c>
      <c r="G173" s="227"/>
      <c r="H173" s="230">
        <v>166.43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140</v>
      </c>
      <c r="AU173" s="236" t="s">
        <v>87</v>
      </c>
      <c r="AV173" s="13" t="s">
        <v>87</v>
      </c>
      <c r="AW173" s="13" t="s">
        <v>38</v>
      </c>
      <c r="AX173" s="13" t="s">
        <v>77</v>
      </c>
      <c r="AY173" s="236" t="s">
        <v>127</v>
      </c>
    </row>
    <row r="174" spans="1:51" s="13" customFormat="1" ht="12">
      <c r="A174" s="13"/>
      <c r="B174" s="226"/>
      <c r="C174" s="227"/>
      <c r="D174" s="219" t="s">
        <v>140</v>
      </c>
      <c r="E174" s="228" t="s">
        <v>75</v>
      </c>
      <c r="F174" s="229" t="s">
        <v>237</v>
      </c>
      <c r="G174" s="227"/>
      <c r="H174" s="230">
        <v>63.72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140</v>
      </c>
      <c r="AU174" s="236" t="s">
        <v>87</v>
      </c>
      <c r="AV174" s="13" t="s">
        <v>87</v>
      </c>
      <c r="AW174" s="13" t="s">
        <v>38</v>
      </c>
      <c r="AX174" s="13" t="s">
        <v>77</v>
      </c>
      <c r="AY174" s="236" t="s">
        <v>127</v>
      </c>
    </row>
    <row r="175" spans="1:51" s="14" customFormat="1" ht="12">
      <c r="A175" s="14"/>
      <c r="B175" s="237"/>
      <c r="C175" s="238"/>
      <c r="D175" s="219" t="s">
        <v>140</v>
      </c>
      <c r="E175" s="239" t="s">
        <v>75</v>
      </c>
      <c r="F175" s="240" t="s">
        <v>143</v>
      </c>
      <c r="G175" s="238"/>
      <c r="H175" s="241">
        <v>230.15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140</v>
      </c>
      <c r="AU175" s="247" t="s">
        <v>87</v>
      </c>
      <c r="AV175" s="14" t="s">
        <v>144</v>
      </c>
      <c r="AW175" s="14" t="s">
        <v>38</v>
      </c>
      <c r="AX175" s="14" t="s">
        <v>85</v>
      </c>
      <c r="AY175" s="247" t="s">
        <v>127</v>
      </c>
    </row>
    <row r="176" spans="1:65" s="2" customFormat="1" ht="16.5" customHeight="1">
      <c r="A176" s="40"/>
      <c r="B176" s="41"/>
      <c r="C176" s="206" t="s">
        <v>8</v>
      </c>
      <c r="D176" s="206" t="s">
        <v>129</v>
      </c>
      <c r="E176" s="207" t="s">
        <v>238</v>
      </c>
      <c r="F176" s="208" t="s">
        <v>239</v>
      </c>
      <c r="G176" s="209" t="s">
        <v>132</v>
      </c>
      <c r="H176" s="210">
        <v>230.15</v>
      </c>
      <c r="I176" s="211"/>
      <c r="J176" s="212">
        <f>ROUND(I176*H176,2)</f>
        <v>0</v>
      </c>
      <c r="K176" s="208" t="s">
        <v>133</v>
      </c>
      <c r="L176" s="46"/>
      <c r="M176" s="213" t="s">
        <v>75</v>
      </c>
      <c r="N176" s="214" t="s">
        <v>47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134</v>
      </c>
      <c r="AT176" s="217" t="s">
        <v>129</v>
      </c>
      <c r="AU176" s="217" t="s">
        <v>87</v>
      </c>
      <c r="AY176" s="19" t="s">
        <v>127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85</v>
      </c>
      <c r="BK176" s="218">
        <f>ROUND(I176*H176,2)</f>
        <v>0</v>
      </c>
      <c r="BL176" s="19" t="s">
        <v>134</v>
      </c>
      <c r="BM176" s="217" t="s">
        <v>240</v>
      </c>
    </row>
    <row r="177" spans="1:47" s="2" customFormat="1" ht="12">
      <c r="A177" s="40"/>
      <c r="B177" s="41"/>
      <c r="C177" s="42"/>
      <c r="D177" s="219" t="s">
        <v>136</v>
      </c>
      <c r="E177" s="42"/>
      <c r="F177" s="220" t="s">
        <v>241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136</v>
      </c>
      <c r="AU177" s="19" t="s">
        <v>87</v>
      </c>
    </row>
    <row r="178" spans="1:47" s="2" customFormat="1" ht="12">
      <c r="A178" s="40"/>
      <c r="B178" s="41"/>
      <c r="C178" s="42"/>
      <c r="D178" s="224" t="s">
        <v>138</v>
      </c>
      <c r="E178" s="42"/>
      <c r="F178" s="225" t="s">
        <v>242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138</v>
      </c>
      <c r="AU178" s="19" t="s">
        <v>87</v>
      </c>
    </row>
    <row r="179" spans="1:65" s="2" customFormat="1" ht="21.75" customHeight="1">
      <c r="A179" s="40"/>
      <c r="B179" s="41"/>
      <c r="C179" s="206" t="s">
        <v>243</v>
      </c>
      <c r="D179" s="206" t="s">
        <v>129</v>
      </c>
      <c r="E179" s="207" t="s">
        <v>244</v>
      </c>
      <c r="F179" s="208" t="s">
        <v>245</v>
      </c>
      <c r="G179" s="209" t="s">
        <v>206</v>
      </c>
      <c r="H179" s="210">
        <v>69.866</v>
      </c>
      <c r="I179" s="211"/>
      <c r="J179" s="212">
        <f>ROUND(I179*H179,2)</f>
        <v>0</v>
      </c>
      <c r="K179" s="208" t="s">
        <v>133</v>
      </c>
      <c r="L179" s="46"/>
      <c r="M179" s="213" t="s">
        <v>75</v>
      </c>
      <c r="N179" s="214" t="s">
        <v>47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134</v>
      </c>
      <c r="AT179" s="217" t="s">
        <v>129</v>
      </c>
      <c r="AU179" s="217" t="s">
        <v>87</v>
      </c>
      <c r="AY179" s="19" t="s">
        <v>127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85</v>
      </c>
      <c r="BK179" s="218">
        <f>ROUND(I179*H179,2)</f>
        <v>0</v>
      </c>
      <c r="BL179" s="19" t="s">
        <v>134</v>
      </c>
      <c r="BM179" s="217" t="s">
        <v>246</v>
      </c>
    </row>
    <row r="180" spans="1:47" s="2" customFormat="1" ht="12">
      <c r="A180" s="40"/>
      <c r="B180" s="41"/>
      <c r="C180" s="42"/>
      <c r="D180" s="219" t="s">
        <v>136</v>
      </c>
      <c r="E180" s="42"/>
      <c r="F180" s="220" t="s">
        <v>247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136</v>
      </c>
      <c r="AU180" s="19" t="s">
        <v>87</v>
      </c>
    </row>
    <row r="181" spans="1:47" s="2" customFormat="1" ht="12">
      <c r="A181" s="40"/>
      <c r="B181" s="41"/>
      <c r="C181" s="42"/>
      <c r="D181" s="224" t="s">
        <v>138</v>
      </c>
      <c r="E181" s="42"/>
      <c r="F181" s="225" t="s">
        <v>248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138</v>
      </c>
      <c r="AU181" s="19" t="s">
        <v>87</v>
      </c>
    </row>
    <row r="182" spans="1:51" s="15" customFormat="1" ht="12">
      <c r="A182" s="15"/>
      <c r="B182" s="248"/>
      <c r="C182" s="249"/>
      <c r="D182" s="219" t="s">
        <v>140</v>
      </c>
      <c r="E182" s="250" t="s">
        <v>75</v>
      </c>
      <c r="F182" s="251" t="s">
        <v>249</v>
      </c>
      <c r="G182" s="249"/>
      <c r="H182" s="250" t="s">
        <v>75</v>
      </c>
      <c r="I182" s="252"/>
      <c r="J182" s="249"/>
      <c r="K182" s="249"/>
      <c r="L182" s="253"/>
      <c r="M182" s="254"/>
      <c r="N182" s="255"/>
      <c r="O182" s="255"/>
      <c r="P182" s="255"/>
      <c r="Q182" s="255"/>
      <c r="R182" s="255"/>
      <c r="S182" s="255"/>
      <c r="T182" s="25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7" t="s">
        <v>140</v>
      </c>
      <c r="AU182" s="257" t="s">
        <v>87</v>
      </c>
      <c r="AV182" s="15" t="s">
        <v>85</v>
      </c>
      <c r="AW182" s="15" t="s">
        <v>38</v>
      </c>
      <c r="AX182" s="15" t="s">
        <v>77</v>
      </c>
      <c r="AY182" s="257" t="s">
        <v>127</v>
      </c>
    </row>
    <row r="183" spans="1:51" s="13" customFormat="1" ht="12">
      <c r="A183" s="13"/>
      <c r="B183" s="226"/>
      <c r="C183" s="227"/>
      <c r="D183" s="219" t="s">
        <v>140</v>
      </c>
      <c r="E183" s="228" t="s">
        <v>75</v>
      </c>
      <c r="F183" s="229" t="s">
        <v>250</v>
      </c>
      <c r="G183" s="227"/>
      <c r="H183" s="230">
        <v>34.933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140</v>
      </c>
      <c r="AU183" s="236" t="s">
        <v>87</v>
      </c>
      <c r="AV183" s="13" t="s">
        <v>87</v>
      </c>
      <c r="AW183" s="13" t="s">
        <v>38</v>
      </c>
      <c r="AX183" s="13" t="s">
        <v>77</v>
      </c>
      <c r="AY183" s="236" t="s">
        <v>127</v>
      </c>
    </row>
    <row r="184" spans="1:51" s="15" customFormat="1" ht="12">
      <c r="A184" s="15"/>
      <c r="B184" s="248"/>
      <c r="C184" s="249"/>
      <c r="D184" s="219" t="s">
        <v>140</v>
      </c>
      <c r="E184" s="250" t="s">
        <v>75</v>
      </c>
      <c r="F184" s="251" t="s">
        <v>251</v>
      </c>
      <c r="G184" s="249"/>
      <c r="H184" s="250" t="s">
        <v>75</v>
      </c>
      <c r="I184" s="252"/>
      <c r="J184" s="249"/>
      <c r="K184" s="249"/>
      <c r="L184" s="253"/>
      <c r="M184" s="254"/>
      <c r="N184" s="255"/>
      <c r="O184" s="255"/>
      <c r="P184" s="255"/>
      <c r="Q184" s="255"/>
      <c r="R184" s="255"/>
      <c r="S184" s="255"/>
      <c r="T184" s="25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7" t="s">
        <v>140</v>
      </c>
      <c r="AU184" s="257" t="s">
        <v>87</v>
      </c>
      <c r="AV184" s="15" t="s">
        <v>85</v>
      </c>
      <c r="AW184" s="15" t="s">
        <v>38</v>
      </c>
      <c r="AX184" s="15" t="s">
        <v>77</v>
      </c>
      <c r="AY184" s="257" t="s">
        <v>127</v>
      </c>
    </row>
    <row r="185" spans="1:51" s="13" customFormat="1" ht="12">
      <c r="A185" s="13"/>
      <c r="B185" s="226"/>
      <c r="C185" s="227"/>
      <c r="D185" s="219" t="s">
        <v>140</v>
      </c>
      <c r="E185" s="228" t="s">
        <v>75</v>
      </c>
      <c r="F185" s="229" t="s">
        <v>250</v>
      </c>
      <c r="G185" s="227"/>
      <c r="H185" s="230">
        <v>34.933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140</v>
      </c>
      <c r="AU185" s="236" t="s">
        <v>87</v>
      </c>
      <c r="AV185" s="13" t="s">
        <v>87</v>
      </c>
      <c r="AW185" s="13" t="s">
        <v>38</v>
      </c>
      <c r="AX185" s="13" t="s">
        <v>77</v>
      </c>
      <c r="AY185" s="236" t="s">
        <v>127</v>
      </c>
    </row>
    <row r="186" spans="1:51" s="14" customFormat="1" ht="12">
      <c r="A186" s="14"/>
      <c r="B186" s="237"/>
      <c r="C186" s="238"/>
      <c r="D186" s="219" t="s">
        <v>140</v>
      </c>
      <c r="E186" s="239" t="s">
        <v>75</v>
      </c>
      <c r="F186" s="240" t="s">
        <v>143</v>
      </c>
      <c r="G186" s="238"/>
      <c r="H186" s="241">
        <v>69.866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7" t="s">
        <v>140</v>
      </c>
      <c r="AU186" s="247" t="s">
        <v>87</v>
      </c>
      <c r="AV186" s="14" t="s">
        <v>144</v>
      </c>
      <c r="AW186" s="14" t="s">
        <v>38</v>
      </c>
      <c r="AX186" s="14" t="s">
        <v>85</v>
      </c>
      <c r="AY186" s="247" t="s">
        <v>127</v>
      </c>
    </row>
    <row r="187" spans="1:65" s="2" customFormat="1" ht="21.75" customHeight="1">
      <c r="A187" s="40"/>
      <c r="B187" s="41"/>
      <c r="C187" s="206" t="s">
        <v>252</v>
      </c>
      <c r="D187" s="206" t="s">
        <v>129</v>
      </c>
      <c r="E187" s="207" t="s">
        <v>253</v>
      </c>
      <c r="F187" s="208" t="s">
        <v>254</v>
      </c>
      <c r="G187" s="209" t="s">
        <v>206</v>
      </c>
      <c r="H187" s="210">
        <v>12.26</v>
      </c>
      <c r="I187" s="211"/>
      <c r="J187" s="212">
        <f>ROUND(I187*H187,2)</f>
        <v>0</v>
      </c>
      <c r="K187" s="208" t="s">
        <v>133</v>
      </c>
      <c r="L187" s="46"/>
      <c r="M187" s="213" t="s">
        <v>75</v>
      </c>
      <c r="N187" s="214" t="s">
        <v>47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134</v>
      </c>
      <c r="AT187" s="217" t="s">
        <v>129</v>
      </c>
      <c r="AU187" s="217" t="s">
        <v>87</v>
      </c>
      <c r="AY187" s="19" t="s">
        <v>127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85</v>
      </c>
      <c r="BK187" s="218">
        <f>ROUND(I187*H187,2)</f>
        <v>0</v>
      </c>
      <c r="BL187" s="19" t="s">
        <v>134</v>
      </c>
      <c r="BM187" s="217" t="s">
        <v>255</v>
      </c>
    </row>
    <row r="188" spans="1:47" s="2" customFormat="1" ht="12">
      <c r="A188" s="40"/>
      <c r="B188" s="41"/>
      <c r="C188" s="42"/>
      <c r="D188" s="219" t="s">
        <v>136</v>
      </c>
      <c r="E188" s="42"/>
      <c r="F188" s="220" t="s">
        <v>256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136</v>
      </c>
      <c r="AU188" s="19" t="s">
        <v>87</v>
      </c>
    </row>
    <row r="189" spans="1:47" s="2" customFormat="1" ht="12">
      <c r="A189" s="40"/>
      <c r="B189" s="41"/>
      <c r="C189" s="42"/>
      <c r="D189" s="224" t="s">
        <v>138</v>
      </c>
      <c r="E189" s="42"/>
      <c r="F189" s="225" t="s">
        <v>257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138</v>
      </c>
      <c r="AU189" s="19" t="s">
        <v>87</v>
      </c>
    </row>
    <row r="190" spans="1:51" s="15" customFormat="1" ht="12">
      <c r="A190" s="15"/>
      <c r="B190" s="248"/>
      <c r="C190" s="249"/>
      <c r="D190" s="219" t="s">
        <v>140</v>
      </c>
      <c r="E190" s="250" t="s">
        <v>75</v>
      </c>
      <c r="F190" s="251" t="s">
        <v>258</v>
      </c>
      <c r="G190" s="249"/>
      <c r="H190" s="250" t="s">
        <v>75</v>
      </c>
      <c r="I190" s="252"/>
      <c r="J190" s="249"/>
      <c r="K190" s="249"/>
      <c r="L190" s="253"/>
      <c r="M190" s="254"/>
      <c r="N190" s="255"/>
      <c r="O190" s="255"/>
      <c r="P190" s="255"/>
      <c r="Q190" s="255"/>
      <c r="R190" s="255"/>
      <c r="S190" s="255"/>
      <c r="T190" s="25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7" t="s">
        <v>140</v>
      </c>
      <c r="AU190" s="257" t="s">
        <v>87</v>
      </c>
      <c r="AV190" s="15" t="s">
        <v>85</v>
      </c>
      <c r="AW190" s="15" t="s">
        <v>38</v>
      </c>
      <c r="AX190" s="15" t="s">
        <v>77</v>
      </c>
      <c r="AY190" s="257" t="s">
        <v>127</v>
      </c>
    </row>
    <row r="191" spans="1:51" s="13" customFormat="1" ht="12">
      <c r="A191" s="13"/>
      <c r="B191" s="226"/>
      <c r="C191" s="227"/>
      <c r="D191" s="219" t="s">
        <v>140</v>
      </c>
      <c r="E191" s="228" t="s">
        <v>75</v>
      </c>
      <c r="F191" s="229" t="s">
        <v>211</v>
      </c>
      <c r="G191" s="227"/>
      <c r="H191" s="230">
        <v>107.245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140</v>
      </c>
      <c r="AU191" s="236" t="s">
        <v>87</v>
      </c>
      <c r="AV191" s="13" t="s">
        <v>87</v>
      </c>
      <c r="AW191" s="13" t="s">
        <v>38</v>
      </c>
      <c r="AX191" s="13" t="s">
        <v>77</v>
      </c>
      <c r="AY191" s="236" t="s">
        <v>127</v>
      </c>
    </row>
    <row r="192" spans="1:51" s="13" customFormat="1" ht="12">
      <c r="A192" s="13"/>
      <c r="B192" s="226"/>
      <c r="C192" s="227"/>
      <c r="D192" s="219" t="s">
        <v>140</v>
      </c>
      <c r="E192" s="228" t="s">
        <v>75</v>
      </c>
      <c r="F192" s="229" t="s">
        <v>212</v>
      </c>
      <c r="G192" s="227"/>
      <c r="H192" s="230">
        <v>31.86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140</v>
      </c>
      <c r="AU192" s="236" t="s">
        <v>87</v>
      </c>
      <c r="AV192" s="13" t="s">
        <v>87</v>
      </c>
      <c r="AW192" s="13" t="s">
        <v>38</v>
      </c>
      <c r="AX192" s="13" t="s">
        <v>77</v>
      </c>
      <c r="AY192" s="236" t="s">
        <v>127</v>
      </c>
    </row>
    <row r="193" spans="1:51" s="13" customFormat="1" ht="12">
      <c r="A193" s="13"/>
      <c r="B193" s="226"/>
      <c r="C193" s="227"/>
      <c r="D193" s="219" t="s">
        <v>140</v>
      </c>
      <c r="E193" s="228" t="s">
        <v>75</v>
      </c>
      <c r="F193" s="229" t="s">
        <v>213</v>
      </c>
      <c r="G193" s="227"/>
      <c r="H193" s="230">
        <v>-16.412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140</v>
      </c>
      <c r="AU193" s="236" t="s">
        <v>87</v>
      </c>
      <c r="AV193" s="13" t="s">
        <v>87</v>
      </c>
      <c r="AW193" s="13" t="s">
        <v>38</v>
      </c>
      <c r="AX193" s="13" t="s">
        <v>77</v>
      </c>
      <c r="AY193" s="236" t="s">
        <v>127</v>
      </c>
    </row>
    <row r="194" spans="1:51" s="13" customFormat="1" ht="12">
      <c r="A194" s="13"/>
      <c r="B194" s="226"/>
      <c r="C194" s="227"/>
      <c r="D194" s="219" t="s">
        <v>140</v>
      </c>
      <c r="E194" s="228" t="s">
        <v>75</v>
      </c>
      <c r="F194" s="229" t="s">
        <v>214</v>
      </c>
      <c r="G194" s="227"/>
      <c r="H194" s="230">
        <v>-1.62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140</v>
      </c>
      <c r="AU194" s="236" t="s">
        <v>87</v>
      </c>
      <c r="AV194" s="13" t="s">
        <v>87</v>
      </c>
      <c r="AW194" s="13" t="s">
        <v>38</v>
      </c>
      <c r="AX194" s="13" t="s">
        <v>77</v>
      </c>
      <c r="AY194" s="236" t="s">
        <v>127</v>
      </c>
    </row>
    <row r="195" spans="1:51" s="13" customFormat="1" ht="12">
      <c r="A195" s="13"/>
      <c r="B195" s="226"/>
      <c r="C195" s="227"/>
      <c r="D195" s="219" t="s">
        <v>140</v>
      </c>
      <c r="E195" s="228" t="s">
        <v>75</v>
      </c>
      <c r="F195" s="229" t="s">
        <v>215</v>
      </c>
      <c r="G195" s="227"/>
      <c r="H195" s="230">
        <v>-16.2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140</v>
      </c>
      <c r="AU195" s="236" t="s">
        <v>87</v>
      </c>
      <c r="AV195" s="13" t="s">
        <v>87</v>
      </c>
      <c r="AW195" s="13" t="s">
        <v>38</v>
      </c>
      <c r="AX195" s="13" t="s">
        <v>77</v>
      </c>
      <c r="AY195" s="236" t="s">
        <v>127</v>
      </c>
    </row>
    <row r="196" spans="1:51" s="14" customFormat="1" ht="12">
      <c r="A196" s="14"/>
      <c r="B196" s="237"/>
      <c r="C196" s="238"/>
      <c r="D196" s="219" t="s">
        <v>140</v>
      </c>
      <c r="E196" s="239" t="s">
        <v>75</v>
      </c>
      <c r="F196" s="240" t="s">
        <v>143</v>
      </c>
      <c r="G196" s="238"/>
      <c r="H196" s="241">
        <v>104.873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140</v>
      </c>
      <c r="AU196" s="247" t="s">
        <v>87</v>
      </c>
      <c r="AV196" s="14" t="s">
        <v>144</v>
      </c>
      <c r="AW196" s="14" t="s">
        <v>38</v>
      </c>
      <c r="AX196" s="14" t="s">
        <v>77</v>
      </c>
      <c r="AY196" s="247" t="s">
        <v>127</v>
      </c>
    </row>
    <row r="197" spans="1:51" s="13" customFormat="1" ht="12">
      <c r="A197" s="13"/>
      <c r="B197" s="226"/>
      <c r="C197" s="227"/>
      <c r="D197" s="219" t="s">
        <v>140</v>
      </c>
      <c r="E197" s="228" t="s">
        <v>75</v>
      </c>
      <c r="F197" s="229" t="s">
        <v>216</v>
      </c>
      <c r="G197" s="227"/>
      <c r="H197" s="230">
        <v>47.193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6" t="s">
        <v>140</v>
      </c>
      <c r="AU197" s="236" t="s">
        <v>87</v>
      </c>
      <c r="AV197" s="13" t="s">
        <v>87</v>
      </c>
      <c r="AW197" s="13" t="s">
        <v>38</v>
      </c>
      <c r="AX197" s="13" t="s">
        <v>77</v>
      </c>
      <c r="AY197" s="236" t="s">
        <v>127</v>
      </c>
    </row>
    <row r="198" spans="1:51" s="13" customFormat="1" ht="12">
      <c r="A198" s="13"/>
      <c r="B198" s="226"/>
      <c r="C198" s="227"/>
      <c r="D198" s="219" t="s">
        <v>140</v>
      </c>
      <c r="E198" s="228" t="s">
        <v>75</v>
      </c>
      <c r="F198" s="229" t="s">
        <v>259</v>
      </c>
      <c r="G198" s="227"/>
      <c r="H198" s="230">
        <v>-34.933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140</v>
      </c>
      <c r="AU198" s="236" t="s">
        <v>87</v>
      </c>
      <c r="AV198" s="13" t="s">
        <v>87</v>
      </c>
      <c r="AW198" s="13" t="s">
        <v>38</v>
      </c>
      <c r="AX198" s="13" t="s">
        <v>77</v>
      </c>
      <c r="AY198" s="236" t="s">
        <v>127</v>
      </c>
    </row>
    <row r="199" spans="1:51" s="14" customFormat="1" ht="12">
      <c r="A199" s="14"/>
      <c r="B199" s="237"/>
      <c r="C199" s="238"/>
      <c r="D199" s="219" t="s">
        <v>140</v>
      </c>
      <c r="E199" s="239" t="s">
        <v>75</v>
      </c>
      <c r="F199" s="240" t="s">
        <v>143</v>
      </c>
      <c r="G199" s="238"/>
      <c r="H199" s="241">
        <v>12.259999999999998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7" t="s">
        <v>140</v>
      </c>
      <c r="AU199" s="247" t="s">
        <v>87</v>
      </c>
      <c r="AV199" s="14" t="s">
        <v>144</v>
      </c>
      <c r="AW199" s="14" t="s">
        <v>38</v>
      </c>
      <c r="AX199" s="14" t="s">
        <v>85</v>
      </c>
      <c r="AY199" s="247" t="s">
        <v>127</v>
      </c>
    </row>
    <row r="200" spans="1:65" s="2" customFormat="1" ht="21.75" customHeight="1">
      <c r="A200" s="40"/>
      <c r="B200" s="41"/>
      <c r="C200" s="206" t="s">
        <v>260</v>
      </c>
      <c r="D200" s="206" t="s">
        <v>129</v>
      </c>
      <c r="E200" s="207" t="s">
        <v>261</v>
      </c>
      <c r="F200" s="208" t="s">
        <v>262</v>
      </c>
      <c r="G200" s="209" t="s">
        <v>206</v>
      </c>
      <c r="H200" s="210">
        <v>57.68</v>
      </c>
      <c r="I200" s="211"/>
      <c r="J200" s="212">
        <f>ROUND(I200*H200,2)</f>
        <v>0</v>
      </c>
      <c r="K200" s="208" t="s">
        <v>133</v>
      </c>
      <c r="L200" s="46"/>
      <c r="M200" s="213" t="s">
        <v>75</v>
      </c>
      <c r="N200" s="214" t="s">
        <v>47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134</v>
      </c>
      <c r="AT200" s="217" t="s">
        <v>129</v>
      </c>
      <c r="AU200" s="217" t="s">
        <v>87</v>
      </c>
      <c r="AY200" s="19" t="s">
        <v>127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85</v>
      </c>
      <c r="BK200" s="218">
        <f>ROUND(I200*H200,2)</f>
        <v>0</v>
      </c>
      <c r="BL200" s="19" t="s">
        <v>134</v>
      </c>
      <c r="BM200" s="217" t="s">
        <v>263</v>
      </c>
    </row>
    <row r="201" spans="1:47" s="2" customFormat="1" ht="12">
      <c r="A201" s="40"/>
      <c r="B201" s="41"/>
      <c r="C201" s="42"/>
      <c r="D201" s="219" t="s">
        <v>136</v>
      </c>
      <c r="E201" s="42"/>
      <c r="F201" s="220" t="s">
        <v>264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136</v>
      </c>
      <c r="AU201" s="19" t="s">
        <v>87</v>
      </c>
    </row>
    <row r="202" spans="1:47" s="2" customFormat="1" ht="12">
      <c r="A202" s="40"/>
      <c r="B202" s="41"/>
      <c r="C202" s="42"/>
      <c r="D202" s="224" t="s">
        <v>138</v>
      </c>
      <c r="E202" s="42"/>
      <c r="F202" s="225" t="s">
        <v>265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138</v>
      </c>
      <c r="AU202" s="19" t="s">
        <v>87</v>
      </c>
    </row>
    <row r="203" spans="1:51" s="15" customFormat="1" ht="12">
      <c r="A203" s="15"/>
      <c r="B203" s="248"/>
      <c r="C203" s="249"/>
      <c r="D203" s="219" t="s">
        <v>140</v>
      </c>
      <c r="E203" s="250" t="s">
        <v>75</v>
      </c>
      <c r="F203" s="251" t="s">
        <v>258</v>
      </c>
      <c r="G203" s="249"/>
      <c r="H203" s="250" t="s">
        <v>75</v>
      </c>
      <c r="I203" s="252"/>
      <c r="J203" s="249"/>
      <c r="K203" s="249"/>
      <c r="L203" s="253"/>
      <c r="M203" s="254"/>
      <c r="N203" s="255"/>
      <c r="O203" s="255"/>
      <c r="P203" s="255"/>
      <c r="Q203" s="255"/>
      <c r="R203" s="255"/>
      <c r="S203" s="255"/>
      <c r="T203" s="25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7" t="s">
        <v>140</v>
      </c>
      <c r="AU203" s="257" t="s">
        <v>87</v>
      </c>
      <c r="AV203" s="15" t="s">
        <v>85</v>
      </c>
      <c r="AW203" s="15" t="s">
        <v>38</v>
      </c>
      <c r="AX203" s="15" t="s">
        <v>77</v>
      </c>
      <c r="AY203" s="257" t="s">
        <v>127</v>
      </c>
    </row>
    <row r="204" spans="1:51" s="13" customFormat="1" ht="12">
      <c r="A204" s="13"/>
      <c r="B204" s="226"/>
      <c r="C204" s="227"/>
      <c r="D204" s="219" t="s">
        <v>140</v>
      </c>
      <c r="E204" s="228" t="s">
        <v>75</v>
      </c>
      <c r="F204" s="229" t="s">
        <v>211</v>
      </c>
      <c r="G204" s="227"/>
      <c r="H204" s="230">
        <v>107.245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140</v>
      </c>
      <c r="AU204" s="236" t="s">
        <v>87</v>
      </c>
      <c r="AV204" s="13" t="s">
        <v>87</v>
      </c>
      <c r="AW204" s="13" t="s">
        <v>38</v>
      </c>
      <c r="AX204" s="13" t="s">
        <v>77</v>
      </c>
      <c r="AY204" s="236" t="s">
        <v>127</v>
      </c>
    </row>
    <row r="205" spans="1:51" s="13" customFormat="1" ht="12">
      <c r="A205" s="13"/>
      <c r="B205" s="226"/>
      <c r="C205" s="227"/>
      <c r="D205" s="219" t="s">
        <v>140</v>
      </c>
      <c r="E205" s="228" t="s">
        <v>75</v>
      </c>
      <c r="F205" s="229" t="s">
        <v>212</v>
      </c>
      <c r="G205" s="227"/>
      <c r="H205" s="230">
        <v>31.86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140</v>
      </c>
      <c r="AU205" s="236" t="s">
        <v>87</v>
      </c>
      <c r="AV205" s="13" t="s">
        <v>87</v>
      </c>
      <c r="AW205" s="13" t="s">
        <v>38</v>
      </c>
      <c r="AX205" s="13" t="s">
        <v>77</v>
      </c>
      <c r="AY205" s="236" t="s">
        <v>127</v>
      </c>
    </row>
    <row r="206" spans="1:51" s="13" customFormat="1" ht="12">
      <c r="A206" s="13"/>
      <c r="B206" s="226"/>
      <c r="C206" s="227"/>
      <c r="D206" s="219" t="s">
        <v>140</v>
      </c>
      <c r="E206" s="228" t="s">
        <v>75</v>
      </c>
      <c r="F206" s="229" t="s">
        <v>213</v>
      </c>
      <c r="G206" s="227"/>
      <c r="H206" s="230">
        <v>-16.412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140</v>
      </c>
      <c r="AU206" s="236" t="s">
        <v>87</v>
      </c>
      <c r="AV206" s="13" t="s">
        <v>87</v>
      </c>
      <c r="AW206" s="13" t="s">
        <v>38</v>
      </c>
      <c r="AX206" s="13" t="s">
        <v>77</v>
      </c>
      <c r="AY206" s="236" t="s">
        <v>127</v>
      </c>
    </row>
    <row r="207" spans="1:51" s="13" customFormat="1" ht="12">
      <c r="A207" s="13"/>
      <c r="B207" s="226"/>
      <c r="C207" s="227"/>
      <c r="D207" s="219" t="s">
        <v>140</v>
      </c>
      <c r="E207" s="228" t="s">
        <v>75</v>
      </c>
      <c r="F207" s="229" t="s">
        <v>214</v>
      </c>
      <c r="G207" s="227"/>
      <c r="H207" s="230">
        <v>-1.62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140</v>
      </c>
      <c r="AU207" s="236" t="s">
        <v>87</v>
      </c>
      <c r="AV207" s="13" t="s">
        <v>87</v>
      </c>
      <c r="AW207" s="13" t="s">
        <v>38</v>
      </c>
      <c r="AX207" s="13" t="s">
        <v>77</v>
      </c>
      <c r="AY207" s="236" t="s">
        <v>127</v>
      </c>
    </row>
    <row r="208" spans="1:51" s="13" customFormat="1" ht="12">
      <c r="A208" s="13"/>
      <c r="B208" s="226"/>
      <c r="C208" s="227"/>
      <c r="D208" s="219" t="s">
        <v>140</v>
      </c>
      <c r="E208" s="228" t="s">
        <v>75</v>
      </c>
      <c r="F208" s="229" t="s">
        <v>215</v>
      </c>
      <c r="G208" s="227"/>
      <c r="H208" s="230">
        <v>-16.2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140</v>
      </c>
      <c r="AU208" s="236" t="s">
        <v>87</v>
      </c>
      <c r="AV208" s="13" t="s">
        <v>87</v>
      </c>
      <c r="AW208" s="13" t="s">
        <v>38</v>
      </c>
      <c r="AX208" s="13" t="s">
        <v>77</v>
      </c>
      <c r="AY208" s="236" t="s">
        <v>127</v>
      </c>
    </row>
    <row r="209" spans="1:51" s="14" customFormat="1" ht="12">
      <c r="A209" s="14"/>
      <c r="B209" s="237"/>
      <c r="C209" s="238"/>
      <c r="D209" s="219" t="s">
        <v>140</v>
      </c>
      <c r="E209" s="239" t="s">
        <v>75</v>
      </c>
      <c r="F209" s="240" t="s">
        <v>143</v>
      </c>
      <c r="G209" s="238"/>
      <c r="H209" s="241">
        <v>104.873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140</v>
      </c>
      <c r="AU209" s="247" t="s">
        <v>87</v>
      </c>
      <c r="AV209" s="14" t="s">
        <v>144</v>
      </c>
      <c r="AW209" s="14" t="s">
        <v>38</v>
      </c>
      <c r="AX209" s="14" t="s">
        <v>77</v>
      </c>
      <c r="AY209" s="247" t="s">
        <v>127</v>
      </c>
    </row>
    <row r="210" spans="1:51" s="13" customFormat="1" ht="12">
      <c r="A210" s="13"/>
      <c r="B210" s="226"/>
      <c r="C210" s="227"/>
      <c r="D210" s="219" t="s">
        <v>140</v>
      </c>
      <c r="E210" s="228" t="s">
        <v>75</v>
      </c>
      <c r="F210" s="229" t="s">
        <v>266</v>
      </c>
      <c r="G210" s="227"/>
      <c r="H210" s="230">
        <v>57.68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140</v>
      </c>
      <c r="AU210" s="236" t="s">
        <v>87</v>
      </c>
      <c r="AV210" s="13" t="s">
        <v>87</v>
      </c>
      <c r="AW210" s="13" t="s">
        <v>38</v>
      </c>
      <c r="AX210" s="13" t="s">
        <v>85</v>
      </c>
      <c r="AY210" s="236" t="s">
        <v>127</v>
      </c>
    </row>
    <row r="211" spans="1:65" s="2" customFormat="1" ht="16.5" customHeight="1">
      <c r="A211" s="40"/>
      <c r="B211" s="41"/>
      <c r="C211" s="206" t="s">
        <v>267</v>
      </c>
      <c r="D211" s="206" t="s">
        <v>129</v>
      </c>
      <c r="E211" s="207" t="s">
        <v>268</v>
      </c>
      <c r="F211" s="208" t="s">
        <v>269</v>
      </c>
      <c r="G211" s="209" t="s">
        <v>206</v>
      </c>
      <c r="H211" s="210">
        <v>34.933</v>
      </c>
      <c r="I211" s="211"/>
      <c r="J211" s="212">
        <f>ROUND(I211*H211,2)</f>
        <v>0</v>
      </c>
      <c r="K211" s="208" t="s">
        <v>133</v>
      </c>
      <c r="L211" s="46"/>
      <c r="M211" s="213" t="s">
        <v>75</v>
      </c>
      <c r="N211" s="214" t="s">
        <v>47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134</v>
      </c>
      <c r="AT211" s="217" t="s">
        <v>129</v>
      </c>
      <c r="AU211" s="217" t="s">
        <v>87</v>
      </c>
      <c r="AY211" s="19" t="s">
        <v>127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85</v>
      </c>
      <c r="BK211" s="218">
        <f>ROUND(I211*H211,2)</f>
        <v>0</v>
      </c>
      <c r="BL211" s="19" t="s">
        <v>134</v>
      </c>
      <c r="BM211" s="217" t="s">
        <v>270</v>
      </c>
    </row>
    <row r="212" spans="1:47" s="2" customFormat="1" ht="12">
      <c r="A212" s="40"/>
      <c r="B212" s="41"/>
      <c r="C212" s="42"/>
      <c r="D212" s="219" t="s">
        <v>136</v>
      </c>
      <c r="E212" s="42"/>
      <c r="F212" s="220" t="s">
        <v>271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136</v>
      </c>
      <c r="AU212" s="19" t="s">
        <v>87</v>
      </c>
    </row>
    <row r="213" spans="1:47" s="2" customFormat="1" ht="12">
      <c r="A213" s="40"/>
      <c r="B213" s="41"/>
      <c r="C213" s="42"/>
      <c r="D213" s="224" t="s">
        <v>138</v>
      </c>
      <c r="E213" s="42"/>
      <c r="F213" s="225" t="s">
        <v>272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138</v>
      </c>
      <c r="AU213" s="19" t="s">
        <v>87</v>
      </c>
    </row>
    <row r="214" spans="1:51" s="13" customFormat="1" ht="12">
      <c r="A214" s="13"/>
      <c r="B214" s="226"/>
      <c r="C214" s="227"/>
      <c r="D214" s="219" t="s">
        <v>140</v>
      </c>
      <c r="E214" s="228" t="s">
        <v>75</v>
      </c>
      <c r="F214" s="229" t="s">
        <v>250</v>
      </c>
      <c r="G214" s="227"/>
      <c r="H214" s="230">
        <v>34.933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140</v>
      </c>
      <c r="AU214" s="236" t="s">
        <v>87</v>
      </c>
      <c r="AV214" s="13" t="s">
        <v>87</v>
      </c>
      <c r="AW214" s="13" t="s">
        <v>38</v>
      </c>
      <c r="AX214" s="13" t="s">
        <v>85</v>
      </c>
      <c r="AY214" s="236" t="s">
        <v>127</v>
      </c>
    </row>
    <row r="215" spans="1:65" s="2" customFormat="1" ht="16.5" customHeight="1">
      <c r="A215" s="40"/>
      <c r="B215" s="41"/>
      <c r="C215" s="206" t="s">
        <v>273</v>
      </c>
      <c r="D215" s="206" t="s">
        <v>129</v>
      </c>
      <c r="E215" s="207" t="s">
        <v>274</v>
      </c>
      <c r="F215" s="208" t="s">
        <v>275</v>
      </c>
      <c r="G215" s="209" t="s">
        <v>276</v>
      </c>
      <c r="H215" s="210">
        <v>127.08</v>
      </c>
      <c r="I215" s="211"/>
      <c r="J215" s="212">
        <f>ROUND(I215*H215,2)</f>
        <v>0</v>
      </c>
      <c r="K215" s="208" t="s">
        <v>133</v>
      </c>
      <c r="L215" s="46"/>
      <c r="M215" s="213" t="s">
        <v>75</v>
      </c>
      <c r="N215" s="214" t="s">
        <v>47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134</v>
      </c>
      <c r="AT215" s="217" t="s">
        <v>129</v>
      </c>
      <c r="AU215" s="217" t="s">
        <v>87</v>
      </c>
      <c r="AY215" s="19" t="s">
        <v>127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85</v>
      </c>
      <c r="BK215" s="218">
        <f>ROUND(I215*H215,2)</f>
        <v>0</v>
      </c>
      <c r="BL215" s="19" t="s">
        <v>134</v>
      </c>
      <c r="BM215" s="217" t="s">
        <v>277</v>
      </c>
    </row>
    <row r="216" spans="1:47" s="2" customFormat="1" ht="12">
      <c r="A216" s="40"/>
      <c r="B216" s="41"/>
      <c r="C216" s="42"/>
      <c r="D216" s="219" t="s">
        <v>136</v>
      </c>
      <c r="E216" s="42"/>
      <c r="F216" s="220" t="s">
        <v>278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136</v>
      </c>
      <c r="AU216" s="19" t="s">
        <v>87</v>
      </c>
    </row>
    <row r="217" spans="1:47" s="2" customFormat="1" ht="12">
      <c r="A217" s="40"/>
      <c r="B217" s="41"/>
      <c r="C217" s="42"/>
      <c r="D217" s="224" t="s">
        <v>138</v>
      </c>
      <c r="E217" s="42"/>
      <c r="F217" s="225" t="s">
        <v>279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138</v>
      </c>
      <c r="AU217" s="19" t="s">
        <v>87</v>
      </c>
    </row>
    <row r="218" spans="1:51" s="13" customFormat="1" ht="12">
      <c r="A218" s="13"/>
      <c r="B218" s="226"/>
      <c r="C218" s="227"/>
      <c r="D218" s="219" t="s">
        <v>140</v>
      </c>
      <c r="E218" s="228" t="s">
        <v>75</v>
      </c>
      <c r="F218" s="229" t="s">
        <v>280</v>
      </c>
      <c r="G218" s="227"/>
      <c r="H218" s="230">
        <v>127.08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140</v>
      </c>
      <c r="AU218" s="236" t="s">
        <v>87</v>
      </c>
      <c r="AV218" s="13" t="s">
        <v>87</v>
      </c>
      <c r="AW218" s="13" t="s">
        <v>38</v>
      </c>
      <c r="AX218" s="13" t="s">
        <v>85</v>
      </c>
      <c r="AY218" s="236" t="s">
        <v>127</v>
      </c>
    </row>
    <row r="219" spans="1:65" s="2" customFormat="1" ht="16.5" customHeight="1">
      <c r="A219" s="40"/>
      <c r="B219" s="41"/>
      <c r="C219" s="206" t="s">
        <v>7</v>
      </c>
      <c r="D219" s="206" t="s">
        <v>129</v>
      </c>
      <c r="E219" s="207" t="s">
        <v>281</v>
      </c>
      <c r="F219" s="208" t="s">
        <v>282</v>
      </c>
      <c r="G219" s="209" t="s">
        <v>206</v>
      </c>
      <c r="H219" s="210">
        <v>69.94</v>
      </c>
      <c r="I219" s="211"/>
      <c r="J219" s="212">
        <f>ROUND(I219*H219,2)</f>
        <v>0</v>
      </c>
      <c r="K219" s="208" t="s">
        <v>133</v>
      </c>
      <c r="L219" s="46"/>
      <c r="M219" s="213" t="s">
        <v>75</v>
      </c>
      <c r="N219" s="214" t="s">
        <v>47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134</v>
      </c>
      <c r="AT219" s="217" t="s">
        <v>129</v>
      </c>
      <c r="AU219" s="217" t="s">
        <v>87</v>
      </c>
      <c r="AY219" s="19" t="s">
        <v>127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85</v>
      </c>
      <c r="BK219" s="218">
        <f>ROUND(I219*H219,2)</f>
        <v>0</v>
      </c>
      <c r="BL219" s="19" t="s">
        <v>134</v>
      </c>
      <c r="BM219" s="217" t="s">
        <v>283</v>
      </c>
    </row>
    <row r="220" spans="1:47" s="2" customFormat="1" ht="12">
      <c r="A220" s="40"/>
      <c r="B220" s="41"/>
      <c r="C220" s="42"/>
      <c r="D220" s="219" t="s">
        <v>136</v>
      </c>
      <c r="E220" s="42"/>
      <c r="F220" s="220" t="s">
        <v>284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136</v>
      </c>
      <c r="AU220" s="19" t="s">
        <v>87</v>
      </c>
    </row>
    <row r="221" spans="1:47" s="2" customFormat="1" ht="12">
      <c r="A221" s="40"/>
      <c r="B221" s="41"/>
      <c r="C221" s="42"/>
      <c r="D221" s="224" t="s">
        <v>138</v>
      </c>
      <c r="E221" s="42"/>
      <c r="F221" s="225" t="s">
        <v>285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138</v>
      </c>
      <c r="AU221" s="19" t="s">
        <v>87</v>
      </c>
    </row>
    <row r="222" spans="1:51" s="13" customFormat="1" ht="12">
      <c r="A222" s="13"/>
      <c r="B222" s="226"/>
      <c r="C222" s="227"/>
      <c r="D222" s="219" t="s">
        <v>140</v>
      </c>
      <c r="E222" s="228" t="s">
        <v>75</v>
      </c>
      <c r="F222" s="229" t="s">
        <v>286</v>
      </c>
      <c r="G222" s="227"/>
      <c r="H222" s="230">
        <v>69.94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140</v>
      </c>
      <c r="AU222" s="236" t="s">
        <v>87</v>
      </c>
      <c r="AV222" s="13" t="s">
        <v>87</v>
      </c>
      <c r="AW222" s="13" t="s">
        <v>38</v>
      </c>
      <c r="AX222" s="13" t="s">
        <v>85</v>
      </c>
      <c r="AY222" s="236" t="s">
        <v>127</v>
      </c>
    </row>
    <row r="223" spans="1:65" s="2" customFormat="1" ht="16.5" customHeight="1">
      <c r="A223" s="40"/>
      <c r="B223" s="41"/>
      <c r="C223" s="206" t="s">
        <v>287</v>
      </c>
      <c r="D223" s="206" t="s">
        <v>129</v>
      </c>
      <c r="E223" s="207" t="s">
        <v>288</v>
      </c>
      <c r="F223" s="208" t="s">
        <v>289</v>
      </c>
      <c r="G223" s="209" t="s">
        <v>206</v>
      </c>
      <c r="H223" s="210">
        <v>34.933</v>
      </c>
      <c r="I223" s="211"/>
      <c r="J223" s="212">
        <f>ROUND(I223*H223,2)</f>
        <v>0</v>
      </c>
      <c r="K223" s="208" t="s">
        <v>133</v>
      </c>
      <c r="L223" s="46"/>
      <c r="M223" s="213" t="s">
        <v>75</v>
      </c>
      <c r="N223" s="214" t="s">
        <v>47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134</v>
      </c>
      <c r="AT223" s="217" t="s">
        <v>129</v>
      </c>
      <c r="AU223" s="217" t="s">
        <v>87</v>
      </c>
      <c r="AY223" s="19" t="s">
        <v>127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85</v>
      </c>
      <c r="BK223" s="218">
        <f>ROUND(I223*H223,2)</f>
        <v>0</v>
      </c>
      <c r="BL223" s="19" t="s">
        <v>134</v>
      </c>
      <c r="BM223" s="217" t="s">
        <v>290</v>
      </c>
    </row>
    <row r="224" spans="1:47" s="2" customFormat="1" ht="12">
      <c r="A224" s="40"/>
      <c r="B224" s="41"/>
      <c r="C224" s="42"/>
      <c r="D224" s="219" t="s">
        <v>136</v>
      </c>
      <c r="E224" s="42"/>
      <c r="F224" s="220" t="s">
        <v>291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136</v>
      </c>
      <c r="AU224" s="19" t="s">
        <v>87</v>
      </c>
    </row>
    <row r="225" spans="1:47" s="2" customFormat="1" ht="12">
      <c r="A225" s="40"/>
      <c r="B225" s="41"/>
      <c r="C225" s="42"/>
      <c r="D225" s="224" t="s">
        <v>138</v>
      </c>
      <c r="E225" s="42"/>
      <c r="F225" s="225" t="s">
        <v>292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138</v>
      </c>
      <c r="AU225" s="19" t="s">
        <v>87</v>
      </c>
    </row>
    <row r="226" spans="1:51" s="13" customFormat="1" ht="12">
      <c r="A226" s="13"/>
      <c r="B226" s="226"/>
      <c r="C226" s="227"/>
      <c r="D226" s="219" t="s">
        <v>140</v>
      </c>
      <c r="E226" s="228" t="s">
        <v>75</v>
      </c>
      <c r="F226" s="229" t="s">
        <v>250</v>
      </c>
      <c r="G226" s="227"/>
      <c r="H226" s="230">
        <v>34.933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140</v>
      </c>
      <c r="AU226" s="236" t="s">
        <v>87</v>
      </c>
      <c r="AV226" s="13" t="s">
        <v>87</v>
      </c>
      <c r="AW226" s="13" t="s">
        <v>38</v>
      </c>
      <c r="AX226" s="13" t="s">
        <v>85</v>
      </c>
      <c r="AY226" s="236" t="s">
        <v>127</v>
      </c>
    </row>
    <row r="227" spans="1:65" s="2" customFormat="1" ht="16.5" customHeight="1">
      <c r="A227" s="40"/>
      <c r="B227" s="41"/>
      <c r="C227" s="206" t="s">
        <v>293</v>
      </c>
      <c r="D227" s="206" t="s">
        <v>129</v>
      </c>
      <c r="E227" s="207" t="s">
        <v>294</v>
      </c>
      <c r="F227" s="208" t="s">
        <v>295</v>
      </c>
      <c r="G227" s="209" t="s">
        <v>206</v>
      </c>
      <c r="H227" s="210">
        <v>69.866</v>
      </c>
      <c r="I227" s="211"/>
      <c r="J227" s="212">
        <f>ROUND(I227*H227,2)</f>
        <v>0</v>
      </c>
      <c r="K227" s="208" t="s">
        <v>133</v>
      </c>
      <c r="L227" s="46"/>
      <c r="M227" s="213" t="s">
        <v>75</v>
      </c>
      <c r="N227" s="214" t="s">
        <v>47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134</v>
      </c>
      <c r="AT227" s="217" t="s">
        <v>129</v>
      </c>
      <c r="AU227" s="217" t="s">
        <v>87</v>
      </c>
      <c r="AY227" s="19" t="s">
        <v>127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85</v>
      </c>
      <c r="BK227" s="218">
        <f>ROUND(I227*H227,2)</f>
        <v>0</v>
      </c>
      <c r="BL227" s="19" t="s">
        <v>134</v>
      </c>
      <c r="BM227" s="217" t="s">
        <v>296</v>
      </c>
    </row>
    <row r="228" spans="1:47" s="2" customFormat="1" ht="12">
      <c r="A228" s="40"/>
      <c r="B228" s="41"/>
      <c r="C228" s="42"/>
      <c r="D228" s="219" t="s">
        <v>136</v>
      </c>
      <c r="E228" s="42"/>
      <c r="F228" s="220" t="s">
        <v>297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136</v>
      </c>
      <c r="AU228" s="19" t="s">
        <v>87</v>
      </c>
    </row>
    <row r="229" spans="1:47" s="2" customFormat="1" ht="12">
      <c r="A229" s="40"/>
      <c r="B229" s="41"/>
      <c r="C229" s="42"/>
      <c r="D229" s="224" t="s">
        <v>138</v>
      </c>
      <c r="E229" s="42"/>
      <c r="F229" s="225" t="s">
        <v>298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138</v>
      </c>
      <c r="AU229" s="19" t="s">
        <v>87</v>
      </c>
    </row>
    <row r="230" spans="1:51" s="15" customFormat="1" ht="12">
      <c r="A230" s="15"/>
      <c r="B230" s="248"/>
      <c r="C230" s="249"/>
      <c r="D230" s="219" t="s">
        <v>140</v>
      </c>
      <c r="E230" s="250" t="s">
        <v>75</v>
      </c>
      <c r="F230" s="251" t="s">
        <v>299</v>
      </c>
      <c r="G230" s="249"/>
      <c r="H230" s="250" t="s">
        <v>75</v>
      </c>
      <c r="I230" s="252"/>
      <c r="J230" s="249"/>
      <c r="K230" s="249"/>
      <c r="L230" s="253"/>
      <c r="M230" s="254"/>
      <c r="N230" s="255"/>
      <c r="O230" s="255"/>
      <c r="P230" s="255"/>
      <c r="Q230" s="255"/>
      <c r="R230" s="255"/>
      <c r="S230" s="255"/>
      <c r="T230" s="25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7" t="s">
        <v>140</v>
      </c>
      <c r="AU230" s="257" t="s">
        <v>87</v>
      </c>
      <c r="AV230" s="15" t="s">
        <v>85</v>
      </c>
      <c r="AW230" s="15" t="s">
        <v>38</v>
      </c>
      <c r="AX230" s="15" t="s">
        <v>77</v>
      </c>
      <c r="AY230" s="257" t="s">
        <v>127</v>
      </c>
    </row>
    <row r="231" spans="1:51" s="13" customFormat="1" ht="12">
      <c r="A231" s="13"/>
      <c r="B231" s="226"/>
      <c r="C231" s="227"/>
      <c r="D231" s="219" t="s">
        <v>140</v>
      </c>
      <c r="E231" s="228" t="s">
        <v>75</v>
      </c>
      <c r="F231" s="229" t="s">
        <v>211</v>
      </c>
      <c r="G231" s="227"/>
      <c r="H231" s="230">
        <v>107.245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140</v>
      </c>
      <c r="AU231" s="236" t="s">
        <v>87</v>
      </c>
      <c r="AV231" s="13" t="s">
        <v>87</v>
      </c>
      <c r="AW231" s="13" t="s">
        <v>38</v>
      </c>
      <c r="AX231" s="13" t="s">
        <v>77</v>
      </c>
      <c r="AY231" s="236" t="s">
        <v>127</v>
      </c>
    </row>
    <row r="232" spans="1:51" s="13" customFormat="1" ht="12">
      <c r="A232" s="13"/>
      <c r="B232" s="226"/>
      <c r="C232" s="227"/>
      <c r="D232" s="219" t="s">
        <v>140</v>
      </c>
      <c r="E232" s="228" t="s">
        <v>75</v>
      </c>
      <c r="F232" s="229" t="s">
        <v>212</v>
      </c>
      <c r="G232" s="227"/>
      <c r="H232" s="230">
        <v>31.86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140</v>
      </c>
      <c r="AU232" s="236" t="s">
        <v>87</v>
      </c>
      <c r="AV232" s="13" t="s">
        <v>87</v>
      </c>
      <c r="AW232" s="13" t="s">
        <v>38</v>
      </c>
      <c r="AX232" s="13" t="s">
        <v>77</v>
      </c>
      <c r="AY232" s="236" t="s">
        <v>127</v>
      </c>
    </row>
    <row r="233" spans="1:51" s="13" customFormat="1" ht="12">
      <c r="A233" s="13"/>
      <c r="B233" s="226"/>
      <c r="C233" s="227"/>
      <c r="D233" s="219" t="s">
        <v>140</v>
      </c>
      <c r="E233" s="228" t="s">
        <v>75</v>
      </c>
      <c r="F233" s="229" t="s">
        <v>213</v>
      </c>
      <c r="G233" s="227"/>
      <c r="H233" s="230">
        <v>-16.412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140</v>
      </c>
      <c r="AU233" s="236" t="s">
        <v>87</v>
      </c>
      <c r="AV233" s="13" t="s">
        <v>87</v>
      </c>
      <c r="AW233" s="13" t="s">
        <v>38</v>
      </c>
      <c r="AX233" s="13" t="s">
        <v>77</v>
      </c>
      <c r="AY233" s="236" t="s">
        <v>127</v>
      </c>
    </row>
    <row r="234" spans="1:51" s="13" customFormat="1" ht="12">
      <c r="A234" s="13"/>
      <c r="B234" s="226"/>
      <c r="C234" s="227"/>
      <c r="D234" s="219" t="s">
        <v>140</v>
      </c>
      <c r="E234" s="228" t="s">
        <v>75</v>
      </c>
      <c r="F234" s="229" t="s">
        <v>214</v>
      </c>
      <c r="G234" s="227"/>
      <c r="H234" s="230">
        <v>-1.62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140</v>
      </c>
      <c r="AU234" s="236" t="s">
        <v>87</v>
      </c>
      <c r="AV234" s="13" t="s">
        <v>87</v>
      </c>
      <c r="AW234" s="13" t="s">
        <v>38</v>
      </c>
      <c r="AX234" s="13" t="s">
        <v>77</v>
      </c>
      <c r="AY234" s="236" t="s">
        <v>127</v>
      </c>
    </row>
    <row r="235" spans="1:51" s="13" customFormat="1" ht="12">
      <c r="A235" s="13"/>
      <c r="B235" s="226"/>
      <c r="C235" s="227"/>
      <c r="D235" s="219" t="s">
        <v>140</v>
      </c>
      <c r="E235" s="228" t="s">
        <v>75</v>
      </c>
      <c r="F235" s="229" t="s">
        <v>215</v>
      </c>
      <c r="G235" s="227"/>
      <c r="H235" s="230">
        <v>-16.2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140</v>
      </c>
      <c r="AU235" s="236" t="s">
        <v>87</v>
      </c>
      <c r="AV235" s="13" t="s">
        <v>87</v>
      </c>
      <c r="AW235" s="13" t="s">
        <v>38</v>
      </c>
      <c r="AX235" s="13" t="s">
        <v>77</v>
      </c>
      <c r="AY235" s="236" t="s">
        <v>127</v>
      </c>
    </row>
    <row r="236" spans="1:51" s="14" customFormat="1" ht="12">
      <c r="A236" s="14"/>
      <c r="B236" s="237"/>
      <c r="C236" s="238"/>
      <c r="D236" s="219" t="s">
        <v>140</v>
      </c>
      <c r="E236" s="239" t="s">
        <v>75</v>
      </c>
      <c r="F236" s="240" t="s">
        <v>143</v>
      </c>
      <c r="G236" s="238"/>
      <c r="H236" s="241">
        <v>104.873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7" t="s">
        <v>140</v>
      </c>
      <c r="AU236" s="247" t="s">
        <v>87</v>
      </c>
      <c r="AV236" s="14" t="s">
        <v>144</v>
      </c>
      <c r="AW236" s="14" t="s">
        <v>38</v>
      </c>
      <c r="AX236" s="14" t="s">
        <v>77</v>
      </c>
      <c r="AY236" s="247" t="s">
        <v>127</v>
      </c>
    </row>
    <row r="237" spans="1:51" s="13" customFormat="1" ht="12">
      <c r="A237" s="13"/>
      <c r="B237" s="226"/>
      <c r="C237" s="227"/>
      <c r="D237" s="219" t="s">
        <v>140</v>
      </c>
      <c r="E237" s="228" t="s">
        <v>75</v>
      </c>
      <c r="F237" s="229" t="s">
        <v>300</v>
      </c>
      <c r="G237" s="227"/>
      <c r="H237" s="230">
        <v>-0.259</v>
      </c>
      <c r="I237" s="231"/>
      <c r="J237" s="227"/>
      <c r="K237" s="227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140</v>
      </c>
      <c r="AU237" s="236" t="s">
        <v>87</v>
      </c>
      <c r="AV237" s="13" t="s">
        <v>87</v>
      </c>
      <c r="AW237" s="13" t="s">
        <v>38</v>
      </c>
      <c r="AX237" s="13" t="s">
        <v>77</v>
      </c>
      <c r="AY237" s="236" t="s">
        <v>127</v>
      </c>
    </row>
    <row r="238" spans="1:51" s="13" customFormat="1" ht="12">
      <c r="A238" s="13"/>
      <c r="B238" s="226"/>
      <c r="C238" s="227"/>
      <c r="D238" s="219" t="s">
        <v>140</v>
      </c>
      <c r="E238" s="228" t="s">
        <v>75</v>
      </c>
      <c r="F238" s="229" t="s">
        <v>301</v>
      </c>
      <c r="G238" s="227"/>
      <c r="H238" s="230">
        <v>-22.369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140</v>
      </c>
      <c r="AU238" s="236" t="s">
        <v>87</v>
      </c>
      <c r="AV238" s="13" t="s">
        <v>87</v>
      </c>
      <c r="AW238" s="13" t="s">
        <v>38</v>
      </c>
      <c r="AX238" s="13" t="s">
        <v>77</v>
      </c>
      <c r="AY238" s="236" t="s">
        <v>127</v>
      </c>
    </row>
    <row r="239" spans="1:51" s="13" customFormat="1" ht="12">
      <c r="A239" s="13"/>
      <c r="B239" s="226"/>
      <c r="C239" s="227"/>
      <c r="D239" s="219" t="s">
        <v>140</v>
      </c>
      <c r="E239" s="228" t="s">
        <v>75</v>
      </c>
      <c r="F239" s="229" t="s">
        <v>302</v>
      </c>
      <c r="G239" s="227"/>
      <c r="H239" s="230">
        <v>-5.539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140</v>
      </c>
      <c r="AU239" s="236" t="s">
        <v>87</v>
      </c>
      <c r="AV239" s="13" t="s">
        <v>87</v>
      </c>
      <c r="AW239" s="13" t="s">
        <v>38</v>
      </c>
      <c r="AX239" s="13" t="s">
        <v>77</v>
      </c>
      <c r="AY239" s="236" t="s">
        <v>127</v>
      </c>
    </row>
    <row r="240" spans="1:51" s="13" customFormat="1" ht="12">
      <c r="A240" s="13"/>
      <c r="B240" s="226"/>
      <c r="C240" s="227"/>
      <c r="D240" s="219" t="s">
        <v>140</v>
      </c>
      <c r="E240" s="228" t="s">
        <v>75</v>
      </c>
      <c r="F240" s="229" t="s">
        <v>303</v>
      </c>
      <c r="G240" s="227"/>
      <c r="H240" s="230">
        <v>-3.96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140</v>
      </c>
      <c r="AU240" s="236" t="s">
        <v>87</v>
      </c>
      <c r="AV240" s="13" t="s">
        <v>87</v>
      </c>
      <c r="AW240" s="13" t="s">
        <v>38</v>
      </c>
      <c r="AX240" s="13" t="s">
        <v>77</v>
      </c>
      <c r="AY240" s="236" t="s">
        <v>127</v>
      </c>
    </row>
    <row r="241" spans="1:51" s="13" customFormat="1" ht="12">
      <c r="A241" s="13"/>
      <c r="B241" s="226"/>
      <c r="C241" s="227"/>
      <c r="D241" s="219" t="s">
        <v>140</v>
      </c>
      <c r="E241" s="228" t="s">
        <v>75</v>
      </c>
      <c r="F241" s="229" t="s">
        <v>304</v>
      </c>
      <c r="G241" s="227"/>
      <c r="H241" s="230">
        <v>-2.88</v>
      </c>
      <c r="I241" s="231"/>
      <c r="J241" s="227"/>
      <c r="K241" s="227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140</v>
      </c>
      <c r="AU241" s="236" t="s">
        <v>87</v>
      </c>
      <c r="AV241" s="13" t="s">
        <v>87</v>
      </c>
      <c r="AW241" s="13" t="s">
        <v>38</v>
      </c>
      <c r="AX241" s="13" t="s">
        <v>77</v>
      </c>
      <c r="AY241" s="236" t="s">
        <v>127</v>
      </c>
    </row>
    <row r="242" spans="1:51" s="13" customFormat="1" ht="12">
      <c r="A242" s="13"/>
      <c r="B242" s="226"/>
      <c r="C242" s="227"/>
      <c r="D242" s="219" t="s">
        <v>140</v>
      </c>
      <c r="E242" s="228" t="s">
        <v>75</v>
      </c>
      <c r="F242" s="229" t="s">
        <v>259</v>
      </c>
      <c r="G242" s="227"/>
      <c r="H242" s="230">
        <v>-34.933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140</v>
      </c>
      <c r="AU242" s="236" t="s">
        <v>87</v>
      </c>
      <c r="AV242" s="13" t="s">
        <v>87</v>
      </c>
      <c r="AW242" s="13" t="s">
        <v>38</v>
      </c>
      <c r="AX242" s="13" t="s">
        <v>77</v>
      </c>
      <c r="AY242" s="236" t="s">
        <v>127</v>
      </c>
    </row>
    <row r="243" spans="1:51" s="16" customFormat="1" ht="12">
      <c r="A243" s="16"/>
      <c r="B243" s="258"/>
      <c r="C243" s="259"/>
      <c r="D243" s="219" t="s">
        <v>140</v>
      </c>
      <c r="E243" s="260" t="s">
        <v>75</v>
      </c>
      <c r="F243" s="261" t="s">
        <v>305</v>
      </c>
      <c r="G243" s="259"/>
      <c r="H243" s="262">
        <v>34.933000000000014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68" t="s">
        <v>140</v>
      </c>
      <c r="AU243" s="268" t="s">
        <v>87</v>
      </c>
      <c r="AV243" s="16" t="s">
        <v>134</v>
      </c>
      <c r="AW243" s="16" t="s">
        <v>38</v>
      </c>
      <c r="AX243" s="16" t="s">
        <v>77</v>
      </c>
      <c r="AY243" s="268" t="s">
        <v>127</v>
      </c>
    </row>
    <row r="244" spans="1:51" s="13" customFormat="1" ht="12">
      <c r="A244" s="13"/>
      <c r="B244" s="226"/>
      <c r="C244" s="227"/>
      <c r="D244" s="219" t="s">
        <v>140</v>
      </c>
      <c r="E244" s="228" t="s">
        <v>75</v>
      </c>
      <c r="F244" s="229" t="s">
        <v>250</v>
      </c>
      <c r="G244" s="227"/>
      <c r="H244" s="230">
        <v>34.933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140</v>
      </c>
      <c r="AU244" s="236" t="s">
        <v>87</v>
      </c>
      <c r="AV244" s="13" t="s">
        <v>87</v>
      </c>
      <c r="AW244" s="13" t="s">
        <v>38</v>
      </c>
      <c r="AX244" s="13" t="s">
        <v>77</v>
      </c>
      <c r="AY244" s="236" t="s">
        <v>127</v>
      </c>
    </row>
    <row r="245" spans="1:51" s="16" customFormat="1" ht="12">
      <c r="A245" s="16"/>
      <c r="B245" s="258"/>
      <c r="C245" s="259"/>
      <c r="D245" s="219" t="s">
        <v>140</v>
      </c>
      <c r="E245" s="260" t="s">
        <v>75</v>
      </c>
      <c r="F245" s="261" t="s">
        <v>305</v>
      </c>
      <c r="G245" s="259"/>
      <c r="H245" s="262">
        <v>34.933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68" t="s">
        <v>140</v>
      </c>
      <c r="AU245" s="268" t="s">
        <v>87</v>
      </c>
      <c r="AV245" s="16" t="s">
        <v>134</v>
      </c>
      <c r="AW245" s="16" t="s">
        <v>38</v>
      </c>
      <c r="AX245" s="16" t="s">
        <v>77</v>
      </c>
      <c r="AY245" s="268" t="s">
        <v>127</v>
      </c>
    </row>
    <row r="246" spans="1:51" s="13" customFormat="1" ht="12">
      <c r="A246" s="13"/>
      <c r="B246" s="226"/>
      <c r="C246" s="227"/>
      <c r="D246" s="219" t="s">
        <v>140</v>
      </c>
      <c r="E246" s="228" t="s">
        <v>75</v>
      </c>
      <c r="F246" s="229" t="s">
        <v>306</v>
      </c>
      <c r="G246" s="227"/>
      <c r="H246" s="230">
        <v>69.866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140</v>
      </c>
      <c r="AU246" s="236" t="s">
        <v>87</v>
      </c>
      <c r="AV246" s="13" t="s">
        <v>87</v>
      </c>
      <c r="AW246" s="13" t="s">
        <v>38</v>
      </c>
      <c r="AX246" s="13" t="s">
        <v>85</v>
      </c>
      <c r="AY246" s="236" t="s">
        <v>127</v>
      </c>
    </row>
    <row r="247" spans="1:65" s="2" customFormat="1" ht="16.5" customHeight="1">
      <c r="A247" s="40"/>
      <c r="B247" s="41"/>
      <c r="C247" s="269" t="s">
        <v>307</v>
      </c>
      <c r="D247" s="269" t="s">
        <v>308</v>
      </c>
      <c r="E247" s="270" t="s">
        <v>309</v>
      </c>
      <c r="F247" s="271" t="s">
        <v>310</v>
      </c>
      <c r="G247" s="272" t="s">
        <v>276</v>
      </c>
      <c r="H247" s="273">
        <v>69.866</v>
      </c>
      <c r="I247" s="274"/>
      <c r="J247" s="275">
        <f>ROUND(I247*H247,2)</f>
        <v>0</v>
      </c>
      <c r="K247" s="271" t="s">
        <v>133</v>
      </c>
      <c r="L247" s="276"/>
      <c r="M247" s="277" t="s">
        <v>75</v>
      </c>
      <c r="N247" s="278" t="s">
        <v>47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183</v>
      </c>
      <c r="AT247" s="217" t="s">
        <v>308</v>
      </c>
      <c r="AU247" s="217" t="s">
        <v>87</v>
      </c>
      <c r="AY247" s="19" t="s">
        <v>127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85</v>
      </c>
      <c r="BK247" s="218">
        <f>ROUND(I247*H247,2)</f>
        <v>0</v>
      </c>
      <c r="BL247" s="19" t="s">
        <v>134</v>
      </c>
      <c r="BM247" s="217" t="s">
        <v>311</v>
      </c>
    </row>
    <row r="248" spans="1:47" s="2" customFormat="1" ht="12">
      <c r="A248" s="40"/>
      <c r="B248" s="41"/>
      <c r="C248" s="42"/>
      <c r="D248" s="219" t="s">
        <v>136</v>
      </c>
      <c r="E248" s="42"/>
      <c r="F248" s="220" t="s">
        <v>310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136</v>
      </c>
      <c r="AU248" s="19" t="s">
        <v>87</v>
      </c>
    </row>
    <row r="249" spans="1:51" s="13" customFormat="1" ht="12">
      <c r="A249" s="13"/>
      <c r="B249" s="226"/>
      <c r="C249" s="227"/>
      <c r="D249" s="219" t="s">
        <v>140</v>
      </c>
      <c r="E249" s="228" t="s">
        <v>75</v>
      </c>
      <c r="F249" s="229" t="s">
        <v>312</v>
      </c>
      <c r="G249" s="227"/>
      <c r="H249" s="230">
        <v>69.866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140</v>
      </c>
      <c r="AU249" s="236" t="s">
        <v>87</v>
      </c>
      <c r="AV249" s="13" t="s">
        <v>87</v>
      </c>
      <c r="AW249" s="13" t="s">
        <v>38</v>
      </c>
      <c r="AX249" s="13" t="s">
        <v>85</v>
      </c>
      <c r="AY249" s="236" t="s">
        <v>127</v>
      </c>
    </row>
    <row r="250" spans="1:65" s="2" customFormat="1" ht="16.5" customHeight="1">
      <c r="A250" s="40"/>
      <c r="B250" s="41"/>
      <c r="C250" s="206" t="s">
        <v>313</v>
      </c>
      <c r="D250" s="206" t="s">
        <v>129</v>
      </c>
      <c r="E250" s="207" t="s">
        <v>314</v>
      </c>
      <c r="F250" s="208" t="s">
        <v>315</v>
      </c>
      <c r="G250" s="209" t="s">
        <v>206</v>
      </c>
      <c r="H250" s="210">
        <v>22.369</v>
      </c>
      <c r="I250" s="211"/>
      <c r="J250" s="212">
        <f>ROUND(I250*H250,2)</f>
        <v>0</v>
      </c>
      <c r="K250" s="208" t="s">
        <v>133</v>
      </c>
      <c r="L250" s="46"/>
      <c r="M250" s="213" t="s">
        <v>75</v>
      </c>
      <c r="N250" s="214" t="s">
        <v>47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134</v>
      </c>
      <c r="AT250" s="217" t="s">
        <v>129</v>
      </c>
      <c r="AU250" s="217" t="s">
        <v>87</v>
      </c>
      <c r="AY250" s="19" t="s">
        <v>127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85</v>
      </c>
      <c r="BK250" s="218">
        <f>ROUND(I250*H250,2)</f>
        <v>0</v>
      </c>
      <c r="BL250" s="19" t="s">
        <v>134</v>
      </c>
      <c r="BM250" s="217" t="s">
        <v>316</v>
      </c>
    </row>
    <row r="251" spans="1:47" s="2" customFormat="1" ht="12">
      <c r="A251" s="40"/>
      <c r="B251" s="41"/>
      <c r="C251" s="42"/>
      <c r="D251" s="219" t="s">
        <v>136</v>
      </c>
      <c r="E251" s="42"/>
      <c r="F251" s="220" t="s">
        <v>317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136</v>
      </c>
      <c r="AU251" s="19" t="s">
        <v>87</v>
      </c>
    </row>
    <row r="252" spans="1:47" s="2" customFormat="1" ht="12">
      <c r="A252" s="40"/>
      <c r="B252" s="41"/>
      <c r="C252" s="42"/>
      <c r="D252" s="224" t="s">
        <v>138</v>
      </c>
      <c r="E252" s="42"/>
      <c r="F252" s="225" t="s">
        <v>318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138</v>
      </c>
      <c r="AU252" s="19" t="s">
        <v>87</v>
      </c>
    </row>
    <row r="253" spans="1:51" s="13" customFormat="1" ht="12">
      <c r="A253" s="13"/>
      <c r="B253" s="226"/>
      <c r="C253" s="227"/>
      <c r="D253" s="219" t="s">
        <v>140</v>
      </c>
      <c r="E253" s="228" t="s">
        <v>75</v>
      </c>
      <c r="F253" s="229" t="s">
        <v>319</v>
      </c>
      <c r="G253" s="227"/>
      <c r="H253" s="230">
        <v>23.425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140</v>
      </c>
      <c r="AU253" s="236" t="s">
        <v>87</v>
      </c>
      <c r="AV253" s="13" t="s">
        <v>87</v>
      </c>
      <c r="AW253" s="13" t="s">
        <v>38</v>
      </c>
      <c r="AX253" s="13" t="s">
        <v>77</v>
      </c>
      <c r="AY253" s="236" t="s">
        <v>127</v>
      </c>
    </row>
    <row r="254" spans="1:51" s="14" customFormat="1" ht="12">
      <c r="A254" s="14"/>
      <c r="B254" s="237"/>
      <c r="C254" s="238"/>
      <c r="D254" s="219" t="s">
        <v>140</v>
      </c>
      <c r="E254" s="239" t="s">
        <v>75</v>
      </c>
      <c r="F254" s="240" t="s">
        <v>143</v>
      </c>
      <c r="G254" s="238"/>
      <c r="H254" s="241">
        <v>23.425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140</v>
      </c>
      <c r="AU254" s="247" t="s">
        <v>87</v>
      </c>
      <c r="AV254" s="14" t="s">
        <v>144</v>
      </c>
      <c r="AW254" s="14" t="s">
        <v>38</v>
      </c>
      <c r="AX254" s="14" t="s">
        <v>77</v>
      </c>
      <c r="AY254" s="247" t="s">
        <v>127</v>
      </c>
    </row>
    <row r="255" spans="1:51" s="13" customFormat="1" ht="12">
      <c r="A255" s="13"/>
      <c r="B255" s="226"/>
      <c r="C255" s="227"/>
      <c r="D255" s="219" t="s">
        <v>140</v>
      </c>
      <c r="E255" s="228" t="s">
        <v>75</v>
      </c>
      <c r="F255" s="229" t="s">
        <v>320</v>
      </c>
      <c r="G255" s="227"/>
      <c r="H255" s="230">
        <v>-1.056</v>
      </c>
      <c r="I255" s="231"/>
      <c r="J255" s="227"/>
      <c r="K255" s="227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140</v>
      </c>
      <c r="AU255" s="236" t="s">
        <v>87</v>
      </c>
      <c r="AV255" s="13" t="s">
        <v>87</v>
      </c>
      <c r="AW255" s="13" t="s">
        <v>38</v>
      </c>
      <c r="AX255" s="13" t="s">
        <v>77</v>
      </c>
      <c r="AY255" s="236" t="s">
        <v>127</v>
      </c>
    </row>
    <row r="256" spans="1:51" s="16" customFormat="1" ht="12">
      <c r="A256" s="16"/>
      <c r="B256" s="258"/>
      <c r="C256" s="259"/>
      <c r="D256" s="219" t="s">
        <v>140</v>
      </c>
      <c r="E256" s="260" t="s">
        <v>75</v>
      </c>
      <c r="F256" s="261" t="s">
        <v>305</v>
      </c>
      <c r="G256" s="259"/>
      <c r="H256" s="262">
        <v>22.369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268" t="s">
        <v>140</v>
      </c>
      <c r="AU256" s="268" t="s">
        <v>87</v>
      </c>
      <c r="AV256" s="16" t="s">
        <v>134</v>
      </c>
      <c r="AW256" s="16" t="s">
        <v>38</v>
      </c>
      <c r="AX256" s="16" t="s">
        <v>85</v>
      </c>
      <c r="AY256" s="268" t="s">
        <v>127</v>
      </c>
    </row>
    <row r="257" spans="1:65" s="2" customFormat="1" ht="16.5" customHeight="1">
      <c r="A257" s="40"/>
      <c r="B257" s="41"/>
      <c r="C257" s="269" t="s">
        <v>321</v>
      </c>
      <c r="D257" s="269" t="s">
        <v>308</v>
      </c>
      <c r="E257" s="270" t="s">
        <v>322</v>
      </c>
      <c r="F257" s="271" t="s">
        <v>323</v>
      </c>
      <c r="G257" s="272" t="s">
        <v>276</v>
      </c>
      <c r="H257" s="273">
        <v>44.738</v>
      </c>
      <c r="I257" s="274"/>
      <c r="J257" s="275">
        <f>ROUND(I257*H257,2)</f>
        <v>0</v>
      </c>
      <c r="K257" s="271" t="s">
        <v>133</v>
      </c>
      <c r="L257" s="276"/>
      <c r="M257" s="277" t="s">
        <v>75</v>
      </c>
      <c r="N257" s="278" t="s">
        <v>47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183</v>
      </c>
      <c r="AT257" s="217" t="s">
        <v>308</v>
      </c>
      <c r="AU257" s="217" t="s">
        <v>87</v>
      </c>
      <c r="AY257" s="19" t="s">
        <v>127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85</v>
      </c>
      <c r="BK257" s="218">
        <f>ROUND(I257*H257,2)</f>
        <v>0</v>
      </c>
      <c r="BL257" s="19" t="s">
        <v>134</v>
      </c>
      <c r="BM257" s="217" t="s">
        <v>324</v>
      </c>
    </row>
    <row r="258" spans="1:47" s="2" customFormat="1" ht="12">
      <c r="A258" s="40"/>
      <c r="B258" s="41"/>
      <c r="C258" s="42"/>
      <c r="D258" s="219" t="s">
        <v>136</v>
      </c>
      <c r="E258" s="42"/>
      <c r="F258" s="220" t="s">
        <v>323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136</v>
      </c>
      <c r="AU258" s="19" t="s">
        <v>87</v>
      </c>
    </row>
    <row r="259" spans="1:51" s="13" customFormat="1" ht="12">
      <c r="A259" s="13"/>
      <c r="B259" s="226"/>
      <c r="C259" s="227"/>
      <c r="D259" s="219" t="s">
        <v>140</v>
      </c>
      <c r="E259" s="228" t="s">
        <v>75</v>
      </c>
      <c r="F259" s="229" t="s">
        <v>325</v>
      </c>
      <c r="G259" s="227"/>
      <c r="H259" s="230">
        <v>44.738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140</v>
      </c>
      <c r="AU259" s="236" t="s">
        <v>87</v>
      </c>
      <c r="AV259" s="13" t="s">
        <v>87</v>
      </c>
      <c r="AW259" s="13" t="s">
        <v>38</v>
      </c>
      <c r="AX259" s="13" t="s">
        <v>85</v>
      </c>
      <c r="AY259" s="236" t="s">
        <v>127</v>
      </c>
    </row>
    <row r="260" spans="1:63" s="12" customFormat="1" ht="22.8" customHeight="1">
      <c r="A260" s="12"/>
      <c r="B260" s="190"/>
      <c r="C260" s="191"/>
      <c r="D260" s="192" t="s">
        <v>76</v>
      </c>
      <c r="E260" s="204" t="s">
        <v>87</v>
      </c>
      <c r="F260" s="204" t="s">
        <v>326</v>
      </c>
      <c r="G260" s="191"/>
      <c r="H260" s="191"/>
      <c r="I260" s="194"/>
      <c r="J260" s="205">
        <f>BK260</f>
        <v>0</v>
      </c>
      <c r="K260" s="191"/>
      <c r="L260" s="196"/>
      <c r="M260" s="197"/>
      <c r="N260" s="198"/>
      <c r="O260" s="198"/>
      <c r="P260" s="199">
        <f>SUM(P261:P282)</f>
        <v>0</v>
      </c>
      <c r="Q260" s="198"/>
      <c r="R260" s="199">
        <f>SUM(R261:R282)</f>
        <v>15.81498662</v>
      </c>
      <c r="S260" s="198"/>
      <c r="T260" s="200">
        <f>SUM(T261:T282)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1" t="s">
        <v>85</v>
      </c>
      <c r="AT260" s="202" t="s">
        <v>76</v>
      </c>
      <c r="AU260" s="202" t="s">
        <v>85</v>
      </c>
      <c r="AY260" s="201" t="s">
        <v>127</v>
      </c>
      <c r="BK260" s="203">
        <f>SUM(BK261:BK282)</f>
        <v>0</v>
      </c>
    </row>
    <row r="261" spans="1:65" s="2" customFormat="1" ht="24.15" customHeight="1">
      <c r="A261" s="40"/>
      <c r="B261" s="41"/>
      <c r="C261" s="206" t="s">
        <v>327</v>
      </c>
      <c r="D261" s="206" t="s">
        <v>129</v>
      </c>
      <c r="E261" s="207" t="s">
        <v>328</v>
      </c>
      <c r="F261" s="208" t="s">
        <v>329</v>
      </c>
      <c r="G261" s="209" t="s">
        <v>171</v>
      </c>
      <c r="H261" s="210">
        <v>48.2</v>
      </c>
      <c r="I261" s="211"/>
      <c r="J261" s="212">
        <f>ROUND(I261*H261,2)</f>
        <v>0</v>
      </c>
      <c r="K261" s="208" t="s">
        <v>133</v>
      </c>
      <c r="L261" s="46"/>
      <c r="M261" s="213" t="s">
        <v>75</v>
      </c>
      <c r="N261" s="214" t="s">
        <v>47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134</v>
      </c>
      <c r="AT261" s="217" t="s">
        <v>129</v>
      </c>
      <c r="AU261" s="217" t="s">
        <v>87</v>
      </c>
      <c r="AY261" s="19" t="s">
        <v>127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85</v>
      </c>
      <c r="BK261" s="218">
        <f>ROUND(I261*H261,2)</f>
        <v>0</v>
      </c>
      <c r="BL261" s="19" t="s">
        <v>134</v>
      </c>
      <c r="BM261" s="217" t="s">
        <v>330</v>
      </c>
    </row>
    <row r="262" spans="1:47" s="2" customFormat="1" ht="12">
      <c r="A262" s="40"/>
      <c r="B262" s="41"/>
      <c r="C262" s="42"/>
      <c r="D262" s="219" t="s">
        <v>136</v>
      </c>
      <c r="E262" s="42"/>
      <c r="F262" s="220" t="s">
        <v>331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136</v>
      </c>
      <c r="AU262" s="19" t="s">
        <v>87</v>
      </c>
    </row>
    <row r="263" spans="1:47" s="2" customFormat="1" ht="12">
      <c r="A263" s="40"/>
      <c r="B263" s="41"/>
      <c r="C263" s="42"/>
      <c r="D263" s="224" t="s">
        <v>138</v>
      </c>
      <c r="E263" s="42"/>
      <c r="F263" s="225" t="s">
        <v>332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138</v>
      </c>
      <c r="AU263" s="19" t="s">
        <v>87</v>
      </c>
    </row>
    <row r="264" spans="1:51" s="13" customFormat="1" ht="12">
      <c r="A264" s="13"/>
      <c r="B264" s="226"/>
      <c r="C264" s="227"/>
      <c r="D264" s="219" t="s">
        <v>140</v>
      </c>
      <c r="E264" s="228" t="s">
        <v>75</v>
      </c>
      <c r="F264" s="229" t="s">
        <v>333</v>
      </c>
      <c r="G264" s="227"/>
      <c r="H264" s="230">
        <v>48.2</v>
      </c>
      <c r="I264" s="231"/>
      <c r="J264" s="227"/>
      <c r="K264" s="227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140</v>
      </c>
      <c r="AU264" s="236" t="s">
        <v>87</v>
      </c>
      <c r="AV264" s="13" t="s">
        <v>87</v>
      </c>
      <c r="AW264" s="13" t="s">
        <v>38</v>
      </c>
      <c r="AX264" s="13" t="s">
        <v>85</v>
      </c>
      <c r="AY264" s="236" t="s">
        <v>127</v>
      </c>
    </row>
    <row r="265" spans="1:65" s="2" customFormat="1" ht="16.5" customHeight="1">
      <c r="A265" s="40"/>
      <c r="B265" s="41"/>
      <c r="C265" s="206" t="s">
        <v>334</v>
      </c>
      <c r="D265" s="206" t="s">
        <v>129</v>
      </c>
      <c r="E265" s="207" t="s">
        <v>335</v>
      </c>
      <c r="F265" s="208" t="s">
        <v>336</v>
      </c>
      <c r="G265" s="209" t="s">
        <v>206</v>
      </c>
      <c r="H265" s="210">
        <v>3.96</v>
      </c>
      <c r="I265" s="211"/>
      <c r="J265" s="212">
        <f>ROUND(I265*H265,2)</f>
        <v>0</v>
      </c>
      <c r="K265" s="208" t="s">
        <v>75</v>
      </c>
      <c r="L265" s="46"/>
      <c r="M265" s="213" t="s">
        <v>75</v>
      </c>
      <c r="N265" s="214" t="s">
        <v>47</v>
      </c>
      <c r="O265" s="86"/>
      <c r="P265" s="215">
        <f>O265*H265</f>
        <v>0</v>
      </c>
      <c r="Q265" s="215">
        <v>2.16</v>
      </c>
      <c r="R265" s="215">
        <f>Q265*H265</f>
        <v>8.553600000000001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134</v>
      </c>
      <c r="AT265" s="217" t="s">
        <v>129</v>
      </c>
      <c r="AU265" s="217" t="s">
        <v>87</v>
      </c>
      <c r="AY265" s="19" t="s">
        <v>127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85</v>
      </c>
      <c r="BK265" s="218">
        <f>ROUND(I265*H265,2)</f>
        <v>0</v>
      </c>
      <c r="BL265" s="19" t="s">
        <v>134</v>
      </c>
      <c r="BM265" s="217" t="s">
        <v>337</v>
      </c>
    </row>
    <row r="266" spans="1:47" s="2" customFormat="1" ht="12">
      <c r="A266" s="40"/>
      <c r="B266" s="41"/>
      <c r="C266" s="42"/>
      <c r="D266" s="219" t="s">
        <v>136</v>
      </c>
      <c r="E266" s="42"/>
      <c r="F266" s="220" t="s">
        <v>338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136</v>
      </c>
      <c r="AU266" s="19" t="s">
        <v>87</v>
      </c>
    </row>
    <row r="267" spans="1:51" s="13" customFormat="1" ht="12">
      <c r="A267" s="13"/>
      <c r="B267" s="226"/>
      <c r="C267" s="227"/>
      <c r="D267" s="219" t="s">
        <v>140</v>
      </c>
      <c r="E267" s="228" t="s">
        <v>75</v>
      </c>
      <c r="F267" s="229" t="s">
        <v>339</v>
      </c>
      <c r="G267" s="227"/>
      <c r="H267" s="230">
        <v>3.96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140</v>
      </c>
      <c r="AU267" s="236" t="s">
        <v>87</v>
      </c>
      <c r="AV267" s="13" t="s">
        <v>87</v>
      </c>
      <c r="AW267" s="13" t="s">
        <v>38</v>
      </c>
      <c r="AX267" s="13" t="s">
        <v>85</v>
      </c>
      <c r="AY267" s="236" t="s">
        <v>127</v>
      </c>
    </row>
    <row r="268" spans="1:65" s="2" customFormat="1" ht="16.5" customHeight="1">
      <c r="A268" s="40"/>
      <c r="B268" s="41"/>
      <c r="C268" s="206" t="s">
        <v>340</v>
      </c>
      <c r="D268" s="206" t="s">
        <v>129</v>
      </c>
      <c r="E268" s="207" t="s">
        <v>341</v>
      </c>
      <c r="F268" s="208" t="s">
        <v>342</v>
      </c>
      <c r="G268" s="209" t="s">
        <v>206</v>
      </c>
      <c r="H268" s="210">
        <v>2.88</v>
      </c>
      <c r="I268" s="211"/>
      <c r="J268" s="212">
        <f>ROUND(I268*H268,2)</f>
        <v>0</v>
      </c>
      <c r="K268" s="208" t="s">
        <v>133</v>
      </c>
      <c r="L268" s="46"/>
      <c r="M268" s="213" t="s">
        <v>75</v>
      </c>
      <c r="N268" s="214" t="s">
        <v>47</v>
      </c>
      <c r="O268" s="86"/>
      <c r="P268" s="215">
        <f>O268*H268</f>
        <v>0</v>
      </c>
      <c r="Q268" s="215">
        <v>2.50187</v>
      </c>
      <c r="R268" s="215">
        <f>Q268*H268</f>
        <v>7.2053856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134</v>
      </c>
      <c r="AT268" s="217" t="s">
        <v>129</v>
      </c>
      <c r="AU268" s="217" t="s">
        <v>87</v>
      </c>
      <c r="AY268" s="19" t="s">
        <v>127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85</v>
      </c>
      <c r="BK268" s="218">
        <f>ROUND(I268*H268,2)</f>
        <v>0</v>
      </c>
      <c r="BL268" s="19" t="s">
        <v>134</v>
      </c>
      <c r="BM268" s="217" t="s">
        <v>343</v>
      </c>
    </row>
    <row r="269" spans="1:47" s="2" customFormat="1" ht="12">
      <c r="A269" s="40"/>
      <c r="B269" s="41"/>
      <c r="C269" s="42"/>
      <c r="D269" s="219" t="s">
        <v>136</v>
      </c>
      <c r="E269" s="42"/>
      <c r="F269" s="220" t="s">
        <v>344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136</v>
      </c>
      <c r="AU269" s="19" t="s">
        <v>87</v>
      </c>
    </row>
    <row r="270" spans="1:47" s="2" customFormat="1" ht="12">
      <c r="A270" s="40"/>
      <c r="B270" s="41"/>
      <c r="C270" s="42"/>
      <c r="D270" s="224" t="s">
        <v>138</v>
      </c>
      <c r="E270" s="42"/>
      <c r="F270" s="225" t="s">
        <v>345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138</v>
      </c>
      <c r="AU270" s="19" t="s">
        <v>87</v>
      </c>
    </row>
    <row r="271" spans="1:51" s="13" customFormat="1" ht="12">
      <c r="A271" s="13"/>
      <c r="B271" s="226"/>
      <c r="C271" s="227"/>
      <c r="D271" s="219" t="s">
        <v>140</v>
      </c>
      <c r="E271" s="228" t="s">
        <v>75</v>
      </c>
      <c r="F271" s="229" t="s">
        <v>346</v>
      </c>
      <c r="G271" s="227"/>
      <c r="H271" s="230">
        <v>2.88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140</v>
      </c>
      <c r="AU271" s="236" t="s">
        <v>87</v>
      </c>
      <c r="AV271" s="13" t="s">
        <v>87</v>
      </c>
      <c r="AW271" s="13" t="s">
        <v>38</v>
      </c>
      <c r="AX271" s="13" t="s">
        <v>85</v>
      </c>
      <c r="AY271" s="236" t="s">
        <v>127</v>
      </c>
    </row>
    <row r="272" spans="1:65" s="2" customFormat="1" ht="16.5" customHeight="1">
      <c r="A272" s="40"/>
      <c r="B272" s="41"/>
      <c r="C272" s="206" t="s">
        <v>347</v>
      </c>
      <c r="D272" s="206" t="s">
        <v>129</v>
      </c>
      <c r="E272" s="207" t="s">
        <v>348</v>
      </c>
      <c r="F272" s="208" t="s">
        <v>349</v>
      </c>
      <c r="G272" s="209" t="s">
        <v>132</v>
      </c>
      <c r="H272" s="210">
        <v>2.88</v>
      </c>
      <c r="I272" s="211"/>
      <c r="J272" s="212">
        <f>ROUND(I272*H272,2)</f>
        <v>0</v>
      </c>
      <c r="K272" s="208" t="s">
        <v>133</v>
      </c>
      <c r="L272" s="46"/>
      <c r="M272" s="213" t="s">
        <v>75</v>
      </c>
      <c r="N272" s="214" t="s">
        <v>47</v>
      </c>
      <c r="O272" s="86"/>
      <c r="P272" s="215">
        <f>O272*H272</f>
        <v>0</v>
      </c>
      <c r="Q272" s="215">
        <v>0.00247</v>
      </c>
      <c r="R272" s="215">
        <f>Q272*H272</f>
        <v>0.0071135999999999994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134</v>
      </c>
      <c r="AT272" s="217" t="s">
        <v>129</v>
      </c>
      <c r="AU272" s="217" t="s">
        <v>87</v>
      </c>
      <c r="AY272" s="19" t="s">
        <v>127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85</v>
      </c>
      <c r="BK272" s="218">
        <f>ROUND(I272*H272,2)</f>
        <v>0</v>
      </c>
      <c r="BL272" s="19" t="s">
        <v>134</v>
      </c>
      <c r="BM272" s="217" t="s">
        <v>350</v>
      </c>
    </row>
    <row r="273" spans="1:47" s="2" customFormat="1" ht="12">
      <c r="A273" s="40"/>
      <c r="B273" s="41"/>
      <c r="C273" s="42"/>
      <c r="D273" s="219" t="s">
        <v>136</v>
      </c>
      <c r="E273" s="42"/>
      <c r="F273" s="220" t="s">
        <v>351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136</v>
      </c>
      <c r="AU273" s="19" t="s">
        <v>87</v>
      </c>
    </row>
    <row r="274" spans="1:47" s="2" customFormat="1" ht="12">
      <c r="A274" s="40"/>
      <c r="B274" s="41"/>
      <c r="C274" s="42"/>
      <c r="D274" s="224" t="s">
        <v>138</v>
      </c>
      <c r="E274" s="42"/>
      <c r="F274" s="225" t="s">
        <v>352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138</v>
      </c>
      <c r="AU274" s="19" t="s">
        <v>87</v>
      </c>
    </row>
    <row r="275" spans="1:51" s="13" customFormat="1" ht="12">
      <c r="A275" s="13"/>
      <c r="B275" s="226"/>
      <c r="C275" s="227"/>
      <c r="D275" s="219" t="s">
        <v>140</v>
      </c>
      <c r="E275" s="228" t="s">
        <v>75</v>
      </c>
      <c r="F275" s="229" t="s">
        <v>353</v>
      </c>
      <c r="G275" s="227"/>
      <c r="H275" s="230">
        <v>2.88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140</v>
      </c>
      <c r="AU275" s="236" t="s">
        <v>87</v>
      </c>
      <c r="AV275" s="13" t="s">
        <v>87</v>
      </c>
      <c r="AW275" s="13" t="s">
        <v>38</v>
      </c>
      <c r="AX275" s="13" t="s">
        <v>85</v>
      </c>
      <c r="AY275" s="236" t="s">
        <v>127</v>
      </c>
    </row>
    <row r="276" spans="1:65" s="2" customFormat="1" ht="16.5" customHeight="1">
      <c r="A276" s="40"/>
      <c r="B276" s="41"/>
      <c r="C276" s="206" t="s">
        <v>354</v>
      </c>
      <c r="D276" s="206" t="s">
        <v>129</v>
      </c>
      <c r="E276" s="207" t="s">
        <v>355</v>
      </c>
      <c r="F276" s="208" t="s">
        <v>356</v>
      </c>
      <c r="G276" s="209" t="s">
        <v>132</v>
      </c>
      <c r="H276" s="210">
        <v>2.88</v>
      </c>
      <c r="I276" s="211"/>
      <c r="J276" s="212">
        <f>ROUND(I276*H276,2)</f>
        <v>0</v>
      </c>
      <c r="K276" s="208" t="s">
        <v>133</v>
      </c>
      <c r="L276" s="46"/>
      <c r="M276" s="213" t="s">
        <v>75</v>
      </c>
      <c r="N276" s="214" t="s">
        <v>47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134</v>
      </c>
      <c r="AT276" s="217" t="s">
        <v>129</v>
      </c>
      <c r="AU276" s="217" t="s">
        <v>87</v>
      </c>
      <c r="AY276" s="19" t="s">
        <v>127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85</v>
      </c>
      <c r="BK276" s="218">
        <f>ROUND(I276*H276,2)</f>
        <v>0</v>
      </c>
      <c r="BL276" s="19" t="s">
        <v>134</v>
      </c>
      <c r="BM276" s="217" t="s">
        <v>357</v>
      </c>
    </row>
    <row r="277" spans="1:47" s="2" customFormat="1" ht="12">
      <c r="A277" s="40"/>
      <c r="B277" s="41"/>
      <c r="C277" s="42"/>
      <c r="D277" s="219" t="s">
        <v>136</v>
      </c>
      <c r="E277" s="42"/>
      <c r="F277" s="220" t="s">
        <v>358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136</v>
      </c>
      <c r="AU277" s="19" t="s">
        <v>87</v>
      </c>
    </row>
    <row r="278" spans="1:47" s="2" customFormat="1" ht="12">
      <c r="A278" s="40"/>
      <c r="B278" s="41"/>
      <c r="C278" s="42"/>
      <c r="D278" s="224" t="s">
        <v>138</v>
      </c>
      <c r="E278" s="42"/>
      <c r="F278" s="225" t="s">
        <v>359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138</v>
      </c>
      <c r="AU278" s="19" t="s">
        <v>87</v>
      </c>
    </row>
    <row r="279" spans="1:65" s="2" customFormat="1" ht="16.5" customHeight="1">
      <c r="A279" s="40"/>
      <c r="B279" s="41"/>
      <c r="C279" s="206" t="s">
        <v>360</v>
      </c>
      <c r="D279" s="206" t="s">
        <v>129</v>
      </c>
      <c r="E279" s="207" t="s">
        <v>361</v>
      </c>
      <c r="F279" s="208" t="s">
        <v>362</v>
      </c>
      <c r="G279" s="209" t="s">
        <v>276</v>
      </c>
      <c r="H279" s="210">
        <v>0.046</v>
      </c>
      <c r="I279" s="211"/>
      <c r="J279" s="212">
        <f>ROUND(I279*H279,2)</f>
        <v>0</v>
      </c>
      <c r="K279" s="208" t="s">
        <v>133</v>
      </c>
      <c r="L279" s="46"/>
      <c r="M279" s="213" t="s">
        <v>75</v>
      </c>
      <c r="N279" s="214" t="s">
        <v>47</v>
      </c>
      <c r="O279" s="86"/>
      <c r="P279" s="215">
        <f>O279*H279</f>
        <v>0</v>
      </c>
      <c r="Q279" s="215">
        <v>1.06277</v>
      </c>
      <c r="R279" s="215">
        <f>Q279*H279</f>
        <v>0.04888742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134</v>
      </c>
      <c r="AT279" s="217" t="s">
        <v>129</v>
      </c>
      <c r="AU279" s="217" t="s">
        <v>87</v>
      </c>
      <c r="AY279" s="19" t="s">
        <v>127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85</v>
      </c>
      <c r="BK279" s="218">
        <f>ROUND(I279*H279,2)</f>
        <v>0</v>
      </c>
      <c r="BL279" s="19" t="s">
        <v>134</v>
      </c>
      <c r="BM279" s="217" t="s">
        <v>363</v>
      </c>
    </row>
    <row r="280" spans="1:47" s="2" customFormat="1" ht="12">
      <c r="A280" s="40"/>
      <c r="B280" s="41"/>
      <c r="C280" s="42"/>
      <c r="D280" s="219" t="s">
        <v>136</v>
      </c>
      <c r="E280" s="42"/>
      <c r="F280" s="220" t="s">
        <v>364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136</v>
      </c>
      <c r="AU280" s="19" t="s">
        <v>87</v>
      </c>
    </row>
    <row r="281" spans="1:47" s="2" customFormat="1" ht="12">
      <c r="A281" s="40"/>
      <c r="B281" s="41"/>
      <c r="C281" s="42"/>
      <c r="D281" s="224" t="s">
        <v>138</v>
      </c>
      <c r="E281" s="42"/>
      <c r="F281" s="225" t="s">
        <v>365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138</v>
      </c>
      <c r="AU281" s="19" t="s">
        <v>87</v>
      </c>
    </row>
    <row r="282" spans="1:51" s="13" customFormat="1" ht="12">
      <c r="A282" s="13"/>
      <c r="B282" s="226"/>
      <c r="C282" s="227"/>
      <c r="D282" s="219" t="s">
        <v>140</v>
      </c>
      <c r="E282" s="228" t="s">
        <v>75</v>
      </c>
      <c r="F282" s="229" t="s">
        <v>366</v>
      </c>
      <c r="G282" s="227"/>
      <c r="H282" s="230">
        <v>0.046</v>
      </c>
      <c r="I282" s="231"/>
      <c r="J282" s="227"/>
      <c r="K282" s="227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140</v>
      </c>
      <c r="AU282" s="236" t="s">
        <v>87</v>
      </c>
      <c r="AV282" s="13" t="s">
        <v>87</v>
      </c>
      <c r="AW282" s="13" t="s">
        <v>38</v>
      </c>
      <c r="AX282" s="13" t="s">
        <v>85</v>
      </c>
      <c r="AY282" s="236" t="s">
        <v>127</v>
      </c>
    </row>
    <row r="283" spans="1:63" s="12" customFormat="1" ht="22.8" customHeight="1">
      <c r="A283" s="12"/>
      <c r="B283" s="190"/>
      <c r="C283" s="191"/>
      <c r="D283" s="192" t="s">
        <v>76</v>
      </c>
      <c r="E283" s="204" t="s">
        <v>144</v>
      </c>
      <c r="F283" s="204" t="s">
        <v>367</v>
      </c>
      <c r="G283" s="191"/>
      <c r="H283" s="191"/>
      <c r="I283" s="194"/>
      <c r="J283" s="205">
        <f>BK283</f>
        <v>0</v>
      </c>
      <c r="K283" s="191"/>
      <c r="L283" s="196"/>
      <c r="M283" s="197"/>
      <c r="N283" s="198"/>
      <c r="O283" s="198"/>
      <c r="P283" s="199">
        <f>SUM(P284:P306)</f>
        <v>0</v>
      </c>
      <c r="Q283" s="198"/>
      <c r="R283" s="199">
        <f>SUM(R284:R306)</f>
        <v>1.03932224</v>
      </c>
      <c r="S283" s="198"/>
      <c r="T283" s="200">
        <f>SUM(T284:T306)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1" t="s">
        <v>85</v>
      </c>
      <c r="AT283" s="202" t="s">
        <v>76</v>
      </c>
      <c r="AU283" s="202" t="s">
        <v>85</v>
      </c>
      <c r="AY283" s="201" t="s">
        <v>127</v>
      </c>
      <c r="BK283" s="203">
        <f>SUM(BK284:BK306)</f>
        <v>0</v>
      </c>
    </row>
    <row r="284" spans="1:65" s="2" customFormat="1" ht="16.5" customHeight="1">
      <c r="A284" s="40"/>
      <c r="B284" s="41"/>
      <c r="C284" s="206" t="s">
        <v>368</v>
      </c>
      <c r="D284" s="206" t="s">
        <v>129</v>
      </c>
      <c r="E284" s="207" t="s">
        <v>369</v>
      </c>
      <c r="F284" s="208" t="s">
        <v>370</v>
      </c>
      <c r="G284" s="209" t="s">
        <v>206</v>
      </c>
      <c r="H284" s="210">
        <v>7.632</v>
      </c>
      <c r="I284" s="211"/>
      <c r="J284" s="212">
        <f>ROUND(I284*H284,2)</f>
        <v>0</v>
      </c>
      <c r="K284" s="208" t="s">
        <v>133</v>
      </c>
      <c r="L284" s="46"/>
      <c r="M284" s="213" t="s">
        <v>75</v>
      </c>
      <c r="N284" s="214" t="s">
        <v>47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134</v>
      </c>
      <c r="AT284" s="217" t="s">
        <v>129</v>
      </c>
      <c r="AU284" s="217" t="s">
        <v>87</v>
      </c>
      <c r="AY284" s="19" t="s">
        <v>127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85</v>
      </c>
      <c r="BK284" s="218">
        <f>ROUND(I284*H284,2)</f>
        <v>0</v>
      </c>
      <c r="BL284" s="19" t="s">
        <v>134</v>
      </c>
      <c r="BM284" s="217" t="s">
        <v>371</v>
      </c>
    </row>
    <row r="285" spans="1:47" s="2" customFormat="1" ht="12">
      <c r="A285" s="40"/>
      <c r="B285" s="41"/>
      <c r="C285" s="42"/>
      <c r="D285" s="219" t="s">
        <v>136</v>
      </c>
      <c r="E285" s="42"/>
      <c r="F285" s="220" t="s">
        <v>372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136</v>
      </c>
      <c r="AU285" s="19" t="s">
        <v>87</v>
      </c>
    </row>
    <row r="286" spans="1:47" s="2" customFormat="1" ht="12">
      <c r="A286" s="40"/>
      <c r="B286" s="41"/>
      <c r="C286" s="42"/>
      <c r="D286" s="224" t="s">
        <v>138</v>
      </c>
      <c r="E286" s="42"/>
      <c r="F286" s="225" t="s">
        <v>373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138</v>
      </c>
      <c r="AU286" s="19" t="s">
        <v>87</v>
      </c>
    </row>
    <row r="287" spans="1:51" s="13" customFormat="1" ht="12">
      <c r="A287" s="13"/>
      <c r="B287" s="226"/>
      <c r="C287" s="227"/>
      <c r="D287" s="219" t="s">
        <v>140</v>
      </c>
      <c r="E287" s="228" t="s">
        <v>75</v>
      </c>
      <c r="F287" s="229" t="s">
        <v>374</v>
      </c>
      <c r="G287" s="227"/>
      <c r="H287" s="230">
        <v>3.24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140</v>
      </c>
      <c r="AU287" s="236" t="s">
        <v>87</v>
      </c>
      <c r="AV287" s="13" t="s">
        <v>87</v>
      </c>
      <c r="AW287" s="13" t="s">
        <v>38</v>
      </c>
      <c r="AX287" s="13" t="s">
        <v>77</v>
      </c>
      <c r="AY287" s="236" t="s">
        <v>127</v>
      </c>
    </row>
    <row r="288" spans="1:51" s="13" customFormat="1" ht="12">
      <c r="A288" s="13"/>
      <c r="B288" s="226"/>
      <c r="C288" s="227"/>
      <c r="D288" s="219" t="s">
        <v>140</v>
      </c>
      <c r="E288" s="228" t="s">
        <v>75</v>
      </c>
      <c r="F288" s="229" t="s">
        <v>375</v>
      </c>
      <c r="G288" s="227"/>
      <c r="H288" s="230">
        <v>4.392</v>
      </c>
      <c r="I288" s="231"/>
      <c r="J288" s="227"/>
      <c r="K288" s="227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140</v>
      </c>
      <c r="AU288" s="236" t="s">
        <v>87</v>
      </c>
      <c r="AV288" s="13" t="s">
        <v>87</v>
      </c>
      <c r="AW288" s="13" t="s">
        <v>38</v>
      </c>
      <c r="AX288" s="13" t="s">
        <v>77</v>
      </c>
      <c r="AY288" s="236" t="s">
        <v>127</v>
      </c>
    </row>
    <row r="289" spans="1:51" s="14" customFormat="1" ht="12">
      <c r="A289" s="14"/>
      <c r="B289" s="237"/>
      <c r="C289" s="238"/>
      <c r="D289" s="219" t="s">
        <v>140</v>
      </c>
      <c r="E289" s="239" t="s">
        <v>75</v>
      </c>
      <c r="F289" s="240" t="s">
        <v>143</v>
      </c>
      <c r="G289" s="238"/>
      <c r="H289" s="241">
        <v>7.632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7" t="s">
        <v>140</v>
      </c>
      <c r="AU289" s="247" t="s">
        <v>87</v>
      </c>
      <c r="AV289" s="14" t="s">
        <v>144</v>
      </c>
      <c r="AW289" s="14" t="s">
        <v>38</v>
      </c>
      <c r="AX289" s="14" t="s">
        <v>85</v>
      </c>
      <c r="AY289" s="247" t="s">
        <v>127</v>
      </c>
    </row>
    <row r="290" spans="1:65" s="2" customFormat="1" ht="16.5" customHeight="1">
      <c r="A290" s="40"/>
      <c r="B290" s="41"/>
      <c r="C290" s="206" t="s">
        <v>376</v>
      </c>
      <c r="D290" s="206" t="s">
        <v>129</v>
      </c>
      <c r="E290" s="207" t="s">
        <v>377</v>
      </c>
      <c r="F290" s="208" t="s">
        <v>378</v>
      </c>
      <c r="G290" s="209" t="s">
        <v>132</v>
      </c>
      <c r="H290" s="210">
        <v>62.16</v>
      </c>
      <c r="I290" s="211"/>
      <c r="J290" s="212">
        <f>ROUND(I290*H290,2)</f>
        <v>0</v>
      </c>
      <c r="K290" s="208" t="s">
        <v>133</v>
      </c>
      <c r="L290" s="46"/>
      <c r="M290" s="213" t="s">
        <v>75</v>
      </c>
      <c r="N290" s="214" t="s">
        <v>47</v>
      </c>
      <c r="O290" s="86"/>
      <c r="P290" s="215">
        <f>O290*H290</f>
        <v>0</v>
      </c>
      <c r="Q290" s="215">
        <v>0.00865</v>
      </c>
      <c r="R290" s="215">
        <f>Q290*H290</f>
        <v>0.5376839999999999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134</v>
      </c>
      <c r="AT290" s="217" t="s">
        <v>129</v>
      </c>
      <c r="AU290" s="217" t="s">
        <v>87</v>
      </c>
      <c r="AY290" s="19" t="s">
        <v>127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85</v>
      </c>
      <c r="BK290" s="218">
        <f>ROUND(I290*H290,2)</f>
        <v>0</v>
      </c>
      <c r="BL290" s="19" t="s">
        <v>134</v>
      </c>
      <c r="BM290" s="217" t="s">
        <v>379</v>
      </c>
    </row>
    <row r="291" spans="1:47" s="2" customFormat="1" ht="12">
      <c r="A291" s="40"/>
      <c r="B291" s="41"/>
      <c r="C291" s="42"/>
      <c r="D291" s="219" t="s">
        <v>136</v>
      </c>
      <c r="E291" s="42"/>
      <c r="F291" s="220" t="s">
        <v>380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136</v>
      </c>
      <c r="AU291" s="19" t="s">
        <v>87</v>
      </c>
    </row>
    <row r="292" spans="1:47" s="2" customFormat="1" ht="12">
      <c r="A292" s="40"/>
      <c r="B292" s="41"/>
      <c r="C292" s="42"/>
      <c r="D292" s="224" t="s">
        <v>138</v>
      </c>
      <c r="E292" s="42"/>
      <c r="F292" s="225" t="s">
        <v>381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138</v>
      </c>
      <c r="AU292" s="19" t="s">
        <v>87</v>
      </c>
    </row>
    <row r="293" spans="1:51" s="13" customFormat="1" ht="12">
      <c r="A293" s="13"/>
      <c r="B293" s="226"/>
      <c r="C293" s="227"/>
      <c r="D293" s="219" t="s">
        <v>140</v>
      </c>
      <c r="E293" s="228" t="s">
        <v>75</v>
      </c>
      <c r="F293" s="229" t="s">
        <v>382</v>
      </c>
      <c r="G293" s="227"/>
      <c r="H293" s="230">
        <v>3.6</v>
      </c>
      <c r="I293" s="231"/>
      <c r="J293" s="227"/>
      <c r="K293" s="227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140</v>
      </c>
      <c r="AU293" s="236" t="s">
        <v>87</v>
      </c>
      <c r="AV293" s="13" t="s">
        <v>87</v>
      </c>
      <c r="AW293" s="13" t="s">
        <v>38</v>
      </c>
      <c r="AX293" s="13" t="s">
        <v>77</v>
      </c>
      <c r="AY293" s="236" t="s">
        <v>127</v>
      </c>
    </row>
    <row r="294" spans="1:51" s="13" customFormat="1" ht="12">
      <c r="A294" s="13"/>
      <c r="B294" s="226"/>
      <c r="C294" s="227"/>
      <c r="D294" s="219" t="s">
        <v>140</v>
      </c>
      <c r="E294" s="228" t="s">
        <v>75</v>
      </c>
      <c r="F294" s="229" t="s">
        <v>383</v>
      </c>
      <c r="G294" s="227"/>
      <c r="H294" s="230">
        <v>58.56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140</v>
      </c>
      <c r="AU294" s="236" t="s">
        <v>87</v>
      </c>
      <c r="AV294" s="13" t="s">
        <v>87</v>
      </c>
      <c r="AW294" s="13" t="s">
        <v>38</v>
      </c>
      <c r="AX294" s="13" t="s">
        <v>77</v>
      </c>
      <c r="AY294" s="236" t="s">
        <v>127</v>
      </c>
    </row>
    <row r="295" spans="1:51" s="14" customFormat="1" ht="12">
      <c r="A295" s="14"/>
      <c r="B295" s="237"/>
      <c r="C295" s="238"/>
      <c r="D295" s="219" t="s">
        <v>140</v>
      </c>
      <c r="E295" s="239" t="s">
        <v>75</v>
      </c>
      <c r="F295" s="240" t="s">
        <v>143</v>
      </c>
      <c r="G295" s="238"/>
      <c r="H295" s="241">
        <v>62.16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7" t="s">
        <v>140</v>
      </c>
      <c r="AU295" s="247" t="s">
        <v>87</v>
      </c>
      <c r="AV295" s="14" t="s">
        <v>144</v>
      </c>
      <c r="AW295" s="14" t="s">
        <v>38</v>
      </c>
      <c r="AX295" s="14" t="s">
        <v>85</v>
      </c>
      <c r="AY295" s="247" t="s">
        <v>127</v>
      </c>
    </row>
    <row r="296" spans="1:65" s="2" customFormat="1" ht="16.5" customHeight="1">
      <c r="A296" s="40"/>
      <c r="B296" s="41"/>
      <c r="C296" s="206" t="s">
        <v>384</v>
      </c>
      <c r="D296" s="206" t="s">
        <v>129</v>
      </c>
      <c r="E296" s="207" t="s">
        <v>385</v>
      </c>
      <c r="F296" s="208" t="s">
        <v>386</v>
      </c>
      <c r="G296" s="209" t="s">
        <v>132</v>
      </c>
      <c r="H296" s="210">
        <v>62.16</v>
      </c>
      <c r="I296" s="211"/>
      <c r="J296" s="212">
        <f>ROUND(I296*H296,2)</f>
        <v>0</v>
      </c>
      <c r="K296" s="208" t="s">
        <v>133</v>
      </c>
      <c r="L296" s="46"/>
      <c r="M296" s="213" t="s">
        <v>75</v>
      </c>
      <c r="N296" s="214" t="s">
        <v>47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134</v>
      </c>
      <c r="AT296" s="217" t="s">
        <v>129</v>
      </c>
      <c r="AU296" s="217" t="s">
        <v>87</v>
      </c>
      <c r="AY296" s="19" t="s">
        <v>127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85</v>
      </c>
      <c r="BK296" s="218">
        <f>ROUND(I296*H296,2)</f>
        <v>0</v>
      </c>
      <c r="BL296" s="19" t="s">
        <v>134</v>
      </c>
      <c r="BM296" s="217" t="s">
        <v>387</v>
      </c>
    </row>
    <row r="297" spans="1:47" s="2" customFormat="1" ht="12">
      <c r="A297" s="40"/>
      <c r="B297" s="41"/>
      <c r="C297" s="42"/>
      <c r="D297" s="219" t="s">
        <v>136</v>
      </c>
      <c r="E297" s="42"/>
      <c r="F297" s="220" t="s">
        <v>388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136</v>
      </c>
      <c r="AU297" s="19" t="s">
        <v>87</v>
      </c>
    </row>
    <row r="298" spans="1:47" s="2" customFormat="1" ht="12">
      <c r="A298" s="40"/>
      <c r="B298" s="41"/>
      <c r="C298" s="42"/>
      <c r="D298" s="224" t="s">
        <v>138</v>
      </c>
      <c r="E298" s="42"/>
      <c r="F298" s="225" t="s">
        <v>389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138</v>
      </c>
      <c r="AU298" s="19" t="s">
        <v>87</v>
      </c>
    </row>
    <row r="299" spans="1:65" s="2" customFormat="1" ht="16.5" customHeight="1">
      <c r="A299" s="40"/>
      <c r="B299" s="41"/>
      <c r="C299" s="206" t="s">
        <v>390</v>
      </c>
      <c r="D299" s="206" t="s">
        <v>129</v>
      </c>
      <c r="E299" s="207" t="s">
        <v>391</v>
      </c>
      <c r="F299" s="208" t="s">
        <v>392</v>
      </c>
      <c r="G299" s="209" t="s">
        <v>276</v>
      </c>
      <c r="H299" s="210">
        <v>0.458</v>
      </c>
      <c r="I299" s="211"/>
      <c r="J299" s="212">
        <f>ROUND(I299*H299,2)</f>
        <v>0</v>
      </c>
      <c r="K299" s="208" t="s">
        <v>133</v>
      </c>
      <c r="L299" s="46"/>
      <c r="M299" s="213" t="s">
        <v>75</v>
      </c>
      <c r="N299" s="214" t="s">
        <v>47</v>
      </c>
      <c r="O299" s="86"/>
      <c r="P299" s="215">
        <f>O299*H299</f>
        <v>0</v>
      </c>
      <c r="Q299" s="215">
        <v>1.09528</v>
      </c>
      <c r="R299" s="215">
        <f>Q299*H299</f>
        <v>0.50163824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134</v>
      </c>
      <c r="AT299" s="217" t="s">
        <v>129</v>
      </c>
      <c r="AU299" s="217" t="s">
        <v>87</v>
      </c>
      <c r="AY299" s="19" t="s">
        <v>127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85</v>
      </c>
      <c r="BK299" s="218">
        <f>ROUND(I299*H299,2)</f>
        <v>0</v>
      </c>
      <c r="BL299" s="19" t="s">
        <v>134</v>
      </c>
      <c r="BM299" s="217" t="s">
        <v>393</v>
      </c>
    </row>
    <row r="300" spans="1:47" s="2" customFormat="1" ht="12">
      <c r="A300" s="40"/>
      <c r="B300" s="41"/>
      <c r="C300" s="42"/>
      <c r="D300" s="219" t="s">
        <v>136</v>
      </c>
      <c r="E300" s="42"/>
      <c r="F300" s="220" t="s">
        <v>394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136</v>
      </c>
      <c r="AU300" s="19" t="s">
        <v>87</v>
      </c>
    </row>
    <row r="301" spans="1:47" s="2" customFormat="1" ht="12">
      <c r="A301" s="40"/>
      <c r="B301" s="41"/>
      <c r="C301" s="42"/>
      <c r="D301" s="224" t="s">
        <v>138</v>
      </c>
      <c r="E301" s="42"/>
      <c r="F301" s="225" t="s">
        <v>395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138</v>
      </c>
      <c r="AU301" s="19" t="s">
        <v>87</v>
      </c>
    </row>
    <row r="302" spans="1:51" s="13" customFormat="1" ht="12">
      <c r="A302" s="13"/>
      <c r="B302" s="226"/>
      <c r="C302" s="227"/>
      <c r="D302" s="219" t="s">
        <v>140</v>
      </c>
      <c r="E302" s="228" t="s">
        <v>75</v>
      </c>
      <c r="F302" s="229" t="s">
        <v>396</v>
      </c>
      <c r="G302" s="227"/>
      <c r="H302" s="230">
        <v>0.458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140</v>
      </c>
      <c r="AU302" s="236" t="s">
        <v>87</v>
      </c>
      <c r="AV302" s="13" t="s">
        <v>87</v>
      </c>
      <c r="AW302" s="13" t="s">
        <v>38</v>
      </c>
      <c r="AX302" s="13" t="s">
        <v>85</v>
      </c>
      <c r="AY302" s="236" t="s">
        <v>127</v>
      </c>
    </row>
    <row r="303" spans="1:65" s="2" customFormat="1" ht="16.5" customHeight="1">
      <c r="A303" s="40"/>
      <c r="B303" s="41"/>
      <c r="C303" s="206" t="s">
        <v>397</v>
      </c>
      <c r="D303" s="206" t="s">
        <v>129</v>
      </c>
      <c r="E303" s="207" t="s">
        <v>398</v>
      </c>
      <c r="F303" s="208" t="s">
        <v>399</v>
      </c>
      <c r="G303" s="209" t="s">
        <v>171</v>
      </c>
      <c r="H303" s="210">
        <v>48.2</v>
      </c>
      <c r="I303" s="211"/>
      <c r="J303" s="212">
        <f>ROUND(I303*H303,2)</f>
        <v>0</v>
      </c>
      <c r="K303" s="208" t="s">
        <v>133</v>
      </c>
      <c r="L303" s="46"/>
      <c r="M303" s="213" t="s">
        <v>75</v>
      </c>
      <c r="N303" s="214" t="s">
        <v>47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134</v>
      </c>
      <c r="AT303" s="217" t="s">
        <v>129</v>
      </c>
      <c r="AU303" s="217" t="s">
        <v>87</v>
      </c>
      <c r="AY303" s="19" t="s">
        <v>127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85</v>
      </c>
      <c r="BK303" s="218">
        <f>ROUND(I303*H303,2)</f>
        <v>0</v>
      </c>
      <c r="BL303" s="19" t="s">
        <v>134</v>
      </c>
      <c r="BM303" s="217" t="s">
        <v>400</v>
      </c>
    </row>
    <row r="304" spans="1:47" s="2" customFormat="1" ht="12">
      <c r="A304" s="40"/>
      <c r="B304" s="41"/>
      <c r="C304" s="42"/>
      <c r="D304" s="219" t="s">
        <v>136</v>
      </c>
      <c r="E304" s="42"/>
      <c r="F304" s="220" t="s">
        <v>401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136</v>
      </c>
      <c r="AU304" s="19" t="s">
        <v>87</v>
      </c>
    </row>
    <row r="305" spans="1:47" s="2" customFormat="1" ht="12">
      <c r="A305" s="40"/>
      <c r="B305" s="41"/>
      <c r="C305" s="42"/>
      <c r="D305" s="224" t="s">
        <v>138</v>
      </c>
      <c r="E305" s="42"/>
      <c r="F305" s="225" t="s">
        <v>402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138</v>
      </c>
      <c r="AU305" s="19" t="s">
        <v>87</v>
      </c>
    </row>
    <row r="306" spans="1:51" s="13" customFormat="1" ht="12">
      <c r="A306" s="13"/>
      <c r="B306" s="226"/>
      <c r="C306" s="227"/>
      <c r="D306" s="219" t="s">
        <v>140</v>
      </c>
      <c r="E306" s="228" t="s">
        <v>75</v>
      </c>
      <c r="F306" s="229" t="s">
        <v>333</v>
      </c>
      <c r="G306" s="227"/>
      <c r="H306" s="230">
        <v>48.2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140</v>
      </c>
      <c r="AU306" s="236" t="s">
        <v>87</v>
      </c>
      <c r="AV306" s="13" t="s">
        <v>87</v>
      </c>
      <c r="AW306" s="13" t="s">
        <v>38</v>
      </c>
      <c r="AX306" s="13" t="s">
        <v>85</v>
      </c>
      <c r="AY306" s="236" t="s">
        <v>127</v>
      </c>
    </row>
    <row r="307" spans="1:63" s="12" customFormat="1" ht="22.8" customHeight="1">
      <c r="A307" s="12"/>
      <c r="B307" s="190"/>
      <c r="C307" s="191"/>
      <c r="D307" s="192" t="s">
        <v>76</v>
      </c>
      <c r="E307" s="204" t="s">
        <v>134</v>
      </c>
      <c r="F307" s="204" t="s">
        <v>403</v>
      </c>
      <c r="G307" s="191"/>
      <c r="H307" s="191"/>
      <c r="I307" s="194"/>
      <c r="J307" s="205">
        <f>BK307</f>
        <v>0</v>
      </c>
      <c r="K307" s="191"/>
      <c r="L307" s="196"/>
      <c r="M307" s="197"/>
      <c r="N307" s="198"/>
      <c r="O307" s="198"/>
      <c r="P307" s="199">
        <f>SUM(P308:P323)</f>
        <v>0</v>
      </c>
      <c r="Q307" s="198"/>
      <c r="R307" s="199">
        <f>SUM(R308:R323)</f>
        <v>0.12002312</v>
      </c>
      <c r="S307" s="198"/>
      <c r="T307" s="200">
        <f>SUM(T308:T323)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1" t="s">
        <v>85</v>
      </c>
      <c r="AT307" s="202" t="s">
        <v>76</v>
      </c>
      <c r="AU307" s="202" t="s">
        <v>85</v>
      </c>
      <c r="AY307" s="201" t="s">
        <v>127</v>
      </c>
      <c r="BK307" s="203">
        <f>SUM(BK308:BK323)</f>
        <v>0</v>
      </c>
    </row>
    <row r="308" spans="1:65" s="2" customFormat="1" ht="16.5" customHeight="1">
      <c r="A308" s="40"/>
      <c r="B308" s="41"/>
      <c r="C308" s="206" t="s">
        <v>404</v>
      </c>
      <c r="D308" s="206" t="s">
        <v>129</v>
      </c>
      <c r="E308" s="207" t="s">
        <v>405</v>
      </c>
      <c r="F308" s="208" t="s">
        <v>406</v>
      </c>
      <c r="G308" s="209" t="s">
        <v>206</v>
      </c>
      <c r="H308" s="210">
        <v>0.259</v>
      </c>
      <c r="I308" s="211"/>
      <c r="J308" s="212">
        <f>ROUND(I308*H308,2)</f>
        <v>0</v>
      </c>
      <c r="K308" s="208" t="s">
        <v>133</v>
      </c>
      <c r="L308" s="46"/>
      <c r="M308" s="213" t="s">
        <v>75</v>
      </c>
      <c r="N308" s="214" t="s">
        <v>47</v>
      </c>
      <c r="O308" s="86"/>
      <c r="P308" s="215">
        <f>O308*H308</f>
        <v>0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134</v>
      </c>
      <c r="AT308" s="217" t="s">
        <v>129</v>
      </c>
      <c r="AU308" s="217" t="s">
        <v>87</v>
      </c>
      <c r="AY308" s="19" t="s">
        <v>127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85</v>
      </c>
      <c r="BK308" s="218">
        <f>ROUND(I308*H308,2)</f>
        <v>0</v>
      </c>
      <c r="BL308" s="19" t="s">
        <v>134</v>
      </c>
      <c r="BM308" s="217" t="s">
        <v>407</v>
      </c>
    </row>
    <row r="309" spans="1:47" s="2" customFormat="1" ht="12">
      <c r="A309" s="40"/>
      <c r="B309" s="41"/>
      <c r="C309" s="42"/>
      <c r="D309" s="219" t="s">
        <v>136</v>
      </c>
      <c r="E309" s="42"/>
      <c r="F309" s="220" t="s">
        <v>408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136</v>
      </c>
      <c r="AU309" s="19" t="s">
        <v>87</v>
      </c>
    </row>
    <row r="310" spans="1:47" s="2" customFormat="1" ht="12">
      <c r="A310" s="40"/>
      <c r="B310" s="41"/>
      <c r="C310" s="42"/>
      <c r="D310" s="224" t="s">
        <v>138</v>
      </c>
      <c r="E310" s="42"/>
      <c r="F310" s="225" t="s">
        <v>409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138</v>
      </c>
      <c r="AU310" s="19" t="s">
        <v>87</v>
      </c>
    </row>
    <row r="311" spans="1:51" s="13" customFormat="1" ht="12">
      <c r="A311" s="13"/>
      <c r="B311" s="226"/>
      <c r="C311" s="227"/>
      <c r="D311" s="219" t="s">
        <v>140</v>
      </c>
      <c r="E311" s="228" t="s">
        <v>75</v>
      </c>
      <c r="F311" s="229" t="s">
        <v>410</v>
      </c>
      <c r="G311" s="227"/>
      <c r="H311" s="230">
        <v>0.259</v>
      </c>
      <c r="I311" s="231"/>
      <c r="J311" s="227"/>
      <c r="K311" s="227"/>
      <c r="L311" s="232"/>
      <c r="M311" s="233"/>
      <c r="N311" s="234"/>
      <c r="O311" s="234"/>
      <c r="P311" s="234"/>
      <c r="Q311" s="234"/>
      <c r="R311" s="234"/>
      <c r="S311" s="234"/>
      <c r="T311" s="23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6" t="s">
        <v>140</v>
      </c>
      <c r="AU311" s="236" t="s">
        <v>87</v>
      </c>
      <c r="AV311" s="13" t="s">
        <v>87</v>
      </c>
      <c r="AW311" s="13" t="s">
        <v>38</v>
      </c>
      <c r="AX311" s="13" t="s">
        <v>77</v>
      </c>
      <c r="AY311" s="236" t="s">
        <v>127</v>
      </c>
    </row>
    <row r="312" spans="1:51" s="16" customFormat="1" ht="12">
      <c r="A312" s="16"/>
      <c r="B312" s="258"/>
      <c r="C312" s="259"/>
      <c r="D312" s="219" t="s">
        <v>140</v>
      </c>
      <c r="E312" s="260" t="s">
        <v>75</v>
      </c>
      <c r="F312" s="261" t="s">
        <v>305</v>
      </c>
      <c r="G312" s="259"/>
      <c r="H312" s="262">
        <v>0.259</v>
      </c>
      <c r="I312" s="263"/>
      <c r="J312" s="259"/>
      <c r="K312" s="259"/>
      <c r="L312" s="264"/>
      <c r="M312" s="265"/>
      <c r="N312" s="266"/>
      <c r="O312" s="266"/>
      <c r="P312" s="266"/>
      <c r="Q312" s="266"/>
      <c r="R312" s="266"/>
      <c r="S312" s="266"/>
      <c r="T312" s="267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268" t="s">
        <v>140</v>
      </c>
      <c r="AU312" s="268" t="s">
        <v>87</v>
      </c>
      <c r="AV312" s="16" t="s">
        <v>134</v>
      </c>
      <c r="AW312" s="16" t="s">
        <v>38</v>
      </c>
      <c r="AX312" s="16" t="s">
        <v>85</v>
      </c>
      <c r="AY312" s="268" t="s">
        <v>127</v>
      </c>
    </row>
    <row r="313" spans="1:65" s="2" customFormat="1" ht="16.5" customHeight="1">
      <c r="A313" s="40"/>
      <c r="B313" s="41"/>
      <c r="C313" s="206" t="s">
        <v>411</v>
      </c>
      <c r="D313" s="206" t="s">
        <v>129</v>
      </c>
      <c r="E313" s="207" t="s">
        <v>412</v>
      </c>
      <c r="F313" s="208" t="s">
        <v>413</v>
      </c>
      <c r="G313" s="209" t="s">
        <v>206</v>
      </c>
      <c r="H313" s="210">
        <v>5.539</v>
      </c>
      <c r="I313" s="211"/>
      <c r="J313" s="212">
        <f>ROUND(I313*H313,2)</f>
        <v>0</v>
      </c>
      <c r="K313" s="208" t="s">
        <v>133</v>
      </c>
      <c r="L313" s="46"/>
      <c r="M313" s="213" t="s">
        <v>75</v>
      </c>
      <c r="N313" s="214" t="s">
        <v>47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134</v>
      </c>
      <c r="AT313" s="217" t="s">
        <v>129</v>
      </c>
      <c r="AU313" s="217" t="s">
        <v>87</v>
      </c>
      <c r="AY313" s="19" t="s">
        <v>127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85</v>
      </c>
      <c r="BK313" s="218">
        <f>ROUND(I313*H313,2)</f>
        <v>0</v>
      </c>
      <c r="BL313" s="19" t="s">
        <v>134</v>
      </c>
      <c r="BM313" s="217" t="s">
        <v>414</v>
      </c>
    </row>
    <row r="314" spans="1:47" s="2" customFormat="1" ht="12">
      <c r="A314" s="40"/>
      <c r="B314" s="41"/>
      <c r="C314" s="42"/>
      <c r="D314" s="219" t="s">
        <v>136</v>
      </c>
      <c r="E314" s="42"/>
      <c r="F314" s="220" t="s">
        <v>415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136</v>
      </c>
      <c r="AU314" s="19" t="s">
        <v>87</v>
      </c>
    </row>
    <row r="315" spans="1:47" s="2" customFormat="1" ht="12">
      <c r="A315" s="40"/>
      <c r="B315" s="41"/>
      <c r="C315" s="42"/>
      <c r="D315" s="224" t="s">
        <v>138</v>
      </c>
      <c r="E315" s="42"/>
      <c r="F315" s="225" t="s">
        <v>416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138</v>
      </c>
      <c r="AU315" s="19" t="s">
        <v>87</v>
      </c>
    </row>
    <row r="316" spans="1:51" s="13" customFormat="1" ht="12">
      <c r="A316" s="13"/>
      <c r="B316" s="226"/>
      <c r="C316" s="227"/>
      <c r="D316" s="219" t="s">
        <v>140</v>
      </c>
      <c r="E316" s="228" t="s">
        <v>75</v>
      </c>
      <c r="F316" s="229" t="s">
        <v>417</v>
      </c>
      <c r="G316" s="227"/>
      <c r="H316" s="230">
        <v>5.795</v>
      </c>
      <c r="I316" s="231"/>
      <c r="J316" s="227"/>
      <c r="K316" s="227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140</v>
      </c>
      <c r="AU316" s="236" t="s">
        <v>87</v>
      </c>
      <c r="AV316" s="13" t="s">
        <v>87</v>
      </c>
      <c r="AW316" s="13" t="s">
        <v>38</v>
      </c>
      <c r="AX316" s="13" t="s">
        <v>77</v>
      </c>
      <c r="AY316" s="236" t="s">
        <v>127</v>
      </c>
    </row>
    <row r="317" spans="1:51" s="13" customFormat="1" ht="12">
      <c r="A317" s="13"/>
      <c r="B317" s="226"/>
      <c r="C317" s="227"/>
      <c r="D317" s="219" t="s">
        <v>140</v>
      </c>
      <c r="E317" s="228" t="s">
        <v>75</v>
      </c>
      <c r="F317" s="229" t="s">
        <v>418</v>
      </c>
      <c r="G317" s="227"/>
      <c r="H317" s="230">
        <v>-0.256</v>
      </c>
      <c r="I317" s="231"/>
      <c r="J317" s="227"/>
      <c r="K317" s="227"/>
      <c r="L317" s="232"/>
      <c r="M317" s="233"/>
      <c r="N317" s="234"/>
      <c r="O317" s="234"/>
      <c r="P317" s="234"/>
      <c r="Q317" s="234"/>
      <c r="R317" s="234"/>
      <c r="S317" s="234"/>
      <c r="T317" s="23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6" t="s">
        <v>140</v>
      </c>
      <c r="AU317" s="236" t="s">
        <v>87</v>
      </c>
      <c r="AV317" s="13" t="s">
        <v>87</v>
      </c>
      <c r="AW317" s="13" t="s">
        <v>38</v>
      </c>
      <c r="AX317" s="13" t="s">
        <v>77</v>
      </c>
      <c r="AY317" s="236" t="s">
        <v>127</v>
      </c>
    </row>
    <row r="318" spans="1:51" s="14" customFormat="1" ht="12">
      <c r="A318" s="14"/>
      <c r="B318" s="237"/>
      <c r="C318" s="238"/>
      <c r="D318" s="219" t="s">
        <v>140</v>
      </c>
      <c r="E318" s="239" t="s">
        <v>75</v>
      </c>
      <c r="F318" s="240" t="s">
        <v>143</v>
      </c>
      <c r="G318" s="238"/>
      <c r="H318" s="241">
        <v>5.539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7" t="s">
        <v>140</v>
      </c>
      <c r="AU318" s="247" t="s">
        <v>87</v>
      </c>
      <c r="AV318" s="14" t="s">
        <v>144</v>
      </c>
      <c r="AW318" s="14" t="s">
        <v>38</v>
      </c>
      <c r="AX318" s="14" t="s">
        <v>85</v>
      </c>
      <c r="AY318" s="247" t="s">
        <v>127</v>
      </c>
    </row>
    <row r="319" spans="1:65" s="2" customFormat="1" ht="16.5" customHeight="1">
      <c r="A319" s="40"/>
      <c r="B319" s="41"/>
      <c r="C319" s="206" t="s">
        <v>419</v>
      </c>
      <c r="D319" s="206" t="s">
        <v>129</v>
      </c>
      <c r="E319" s="207" t="s">
        <v>420</v>
      </c>
      <c r="F319" s="208" t="s">
        <v>421</v>
      </c>
      <c r="G319" s="209" t="s">
        <v>132</v>
      </c>
      <c r="H319" s="210">
        <v>18.991</v>
      </c>
      <c r="I319" s="211"/>
      <c r="J319" s="212">
        <f>ROUND(I319*H319,2)</f>
        <v>0</v>
      </c>
      <c r="K319" s="208" t="s">
        <v>133</v>
      </c>
      <c r="L319" s="46"/>
      <c r="M319" s="213" t="s">
        <v>75</v>
      </c>
      <c r="N319" s="214" t="s">
        <v>47</v>
      </c>
      <c r="O319" s="86"/>
      <c r="P319" s="215">
        <f>O319*H319</f>
        <v>0</v>
      </c>
      <c r="Q319" s="215">
        <v>0.00632</v>
      </c>
      <c r="R319" s="215">
        <f>Q319*H319</f>
        <v>0.12002312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134</v>
      </c>
      <c r="AT319" s="217" t="s">
        <v>129</v>
      </c>
      <c r="AU319" s="217" t="s">
        <v>87</v>
      </c>
      <c r="AY319" s="19" t="s">
        <v>127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85</v>
      </c>
      <c r="BK319" s="218">
        <f>ROUND(I319*H319,2)</f>
        <v>0</v>
      </c>
      <c r="BL319" s="19" t="s">
        <v>134</v>
      </c>
      <c r="BM319" s="217" t="s">
        <v>422</v>
      </c>
    </row>
    <row r="320" spans="1:47" s="2" customFormat="1" ht="12">
      <c r="A320" s="40"/>
      <c r="B320" s="41"/>
      <c r="C320" s="42"/>
      <c r="D320" s="219" t="s">
        <v>136</v>
      </c>
      <c r="E320" s="42"/>
      <c r="F320" s="220" t="s">
        <v>423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136</v>
      </c>
      <c r="AU320" s="19" t="s">
        <v>87</v>
      </c>
    </row>
    <row r="321" spans="1:47" s="2" customFormat="1" ht="12">
      <c r="A321" s="40"/>
      <c r="B321" s="41"/>
      <c r="C321" s="42"/>
      <c r="D321" s="224" t="s">
        <v>138</v>
      </c>
      <c r="E321" s="42"/>
      <c r="F321" s="225" t="s">
        <v>424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138</v>
      </c>
      <c r="AU321" s="19" t="s">
        <v>87</v>
      </c>
    </row>
    <row r="322" spans="1:51" s="13" customFormat="1" ht="12">
      <c r="A322" s="13"/>
      <c r="B322" s="226"/>
      <c r="C322" s="227"/>
      <c r="D322" s="219" t="s">
        <v>140</v>
      </c>
      <c r="E322" s="228" t="s">
        <v>75</v>
      </c>
      <c r="F322" s="229" t="s">
        <v>425</v>
      </c>
      <c r="G322" s="227"/>
      <c r="H322" s="230">
        <v>18.991</v>
      </c>
      <c r="I322" s="231"/>
      <c r="J322" s="227"/>
      <c r="K322" s="227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140</v>
      </c>
      <c r="AU322" s="236" t="s">
        <v>87</v>
      </c>
      <c r="AV322" s="13" t="s">
        <v>87</v>
      </c>
      <c r="AW322" s="13" t="s">
        <v>38</v>
      </c>
      <c r="AX322" s="13" t="s">
        <v>77</v>
      </c>
      <c r="AY322" s="236" t="s">
        <v>127</v>
      </c>
    </row>
    <row r="323" spans="1:51" s="16" customFormat="1" ht="12">
      <c r="A323" s="16"/>
      <c r="B323" s="258"/>
      <c r="C323" s="259"/>
      <c r="D323" s="219" t="s">
        <v>140</v>
      </c>
      <c r="E323" s="260" t="s">
        <v>75</v>
      </c>
      <c r="F323" s="261" t="s">
        <v>305</v>
      </c>
      <c r="G323" s="259"/>
      <c r="H323" s="262">
        <v>18.991</v>
      </c>
      <c r="I323" s="263"/>
      <c r="J323" s="259"/>
      <c r="K323" s="259"/>
      <c r="L323" s="264"/>
      <c r="M323" s="265"/>
      <c r="N323" s="266"/>
      <c r="O323" s="266"/>
      <c r="P323" s="266"/>
      <c r="Q323" s="266"/>
      <c r="R323" s="266"/>
      <c r="S323" s="266"/>
      <c r="T323" s="267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T323" s="268" t="s">
        <v>140</v>
      </c>
      <c r="AU323" s="268" t="s">
        <v>87</v>
      </c>
      <c r="AV323" s="16" t="s">
        <v>134</v>
      </c>
      <c r="AW323" s="16" t="s">
        <v>38</v>
      </c>
      <c r="AX323" s="16" t="s">
        <v>85</v>
      </c>
      <c r="AY323" s="268" t="s">
        <v>127</v>
      </c>
    </row>
    <row r="324" spans="1:63" s="12" customFormat="1" ht="22.8" customHeight="1">
      <c r="A324" s="12"/>
      <c r="B324" s="190"/>
      <c r="C324" s="191"/>
      <c r="D324" s="192" t="s">
        <v>76</v>
      </c>
      <c r="E324" s="204" t="s">
        <v>163</v>
      </c>
      <c r="F324" s="204" t="s">
        <v>426</v>
      </c>
      <c r="G324" s="191"/>
      <c r="H324" s="191"/>
      <c r="I324" s="194"/>
      <c r="J324" s="205">
        <f>BK324</f>
        <v>0</v>
      </c>
      <c r="K324" s="191"/>
      <c r="L324" s="196"/>
      <c r="M324" s="197"/>
      <c r="N324" s="198"/>
      <c r="O324" s="198"/>
      <c r="P324" s="199">
        <f>SUM(P325:P366)</f>
        <v>0</v>
      </c>
      <c r="Q324" s="198"/>
      <c r="R324" s="199">
        <f>SUM(R325:R366)</f>
        <v>24.17292</v>
      </c>
      <c r="S324" s="198"/>
      <c r="T324" s="200">
        <f>SUM(T325:T366)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1" t="s">
        <v>85</v>
      </c>
      <c r="AT324" s="202" t="s">
        <v>76</v>
      </c>
      <c r="AU324" s="202" t="s">
        <v>85</v>
      </c>
      <c r="AY324" s="201" t="s">
        <v>127</v>
      </c>
      <c r="BK324" s="203">
        <f>SUM(BK325:BK366)</f>
        <v>0</v>
      </c>
    </row>
    <row r="325" spans="1:65" s="2" customFormat="1" ht="16.5" customHeight="1">
      <c r="A325" s="40"/>
      <c r="B325" s="41"/>
      <c r="C325" s="206" t="s">
        <v>427</v>
      </c>
      <c r="D325" s="206" t="s">
        <v>129</v>
      </c>
      <c r="E325" s="207" t="s">
        <v>428</v>
      </c>
      <c r="F325" s="208" t="s">
        <v>429</v>
      </c>
      <c r="G325" s="209" t="s">
        <v>132</v>
      </c>
      <c r="H325" s="210">
        <v>57.7</v>
      </c>
      <c r="I325" s="211"/>
      <c r="J325" s="212">
        <f>ROUND(I325*H325,2)</f>
        <v>0</v>
      </c>
      <c r="K325" s="208" t="s">
        <v>133</v>
      </c>
      <c r="L325" s="46"/>
      <c r="M325" s="213" t="s">
        <v>75</v>
      </c>
      <c r="N325" s="214" t="s">
        <v>47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134</v>
      </c>
      <c r="AT325" s="217" t="s">
        <v>129</v>
      </c>
      <c r="AU325" s="217" t="s">
        <v>87</v>
      </c>
      <c r="AY325" s="19" t="s">
        <v>127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85</v>
      </c>
      <c r="BK325" s="218">
        <f>ROUND(I325*H325,2)</f>
        <v>0</v>
      </c>
      <c r="BL325" s="19" t="s">
        <v>134</v>
      </c>
      <c r="BM325" s="217" t="s">
        <v>430</v>
      </c>
    </row>
    <row r="326" spans="1:47" s="2" customFormat="1" ht="12">
      <c r="A326" s="40"/>
      <c r="B326" s="41"/>
      <c r="C326" s="42"/>
      <c r="D326" s="219" t="s">
        <v>136</v>
      </c>
      <c r="E326" s="42"/>
      <c r="F326" s="220" t="s">
        <v>431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136</v>
      </c>
      <c r="AU326" s="19" t="s">
        <v>87</v>
      </c>
    </row>
    <row r="327" spans="1:47" s="2" customFormat="1" ht="12">
      <c r="A327" s="40"/>
      <c r="B327" s="41"/>
      <c r="C327" s="42"/>
      <c r="D327" s="224" t="s">
        <v>138</v>
      </c>
      <c r="E327" s="42"/>
      <c r="F327" s="225" t="s">
        <v>432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138</v>
      </c>
      <c r="AU327" s="19" t="s">
        <v>87</v>
      </c>
    </row>
    <row r="328" spans="1:51" s="13" customFormat="1" ht="12">
      <c r="A328" s="13"/>
      <c r="B328" s="226"/>
      <c r="C328" s="227"/>
      <c r="D328" s="219" t="s">
        <v>140</v>
      </c>
      <c r="E328" s="228" t="s">
        <v>75</v>
      </c>
      <c r="F328" s="229" t="s">
        <v>141</v>
      </c>
      <c r="G328" s="227"/>
      <c r="H328" s="230">
        <v>52.3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140</v>
      </c>
      <c r="AU328" s="236" t="s">
        <v>87</v>
      </c>
      <c r="AV328" s="13" t="s">
        <v>87</v>
      </c>
      <c r="AW328" s="13" t="s">
        <v>38</v>
      </c>
      <c r="AX328" s="13" t="s">
        <v>77</v>
      </c>
      <c r="AY328" s="236" t="s">
        <v>127</v>
      </c>
    </row>
    <row r="329" spans="1:51" s="13" customFormat="1" ht="12">
      <c r="A329" s="13"/>
      <c r="B329" s="226"/>
      <c r="C329" s="227"/>
      <c r="D329" s="219" t="s">
        <v>140</v>
      </c>
      <c r="E329" s="228" t="s">
        <v>75</v>
      </c>
      <c r="F329" s="229" t="s">
        <v>142</v>
      </c>
      <c r="G329" s="227"/>
      <c r="H329" s="230">
        <v>5.4</v>
      </c>
      <c r="I329" s="231"/>
      <c r="J329" s="227"/>
      <c r="K329" s="227"/>
      <c r="L329" s="232"/>
      <c r="M329" s="233"/>
      <c r="N329" s="234"/>
      <c r="O329" s="234"/>
      <c r="P329" s="234"/>
      <c r="Q329" s="234"/>
      <c r="R329" s="234"/>
      <c r="S329" s="234"/>
      <c r="T329" s="23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6" t="s">
        <v>140</v>
      </c>
      <c r="AU329" s="236" t="s">
        <v>87</v>
      </c>
      <c r="AV329" s="13" t="s">
        <v>87</v>
      </c>
      <c r="AW329" s="13" t="s">
        <v>38</v>
      </c>
      <c r="AX329" s="13" t="s">
        <v>77</v>
      </c>
      <c r="AY329" s="236" t="s">
        <v>127</v>
      </c>
    </row>
    <row r="330" spans="1:51" s="14" customFormat="1" ht="12">
      <c r="A330" s="14"/>
      <c r="B330" s="237"/>
      <c r="C330" s="238"/>
      <c r="D330" s="219" t="s">
        <v>140</v>
      </c>
      <c r="E330" s="239" t="s">
        <v>75</v>
      </c>
      <c r="F330" s="240" t="s">
        <v>143</v>
      </c>
      <c r="G330" s="238"/>
      <c r="H330" s="241">
        <v>57.699999999999996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140</v>
      </c>
      <c r="AU330" s="247" t="s">
        <v>87</v>
      </c>
      <c r="AV330" s="14" t="s">
        <v>144</v>
      </c>
      <c r="AW330" s="14" t="s">
        <v>38</v>
      </c>
      <c r="AX330" s="14" t="s">
        <v>85</v>
      </c>
      <c r="AY330" s="247" t="s">
        <v>127</v>
      </c>
    </row>
    <row r="331" spans="1:65" s="2" customFormat="1" ht="16.5" customHeight="1">
      <c r="A331" s="40"/>
      <c r="B331" s="41"/>
      <c r="C331" s="206" t="s">
        <v>433</v>
      </c>
      <c r="D331" s="206" t="s">
        <v>129</v>
      </c>
      <c r="E331" s="207" t="s">
        <v>434</v>
      </c>
      <c r="F331" s="208" t="s">
        <v>435</v>
      </c>
      <c r="G331" s="209" t="s">
        <v>132</v>
      </c>
      <c r="H331" s="210">
        <v>5.4</v>
      </c>
      <c r="I331" s="211"/>
      <c r="J331" s="212">
        <f>ROUND(I331*H331,2)</f>
        <v>0</v>
      </c>
      <c r="K331" s="208" t="s">
        <v>133</v>
      </c>
      <c r="L331" s="46"/>
      <c r="M331" s="213" t="s">
        <v>75</v>
      </c>
      <c r="N331" s="214" t="s">
        <v>47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134</v>
      </c>
      <c r="AT331" s="217" t="s">
        <v>129</v>
      </c>
      <c r="AU331" s="217" t="s">
        <v>87</v>
      </c>
      <c r="AY331" s="19" t="s">
        <v>127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85</v>
      </c>
      <c r="BK331" s="218">
        <f>ROUND(I331*H331,2)</f>
        <v>0</v>
      </c>
      <c r="BL331" s="19" t="s">
        <v>134</v>
      </c>
      <c r="BM331" s="217" t="s">
        <v>436</v>
      </c>
    </row>
    <row r="332" spans="1:47" s="2" customFormat="1" ht="12">
      <c r="A332" s="40"/>
      <c r="B332" s="41"/>
      <c r="C332" s="42"/>
      <c r="D332" s="219" t="s">
        <v>136</v>
      </c>
      <c r="E332" s="42"/>
      <c r="F332" s="220" t="s">
        <v>437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136</v>
      </c>
      <c r="AU332" s="19" t="s">
        <v>87</v>
      </c>
    </row>
    <row r="333" spans="1:47" s="2" customFormat="1" ht="12">
      <c r="A333" s="40"/>
      <c r="B333" s="41"/>
      <c r="C333" s="42"/>
      <c r="D333" s="224" t="s">
        <v>138</v>
      </c>
      <c r="E333" s="42"/>
      <c r="F333" s="225" t="s">
        <v>438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138</v>
      </c>
      <c r="AU333" s="19" t="s">
        <v>87</v>
      </c>
    </row>
    <row r="334" spans="1:51" s="13" customFormat="1" ht="12">
      <c r="A334" s="13"/>
      <c r="B334" s="226"/>
      <c r="C334" s="227"/>
      <c r="D334" s="219" t="s">
        <v>140</v>
      </c>
      <c r="E334" s="228" t="s">
        <v>75</v>
      </c>
      <c r="F334" s="229" t="s">
        <v>142</v>
      </c>
      <c r="G334" s="227"/>
      <c r="H334" s="230">
        <v>5.4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6" t="s">
        <v>140</v>
      </c>
      <c r="AU334" s="236" t="s">
        <v>87</v>
      </c>
      <c r="AV334" s="13" t="s">
        <v>87</v>
      </c>
      <c r="AW334" s="13" t="s">
        <v>38</v>
      </c>
      <c r="AX334" s="13" t="s">
        <v>85</v>
      </c>
      <c r="AY334" s="236" t="s">
        <v>127</v>
      </c>
    </row>
    <row r="335" spans="1:65" s="2" customFormat="1" ht="16.5" customHeight="1">
      <c r="A335" s="40"/>
      <c r="B335" s="41"/>
      <c r="C335" s="206" t="s">
        <v>439</v>
      </c>
      <c r="D335" s="206" t="s">
        <v>129</v>
      </c>
      <c r="E335" s="207" t="s">
        <v>440</v>
      </c>
      <c r="F335" s="208" t="s">
        <v>441</v>
      </c>
      <c r="G335" s="209" t="s">
        <v>132</v>
      </c>
      <c r="H335" s="210">
        <v>52.3</v>
      </c>
      <c r="I335" s="211"/>
      <c r="J335" s="212">
        <f>ROUND(I335*H335,2)</f>
        <v>0</v>
      </c>
      <c r="K335" s="208" t="s">
        <v>133</v>
      </c>
      <c r="L335" s="46"/>
      <c r="M335" s="213" t="s">
        <v>75</v>
      </c>
      <c r="N335" s="214" t="s">
        <v>47</v>
      </c>
      <c r="O335" s="86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134</v>
      </c>
      <c r="AT335" s="217" t="s">
        <v>129</v>
      </c>
      <c r="AU335" s="217" t="s">
        <v>87</v>
      </c>
      <c r="AY335" s="19" t="s">
        <v>127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85</v>
      </c>
      <c r="BK335" s="218">
        <f>ROUND(I335*H335,2)</f>
        <v>0</v>
      </c>
      <c r="BL335" s="19" t="s">
        <v>134</v>
      </c>
      <c r="BM335" s="217" t="s">
        <v>442</v>
      </c>
    </row>
    <row r="336" spans="1:47" s="2" customFormat="1" ht="12">
      <c r="A336" s="40"/>
      <c r="B336" s="41"/>
      <c r="C336" s="42"/>
      <c r="D336" s="219" t="s">
        <v>136</v>
      </c>
      <c r="E336" s="42"/>
      <c r="F336" s="220" t="s">
        <v>443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136</v>
      </c>
      <c r="AU336" s="19" t="s">
        <v>87</v>
      </c>
    </row>
    <row r="337" spans="1:47" s="2" customFormat="1" ht="12">
      <c r="A337" s="40"/>
      <c r="B337" s="41"/>
      <c r="C337" s="42"/>
      <c r="D337" s="224" t="s">
        <v>138</v>
      </c>
      <c r="E337" s="42"/>
      <c r="F337" s="225" t="s">
        <v>444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138</v>
      </c>
      <c r="AU337" s="19" t="s">
        <v>87</v>
      </c>
    </row>
    <row r="338" spans="1:51" s="13" customFormat="1" ht="12">
      <c r="A338" s="13"/>
      <c r="B338" s="226"/>
      <c r="C338" s="227"/>
      <c r="D338" s="219" t="s">
        <v>140</v>
      </c>
      <c r="E338" s="228" t="s">
        <v>75</v>
      </c>
      <c r="F338" s="229" t="s">
        <v>141</v>
      </c>
      <c r="G338" s="227"/>
      <c r="H338" s="230">
        <v>52.3</v>
      </c>
      <c r="I338" s="231"/>
      <c r="J338" s="227"/>
      <c r="K338" s="227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140</v>
      </c>
      <c r="AU338" s="236" t="s">
        <v>87</v>
      </c>
      <c r="AV338" s="13" t="s">
        <v>87</v>
      </c>
      <c r="AW338" s="13" t="s">
        <v>38</v>
      </c>
      <c r="AX338" s="13" t="s">
        <v>77</v>
      </c>
      <c r="AY338" s="236" t="s">
        <v>127</v>
      </c>
    </row>
    <row r="339" spans="1:51" s="14" customFormat="1" ht="12">
      <c r="A339" s="14"/>
      <c r="B339" s="237"/>
      <c r="C339" s="238"/>
      <c r="D339" s="219" t="s">
        <v>140</v>
      </c>
      <c r="E339" s="239" t="s">
        <v>75</v>
      </c>
      <c r="F339" s="240" t="s">
        <v>143</v>
      </c>
      <c r="G339" s="238"/>
      <c r="H339" s="241">
        <v>52.3</v>
      </c>
      <c r="I339" s="242"/>
      <c r="J339" s="238"/>
      <c r="K339" s="238"/>
      <c r="L339" s="243"/>
      <c r="M339" s="244"/>
      <c r="N339" s="245"/>
      <c r="O339" s="245"/>
      <c r="P339" s="245"/>
      <c r="Q339" s="245"/>
      <c r="R339" s="245"/>
      <c r="S339" s="245"/>
      <c r="T339" s="24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7" t="s">
        <v>140</v>
      </c>
      <c r="AU339" s="247" t="s">
        <v>87</v>
      </c>
      <c r="AV339" s="14" t="s">
        <v>144</v>
      </c>
      <c r="AW339" s="14" t="s">
        <v>38</v>
      </c>
      <c r="AX339" s="14" t="s">
        <v>85</v>
      </c>
      <c r="AY339" s="247" t="s">
        <v>127</v>
      </c>
    </row>
    <row r="340" spans="1:65" s="2" customFormat="1" ht="16.5" customHeight="1">
      <c r="A340" s="40"/>
      <c r="B340" s="41"/>
      <c r="C340" s="206" t="s">
        <v>445</v>
      </c>
      <c r="D340" s="206" t="s">
        <v>129</v>
      </c>
      <c r="E340" s="207" t="s">
        <v>446</v>
      </c>
      <c r="F340" s="208" t="s">
        <v>447</v>
      </c>
      <c r="G340" s="209" t="s">
        <v>132</v>
      </c>
      <c r="H340" s="210">
        <v>124.4</v>
      </c>
      <c r="I340" s="211"/>
      <c r="J340" s="212">
        <f>ROUND(I340*H340,2)</f>
        <v>0</v>
      </c>
      <c r="K340" s="208" t="s">
        <v>133</v>
      </c>
      <c r="L340" s="46"/>
      <c r="M340" s="213" t="s">
        <v>75</v>
      </c>
      <c r="N340" s="214" t="s">
        <v>47</v>
      </c>
      <c r="O340" s="86"/>
      <c r="P340" s="215">
        <f>O340*H340</f>
        <v>0</v>
      </c>
      <c r="Q340" s="215">
        <v>0</v>
      </c>
      <c r="R340" s="215">
        <f>Q340*H340</f>
        <v>0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134</v>
      </c>
      <c r="AT340" s="217" t="s">
        <v>129</v>
      </c>
      <c r="AU340" s="217" t="s">
        <v>87</v>
      </c>
      <c r="AY340" s="19" t="s">
        <v>127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85</v>
      </c>
      <c r="BK340" s="218">
        <f>ROUND(I340*H340,2)</f>
        <v>0</v>
      </c>
      <c r="BL340" s="19" t="s">
        <v>134</v>
      </c>
      <c r="BM340" s="217" t="s">
        <v>448</v>
      </c>
    </row>
    <row r="341" spans="1:47" s="2" customFormat="1" ht="12">
      <c r="A341" s="40"/>
      <c r="B341" s="41"/>
      <c r="C341" s="42"/>
      <c r="D341" s="219" t="s">
        <v>136</v>
      </c>
      <c r="E341" s="42"/>
      <c r="F341" s="220" t="s">
        <v>449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136</v>
      </c>
      <c r="AU341" s="19" t="s">
        <v>87</v>
      </c>
    </row>
    <row r="342" spans="1:47" s="2" customFormat="1" ht="12">
      <c r="A342" s="40"/>
      <c r="B342" s="41"/>
      <c r="C342" s="42"/>
      <c r="D342" s="224" t="s">
        <v>138</v>
      </c>
      <c r="E342" s="42"/>
      <c r="F342" s="225" t="s">
        <v>450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138</v>
      </c>
      <c r="AU342" s="19" t="s">
        <v>87</v>
      </c>
    </row>
    <row r="343" spans="1:51" s="13" customFormat="1" ht="12">
      <c r="A343" s="13"/>
      <c r="B343" s="226"/>
      <c r="C343" s="227"/>
      <c r="D343" s="219" t="s">
        <v>140</v>
      </c>
      <c r="E343" s="228" t="s">
        <v>75</v>
      </c>
      <c r="F343" s="229" t="s">
        <v>150</v>
      </c>
      <c r="G343" s="227"/>
      <c r="H343" s="230">
        <v>113.6</v>
      </c>
      <c r="I343" s="231"/>
      <c r="J343" s="227"/>
      <c r="K343" s="227"/>
      <c r="L343" s="232"/>
      <c r="M343" s="233"/>
      <c r="N343" s="234"/>
      <c r="O343" s="234"/>
      <c r="P343" s="234"/>
      <c r="Q343" s="234"/>
      <c r="R343" s="234"/>
      <c r="S343" s="234"/>
      <c r="T343" s="23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6" t="s">
        <v>140</v>
      </c>
      <c r="AU343" s="236" t="s">
        <v>87</v>
      </c>
      <c r="AV343" s="13" t="s">
        <v>87</v>
      </c>
      <c r="AW343" s="13" t="s">
        <v>38</v>
      </c>
      <c r="AX343" s="13" t="s">
        <v>77</v>
      </c>
      <c r="AY343" s="236" t="s">
        <v>127</v>
      </c>
    </row>
    <row r="344" spans="1:51" s="13" customFormat="1" ht="12">
      <c r="A344" s="13"/>
      <c r="B344" s="226"/>
      <c r="C344" s="227"/>
      <c r="D344" s="219" t="s">
        <v>140</v>
      </c>
      <c r="E344" s="228" t="s">
        <v>75</v>
      </c>
      <c r="F344" s="229" t="s">
        <v>451</v>
      </c>
      <c r="G344" s="227"/>
      <c r="H344" s="230">
        <v>10.8</v>
      </c>
      <c r="I344" s="231"/>
      <c r="J344" s="227"/>
      <c r="K344" s="227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140</v>
      </c>
      <c r="AU344" s="236" t="s">
        <v>87</v>
      </c>
      <c r="AV344" s="13" t="s">
        <v>87</v>
      </c>
      <c r="AW344" s="13" t="s">
        <v>38</v>
      </c>
      <c r="AX344" s="13" t="s">
        <v>77</v>
      </c>
      <c r="AY344" s="236" t="s">
        <v>127</v>
      </c>
    </row>
    <row r="345" spans="1:51" s="14" customFormat="1" ht="12">
      <c r="A345" s="14"/>
      <c r="B345" s="237"/>
      <c r="C345" s="238"/>
      <c r="D345" s="219" t="s">
        <v>140</v>
      </c>
      <c r="E345" s="239" t="s">
        <v>75</v>
      </c>
      <c r="F345" s="240" t="s">
        <v>143</v>
      </c>
      <c r="G345" s="238"/>
      <c r="H345" s="241">
        <v>124.39999999999999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7" t="s">
        <v>140</v>
      </c>
      <c r="AU345" s="247" t="s">
        <v>87</v>
      </c>
      <c r="AV345" s="14" t="s">
        <v>144</v>
      </c>
      <c r="AW345" s="14" t="s">
        <v>38</v>
      </c>
      <c r="AX345" s="14" t="s">
        <v>85</v>
      </c>
      <c r="AY345" s="247" t="s">
        <v>127</v>
      </c>
    </row>
    <row r="346" spans="1:65" s="2" customFormat="1" ht="21.75" customHeight="1">
      <c r="A346" s="40"/>
      <c r="B346" s="41"/>
      <c r="C346" s="206" t="s">
        <v>452</v>
      </c>
      <c r="D346" s="206" t="s">
        <v>129</v>
      </c>
      <c r="E346" s="207" t="s">
        <v>453</v>
      </c>
      <c r="F346" s="208" t="s">
        <v>454</v>
      </c>
      <c r="G346" s="209" t="s">
        <v>132</v>
      </c>
      <c r="H346" s="210">
        <v>113.6</v>
      </c>
      <c r="I346" s="211"/>
      <c r="J346" s="212">
        <f>ROUND(I346*H346,2)</f>
        <v>0</v>
      </c>
      <c r="K346" s="208" t="s">
        <v>133</v>
      </c>
      <c r="L346" s="46"/>
      <c r="M346" s="213" t="s">
        <v>75</v>
      </c>
      <c r="N346" s="214" t="s">
        <v>47</v>
      </c>
      <c r="O346" s="86"/>
      <c r="P346" s="215">
        <f>O346*H346</f>
        <v>0</v>
      </c>
      <c r="Q346" s="215">
        <v>0</v>
      </c>
      <c r="R346" s="215">
        <f>Q346*H346</f>
        <v>0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134</v>
      </c>
      <c r="AT346" s="217" t="s">
        <v>129</v>
      </c>
      <c r="AU346" s="217" t="s">
        <v>87</v>
      </c>
      <c r="AY346" s="19" t="s">
        <v>127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85</v>
      </c>
      <c r="BK346" s="218">
        <f>ROUND(I346*H346,2)</f>
        <v>0</v>
      </c>
      <c r="BL346" s="19" t="s">
        <v>134</v>
      </c>
      <c r="BM346" s="217" t="s">
        <v>455</v>
      </c>
    </row>
    <row r="347" spans="1:47" s="2" customFormat="1" ht="12">
      <c r="A347" s="40"/>
      <c r="B347" s="41"/>
      <c r="C347" s="42"/>
      <c r="D347" s="219" t="s">
        <v>136</v>
      </c>
      <c r="E347" s="42"/>
      <c r="F347" s="220" t="s">
        <v>456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136</v>
      </c>
      <c r="AU347" s="19" t="s">
        <v>87</v>
      </c>
    </row>
    <row r="348" spans="1:47" s="2" customFormat="1" ht="12">
      <c r="A348" s="40"/>
      <c r="B348" s="41"/>
      <c r="C348" s="42"/>
      <c r="D348" s="224" t="s">
        <v>138</v>
      </c>
      <c r="E348" s="42"/>
      <c r="F348" s="225" t="s">
        <v>457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138</v>
      </c>
      <c r="AU348" s="19" t="s">
        <v>87</v>
      </c>
    </row>
    <row r="349" spans="1:51" s="13" customFormat="1" ht="12">
      <c r="A349" s="13"/>
      <c r="B349" s="226"/>
      <c r="C349" s="227"/>
      <c r="D349" s="219" t="s">
        <v>140</v>
      </c>
      <c r="E349" s="228" t="s">
        <v>75</v>
      </c>
      <c r="F349" s="229" t="s">
        <v>150</v>
      </c>
      <c r="G349" s="227"/>
      <c r="H349" s="230">
        <v>113.6</v>
      </c>
      <c r="I349" s="231"/>
      <c r="J349" s="227"/>
      <c r="K349" s="227"/>
      <c r="L349" s="232"/>
      <c r="M349" s="233"/>
      <c r="N349" s="234"/>
      <c r="O349" s="234"/>
      <c r="P349" s="234"/>
      <c r="Q349" s="234"/>
      <c r="R349" s="234"/>
      <c r="S349" s="234"/>
      <c r="T349" s="23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6" t="s">
        <v>140</v>
      </c>
      <c r="AU349" s="236" t="s">
        <v>87</v>
      </c>
      <c r="AV349" s="13" t="s">
        <v>87</v>
      </c>
      <c r="AW349" s="13" t="s">
        <v>38</v>
      </c>
      <c r="AX349" s="13" t="s">
        <v>77</v>
      </c>
      <c r="AY349" s="236" t="s">
        <v>127</v>
      </c>
    </row>
    <row r="350" spans="1:51" s="14" customFormat="1" ht="12">
      <c r="A350" s="14"/>
      <c r="B350" s="237"/>
      <c r="C350" s="238"/>
      <c r="D350" s="219" t="s">
        <v>140</v>
      </c>
      <c r="E350" s="239" t="s">
        <v>75</v>
      </c>
      <c r="F350" s="240" t="s">
        <v>143</v>
      </c>
      <c r="G350" s="238"/>
      <c r="H350" s="241">
        <v>113.6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140</v>
      </c>
      <c r="AU350" s="247" t="s">
        <v>87</v>
      </c>
      <c r="AV350" s="14" t="s">
        <v>144</v>
      </c>
      <c r="AW350" s="14" t="s">
        <v>38</v>
      </c>
      <c r="AX350" s="14" t="s">
        <v>85</v>
      </c>
      <c r="AY350" s="247" t="s">
        <v>127</v>
      </c>
    </row>
    <row r="351" spans="1:65" s="2" customFormat="1" ht="16.5" customHeight="1">
      <c r="A351" s="40"/>
      <c r="B351" s="41"/>
      <c r="C351" s="206" t="s">
        <v>458</v>
      </c>
      <c r="D351" s="206" t="s">
        <v>129</v>
      </c>
      <c r="E351" s="207" t="s">
        <v>459</v>
      </c>
      <c r="F351" s="208" t="s">
        <v>460</v>
      </c>
      <c r="G351" s="209" t="s">
        <v>132</v>
      </c>
      <c r="H351" s="210">
        <v>10.8</v>
      </c>
      <c r="I351" s="211"/>
      <c r="J351" s="212">
        <f>ROUND(I351*H351,2)</f>
        <v>0</v>
      </c>
      <c r="K351" s="208" t="s">
        <v>133</v>
      </c>
      <c r="L351" s="46"/>
      <c r="M351" s="213" t="s">
        <v>75</v>
      </c>
      <c r="N351" s="214" t="s">
        <v>47</v>
      </c>
      <c r="O351" s="86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134</v>
      </c>
      <c r="AT351" s="217" t="s">
        <v>129</v>
      </c>
      <c r="AU351" s="217" t="s">
        <v>87</v>
      </c>
      <c r="AY351" s="19" t="s">
        <v>127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85</v>
      </c>
      <c r="BK351" s="218">
        <f>ROUND(I351*H351,2)</f>
        <v>0</v>
      </c>
      <c r="BL351" s="19" t="s">
        <v>134</v>
      </c>
      <c r="BM351" s="217" t="s">
        <v>461</v>
      </c>
    </row>
    <row r="352" spans="1:47" s="2" customFormat="1" ht="12">
      <c r="A352" s="40"/>
      <c r="B352" s="41"/>
      <c r="C352" s="42"/>
      <c r="D352" s="219" t="s">
        <v>136</v>
      </c>
      <c r="E352" s="42"/>
      <c r="F352" s="220" t="s">
        <v>462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136</v>
      </c>
      <c r="AU352" s="19" t="s">
        <v>87</v>
      </c>
    </row>
    <row r="353" spans="1:47" s="2" customFormat="1" ht="12">
      <c r="A353" s="40"/>
      <c r="B353" s="41"/>
      <c r="C353" s="42"/>
      <c r="D353" s="224" t="s">
        <v>138</v>
      </c>
      <c r="E353" s="42"/>
      <c r="F353" s="225" t="s">
        <v>463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138</v>
      </c>
      <c r="AU353" s="19" t="s">
        <v>87</v>
      </c>
    </row>
    <row r="354" spans="1:51" s="13" customFormat="1" ht="12">
      <c r="A354" s="13"/>
      <c r="B354" s="226"/>
      <c r="C354" s="227"/>
      <c r="D354" s="219" t="s">
        <v>140</v>
      </c>
      <c r="E354" s="228" t="s">
        <v>75</v>
      </c>
      <c r="F354" s="229" t="s">
        <v>451</v>
      </c>
      <c r="G354" s="227"/>
      <c r="H354" s="230">
        <v>10.8</v>
      </c>
      <c r="I354" s="231"/>
      <c r="J354" s="227"/>
      <c r="K354" s="227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140</v>
      </c>
      <c r="AU354" s="236" t="s">
        <v>87</v>
      </c>
      <c r="AV354" s="13" t="s">
        <v>87</v>
      </c>
      <c r="AW354" s="13" t="s">
        <v>38</v>
      </c>
      <c r="AX354" s="13" t="s">
        <v>85</v>
      </c>
      <c r="AY354" s="236" t="s">
        <v>127</v>
      </c>
    </row>
    <row r="355" spans="1:65" s="2" customFormat="1" ht="16.5" customHeight="1">
      <c r="A355" s="40"/>
      <c r="B355" s="41"/>
      <c r="C355" s="206" t="s">
        <v>464</v>
      </c>
      <c r="D355" s="206" t="s">
        <v>129</v>
      </c>
      <c r="E355" s="207" t="s">
        <v>465</v>
      </c>
      <c r="F355" s="208" t="s">
        <v>466</v>
      </c>
      <c r="G355" s="209" t="s">
        <v>132</v>
      </c>
      <c r="H355" s="210">
        <v>52.3</v>
      </c>
      <c r="I355" s="211"/>
      <c r="J355" s="212">
        <f>ROUND(I355*H355,2)</f>
        <v>0</v>
      </c>
      <c r="K355" s="208" t="s">
        <v>133</v>
      </c>
      <c r="L355" s="46"/>
      <c r="M355" s="213" t="s">
        <v>75</v>
      </c>
      <c r="N355" s="214" t="s">
        <v>47</v>
      </c>
      <c r="O355" s="86"/>
      <c r="P355" s="215">
        <f>O355*H355</f>
        <v>0</v>
      </c>
      <c r="Q355" s="215">
        <v>0</v>
      </c>
      <c r="R355" s="215">
        <f>Q355*H355</f>
        <v>0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134</v>
      </c>
      <c r="AT355" s="217" t="s">
        <v>129</v>
      </c>
      <c r="AU355" s="217" t="s">
        <v>87</v>
      </c>
      <c r="AY355" s="19" t="s">
        <v>127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85</v>
      </c>
      <c r="BK355" s="218">
        <f>ROUND(I355*H355,2)</f>
        <v>0</v>
      </c>
      <c r="BL355" s="19" t="s">
        <v>134</v>
      </c>
      <c r="BM355" s="217" t="s">
        <v>467</v>
      </c>
    </row>
    <row r="356" spans="1:47" s="2" customFormat="1" ht="12">
      <c r="A356" s="40"/>
      <c r="B356" s="41"/>
      <c r="C356" s="42"/>
      <c r="D356" s="219" t="s">
        <v>136</v>
      </c>
      <c r="E356" s="42"/>
      <c r="F356" s="220" t="s">
        <v>468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136</v>
      </c>
      <c r="AU356" s="19" t="s">
        <v>87</v>
      </c>
    </row>
    <row r="357" spans="1:47" s="2" customFormat="1" ht="12">
      <c r="A357" s="40"/>
      <c r="B357" s="41"/>
      <c r="C357" s="42"/>
      <c r="D357" s="224" t="s">
        <v>138</v>
      </c>
      <c r="E357" s="42"/>
      <c r="F357" s="225" t="s">
        <v>469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138</v>
      </c>
      <c r="AU357" s="19" t="s">
        <v>87</v>
      </c>
    </row>
    <row r="358" spans="1:51" s="13" customFormat="1" ht="12">
      <c r="A358" s="13"/>
      <c r="B358" s="226"/>
      <c r="C358" s="227"/>
      <c r="D358" s="219" t="s">
        <v>140</v>
      </c>
      <c r="E358" s="228" t="s">
        <v>75</v>
      </c>
      <c r="F358" s="229" t="s">
        <v>141</v>
      </c>
      <c r="G358" s="227"/>
      <c r="H358" s="230">
        <v>52.3</v>
      </c>
      <c r="I358" s="231"/>
      <c r="J358" s="227"/>
      <c r="K358" s="227"/>
      <c r="L358" s="232"/>
      <c r="M358" s="233"/>
      <c r="N358" s="234"/>
      <c r="O358" s="234"/>
      <c r="P358" s="234"/>
      <c r="Q358" s="234"/>
      <c r="R358" s="234"/>
      <c r="S358" s="234"/>
      <c r="T358" s="23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6" t="s">
        <v>140</v>
      </c>
      <c r="AU358" s="236" t="s">
        <v>87</v>
      </c>
      <c r="AV358" s="13" t="s">
        <v>87</v>
      </c>
      <c r="AW358" s="13" t="s">
        <v>38</v>
      </c>
      <c r="AX358" s="13" t="s">
        <v>77</v>
      </c>
      <c r="AY358" s="236" t="s">
        <v>127</v>
      </c>
    </row>
    <row r="359" spans="1:51" s="14" customFormat="1" ht="12">
      <c r="A359" s="14"/>
      <c r="B359" s="237"/>
      <c r="C359" s="238"/>
      <c r="D359" s="219" t="s">
        <v>140</v>
      </c>
      <c r="E359" s="239" t="s">
        <v>75</v>
      </c>
      <c r="F359" s="240" t="s">
        <v>143</v>
      </c>
      <c r="G359" s="238"/>
      <c r="H359" s="241">
        <v>52.3</v>
      </c>
      <c r="I359" s="242"/>
      <c r="J359" s="238"/>
      <c r="K359" s="238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140</v>
      </c>
      <c r="AU359" s="247" t="s">
        <v>87</v>
      </c>
      <c r="AV359" s="14" t="s">
        <v>144</v>
      </c>
      <c r="AW359" s="14" t="s">
        <v>38</v>
      </c>
      <c r="AX359" s="14" t="s">
        <v>85</v>
      </c>
      <c r="AY359" s="247" t="s">
        <v>127</v>
      </c>
    </row>
    <row r="360" spans="1:65" s="2" customFormat="1" ht="16.5" customHeight="1">
      <c r="A360" s="40"/>
      <c r="B360" s="41"/>
      <c r="C360" s="206" t="s">
        <v>470</v>
      </c>
      <c r="D360" s="206" t="s">
        <v>129</v>
      </c>
      <c r="E360" s="207" t="s">
        <v>471</v>
      </c>
      <c r="F360" s="208" t="s">
        <v>472</v>
      </c>
      <c r="G360" s="209" t="s">
        <v>132</v>
      </c>
      <c r="H360" s="210">
        <v>36</v>
      </c>
      <c r="I360" s="211"/>
      <c r="J360" s="212">
        <f>ROUND(I360*H360,2)</f>
        <v>0</v>
      </c>
      <c r="K360" s="208" t="s">
        <v>133</v>
      </c>
      <c r="L360" s="46"/>
      <c r="M360" s="213" t="s">
        <v>75</v>
      </c>
      <c r="N360" s="214" t="s">
        <v>47</v>
      </c>
      <c r="O360" s="86"/>
      <c r="P360" s="215">
        <f>O360*H360</f>
        <v>0</v>
      </c>
      <c r="Q360" s="215">
        <v>0.0835</v>
      </c>
      <c r="R360" s="215">
        <f>Q360*H360</f>
        <v>3.0060000000000002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134</v>
      </c>
      <c r="AT360" s="217" t="s">
        <v>129</v>
      </c>
      <c r="AU360" s="217" t="s">
        <v>87</v>
      </c>
      <c r="AY360" s="19" t="s">
        <v>127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85</v>
      </c>
      <c r="BK360" s="218">
        <f>ROUND(I360*H360,2)</f>
        <v>0</v>
      </c>
      <c r="BL360" s="19" t="s">
        <v>134</v>
      </c>
      <c r="BM360" s="217" t="s">
        <v>473</v>
      </c>
    </row>
    <row r="361" spans="1:47" s="2" customFormat="1" ht="12">
      <c r="A361" s="40"/>
      <c r="B361" s="41"/>
      <c r="C361" s="42"/>
      <c r="D361" s="219" t="s">
        <v>136</v>
      </c>
      <c r="E361" s="42"/>
      <c r="F361" s="220" t="s">
        <v>474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136</v>
      </c>
      <c r="AU361" s="19" t="s">
        <v>87</v>
      </c>
    </row>
    <row r="362" spans="1:47" s="2" customFormat="1" ht="12">
      <c r="A362" s="40"/>
      <c r="B362" s="41"/>
      <c r="C362" s="42"/>
      <c r="D362" s="224" t="s">
        <v>138</v>
      </c>
      <c r="E362" s="42"/>
      <c r="F362" s="225" t="s">
        <v>475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138</v>
      </c>
      <c r="AU362" s="19" t="s">
        <v>87</v>
      </c>
    </row>
    <row r="363" spans="1:51" s="13" customFormat="1" ht="12">
      <c r="A363" s="13"/>
      <c r="B363" s="226"/>
      <c r="C363" s="227"/>
      <c r="D363" s="219" t="s">
        <v>140</v>
      </c>
      <c r="E363" s="228" t="s">
        <v>75</v>
      </c>
      <c r="F363" s="229" t="s">
        <v>162</v>
      </c>
      <c r="G363" s="227"/>
      <c r="H363" s="230">
        <v>36</v>
      </c>
      <c r="I363" s="231"/>
      <c r="J363" s="227"/>
      <c r="K363" s="227"/>
      <c r="L363" s="232"/>
      <c r="M363" s="233"/>
      <c r="N363" s="234"/>
      <c r="O363" s="234"/>
      <c r="P363" s="234"/>
      <c r="Q363" s="234"/>
      <c r="R363" s="234"/>
      <c r="S363" s="234"/>
      <c r="T363" s="23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6" t="s">
        <v>140</v>
      </c>
      <c r="AU363" s="236" t="s">
        <v>87</v>
      </c>
      <c r="AV363" s="13" t="s">
        <v>87</v>
      </c>
      <c r="AW363" s="13" t="s">
        <v>38</v>
      </c>
      <c r="AX363" s="13" t="s">
        <v>85</v>
      </c>
      <c r="AY363" s="236" t="s">
        <v>127</v>
      </c>
    </row>
    <row r="364" spans="1:65" s="2" customFormat="1" ht="16.5" customHeight="1">
      <c r="A364" s="40"/>
      <c r="B364" s="41"/>
      <c r="C364" s="269" t="s">
        <v>476</v>
      </c>
      <c r="D364" s="269" t="s">
        <v>308</v>
      </c>
      <c r="E364" s="270" t="s">
        <v>477</v>
      </c>
      <c r="F364" s="271" t="s">
        <v>478</v>
      </c>
      <c r="G364" s="272" t="s">
        <v>479</v>
      </c>
      <c r="H364" s="273">
        <v>10.008</v>
      </c>
      <c r="I364" s="274"/>
      <c r="J364" s="275">
        <f>ROUND(I364*H364,2)</f>
        <v>0</v>
      </c>
      <c r="K364" s="271" t="s">
        <v>133</v>
      </c>
      <c r="L364" s="276"/>
      <c r="M364" s="277" t="s">
        <v>75</v>
      </c>
      <c r="N364" s="278" t="s">
        <v>47</v>
      </c>
      <c r="O364" s="86"/>
      <c r="P364" s="215">
        <f>O364*H364</f>
        <v>0</v>
      </c>
      <c r="Q364" s="215">
        <v>2.115</v>
      </c>
      <c r="R364" s="215">
        <f>Q364*H364</f>
        <v>21.16692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183</v>
      </c>
      <c r="AT364" s="217" t="s">
        <v>308</v>
      </c>
      <c r="AU364" s="217" t="s">
        <v>87</v>
      </c>
      <c r="AY364" s="19" t="s">
        <v>127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85</v>
      </c>
      <c r="BK364" s="218">
        <f>ROUND(I364*H364,2)</f>
        <v>0</v>
      </c>
      <c r="BL364" s="19" t="s">
        <v>134</v>
      </c>
      <c r="BM364" s="217" t="s">
        <v>480</v>
      </c>
    </row>
    <row r="365" spans="1:47" s="2" customFormat="1" ht="12">
      <c r="A365" s="40"/>
      <c r="B365" s="41"/>
      <c r="C365" s="42"/>
      <c r="D365" s="219" t="s">
        <v>136</v>
      </c>
      <c r="E365" s="42"/>
      <c r="F365" s="220" t="s">
        <v>478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136</v>
      </c>
      <c r="AU365" s="19" t="s">
        <v>87</v>
      </c>
    </row>
    <row r="366" spans="1:51" s="13" customFormat="1" ht="12">
      <c r="A366" s="13"/>
      <c r="B366" s="226"/>
      <c r="C366" s="227"/>
      <c r="D366" s="219" t="s">
        <v>140</v>
      </c>
      <c r="E366" s="227"/>
      <c r="F366" s="229" t="s">
        <v>481</v>
      </c>
      <c r="G366" s="227"/>
      <c r="H366" s="230">
        <v>10.008</v>
      </c>
      <c r="I366" s="231"/>
      <c r="J366" s="227"/>
      <c r="K366" s="227"/>
      <c r="L366" s="232"/>
      <c r="M366" s="233"/>
      <c r="N366" s="234"/>
      <c r="O366" s="234"/>
      <c r="P366" s="234"/>
      <c r="Q366" s="234"/>
      <c r="R366" s="234"/>
      <c r="S366" s="234"/>
      <c r="T366" s="23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6" t="s">
        <v>140</v>
      </c>
      <c r="AU366" s="236" t="s">
        <v>87</v>
      </c>
      <c r="AV366" s="13" t="s">
        <v>87</v>
      </c>
      <c r="AW366" s="13" t="s">
        <v>4</v>
      </c>
      <c r="AX366" s="13" t="s">
        <v>85</v>
      </c>
      <c r="AY366" s="236" t="s">
        <v>127</v>
      </c>
    </row>
    <row r="367" spans="1:63" s="12" customFormat="1" ht="22.8" customHeight="1">
      <c r="A367" s="12"/>
      <c r="B367" s="190"/>
      <c r="C367" s="191"/>
      <c r="D367" s="192" t="s">
        <v>76</v>
      </c>
      <c r="E367" s="204" t="s">
        <v>183</v>
      </c>
      <c r="F367" s="204" t="s">
        <v>482</v>
      </c>
      <c r="G367" s="191"/>
      <c r="H367" s="191"/>
      <c r="I367" s="194"/>
      <c r="J367" s="205">
        <f>BK367</f>
        <v>0</v>
      </c>
      <c r="K367" s="191"/>
      <c r="L367" s="196"/>
      <c r="M367" s="197"/>
      <c r="N367" s="198"/>
      <c r="O367" s="198"/>
      <c r="P367" s="199">
        <f>SUM(P368:P401)</f>
        <v>0</v>
      </c>
      <c r="Q367" s="198"/>
      <c r="R367" s="199">
        <f>SUM(R368:R401)</f>
        <v>2.243598</v>
      </c>
      <c r="S367" s="198"/>
      <c r="T367" s="200">
        <f>SUM(T368:T401)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1" t="s">
        <v>85</v>
      </c>
      <c r="AT367" s="202" t="s">
        <v>76</v>
      </c>
      <c r="AU367" s="202" t="s">
        <v>85</v>
      </c>
      <c r="AY367" s="201" t="s">
        <v>127</v>
      </c>
      <c r="BK367" s="203">
        <f>SUM(BK368:BK401)</f>
        <v>0</v>
      </c>
    </row>
    <row r="368" spans="1:65" s="2" customFormat="1" ht="21.75" customHeight="1">
      <c r="A368" s="40"/>
      <c r="B368" s="41"/>
      <c r="C368" s="206" t="s">
        <v>483</v>
      </c>
      <c r="D368" s="206" t="s">
        <v>129</v>
      </c>
      <c r="E368" s="207" t="s">
        <v>484</v>
      </c>
      <c r="F368" s="208" t="s">
        <v>485</v>
      </c>
      <c r="G368" s="209" t="s">
        <v>171</v>
      </c>
      <c r="H368" s="210">
        <v>48.2</v>
      </c>
      <c r="I368" s="211"/>
      <c r="J368" s="212">
        <f>ROUND(I368*H368,2)</f>
        <v>0</v>
      </c>
      <c r="K368" s="208" t="s">
        <v>133</v>
      </c>
      <c r="L368" s="46"/>
      <c r="M368" s="213" t="s">
        <v>75</v>
      </c>
      <c r="N368" s="214" t="s">
        <v>47</v>
      </c>
      <c r="O368" s="86"/>
      <c r="P368" s="215">
        <f>O368*H368</f>
        <v>0</v>
      </c>
      <c r="Q368" s="215">
        <v>3E-05</v>
      </c>
      <c r="R368" s="215">
        <f>Q368*H368</f>
        <v>0.001446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134</v>
      </c>
      <c r="AT368" s="217" t="s">
        <v>129</v>
      </c>
      <c r="AU368" s="217" t="s">
        <v>87</v>
      </c>
      <c r="AY368" s="19" t="s">
        <v>127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85</v>
      </c>
      <c r="BK368" s="218">
        <f>ROUND(I368*H368,2)</f>
        <v>0</v>
      </c>
      <c r="BL368" s="19" t="s">
        <v>134</v>
      </c>
      <c r="BM368" s="217" t="s">
        <v>486</v>
      </c>
    </row>
    <row r="369" spans="1:47" s="2" customFormat="1" ht="12">
      <c r="A369" s="40"/>
      <c r="B369" s="41"/>
      <c r="C369" s="42"/>
      <c r="D369" s="219" t="s">
        <v>136</v>
      </c>
      <c r="E369" s="42"/>
      <c r="F369" s="220" t="s">
        <v>487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136</v>
      </c>
      <c r="AU369" s="19" t="s">
        <v>87</v>
      </c>
    </row>
    <row r="370" spans="1:47" s="2" customFormat="1" ht="12">
      <c r="A370" s="40"/>
      <c r="B370" s="41"/>
      <c r="C370" s="42"/>
      <c r="D370" s="224" t="s">
        <v>138</v>
      </c>
      <c r="E370" s="42"/>
      <c r="F370" s="225" t="s">
        <v>488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138</v>
      </c>
      <c r="AU370" s="19" t="s">
        <v>87</v>
      </c>
    </row>
    <row r="371" spans="1:65" s="2" customFormat="1" ht="16.5" customHeight="1">
      <c r="A371" s="40"/>
      <c r="B371" s="41"/>
      <c r="C371" s="269" t="s">
        <v>489</v>
      </c>
      <c r="D371" s="269" t="s">
        <v>308</v>
      </c>
      <c r="E371" s="270" t="s">
        <v>490</v>
      </c>
      <c r="F371" s="271" t="s">
        <v>491</v>
      </c>
      <c r="G371" s="272" t="s">
        <v>171</v>
      </c>
      <c r="H371" s="273">
        <v>48.923</v>
      </c>
      <c r="I371" s="274"/>
      <c r="J371" s="275">
        <f>ROUND(I371*H371,2)</f>
        <v>0</v>
      </c>
      <c r="K371" s="271" t="s">
        <v>133</v>
      </c>
      <c r="L371" s="276"/>
      <c r="M371" s="277" t="s">
        <v>75</v>
      </c>
      <c r="N371" s="278" t="s">
        <v>47</v>
      </c>
      <c r="O371" s="86"/>
      <c r="P371" s="215">
        <f>O371*H371</f>
        <v>0</v>
      </c>
      <c r="Q371" s="215">
        <v>0.024</v>
      </c>
      <c r="R371" s="215">
        <f>Q371*H371</f>
        <v>1.174152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183</v>
      </c>
      <c r="AT371" s="217" t="s">
        <v>308</v>
      </c>
      <c r="AU371" s="217" t="s">
        <v>87</v>
      </c>
      <c r="AY371" s="19" t="s">
        <v>127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85</v>
      </c>
      <c r="BK371" s="218">
        <f>ROUND(I371*H371,2)</f>
        <v>0</v>
      </c>
      <c r="BL371" s="19" t="s">
        <v>134</v>
      </c>
      <c r="BM371" s="217" t="s">
        <v>492</v>
      </c>
    </row>
    <row r="372" spans="1:47" s="2" customFormat="1" ht="12">
      <c r="A372" s="40"/>
      <c r="B372" s="41"/>
      <c r="C372" s="42"/>
      <c r="D372" s="219" t="s">
        <v>136</v>
      </c>
      <c r="E372" s="42"/>
      <c r="F372" s="220" t="s">
        <v>491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136</v>
      </c>
      <c r="AU372" s="19" t="s">
        <v>87</v>
      </c>
    </row>
    <row r="373" spans="1:51" s="13" customFormat="1" ht="12">
      <c r="A373" s="13"/>
      <c r="B373" s="226"/>
      <c r="C373" s="227"/>
      <c r="D373" s="219" t="s">
        <v>140</v>
      </c>
      <c r="E373" s="227"/>
      <c r="F373" s="229" t="s">
        <v>493</v>
      </c>
      <c r="G373" s="227"/>
      <c r="H373" s="230">
        <v>48.923</v>
      </c>
      <c r="I373" s="231"/>
      <c r="J373" s="227"/>
      <c r="K373" s="227"/>
      <c r="L373" s="232"/>
      <c r="M373" s="233"/>
      <c r="N373" s="234"/>
      <c r="O373" s="234"/>
      <c r="P373" s="234"/>
      <c r="Q373" s="234"/>
      <c r="R373" s="234"/>
      <c r="S373" s="234"/>
      <c r="T373" s="23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6" t="s">
        <v>140</v>
      </c>
      <c r="AU373" s="236" t="s">
        <v>87</v>
      </c>
      <c r="AV373" s="13" t="s">
        <v>87</v>
      </c>
      <c r="AW373" s="13" t="s">
        <v>4</v>
      </c>
      <c r="AX373" s="13" t="s">
        <v>85</v>
      </c>
      <c r="AY373" s="236" t="s">
        <v>127</v>
      </c>
    </row>
    <row r="374" spans="1:65" s="2" customFormat="1" ht="16.5" customHeight="1">
      <c r="A374" s="40"/>
      <c r="B374" s="41"/>
      <c r="C374" s="206" t="s">
        <v>494</v>
      </c>
      <c r="D374" s="206" t="s">
        <v>129</v>
      </c>
      <c r="E374" s="207" t="s">
        <v>495</v>
      </c>
      <c r="F374" s="208" t="s">
        <v>496</v>
      </c>
      <c r="G374" s="209" t="s">
        <v>171</v>
      </c>
      <c r="H374" s="210">
        <v>3</v>
      </c>
      <c r="I374" s="211"/>
      <c r="J374" s="212">
        <f>ROUND(I374*H374,2)</f>
        <v>0</v>
      </c>
      <c r="K374" s="208" t="s">
        <v>133</v>
      </c>
      <c r="L374" s="46"/>
      <c r="M374" s="213" t="s">
        <v>75</v>
      </c>
      <c r="N374" s="214" t="s">
        <v>47</v>
      </c>
      <c r="O374" s="86"/>
      <c r="P374" s="215">
        <f>O374*H374</f>
        <v>0</v>
      </c>
      <c r="Q374" s="215">
        <v>0.00276</v>
      </c>
      <c r="R374" s="215">
        <f>Q374*H374</f>
        <v>0.00828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134</v>
      </c>
      <c r="AT374" s="217" t="s">
        <v>129</v>
      </c>
      <c r="AU374" s="217" t="s">
        <v>87</v>
      </c>
      <c r="AY374" s="19" t="s">
        <v>127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85</v>
      </c>
      <c r="BK374" s="218">
        <f>ROUND(I374*H374,2)</f>
        <v>0</v>
      </c>
      <c r="BL374" s="19" t="s">
        <v>134</v>
      </c>
      <c r="BM374" s="217" t="s">
        <v>497</v>
      </c>
    </row>
    <row r="375" spans="1:47" s="2" customFormat="1" ht="12">
      <c r="A375" s="40"/>
      <c r="B375" s="41"/>
      <c r="C375" s="42"/>
      <c r="D375" s="219" t="s">
        <v>136</v>
      </c>
      <c r="E375" s="42"/>
      <c r="F375" s="220" t="s">
        <v>498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136</v>
      </c>
      <c r="AU375" s="19" t="s">
        <v>87</v>
      </c>
    </row>
    <row r="376" spans="1:47" s="2" customFormat="1" ht="12">
      <c r="A376" s="40"/>
      <c r="B376" s="41"/>
      <c r="C376" s="42"/>
      <c r="D376" s="224" t="s">
        <v>138</v>
      </c>
      <c r="E376" s="42"/>
      <c r="F376" s="225" t="s">
        <v>499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138</v>
      </c>
      <c r="AU376" s="19" t="s">
        <v>87</v>
      </c>
    </row>
    <row r="377" spans="1:65" s="2" customFormat="1" ht="21.75" customHeight="1">
      <c r="A377" s="40"/>
      <c r="B377" s="41"/>
      <c r="C377" s="206" t="s">
        <v>500</v>
      </c>
      <c r="D377" s="206" t="s">
        <v>129</v>
      </c>
      <c r="E377" s="207" t="s">
        <v>501</v>
      </c>
      <c r="F377" s="208" t="s">
        <v>502</v>
      </c>
      <c r="G377" s="209" t="s">
        <v>479</v>
      </c>
      <c r="H377" s="210">
        <v>6</v>
      </c>
      <c r="I377" s="211"/>
      <c r="J377" s="212">
        <f>ROUND(I377*H377,2)</f>
        <v>0</v>
      </c>
      <c r="K377" s="208" t="s">
        <v>133</v>
      </c>
      <c r="L377" s="46"/>
      <c r="M377" s="213" t="s">
        <v>75</v>
      </c>
      <c r="N377" s="214" t="s">
        <v>47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134</v>
      </c>
      <c r="AT377" s="217" t="s">
        <v>129</v>
      </c>
      <c r="AU377" s="217" t="s">
        <v>87</v>
      </c>
      <c r="AY377" s="19" t="s">
        <v>127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85</v>
      </c>
      <c r="BK377" s="218">
        <f>ROUND(I377*H377,2)</f>
        <v>0</v>
      </c>
      <c r="BL377" s="19" t="s">
        <v>134</v>
      </c>
      <c r="BM377" s="217" t="s">
        <v>503</v>
      </c>
    </row>
    <row r="378" spans="1:47" s="2" customFormat="1" ht="12">
      <c r="A378" s="40"/>
      <c r="B378" s="41"/>
      <c r="C378" s="42"/>
      <c r="D378" s="219" t="s">
        <v>136</v>
      </c>
      <c r="E378" s="42"/>
      <c r="F378" s="220" t="s">
        <v>504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136</v>
      </c>
      <c r="AU378" s="19" t="s">
        <v>87</v>
      </c>
    </row>
    <row r="379" spans="1:47" s="2" customFormat="1" ht="12">
      <c r="A379" s="40"/>
      <c r="B379" s="41"/>
      <c r="C379" s="42"/>
      <c r="D379" s="224" t="s">
        <v>138</v>
      </c>
      <c r="E379" s="42"/>
      <c r="F379" s="225" t="s">
        <v>505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138</v>
      </c>
      <c r="AU379" s="19" t="s">
        <v>87</v>
      </c>
    </row>
    <row r="380" spans="1:65" s="2" customFormat="1" ht="16.5" customHeight="1">
      <c r="A380" s="40"/>
      <c r="B380" s="41"/>
      <c r="C380" s="269" t="s">
        <v>506</v>
      </c>
      <c r="D380" s="269" t="s">
        <v>308</v>
      </c>
      <c r="E380" s="270" t="s">
        <v>507</v>
      </c>
      <c r="F380" s="271" t="s">
        <v>508</v>
      </c>
      <c r="G380" s="272" t="s">
        <v>479</v>
      </c>
      <c r="H380" s="273">
        <v>6</v>
      </c>
      <c r="I380" s="274"/>
      <c r="J380" s="275">
        <f>ROUND(I380*H380,2)</f>
        <v>0</v>
      </c>
      <c r="K380" s="271" t="s">
        <v>133</v>
      </c>
      <c r="L380" s="276"/>
      <c r="M380" s="277" t="s">
        <v>75</v>
      </c>
      <c r="N380" s="278" t="s">
        <v>47</v>
      </c>
      <c r="O380" s="86"/>
      <c r="P380" s="215">
        <f>O380*H380</f>
        <v>0</v>
      </c>
      <c r="Q380" s="215">
        <v>0.00065</v>
      </c>
      <c r="R380" s="215">
        <f>Q380*H380</f>
        <v>0.0039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183</v>
      </c>
      <c r="AT380" s="217" t="s">
        <v>308</v>
      </c>
      <c r="AU380" s="217" t="s">
        <v>87</v>
      </c>
      <c r="AY380" s="19" t="s">
        <v>127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85</v>
      </c>
      <c r="BK380" s="218">
        <f>ROUND(I380*H380,2)</f>
        <v>0</v>
      </c>
      <c r="BL380" s="19" t="s">
        <v>134</v>
      </c>
      <c r="BM380" s="217" t="s">
        <v>509</v>
      </c>
    </row>
    <row r="381" spans="1:47" s="2" customFormat="1" ht="12">
      <c r="A381" s="40"/>
      <c r="B381" s="41"/>
      <c r="C381" s="42"/>
      <c r="D381" s="219" t="s">
        <v>136</v>
      </c>
      <c r="E381" s="42"/>
      <c r="F381" s="220" t="s">
        <v>508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136</v>
      </c>
      <c r="AU381" s="19" t="s">
        <v>87</v>
      </c>
    </row>
    <row r="382" spans="1:65" s="2" customFormat="1" ht="16.5" customHeight="1">
      <c r="A382" s="40"/>
      <c r="B382" s="41"/>
      <c r="C382" s="206" t="s">
        <v>510</v>
      </c>
      <c r="D382" s="206" t="s">
        <v>129</v>
      </c>
      <c r="E382" s="207" t="s">
        <v>511</v>
      </c>
      <c r="F382" s="208" t="s">
        <v>512</v>
      </c>
      <c r="G382" s="209" t="s">
        <v>513</v>
      </c>
      <c r="H382" s="210">
        <v>6</v>
      </c>
      <c r="I382" s="211"/>
      <c r="J382" s="212">
        <f>ROUND(I382*H382,2)</f>
        <v>0</v>
      </c>
      <c r="K382" s="208" t="s">
        <v>133</v>
      </c>
      <c r="L382" s="46"/>
      <c r="M382" s="213" t="s">
        <v>75</v>
      </c>
      <c r="N382" s="214" t="s">
        <v>47</v>
      </c>
      <c r="O382" s="86"/>
      <c r="P382" s="215">
        <f>O382*H382</f>
        <v>0</v>
      </c>
      <c r="Q382" s="215">
        <v>0.0001</v>
      </c>
      <c r="R382" s="215">
        <f>Q382*H382</f>
        <v>0.0006000000000000001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134</v>
      </c>
      <c r="AT382" s="217" t="s">
        <v>129</v>
      </c>
      <c r="AU382" s="217" t="s">
        <v>87</v>
      </c>
      <c r="AY382" s="19" t="s">
        <v>127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85</v>
      </c>
      <c r="BK382" s="218">
        <f>ROUND(I382*H382,2)</f>
        <v>0</v>
      </c>
      <c r="BL382" s="19" t="s">
        <v>134</v>
      </c>
      <c r="BM382" s="217" t="s">
        <v>514</v>
      </c>
    </row>
    <row r="383" spans="1:47" s="2" customFormat="1" ht="12">
      <c r="A383" s="40"/>
      <c r="B383" s="41"/>
      <c r="C383" s="42"/>
      <c r="D383" s="219" t="s">
        <v>136</v>
      </c>
      <c r="E383" s="42"/>
      <c r="F383" s="220" t="s">
        <v>515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136</v>
      </c>
      <c r="AU383" s="19" t="s">
        <v>87</v>
      </c>
    </row>
    <row r="384" spans="1:47" s="2" customFormat="1" ht="12">
      <c r="A384" s="40"/>
      <c r="B384" s="41"/>
      <c r="C384" s="42"/>
      <c r="D384" s="224" t="s">
        <v>138</v>
      </c>
      <c r="E384" s="42"/>
      <c r="F384" s="225" t="s">
        <v>516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138</v>
      </c>
      <c r="AU384" s="19" t="s">
        <v>87</v>
      </c>
    </row>
    <row r="385" spans="1:65" s="2" customFormat="1" ht="16.5" customHeight="1">
      <c r="A385" s="40"/>
      <c r="B385" s="41"/>
      <c r="C385" s="206" t="s">
        <v>517</v>
      </c>
      <c r="D385" s="206" t="s">
        <v>129</v>
      </c>
      <c r="E385" s="207" t="s">
        <v>518</v>
      </c>
      <c r="F385" s="208" t="s">
        <v>519</v>
      </c>
      <c r="G385" s="209" t="s">
        <v>479</v>
      </c>
      <c r="H385" s="210">
        <v>6</v>
      </c>
      <c r="I385" s="211"/>
      <c r="J385" s="212">
        <f>ROUND(I385*H385,2)</f>
        <v>0</v>
      </c>
      <c r="K385" s="208" t="s">
        <v>133</v>
      </c>
      <c r="L385" s="46"/>
      <c r="M385" s="213" t="s">
        <v>75</v>
      </c>
      <c r="N385" s="214" t="s">
        <v>47</v>
      </c>
      <c r="O385" s="86"/>
      <c r="P385" s="215">
        <f>O385*H385</f>
        <v>0</v>
      </c>
      <c r="Q385" s="215">
        <v>0.04027</v>
      </c>
      <c r="R385" s="215">
        <f>Q385*H385</f>
        <v>0.24162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134</v>
      </c>
      <c r="AT385" s="217" t="s">
        <v>129</v>
      </c>
      <c r="AU385" s="217" t="s">
        <v>87</v>
      </c>
      <c r="AY385" s="19" t="s">
        <v>127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85</v>
      </c>
      <c r="BK385" s="218">
        <f>ROUND(I385*H385,2)</f>
        <v>0</v>
      </c>
      <c r="BL385" s="19" t="s">
        <v>134</v>
      </c>
      <c r="BM385" s="217" t="s">
        <v>520</v>
      </c>
    </row>
    <row r="386" spans="1:47" s="2" customFormat="1" ht="12">
      <c r="A386" s="40"/>
      <c r="B386" s="41"/>
      <c r="C386" s="42"/>
      <c r="D386" s="219" t="s">
        <v>136</v>
      </c>
      <c r="E386" s="42"/>
      <c r="F386" s="220" t="s">
        <v>521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136</v>
      </c>
      <c r="AU386" s="19" t="s">
        <v>87</v>
      </c>
    </row>
    <row r="387" spans="1:47" s="2" customFormat="1" ht="12">
      <c r="A387" s="40"/>
      <c r="B387" s="41"/>
      <c r="C387" s="42"/>
      <c r="D387" s="224" t="s">
        <v>138</v>
      </c>
      <c r="E387" s="42"/>
      <c r="F387" s="225" t="s">
        <v>522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138</v>
      </c>
      <c r="AU387" s="19" t="s">
        <v>87</v>
      </c>
    </row>
    <row r="388" spans="1:65" s="2" customFormat="1" ht="21.75" customHeight="1">
      <c r="A388" s="40"/>
      <c r="B388" s="41"/>
      <c r="C388" s="206" t="s">
        <v>523</v>
      </c>
      <c r="D388" s="206" t="s">
        <v>129</v>
      </c>
      <c r="E388" s="207" t="s">
        <v>524</v>
      </c>
      <c r="F388" s="208" t="s">
        <v>525</v>
      </c>
      <c r="G388" s="209" t="s">
        <v>479</v>
      </c>
      <c r="H388" s="210">
        <v>6</v>
      </c>
      <c r="I388" s="211"/>
      <c r="J388" s="212">
        <f>ROUND(I388*H388,2)</f>
        <v>0</v>
      </c>
      <c r="K388" s="208" t="s">
        <v>133</v>
      </c>
      <c r="L388" s="46"/>
      <c r="M388" s="213" t="s">
        <v>75</v>
      </c>
      <c r="N388" s="214" t="s">
        <v>47</v>
      </c>
      <c r="O388" s="86"/>
      <c r="P388" s="215">
        <f>O388*H388</f>
        <v>0</v>
      </c>
      <c r="Q388" s="215">
        <v>0.09</v>
      </c>
      <c r="R388" s="215">
        <f>Q388*H388</f>
        <v>0.54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134</v>
      </c>
      <c r="AT388" s="217" t="s">
        <v>129</v>
      </c>
      <c r="AU388" s="217" t="s">
        <v>87</v>
      </c>
      <c r="AY388" s="19" t="s">
        <v>127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85</v>
      </c>
      <c r="BK388" s="218">
        <f>ROUND(I388*H388,2)</f>
        <v>0</v>
      </c>
      <c r="BL388" s="19" t="s">
        <v>134</v>
      </c>
      <c r="BM388" s="217" t="s">
        <v>526</v>
      </c>
    </row>
    <row r="389" spans="1:47" s="2" customFormat="1" ht="12">
      <c r="A389" s="40"/>
      <c r="B389" s="41"/>
      <c r="C389" s="42"/>
      <c r="D389" s="219" t="s">
        <v>136</v>
      </c>
      <c r="E389" s="42"/>
      <c r="F389" s="220" t="s">
        <v>525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136</v>
      </c>
      <c r="AU389" s="19" t="s">
        <v>87</v>
      </c>
    </row>
    <row r="390" spans="1:47" s="2" customFormat="1" ht="12">
      <c r="A390" s="40"/>
      <c r="B390" s="41"/>
      <c r="C390" s="42"/>
      <c r="D390" s="224" t="s">
        <v>138</v>
      </c>
      <c r="E390" s="42"/>
      <c r="F390" s="225" t="s">
        <v>527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138</v>
      </c>
      <c r="AU390" s="19" t="s">
        <v>87</v>
      </c>
    </row>
    <row r="391" spans="1:65" s="2" customFormat="1" ht="16.5" customHeight="1">
      <c r="A391" s="40"/>
      <c r="B391" s="41"/>
      <c r="C391" s="269" t="s">
        <v>528</v>
      </c>
      <c r="D391" s="269" t="s">
        <v>308</v>
      </c>
      <c r="E391" s="270" t="s">
        <v>529</v>
      </c>
      <c r="F391" s="271" t="s">
        <v>530</v>
      </c>
      <c r="G391" s="272" t="s">
        <v>479</v>
      </c>
      <c r="H391" s="273">
        <v>6</v>
      </c>
      <c r="I391" s="274"/>
      <c r="J391" s="275">
        <f>ROUND(I391*H391,2)</f>
        <v>0</v>
      </c>
      <c r="K391" s="271" t="s">
        <v>133</v>
      </c>
      <c r="L391" s="276"/>
      <c r="M391" s="277" t="s">
        <v>75</v>
      </c>
      <c r="N391" s="278" t="s">
        <v>47</v>
      </c>
      <c r="O391" s="86"/>
      <c r="P391" s="215">
        <f>O391*H391</f>
        <v>0</v>
      </c>
      <c r="Q391" s="215">
        <v>0.0456</v>
      </c>
      <c r="R391" s="215">
        <f>Q391*H391</f>
        <v>0.2736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183</v>
      </c>
      <c r="AT391" s="217" t="s">
        <v>308</v>
      </c>
      <c r="AU391" s="217" t="s">
        <v>87</v>
      </c>
      <c r="AY391" s="19" t="s">
        <v>127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85</v>
      </c>
      <c r="BK391" s="218">
        <f>ROUND(I391*H391,2)</f>
        <v>0</v>
      </c>
      <c r="BL391" s="19" t="s">
        <v>134</v>
      </c>
      <c r="BM391" s="217" t="s">
        <v>531</v>
      </c>
    </row>
    <row r="392" spans="1:47" s="2" customFormat="1" ht="12">
      <c r="A392" s="40"/>
      <c r="B392" s="41"/>
      <c r="C392" s="42"/>
      <c r="D392" s="219" t="s">
        <v>136</v>
      </c>
      <c r="E392" s="42"/>
      <c r="F392" s="220" t="s">
        <v>530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136</v>
      </c>
      <c r="AU392" s="19" t="s">
        <v>87</v>
      </c>
    </row>
    <row r="393" spans="1:65" s="2" customFormat="1" ht="16.5" customHeight="1">
      <c r="A393" s="40"/>
      <c r="B393" s="41"/>
      <c r="C393" s="206" t="s">
        <v>532</v>
      </c>
      <c r="D393" s="206" t="s">
        <v>129</v>
      </c>
      <c r="E393" s="207" t="s">
        <v>533</v>
      </c>
      <c r="F393" s="208" t="s">
        <v>534</v>
      </c>
      <c r="G393" s="209" t="s">
        <v>479</v>
      </c>
      <c r="H393" s="210">
        <v>6</v>
      </c>
      <c r="I393" s="211"/>
      <c r="J393" s="212">
        <f>ROUND(I393*H393,2)</f>
        <v>0</v>
      </c>
      <c r="K393" s="208" t="s">
        <v>75</v>
      </c>
      <c r="L393" s="46"/>
      <c r="M393" s="213" t="s">
        <v>75</v>
      </c>
      <c r="N393" s="214" t="s">
        <v>47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134</v>
      </c>
      <c r="AT393" s="217" t="s">
        <v>129</v>
      </c>
      <c r="AU393" s="217" t="s">
        <v>87</v>
      </c>
      <c r="AY393" s="19" t="s">
        <v>127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85</v>
      </c>
      <c r="BK393" s="218">
        <f>ROUND(I393*H393,2)</f>
        <v>0</v>
      </c>
      <c r="BL393" s="19" t="s">
        <v>134</v>
      </c>
      <c r="BM393" s="217" t="s">
        <v>535</v>
      </c>
    </row>
    <row r="394" spans="1:47" s="2" customFormat="1" ht="12">
      <c r="A394" s="40"/>
      <c r="B394" s="41"/>
      <c r="C394" s="42"/>
      <c r="D394" s="219" t="s">
        <v>136</v>
      </c>
      <c r="E394" s="42"/>
      <c r="F394" s="220" t="s">
        <v>534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136</v>
      </c>
      <c r="AU394" s="19" t="s">
        <v>87</v>
      </c>
    </row>
    <row r="395" spans="1:65" s="2" customFormat="1" ht="16.5" customHeight="1">
      <c r="A395" s="40"/>
      <c r="B395" s="41"/>
      <c r="C395" s="206" t="s">
        <v>536</v>
      </c>
      <c r="D395" s="206" t="s">
        <v>129</v>
      </c>
      <c r="E395" s="207" t="s">
        <v>537</v>
      </c>
      <c r="F395" s="208" t="s">
        <v>538</v>
      </c>
      <c r="G395" s="209" t="s">
        <v>479</v>
      </c>
      <c r="H395" s="210">
        <v>6</v>
      </c>
      <c r="I395" s="211"/>
      <c r="J395" s="212">
        <f>ROUND(I395*H395,2)</f>
        <v>0</v>
      </c>
      <c r="K395" s="208" t="s">
        <v>75</v>
      </c>
      <c r="L395" s="46"/>
      <c r="M395" s="213" t="s">
        <v>75</v>
      </c>
      <c r="N395" s="214" t="s">
        <v>47</v>
      </c>
      <c r="O395" s="86"/>
      <c r="P395" s="215">
        <f>O395*H395</f>
        <v>0</v>
      </c>
      <c r="Q395" s="215">
        <v>0</v>
      </c>
      <c r="R395" s="215">
        <f>Q395*H395</f>
        <v>0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134</v>
      </c>
      <c r="AT395" s="217" t="s">
        <v>129</v>
      </c>
      <c r="AU395" s="217" t="s">
        <v>87</v>
      </c>
      <c r="AY395" s="19" t="s">
        <v>127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85</v>
      </c>
      <c r="BK395" s="218">
        <f>ROUND(I395*H395,2)</f>
        <v>0</v>
      </c>
      <c r="BL395" s="19" t="s">
        <v>134</v>
      </c>
      <c r="BM395" s="217" t="s">
        <v>539</v>
      </c>
    </row>
    <row r="396" spans="1:47" s="2" customFormat="1" ht="12">
      <c r="A396" s="40"/>
      <c r="B396" s="41"/>
      <c r="C396" s="42"/>
      <c r="D396" s="219" t="s">
        <v>136</v>
      </c>
      <c r="E396" s="42"/>
      <c r="F396" s="220" t="s">
        <v>538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136</v>
      </c>
      <c r="AU396" s="19" t="s">
        <v>87</v>
      </c>
    </row>
    <row r="397" spans="1:47" s="2" customFormat="1" ht="12">
      <c r="A397" s="40"/>
      <c r="B397" s="41"/>
      <c r="C397" s="42"/>
      <c r="D397" s="219" t="s">
        <v>540</v>
      </c>
      <c r="E397" s="42"/>
      <c r="F397" s="279" t="s">
        <v>541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540</v>
      </c>
      <c r="AU397" s="19" t="s">
        <v>87</v>
      </c>
    </row>
    <row r="398" spans="1:51" s="13" customFormat="1" ht="12">
      <c r="A398" s="13"/>
      <c r="B398" s="226"/>
      <c r="C398" s="227"/>
      <c r="D398" s="219" t="s">
        <v>140</v>
      </c>
      <c r="E398" s="228" t="s">
        <v>75</v>
      </c>
      <c r="F398" s="229" t="s">
        <v>542</v>
      </c>
      <c r="G398" s="227"/>
      <c r="H398" s="230">
        <v>6</v>
      </c>
      <c r="I398" s="231"/>
      <c r="J398" s="227"/>
      <c r="K398" s="227"/>
      <c r="L398" s="232"/>
      <c r="M398" s="233"/>
      <c r="N398" s="234"/>
      <c r="O398" s="234"/>
      <c r="P398" s="234"/>
      <c r="Q398" s="234"/>
      <c r="R398" s="234"/>
      <c r="S398" s="234"/>
      <c r="T398" s="23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6" t="s">
        <v>140</v>
      </c>
      <c r="AU398" s="236" t="s">
        <v>87</v>
      </c>
      <c r="AV398" s="13" t="s">
        <v>87</v>
      </c>
      <c r="AW398" s="13" t="s">
        <v>38</v>
      </c>
      <c r="AX398" s="13" t="s">
        <v>85</v>
      </c>
      <c r="AY398" s="236" t="s">
        <v>127</v>
      </c>
    </row>
    <row r="399" spans="1:65" s="2" customFormat="1" ht="16.5" customHeight="1">
      <c r="A399" s="40"/>
      <c r="B399" s="41"/>
      <c r="C399" s="206" t="s">
        <v>543</v>
      </c>
      <c r="D399" s="206" t="s">
        <v>129</v>
      </c>
      <c r="E399" s="207" t="s">
        <v>544</v>
      </c>
      <c r="F399" s="208" t="s">
        <v>545</v>
      </c>
      <c r="G399" s="209" t="s">
        <v>479</v>
      </c>
      <c r="H399" s="210">
        <v>6</v>
      </c>
      <c r="I399" s="211"/>
      <c r="J399" s="212">
        <f>ROUND(I399*H399,2)</f>
        <v>0</v>
      </c>
      <c r="K399" s="208" t="s">
        <v>75</v>
      </c>
      <c r="L399" s="46"/>
      <c r="M399" s="213" t="s">
        <v>75</v>
      </c>
      <c r="N399" s="214" t="s">
        <v>47</v>
      </c>
      <c r="O399" s="86"/>
      <c r="P399" s="215">
        <f>O399*H399</f>
        <v>0</v>
      </c>
      <c r="Q399" s="215">
        <v>0</v>
      </c>
      <c r="R399" s="215">
        <f>Q399*H399</f>
        <v>0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134</v>
      </c>
      <c r="AT399" s="217" t="s">
        <v>129</v>
      </c>
      <c r="AU399" s="217" t="s">
        <v>87</v>
      </c>
      <c r="AY399" s="19" t="s">
        <v>127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85</v>
      </c>
      <c r="BK399" s="218">
        <f>ROUND(I399*H399,2)</f>
        <v>0</v>
      </c>
      <c r="BL399" s="19" t="s">
        <v>134</v>
      </c>
      <c r="BM399" s="217" t="s">
        <v>546</v>
      </c>
    </row>
    <row r="400" spans="1:47" s="2" customFormat="1" ht="12">
      <c r="A400" s="40"/>
      <c r="B400" s="41"/>
      <c r="C400" s="42"/>
      <c r="D400" s="219" t="s">
        <v>136</v>
      </c>
      <c r="E400" s="42"/>
      <c r="F400" s="220" t="s">
        <v>545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136</v>
      </c>
      <c r="AU400" s="19" t="s">
        <v>87</v>
      </c>
    </row>
    <row r="401" spans="1:47" s="2" customFormat="1" ht="12">
      <c r="A401" s="40"/>
      <c r="B401" s="41"/>
      <c r="C401" s="42"/>
      <c r="D401" s="219" t="s">
        <v>540</v>
      </c>
      <c r="E401" s="42"/>
      <c r="F401" s="279" t="s">
        <v>547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540</v>
      </c>
      <c r="AU401" s="19" t="s">
        <v>87</v>
      </c>
    </row>
    <row r="402" spans="1:63" s="12" customFormat="1" ht="22.8" customHeight="1">
      <c r="A402" s="12"/>
      <c r="B402" s="190"/>
      <c r="C402" s="191"/>
      <c r="D402" s="192" t="s">
        <v>76</v>
      </c>
      <c r="E402" s="204" t="s">
        <v>191</v>
      </c>
      <c r="F402" s="204" t="s">
        <v>548</v>
      </c>
      <c r="G402" s="191"/>
      <c r="H402" s="191"/>
      <c r="I402" s="194"/>
      <c r="J402" s="205">
        <f>BK402</f>
        <v>0</v>
      </c>
      <c r="K402" s="191"/>
      <c r="L402" s="196"/>
      <c r="M402" s="197"/>
      <c r="N402" s="198"/>
      <c r="O402" s="198"/>
      <c r="P402" s="199">
        <f>SUM(P403:P434)</f>
        <v>0</v>
      </c>
      <c r="Q402" s="198"/>
      <c r="R402" s="199">
        <f>SUM(R403:R434)</f>
        <v>1.706674</v>
      </c>
      <c r="S402" s="198"/>
      <c r="T402" s="200">
        <f>SUM(T403:T434)</f>
        <v>19.08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1" t="s">
        <v>85</v>
      </c>
      <c r="AT402" s="202" t="s">
        <v>76</v>
      </c>
      <c r="AU402" s="202" t="s">
        <v>85</v>
      </c>
      <c r="AY402" s="201" t="s">
        <v>127</v>
      </c>
      <c r="BK402" s="203">
        <f>SUM(BK403:BK434)</f>
        <v>0</v>
      </c>
    </row>
    <row r="403" spans="1:65" s="2" customFormat="1" ht="16.5" customHeight="1">
      <c r="A403" s="40"/>
      <c r="B403" s="41"/>
      <c r="C403" s="206" t="s">
        <v>549</v>
      </c>
      <c r="D403" s="206" t="s">
        <v>129</v>
      </c>
      <c r="E403" s="207" t="s">
        <v>550</v>
      </c>
      <c r="F403" s="208" t="s">
        <v>551</v>
      </c>
      <c r="G403" s="209" t="s">
        <v>171</v>
      </c>
      <c r="H403" s="210">
        <v>12</v>
      </c>
      <c r="I403" s="211"/>
      <c r="J403" s="212">
        <f>ROUND(I403*H403,2)</f>
        <v>0</v>
      </c>
      <c r="K403" s="208" t="s">
        <v>133</v>
      </c>
      <c r="L403" s="46"/>
      <c r="M403" s="213" t="s">
        <v>75</v>
      </c>
      <c r="N403" s="214" t="s">
        <v>47</v>
      </c>
      <c r="O403" s="86"/>
      <c r="P403" s="215">
        <f>O403*H403</f>
        <v>0</v>
      </c>
      <c r="Q403" s="215">
        <v>0.14067</v>
      </c>
      <c r="R403" s="215">
        <f>Q403*H403</f>
        <v>1.68804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134</v>
      </c>
      <c r="AT403" s="217" t="s">
        <v>129</v>
      </c>
      <c r="AU403" s="217" t="s">
        <v>87</v>
      </c>
      <c r="AY403" s="19" t="s">
        <v>127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85</v>
      </c>
      <c r="BK403" s="218">
        <f>ROUND(I403*H403,2)</f>
        <v>0</v>
      </c>
      <c r="BL403" s="19" t="s">
        <v>134</v>
      </c>
      <c r="BM403" s="217" t="s">
        <v>552</v>
      </c>
    </row>
    <row r="404" spans="1:47" s="2" customFormat="1" ht="12">
      <c r="A404" s="40"/>
      <c r="B404" s="41"/>
      <c r="C404" s="42"/>
      <c r="D404" s="219" t="s">
        <v>136</v>
      </c>
      <c r="E404" s="42"/>
      <c r="F404" s="220" t="s">
        <v>553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136</v>
      </c>
      <c r="AU404" s="19" t="s">
        <v>87</v>
      </c>
    </row>
    <row r="405" spans="1:47" s="2" customFormat="1" ht="12">
      <c r="A405" s="40"/>
      <c r="B405" s="41"/>
      <c r="C405" s="42"/>
      <c r="D405" s="224" t="s">
        <v>138</v>
      </c>
      <c r="E405" s="42"/>
      <c r="F405" s="225" t="s">
        <v>554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138</v>
      </c>
      <c r="AU405" s="19" t="s">
        <v>87</v>
      </c>
    </row>
    <row r="406" spans="1:65" s="2" customFormat="1" ht="16.5" customHeight="1">
      <c r="A406" s="40"/>
      <c r="B406" s="41"/>
      <c r="C406" s="206" t="s">
        <v>555</v>
      </c>
      <c r="D406" s="206" t="s">
        <v>129</v>
      </c>
      <c r="E406" s="207" t="s">
        <v>556</v>
      </c>
      <c r="F406" s="208" t="s">
        <v>557</v>
      </c>
      <c r="G406" s="209" t="s">
        <v>171</v>
      </c>
      <c r="H406" s="210">
        <v>169.4</v>
      </c>
      <c r="I406" s="211"/>
      <c r="J406" s="212">
        <f>ROUND(I406*H406,2)</f>
        <v>0</v>
      </c>
      <c r="K406" s="208" t="s">
        <v>133</v>
      </c>
      <c r="L406" s="46"/>
      <c r="M406" s="213" t="s">
        <v>75</v>
      </c>
      <c r="N406" s="214" t="s">
        <v>47</v>
      </c>
      <c r="O406" s="86"/>
      <c r="P406" s="215">
        <f>O406*H406</f>
        <v>0</v>
      </c>
      <c r="Q406" s="215">
        <v>0</v>
      </c>
      <c r="R406" s="215">
        <f>Q406*H406</f>
        <v>0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134</v>
      </c>
      <c r="AT406" s="217" t="s">
        <v>129</v>
      </c>
      <c r="AU406" s="217" t="s">
        <v>87</v>
      </c>
      <c r="AY406" s="19" t="s">
        <v>127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85</v>
      </c>
      <c r="BK406" s="218">
        <f>ROUND(I406*H406,2)</f>
        <v>0</v>
      </c>
      <c r="BL406" s="19" t="s">
        <v>134</v>
      </c>
      <c r="BM406" s="217" t="s">
        <v>558</v>
      </c>
    </row>
    <row r="407" spans="1:47" s="2" customFormat="1" ht="12">
      <c r="A407" s="40"/>
      <c r="B407" s="41"/>
      <c r="C407" s="42"/>
      <c r="D407" s="219" t="s">
        <v>136</v>
      </c>
      <c r="E407" s="42"/>
      <c r="F407" s="220" t="s">
        <v>559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136</v>
      </c>
      <c r="AU407" s="19" t="s">
        <v>87</v>
      </c>
    </row>
    <row r="408" spans="1:47" s="2" customFormat="1" ht="12">
      <c r="A408" s="40"/>
      <c r="B408" s="41"/>
      <c r="C408" s="42"/>
      <c r="D408" s="224" t="s">
        <v>138</v>
      </c>
      <c r="E408" s="42"/>
      <c r="F408" s="225" t="s">
        <v>560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138</v>
      </c>
      <c r="AU408" s="19" t="s">
        <v>87</v>
      </c>
    </row>
    <row r="409" spans="1:51" s="13" customFormat="1" ht="12">
      <c r="A409" s="13"/>
      <c r="B409" s="226"/>
      <c r="C409" s="227"/>
      <c r="D409" s="219" t="s">
        <v>140</v>
      </c>
      <c r="E409" s="228" t="s">
        <v>75</v>
      </c>
      <c r="F409" s="229" t="s">
        <v>561</v>
      </c>
      <c r="G409" s="227"/>
      <c r="H409" s="230">
        <v>158.6</v>
      </c>
      <c r="I409" s="231"/>
      <c r="J409" s="227"/>
      <c r="K409" s="227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140</v>
      </c>
      <c r="AU409" s="236" t="s">
        <v>87</v>
      </c>
      <c r="AV409" s="13" t="s">
        <v>87</v>
      </c>
      <c r="AW409" s="13" t="s">
        <v>38</v>
      </c>
      <c r="AX409" s="13" t="s">
        <v>77</v>
      </c>
      <c r="AY409" s="236" t="s">
        <v>127</v>
      </c>
    </row>
    <row r="410" spans="1:51" s="13" customFormat="1" ht="12">
      <c r="A410" s="13"/>
      <c r="B410" s="226"/>
      <c r="C410" s="227"/>
      <c r="D410" s="219" t="s">
        <v>140</v>
      </c>
      <c r="E410" s="228" t="s">
        <v>75</v>
      </c>
      <c r="F410" s="229" t="s">
        <v>451</v>
      </c>
      <c r="G410" s="227"/>
      <c r="H410" s="230">
        <v>10.8</v>
      </c>
      <c r="I410" s="231"/>
      <c r="J410" s="227"/>
      <c r="K410" s="227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140</v>
      </c>
      <c r="AU410" s="236" t="s">
        <v>87</v>
      </c>
      <c r="AV410" s="13" t="s">
        <v>87</v>
      </c>
      <c r="AW410" s="13" t="s">
        <v>38</v>
      </c>
      <c r="AX410" s="13" t="s">
        <v>77</v>
      </c>
      <c r="AY410" s="236" t="s">
        <v>127</v>
      </c>
    </row>
    <row r="411" spans="1:51" s="14" customFormat="1" ht="12">
      <c r="A411" s="14"/>
      <c r="B411" s="237"/>
      <c r="C411" s="238"/>
      <c r="D411" s="219" t="s">
        <v>140</v>
      </c>
      <c r="E411" s="239" t="s">
        <v>75</v>
      </c>
      <c r="F411" s="240" t="s">
        <v>143</v>
      </c>
      <c r="G411" s="238"/>
      <c r="H411" s="241">
        <v>169.4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7" t="s">
        <v>140</v>
      </c>
      <c r="AU411" s="247" t="s">
        <v>87</v>
      </c>
      <c r="AV411" s="14" t="s">
        <v>144</v>
      </c>
      <c r="AW411" s="14" t="s">
        <v>38</v>
      </c>
      <c r="AX411" s="14" t="s">
        <v>85</v>
      </c>
      <c r="AY411" s="247" t="s">
        <v>127</v>
      </c>
    </row>
    <row r="412" spans="1:65" s="2" customFormat="1" ht="16.5" customHeight="1">
      <c r="A412" s="40"/>
      <c r="B412" s="41"/>
      <c r="C412" s="206" t="s">
        <v>562</v>
      </c>
      <c r="D412" s="206" t="s">
        <v>129</v>
      </c>
      <c r="E412" s="207" t="s">
        <v>563</v>
      </c>
      <c r="F412" s="208" t="s">
        <v>564</v>
      </c>
      <c r="G412" s="209" t="s">
        <v>171</v>
      </c>
      <c r="H412" s="210">
        <v>169.4</v>
      </c>
      <c r="I412" s="211"/>
      <c r="J412" s="212">
        <f>ROUND(I412*H412,2)</f>
        <v>0</v>
      </c>
      <c r="K412" s="208" t="s">
        <v>133</v>
      </c>
      <c r="L412" s="46"/>
      <c r="M412" s="213" t="s">
        <v>75</v>
      </c>
      <c r="N412" s="214" t="s">
        <v>47</v>
      </c>
      <c r="O412" s="86"/>
      <c r="P412" s="215">
        <f>O412*H412</f>
        <v>0</v>
      </c>
      <c r="Q412" s="215">
        <v>0.00011</v>
      </c>
      <c r="R412" s="215">
        <f>Q412*H412</f>
        <v>0.018634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134</v>
      </c>
      <c r="AT412" s="217" t="s">
        <v>129</v>
      </c>
      <c r="AU412" s="217" t="s">
        <v>87</v>
      </c>
      <c r="AY412" s="19" t="s">
        <v>127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85</v>
      </c>
      <c r="BK412" s="218">
        <f>ROUND(I412*H412,2)</f>
        <v>0</v>
      </c>
      <c r="BL412" s="19" t="s">
        <v>134</v>
      </c>
      <c r="BM412" s="217" t="s">
        <v>565</v>
      </c>
    </row>
    <row r="413" spans="1:47" s="2" customFormat="1" ht="12">
      <c r="A413" s="40"/>
      <c r="B413" s="41"/>
      <c r="C413" s="42"/>
      <c r="D413" s="219" t="s">
        <v>136</v>
      </c>
      <c r="E413" s="42"/>
      <c r="F413" s="220" t="s">
        <v>566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136</v>
      </c>
      <c r="AU413" s="19" t="s">
        <v>87</v>
      </c>
    </row>
    <row r="414" spans="1:47" s="2" customFormat="1" ht="12">
      <c r="A414" s="40"/>
      <c r="B414" s="41"/>
      <c r="C414" s="42"/>
      <c r="D414" s="224" t="s">
        <v>138</v>
      </c>
      <c r="E414" s="42"/>
      <c r="F414" s="225" t="s">
        <v>567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138</v>
      </c>
      <c r="AU414" s="19" t="s">
        <v>87</v>
      </c>
    </row>
    <row r="415" spans="1:65" s="2" customFormat="1" ht="16.5" customHeight="1">
      <c r="A415" s="40"/>
      <c r="B415" s="41"/>
      <c r="C415" s="206" t="s">
        <v>568</v>
      </c>
      <c r="D415" s="206" t="s">
        <v>129</v>
      </c>
      <c r="E415" s="207" t="s">
        <v>569</v>
      </c>
      <c r="F415" s="208" t="s">
        <v>570</v>
      </c>
      <c r="G415" s="209" t="s">
        <v>171</v>
      </c>
      <c r="H415" s="210">
        <v>174.8</v>
      </c>
      <c r="I415" s="211"/>
      <c r="J415" s="212">
        <f>ROUND(I415*H415,2)</f>
        <v>0</v>
      </c>
      <c r="K415" s="208" t="s">
        <v>133</v>
      </c>
      <c r="L415" s="46"/>
      <c r="M415" s="213" t="s">
        <v>75</v>
      </c>
      <c r="N415" s="214" t="s">
        <v>47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134</v>
      </c>
      <c r="AT415" s="217" t="s">
        <v>129</v>
      </c>
      <c r="AU415" s="217" t="s">
        <v>87</v>
      </c>
      <c r="AY415" s="19" t="s">
        <v>127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85</v>
      </c>
      <c r="BK415" s="218">
        <f>ROUND(I415*H415,2)</f>
        <v>0</v>
      </c>
      <c r="BL415" s="19" t="s">
        <v>134</v>
      </c>
      <c r="BM415" s="217" t="s">
        <v>571</v>
      </c>
    </row>
    <row r="416" spans="1:47" s="2" customFormat="1" ht="12">
      <c r="A416" s="40"/>
      <c r="B416" s="41"/>
      <c r="C416" s="42"/>
      <c r="D416" s="219" t="s">
        <v>136</v>
      </c>
      <c r="E416" s="42"/>
      <c r="F416" s="220" t="s">
        <v>572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136</v>
      </c>
      <c r="AU416" s="19" t="s">
        <v>87</v>
      </c>
    </row>
    <row r="417" spans="1:47" s="2" customFormat="1" ht="12">
      <c r="A417" s="40"/>
      <c r="B417" s="41"/>
      <c r="C417" s="42"/>
      <c r="D417" s="224" t="s">
        <v>138</v>
      </c>
      <c r="E417" s="42"/>
      <c r="F417" s="225" t="s">
        <v>573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138</v>
      </c>
      <c r="AU417" s="19" t="s">
        <v>87</v>
      </c>
    </row>
    <row r="418" spans="1:51" s="13" customFormat="1" ht="12">
      <c r="A418" s="13"/>
      <c r="B418" s="226"/>
      <c r="C418" s="227"/>
      <c r="D418" s="219" t="s">
        <v>140</v>
      </c>
      <c r="E418" s="228" t="s">
        <v>75</v>
      </c>
      <c r="F418" s="229" t="s">
        <v>561</v>
      </c>
      <c r="G418" s="227"/>
      <c r="H418" s="230">
        <v>158.6</v>
      </c>
      <c r="I418" s="231"/>
      <c r="J418" s="227"/>
      <c r="K418" s="227"/>
      <c r="L418" s="232"/>
      <c r="M418" s="233"/>
      <c r="N418" s="234"/>
      <c r="O418" s="234"/>
      <c r="P418" s="234"/>
      <c r="Q418" s="234"/>
      <c r="R418" s="234"/>
      <c r="S418" s="234"/>
      <c r="T418" s="23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6" t="s">
        <v>140</v>
      </c>
      <c r="AU418" s="236" t="s">
        <v>87</v>
      </c>
      <c r="AV418" s="13" t="s">
        <v>87</v>
      </c>
      <c r="AW418" s="13" t="s">
        <v>38</v>
      </c>
      <c r="AX418" s="13" t="s">
        <v>77</v>
      </c>
      <c r="AY418" s="236" t="s">
        <v>127</v>
      </c>
    </row>
    <row r="419" spans="1:51" s="13" customFormat="1" ht="12">
      <c r="A419" s="13"/>
      <c r="B419" s="226"/>
      <c r="C419" s="227"/>
      <c r="D419" s="219" t="s">
        <v>140</v>
      </c>
      <c r="E419" s="228" t="s">
        <v>75</v>
      </c>
      <c r="F419" s="229" t="s">
        <v>151</v>
      </c>
      <c r="G419" s="227"/>
      <c r="H419" s="230">
        <v>16.2</v>
      </c>
      <c r="I419" s="231"/>
      <c r="J419" s="227"/>
      <c r="K419" s="227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140</v>
      </c>
      <c r="AU419" s="236" t="s">
        <v>87</v>
      </c>
      <c r="AV419" s="13" t="s">
        <v>87</v>
      </c>
      <c r="AW419" s="13" t="s">
        <v>38</v>
      </c>
      <c r="AX419" s="13" t="s">
        <v>77</v>
      </c>
      <c r="AY419" s="236" t="s">
        <v>127</v>
      </c>
    </row>
    <row r="420" spans="1:51" s="14" customFormat="1" ht="12">
      <c r="A420" s="14"/>
      <c r="B420" s="237"/>
      <c r="C420" s="238"/>
      <c r="D420" s="219" t="s">
        <v>140</v>
      </c>
      <c r="E420" s="239" t="s">
        <v>75</v>
      </c>
      <c r="F420" s="240" t="s">
        <v>143</v>
      </c>
      <c r="G420" s="238"/>
      <c r="H420" s="241">
        <v>174.79999999999998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7" t="s">
        <v>140</v>
      </c>
      <c r="AU420" s="247" t="s">
        <v>87</v>
      </c>
      <c r="AV420" s="14" t="s">
        <v>144</v>
      </c>
      <c r="AW420" s="14" t="s">
        <v>38</v>
      </c>
      <c r="AX420" s="14" t="s">
        <v>85</v>
      </c>
      <c r="AY420" s="247" t="s">
        <v>127</v>
      </c>
    </row>
    <row r="421" spans="1:65" s="2" customFormat="1" ht="16.5" customHeight="1">
      <c r="A421" s="40"/>
      <c r="B421" s="41"/>
      <c r="C421" s="206" t="s">
        <v>574</v>
      </c>
      <c r="D421" s="206" t="s">
        <v>129</v>
      </c>
      <c r="E421" s="207" t="s">
        <v>575</v>
      </c>
      <c r="F421" s="208" t="s">
        <v>576</v>
      </c>
      <c r="G421" s="209" t="s">
        <v>171</v>
      </c>
      <c r="H421" s="210">
        <v>116.6</v>
      </c>
      <c r="I421" s="211"/>
      <c r="J421" s="212">
        <f>ROUND(I421*H421,2)</f>
        <v>0</v>
      </c>
      <c r="K421" s="208" t="s">
        <v>133</v>
      </c>
      <c r="L421" s="46"/>
      <c r="M421" s="213" t="s">
        <v>75</v>
      </c>
      <c r="N421" s="214" t="s">
        <v>47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134</v>
      </c>
      <c r="AT421" s="217" t="s">
        <v>129</v>
      </c>
      <c r="AU421" s="217" t="s">
        <v>87</v>
      </c>
      <c r="AY421" s="19" t="s">
        <v>127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85</v>
      </c>
      <c r="BK421" s="218">
        <f>ROUND(I421*H421,2)</f>
        <v>0</v>
      </c>
      <c r="BL421" s="19" t="s">
        <v>134</v>
      </c>
      <c r="BM421" s="217" t="s">
        <v>577</v>
      </c>
    </row>
    <row r="422" spans="1:47" s="2" customFormat="1" ht="12">
      <c r="A422" s="40"/>
      <c r="B422" s="41"/>
      <c r="C422" s="42"/>
      <c r="D422" s="219" t="s">
        <v>136</v>
      </c>
      <c r="E422" s="42"/>
      <c r="F422" s="220" t="s">
        <v>578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136</v>
      </c>
      <c r="AU422" s="19" t="s">
        <v>87</v>
      </c>
    </row>
    <row r="423" spans="1:47" s="2" customFormat="1" ht="12">
      <c r="A423" s="40"/>
      <c r="B423" s="41"/>
      <c r="C423" s="42"/>
      <c r="D423" s="224" t="s">
        <v>138</v>
      </c>
      <c r="E423" s="42"/>
      <c r="F423" s="225" t="s">
        <v>579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138</v>
      </c>
      <c r="AU423" s="19" t="s">
        <v>87</v>
      </c>
    </row>
    <row r="424" spans="1:51" s="13" customFormat="1" ht="12">
      <c r="A424" s="13"/>
      <c r="B424" s="226"/>
      <c r="C424" s="227"/>
      <c r="D424" s="219" t="s">
        <v>140</v>
      </c>
      <c r="E424" s="228" t="s">
        <v>75</v>
      </c>
      <c r="F424" s="229" t="s">
        <v>580</v>
      </c>
      <c r="G424" s="227"/>
      <c r="H424" s="230">
        <v>116.6</v>
      </c>
      <c r="I424" s="231"/>
      <c r="J424" s="227"/>
      <c r="K424" s="227"/>
      <c r="L424" s="232"/>
      <c r="M424" s="233"/>
      <c r="N424" s="234"/>
      <c r="O424" s="234"/>
      <c r="P424" s="234"/>
      <c r="Q424" s="234"/>
      <c r="R424" s="234"/>
      <c r="S424" s="234"/>
      <c r="T424" s="23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6" t="s">
        <v>140</v>
      </c>
      <c r="AU424" s="236" t="s">
        <v>87</v>
      </c>
      <c r="AV424" s="13" t="s">
        <v>87</v>
      </c>
      <c r="AW424" s="13" t="s">
        <v>38</v>
      </c>
      <c r="AX424" s="13" t="s">
        <v>77</v>
      </c>
      <c r="AY424" s="236" t="s">
        <v>127</v>
      </c>
    </row>
    <row r="425" spans="1:51" s="14" customFormat="1" ht="12">
      <c r="A425" s="14"/>
      <c r="B425" s="237"/>
      <c r="C425" s="238"/>
      <c r="D425" s="219" t="s">
        <v>140</v>
      </c>
      <c r="E425" s="239" t="s">
        <v>75</v>
      </c>
      <c r="F425" s="240" t="s">
        <v>143</v>
      </c>
      <c r="G425" s="238"/>
      <c r="H425" s="241">
        <v>116.6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7" t="s">
        <v>140</v>
      </c>
      <c r="AU425" s="247" t="s">
        <v>87</v>
      </c>
      <c r="AV425" s="14" t="s">
        <v>144</v>
      </c>
      <c r="AW425" s="14" t="s">
        <v>38</v>
      </c>
      <c r="AX425" s="14" t="s">
        <v>85</v>
      </c>
      <c r="AY425" s="247" t="s">
        <v>127</v>
      </c>
    </row>
    <row r="426" spans="1:65" s="2" customFormat="1" ht="16.5" customHeight="1">
      <c r="A426" s="40"/>
      <c r="B426" s="41"/>
      <c r="C426" s="206" t="s">
        <v>581</v>
      </c>
      <c r="D426" s="206" t="s">
        <v>129</v>
      </c>
      <c r="E426" s="207" t="s">
        <v>582</v>
      </c>
      <c r="F426" s="208" t="s">
        <v>583</v>
      </c>
      <c r="G426" s="209" t="s">
        <v>206</v>
      </c>
      <c r="H426" s="210">
        <v>7.632</v>
      </c>
      <c r="I426" s="211"/>
      <c r="J426" s="212">
        <f>ROUND(I426*H426,2)</f>
        <v>0</v>
      </c>
      <c r="K426" s="208" t="s">
        <v>133</v>
      </c>
      <c r="L426" s="46"/>
      <c r="M426" s="213" t="s">
        <v>75</v>
      </c>
      <c r="N426" s="214" t="s">
        <v>47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2.5</v>
      </c>
      <c r="T426" s="216">
        <f>S426*H426</f>
        <v>19.08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134</v>
      </c>
      <c r="AT426" s="217" t="s">
        <v>129</v>
      </c>
      <c r="AU426" s="217" t="s">
        <v>87</v>
      </c>
      <c r="AY426" s="19" t="s">
        <v>127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85</v>
      </c>
      <c r="BK426" s="218">
        <f>ROUND(I426*H426,2)</f>
        <v>0</v>
      </c>
      <c r="BL426" s="19" t="s">
        <v>134</v>
      </c>
      <c r="BM426" s="217" t="s">
        <v>584</v>
      </c>
    </row>
    <row r="427" spans="1:47" s="2" customFormat="1" ht="12">
      <c r="A427" s="40"/>
      <c r="B427" s="41"/>
      <c r="C427" s="42"/>
      <c r="D427" s="219" t="s">
        <v>136</v>
      </c>
      <c r="E427" s="42"/>
      <c r="F427" s="220" t="s">
        <v>585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136</v>
      </c>
      <c r="AU427" s="19" t="s">
        <v>87</v>
      </c>
    </row>
    <row r="428" spans="1:47" s="2" customFormat="1" ht="12">
      <c r="A428" s="40"/>
      <c r="B428" s="41"/>
      <c r="C428" s="42"/>
      <c r="D428" s="224" t="s">
        <v>138</v>
      </c>
      <c r="E428" s="42"/>
      <c r="F428" s="225" t="s">
        <v>586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138</v>
      </c>
      <c r="AU428" s="19" t="s">
        <v>87</v>
      </c>
    </row>
    <row r="429" spans="1:51" s="13" customFormat="1" ht="12">
      <c r="A429" s="13"/>
      <c r="B429" s="226"/>
      <c r="C429" s="227"/>
      <c r="D429" s="219" t="s">
        <v>140</v>
      </c>
      <c r="E429" s="228" t="s">
        <v>75</v>
      </c>
      <c r="F429" s="229" t="s">
        <v>374</v>
      </c>
      <c r="G429" s="227"/>
      <c r="H429" s="230">
        <v>3.24</v>
      </c>
      <c r="I429" s="231"/>
      <c r="J429" s="227"/>
      <c r="K429" s="227"/>
      <c r="L429" s="232"/>
      <c r="M429" s="233"/>
      <c r="N429" s="234"/>
      <c r="O429" s="234"/>
      <c r="P429" s="234"/>
      <c r="Q429" s="234"/>
      <c r="R429" s="234"/>
      <c r="S429" s="234"/>
      <c r="T429" s="23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6" t="s">
        <v>140</v>
      </c>
      <c r="AU429" s="236" t="s">
        <v>87</v>
      </c>
      <c r="AV429" s="13" t="s">
        <v>87</v>
      </c>
      <c r="AW429" s="13" t="s">
        <v>38</v>
      </c>
      <c r="AX429" s="13" t="s">
        <v>77</v>
      </c>
      <c r="AY429" s="236" t="s">
        <v>127</v>
      </c>
    </row>
    <row r="430" spans="1:51" s="13" customFormat="1" ht="12">
      <c r="A430" s="13"/>
      <c r="B430" s="226"/>
      <c r="C430" s="227"/>
      <c r="D430" s="219" t="s">
        <v>140</v>
      </c>
      <c r="E430" s="228" t="s">
        <v>75</v>
      </c>
      <c r="F430" s="229" t="s">
        <v>375</v>
      </c>
      <c r="G430" s="227"/>
      <c r="H430" s="230">
        <v>4.392</v>
      </c>
      <c r="I430" s="231"/>
      <c r="J430" s="227"/>
      <c r="K430" s="227"/>
      <c r="L430" s="232"/>
      <c r="M430" s="233"/>
      <c r="N430" s="234"/>
      <c r="O430" s="234"/>
      <c r="P430" s="234"/>
      <c r="Q430" s="234"/>
      <c r="R430" s="234"/>
      <c r="S430" s="234"/>
      <c r="T430" s="23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6" t="s">
        <v>140</v>
      </c>
      <c r="AU430" s="236" t="s">
        <v>87</v>
      </c>
      <c r="AV430" s="13" t="s">
        <v>87</v>
      </c>
      <c r="AW430" s="13" t="s">
        <v>38</v>
      </c>
      <c r="AX430" s="13" t="s">
        <v>77</v>
      </c>
      <c r="AY430" s="236" t="s">
        <v>127</v>
      </c>
    </row>
    <row r="431" spans="1:51" s="14" customFormat="1" ht="12">
      <c r="A431" s="14"/>
      <c r="B431" s="237"/>
      <c r="C431" s="238"/>
      <c r="D431" s="219" t="s">
        <v>140</v>
      </c>
      <c r="E431" s="239" t="s">
        <v>75</v>
      </c>
      <c r="F431" s="240" t="s">
        <v>143</v>
      </c>
      <c r="G431" s="238"/>
      <c r="H431" s="241">
        <v>7.632000000000001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7" t="s">
        <v>140</v>
      </c>
      <c r="AU431" s="247" t="s">
        <v>87</v>
      </c>
      <c r="AV431" s="14" t="s">
        <v>144</v>
      </c>
      <c r="AW431" s="14" t="s">
        <v>38</v>
      </c>
      <c r="AX431" s="14" t="s">
        <v>85</v>
      </c>
      <c r="AY431" s="247" t="s">
        <v>127</v>
      </c>
    </row>
    <row r="432" spans="1:65" s="2" customFormat="1" ht="16.5" customHeight="1">
      <c r="A432" s="40"/>
      <c r="B432" s="41"/>
      <c r="C432" s="206" t="s">
        <v>587</v>
      </c>
      <c r="D432" s="206" t="s">
        <v>129</v>
      </c>
      <c r="E432" s="207" t="s">
        <v>588</v>
      </c>
      <c r="F432" s="208" t="s">
        <v>589</v>
      </c>
      <c r="G432" s="209" t="s">
        <v>171</v>
      </c>
      <c r="H432" s="210">
        <v>12</v>
      </c>
      <c r="I432" s="211"/>
      <c r="J432" s="212">
        <f>ROUND(I432*H432,2)</f>
        <v>0</v>
      </c>
      <c r="K432" s="208" t="s">
        <v>133</v>
      </c>
      <c r="L432" s="46"/>
      <c r="M432" s="213" t="s">
        <v>75</v>
      </c>
      <c r="N432" s="214" t="s">
        <v>47</v>
      </c>
      <c r="O432" s="86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7" t="s">
        <v>134</v>
      </c>
      <c r="AT432" s="217" t="s">
        <v>129</v>
      </c>
      <c r="AU432" s="217" t="s">
        <v>87</v>
      </c>
      <c r="AY432" s="19" t="s">
        <v>127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9" t="s">
        <v>85</v>
      </c>
      <c r="BK432" s="218">
        <f>ROUND(I432*H432,2)</f>
        <v>0</v>
      </c>
      <c r="BL432" s="19" t="s">
        <v>134</v>
      </c>
      <c r="BM432" s="217" t="s">
        <v>590</v>
      </c>
    </row>
    <row r="433" spans="1:47" s="2" customFormat="1" ht="12">
      <c r="A433" s="40"/>
      <c r="B433" s="41"/>
      <c r="C433" s="42"/>
      <c r="D433" s="219" t="s">
        <v>136</v>
      </c>
      <c r="E433" s="42"/>
      <c r="F433" s="220" t="s">
        <v>591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136</v>
      </c>
      <c r="AU433" s="19" t="s">
        <v>87</v>
      </c>
    </row>
    <row r="434" spans="1:47" s="2" customFormat="1" ht="12">
      <c r="A434" s="40"/>
      <c r="B434" s="41"/>
      <c r="C434" s="42"/>
      <c r="D434" s="224" t="s">
        <v>138</v>
      </c>
      <c r="E434" s="42"/>
      <c r="F434" s="225" t="s">
        <v>592</v>
      </c>
      <c r="G434" s="42"/>
      <c r="H434" s="42"/>
      <c r="I434" s="221"/>
      <c r="J434" s="42"/>
      <c r="K434" s="42"/>
      <c r="L434" s="46"/>
      <c r="M434" s="222"/>
      <c r="N434" s="223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138</v>
      </c>
      <c r="AU434" s="19" t="s">
        <v>87</v>
      </c>
    </row>
    <row r="435" spans="1:63" s="12" customFormat="1" ht="22.8" customHeight="1">
      <c r="A435" s="12"/>
      <c r="B435" s="190"/>
      <c r="C435" s="191"/>
      <c r="D435" s="192" t="s">
        <v>76</v>
      </c>
      <c r="E435" s="204" t="s">
        <v>593</v>
      </c>
      <c r="F435" s="204" t="s">
        <v>594</v>
      </c>
      <c r="G435" s="191"/>
      <c r="H435" s="191"/>
      <c r="I435" s="194"/>
      <c r="J435" s="205">
        <f>BK435</f>
        <v>0</v>
      </c>
      <c r="K435" s="191"/>
      <c r="L435" s="196"/>
      <c r="M435" s="197"/>
      <c r="N435" s="198"/>
      <c r="O435" s="198"/>
      <c r="P435" s="199">
        <f>SUM(P436:P475)</f>
        <v>0</v>
      </c>
      <c r="Q435" s="198"/>
      <c r="R435" s="199">
        <f>SUM(R436:R475)</f>
        <v>0</v>
      </c>
      <c r="S435" s="198"/>
      <c r="T435" s="200">
        <f>SUM(T436:T475)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01" t="s">
        <v>85</v>
      </c>
      <c r="AT435" s="202" t="s">
        <v>76</v>
      </c>
      <c r="AU435" s="202" t="s">
        <v>85</v>
      </c>
      <c r="AY435" s="201" t="s">
        <v>127</v>
      </c>
      <c r="BK435" s="203">
        <f>SUM(BK436:BK475)</f>
        <v>0</v>
      </c>
    </row>
    <row r="436" spans="1:65" s="2" customFormat="1" ht="16.5" customHeight="1">
      <c r="A436" s="40"/>
      <c r="B436" s="41"/>
      <c r="C436" s="206" t="s">
        <v>595</v>
      </c>
      <c r="D436" s="206" t="s">
        <v>129</v>
      </c>
      <c r="E436" s="207" t="s">
        <v>596</v>
      </c>
      <c r="F436" s="208" t="s">
        <v>597</v>
      </c>
      <c r="G436" s="209" t="s">
        <v>276</v>
      </c>
      <c r="H436" s="210">
        <v>146.134</v>
      </c>
      <c r="I436" s="211"/>
      <c r="J436" s="212">
        <f>ROUND(I436*H436,2)</f>
        <v>0</v>
      </c>
      <c r="K436" s="208" t="s">
        <v>133</v>
      </c>
      <c r="L436" s="46"/>
      <c r="M436" s="213" t="s">
        <v>75</v>
      </c>
      <c r="N436" s="214" t="s">
        <v>47</v>
      </c>
      <c r="O436" s="86"/>
      <c r="P436" s="215">
        <f>O436*H436</f>
        <v>0</v>
      </c>
      <c r="Q436" s="215">
        <v>0</v>
      </c>
      <c r="R436" s="215">
        <f>Q436*H436</f>
        <v>0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134</v>
      </c>
      <c r="AT436" s="217" t="s">
        <v>129</v>
      </c>
      <c r="AU436" s="217" t="s">
        <v>87</v>
      </c>
      <c r="AY436" s="19" t="s">
        <v>127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85</v>
      </c>
      <c r="BK436" s="218">
        <f>ROUND(I436*H436,2)</f>
        <v>0</v>
      </c>
      <c r="BL436" s="19" t="s">
        <v>134</v>
      </c>
      <c r="BM436" s="217" t="s">
        <v>598</v>
      </c>
    </row>
    <row r="437" spans="1:47" s="2" customFormat="1" ht="12">
      <c r="A437" s="40"/>
      <c r="B437" s="41"/>
      <c r="C437" s="42"/>
      <c r="D437" s="219" t="s">
        <v>136</v>
      </c>
      <c r="E437" s="42"/>
      <c r="F437" s="220" t="s">
        <v>599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136</v>
      </c>
      <c r="AU437" s="19" t="s">
        <v>87</v>
      </c>
    </row>
    <row r="438" spans="1:47" s="2" customFormat="1" ht="12">
      <c r="A438" s="40"/>
      <c r="B438" s="41"/>
      <c r="C438" s="42"/>
      <c r="D438" s="224" t="s">
        <v>138</v>
      </c>
      <c r="E438" s="42"/>
      <c r="F438" s="225" t="s">
        <v>600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138</v>
      </c>
      <c r="AU438" s="19" t="s">
        <v>87</v>
      </c>
    </row>
    <row r="439" spans="1:51" s="15" customFormat="1" ht="12">
      <c r="A439" s="15"/>
      <c r="B439" s="248"/>
      <c r="C439" s="249"/>
      <c r="D439" s="219" t="s">
        <v>140</v>
      </c>
      <c r="E439" s="250" t="s">
        <v>75</v>
      </c>
      <c r="F439" s="251" t="s">
        <v>258</v>
      </c>
      <c r="G439" s="249"/>
      <c r="H439" s="250" t="s">
        <v>75</v>
      </c>
      <c r="I439" s="252"/>
      <c r="J439" s="249"/>
      <c r="K439" s="249"/>
      <c r="L439" s="253"/>
      <c r="M439" s="254"/>
      <c r="N439" s="255"/>
      <c r="O439" s="255"/>
      <c r="P439" s="255"/>
      <c r="Q439" s="255"/>
      <c r="R439" s="255"/>
      <c r="S439" s="255"/>
      <c r="T439" s="256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7" t="s">
        <v>140</v>
      </c>
      <c r="AU439" s="257" t="s">
        <v>87</v>
      </c>
      <c r="AV439" s="15" t="s">
        <v>85</v>
      </c>
      <c r="AW439" s="15" t="s">
        <v>38</v>
      </c>
      <c r="AX439" s="15" t="s">
        <v>77</v>
      </c>
      <c r="AY439" s="257" t="s">
        <v>127</v>
      </c>
    </row>
    <row r="440" spans="1:51" s="13" customFormat="1" ht="12">
      <c r="A440" s="13"/>
      <c r="B440" s="226"/>
      <c r="C440" s="227"/>
      <c r="D440" s="219" t="s">
        <v>140</v>
      </c>
      <c r="E440" s="228" t="s">
        <v>75</v>
      </c>
      <c r="F440" s="229" t="s">
        <v>601</v>
      </c>
      <c r="G440" s="227"/>
      <c r="H440" s="230">
        <v>24.226</v>
      </c>
      <c r="I440" s="231"/>
      <c r="J440" s="227"/>
      <c r="K440" s="227"/>
      <c r="L440" s="232"/>
      <c r="M440" s="233"/>
      <c r="N440" s="234"/>
      <c r="O440" s="234"/>
      <c r="P440" s="234"/>
      <c r="Q440" s="234"/>
      <c r="R440" s="234"/>
      <c r="S440" s="234"/>
      <c r="T440" s="23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6" t="s">
        <v>140</v>
      </c>
      <c r="AU440" s="236" t="s">
        <v>87</v>
      </c>
      <c r="AV440" s="13" t="s">
        <v>87</v>
      </c>
      <c r="AW440" s="13" t="s">
        <v>38</v>
      </c>
      <c r="AX440" s="13" t="s">
        <v>77</v>
      </c>
      <c r="AY440" s="236" t="s">
        <v>127</v>
      </c>
    </row>
    <row r="441" spans="1:51" s="13" customFormat="1" ht="12">
      <c r="A441" s="13"/>
      <c r="B441" s="226"/>
      <c r="C441" s="227"/>
      <c r="D441" s="219" t="s">
        <v>140</v>
      </c>
      <c r="E441" s="228" t="s">
        <v>75</v>
      </c>
      <c r="F441" s="229" t="s">
        <v>602</v>
      </c>
      <c r="G441" s="227"/>
      <c r="H441" s="230">
        <v>12.78</v>
      </c>
      <c r="I441" s="231"/>
      <c r="J441" s="227"/>
      <c r="K441" s="227"/>
      <c r="L441" s="232"/>
      <c r="M441" s="233"/>
      <c r="N441" s="234"/>
      <c r="O441" s="234"/>
      <c r="P441" s="234"/>
      <c r="Q441" s="234"/>
      <c r="R441" s="234"/>
      <c r="S441" s="234"/>
      <c r="T441" s="23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6" t="s">
        <v>140</v>
      </c>
      <c r="AU441" s="236" t="s">
        <v>87</v>
      </c>
      <c r="AV441" s="13" t="s">
        <v>87</v>
      </c>
      <c r="AW441" s="13" t="s">
        <v>38</v>
      </c>
      <c r="AX441" s="13" t="s">
        <v>77</v>
      </c>
      <c r="AY441" s="236" t="s">
        <v>127</v>
      </c>
    </row>
    <row r="442" spans="1:51" s="13" customFormat="1" ht="12">
      <c r="A442" s="13"/>
      <c r="B442" s="226"/>
      <c r="C442" s="227"/>
      <c r="D442" s="219" t="s">
        <v>140</v>
      </c>
      <c r="E442" s="228" t="s">
        <v>75</v>
      </c>
      <c r="F442" s="229" t="s">
        <v>603</v>
      </c>
      <c r="G442" s="227"/>
      <c r="H442" s="230">
        <v>90.048</v>
      </c>
      <c r="I442" s="231"/>
      <c r="J442" s="227"/>
      <c r="K442" s="227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140</v>
      </c>
      <c r="AU442" s="236" t="s">
        <v>87</v>
      </c>
      <c r="AV442" s="13" t="s">
        <v>87</v>
      </c>
      <c r="AW442" s="13" t="s">
        <v>38</v>
      </c>
      <c r="AX442" s="13" t="s">
        <v>77</v>
      </c>
      <c r="AY442" s="236" t="s">
        <v>127</v>
      </c>
    </row>
    <row r="443" spans="1:51" s="13" customFormat="1" ht="12">
      <c r="A443" s="13"/>
      <c r="B443" s="226"/>
      <c r="C443" s="227"/>
      <c r="D443" s="219" t="s">
        <v>140</v>
      </c>
      <c r="E443" s="228" t="s">
        <v>75</v>
      </c>
      <c r="F443" s="229" t="s">
        <v>604</v>
      </c>
      <c r="G443" s="227"/>
      <c r="H443" s="230">
        <v>19.08</v>
      </c>
      <c r="I443" s="231"/>
      <c r="J443" s="227"/>
      <c r="K443" s="227"/>
      <c r="L443" s="232"/>
      <c r="M443" s="233"/>
      <c r="N443" s="234"/>
      <c r="O443" s="234"/>
      <c r="P443" s="234"/>
      <c r="Q443" s="234"/>
      <c r="R443" s="234"/>
      <c r="S443" s="234"/>
      <c r="T443" s="23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6" t="s">
        <v>140</v>
      </c>
      <c r="AU443" s="236" t="s">
        <v>87</v>
      </c>
      <c r="AV443" s="13" t="s">
        <v>87</v>
      </c>
      <c r="AW443" s="13" t="s">
        <v>38</v>
      </c>
      <c r="AX443" s="13" t="s">
        <v>77</v>
      </c>
      <c r="AY443" s="236" t="s">
        <v>127</v>
      </c>
    </row>
    <row r="444" spans="1:51" s="14" customFormat="1" ht="12">
      <c r="A444" s="14"/>
      <c r="B444" s="237"/>
      <c r="C444" s="238"/>
      <c r="D444" s="219" t="s">
        <v>140</v>
      </c>
      <c r="E444" s="239" t="s">
        <v>75</v>
      </c>
      <c r="F444" s="240" t="s">
        <v>143</v>
      </c>
      <c r="G444" s="238"/>
      <c r="H444" s="241">
        <v>146.13400000000001</v>
      </c>
      <c r="I444" s="242"/>
      <c r="J444" s="238"/>
      <c r="K444" s="238"/>
      <c r="L444" s="243"/>
      <c r="M444" s="244"/>
      <c r="N444" s="245"/>
      <c r="O444" s="245"/>
      <c r="P444" s="245"/>
      <c r="Q444" s="245"/>
      <c r="R444" s="245"/>
      <c r="S444" s="245"/>
      <c r="T444" s="24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7" t="s">
        <v>140</v>
      </c>
      <c r="AU444" s="247" t="s">
        <v>87</v>
      </c>
      <c r="AV444" s="14" t="s">
        <v>144</v>
      </c>
      <c r="AW444" s="14" t="s">
        <v>38</v>
      </c>
      <c r="AX444" s="14" t="s">
        <v>85</v>
      </c>
      <c r="AY444" s="247" t="s">
        <v>127</v>
      </c>
    </row>
    <row r="445" spans="1:65" s="2" customFormat="1" ht="16.5" customHeight="1">
      <c r="A445" s="40"/>
      <c r="B445" s="41"/>
      <c r="C445" s="206" t="s">
        <v>605</v>
      </c>
      <c r="D445" s="206" t="s">
        <v>129</v>
      </c>
      <c r="E445" s="207" t="s">
        <v>606</v>
      </c>
      <c r="F445" s="208" t="s">
        <v>607</v>
      </c>
      <c r="G445" s="209" t="s">
        <v>276</v>
      </c>
      <c r="H445" s="210">
        <v>438.402</v>
      </c>
      <c r="I445" s="211"/>
      <c r="J445" s="212">
        <f>ROUND(I445*H445,2)</f>
        <v>0</v>
      </c>
      <c r="K445" s="208" t="s">
        <v>133</v>
      </c>
      <c r="L445" s="46"/>
      <c r="M445" s="213" t="s">
        <v>75</v>
      </c>
      <c r="N445" s="214" t="s">
        <v>47</v>
      </c>
      <c r="O445" s="86"/>
      <c r="P445" s="215">
        <f>O445*H445</f>
        <v>0</v>
      </c>
      <c r="Q445" s="215">
        <v>0</v>
      </c>
      <c r="R445" s="215">
        <f>Q445*H445</f>
        <v>0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134</v>
      </c>
      <c r="AT445" s="217" t="s">
        <v>129</v>
      </c>
      <c r="AU445" s="217" t="s">
        <v>87</v>
      </c>
      <c r="AY445" s="19" t="s">
        <v>127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85</v>
      </c>
      <c r="BK445" s="218">
        <f>ROUND(I445*H445,2)</f>
        <v>0</v>
      </c>
      <c r="BL445" s="19" t="s">
        <v>134</v>
      </c>
      <c r="BM445" s="217" t="s">
        <v>608</v>
      </c>
    </row>
    <row r="446" spans="1:47" s="2" customFormat="1" ht="12">
      <c r="A446" s="40"/>
      <c r="B446" s="41"/>
      <c r="C446" s="42"/>
      <c r="D446" s="219" t="s">
        <v>136</v>
      </c>
      <c r="E446" s="42"/>
      <c r="F446" s="220" t="s">
        <v>609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136</v>
      </c>
      <c r="AU446" s="19" t="s">
        <v>87</v>
      </c>
    </row>
    <row r="447" spans="1:47" s="2" customFormat="1" ht="12">
      <c r="A447" s="40"/>
      <c r="B447" s="41"/>
      <c r="C447" s="42"/>
      <c r="D447" s="224" t="s">
        <v>138</v>
      </c>
      <c r="E447" s="42"/>
      <c r="F447" s="225" t="s">
        <v>610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138</v>
      </c>
      <c r="AU447" s="19" t="s">
        <v>87</v>
      </c>
    </row>
    <row r="448" spans="1:51" s="13" customFormat="1" ht="12">
      <c r="A448" s="13"/>
      <c r="B448" s="226"/>
      <c r="C448" s="227"/>
      <c r="D448" s="219" t="s">
        <v>140</v>
      </c>
      <c r="E448" s="228" t="s">
        <v>75</v>
      </c>
      <c r="F448" s="229" t="s">
        <v>611</v>
      </c>
      <c r="G448" s="227"/>
      <c r="H448" s="230">
        <v>438.402</v>
      </c>
      <c r="I448" s="231"/>
      <c r="J448" s="227"/>
      <c r="K448" s="227"/>
      <c r="L448" s="232"/>
      <c r="M448" s="233"/>
      <c r="N448" s="234"/>
      <c r="O448" s="234"/>
      <c r="P448" s="234"/>
      <c r="Q448" s="234"/>
      <c r="R448" s="234"/>
      <c r="S448" s="234"/>
      <c r="T448" s="23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6" t="s">
        <v>140</v>
      </c>
      <c r="AU448" s="236" t="s">
        <v>87</v>
      </c>
      <c r="AV448" s="13" t="s">
        <v>87</v>
      </c>
      <c r="AW448" s="13" t="s">
        <v>38</v>
      </c>
      <c r="AX448" s="13" t="s">
        <v>77</v>
      </c>
      <c r="AY448" s="236" t="s">
        <v>127</v>
      </c>
    </row>
    <row r="449" spans="1:51" s="14" customFormat="1" ht="12">
      <c r="A449" s="14"/>
      <c r="B449" s="237"/>
      <c r="C449" s="238"/>
      <c r="D449" s="219" t="s">
        <v>140</v>
      </c>
      <c r="E449" s="239" t="s">
        <v>75</v>
      </c>
      <c r="F449" s="240" t="s">
        <v>143</v>
      </c>
      <c r="G449" s="238"/>
      <c r="H449" s="241">
        <v>438.402</v>
      </c>
      <c r="I449" s="242"/>
      <c r="J449" s="238"/>
      <c r="K449" s="238"/>
      <c r="L449" s="243"/>
      <c r="M449" s="244"/>
      <c r="N449" s="245"/>
      <c r="O449" s="245"/>
      <c r="P449" s="245"/>
      <c r="Q449" s="245"/>
      <c r="R449" s="245"/>
      <c r="S449" s="245"/>
      <c r="T449" s="24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7" t="s">
        <v>140</v>
      </c>
      <c r="AU449" s="247" t="s">
        <v>87</v>
      </c>
      <c r="AV449" s="14" t="s">
        <v>144</v>
      </c>
      <c r="AW449" s="14" t="s">
        <v>38</v>
      </c>
      <c r="AX449" s="14" t="s">
        <v>85</v>
      </c>
      <c r="AY449" s="247" t="s">
        <v>127</v>
      </c>
    </row>
    <row r="450" spans="1:65" s="2" customFormat="1" ht="16.5" customHeight="1">
      <c r="A450" s="40"/>
      <c r="B450" s="41"/>
      <c r="C450" s="206" t="s">
        <v>612</v>
      </c>
      <c r="D450" s="206" t="s">
        <v>129</v>
      </c>
      <c r="E450" s="207" t="s">
        <v>613</v>
      </c>
      <c r="F450" s="208" t="s">
        <v>614</v>
      </c>
      <c r="G450" s="209" t="s">
        <v>276</v>
      </c>
      <c r="H450" s="210">
        <v>16.733</v>
      </c>
      <c r="I450" s="211"/>
      <c r="J450" s="212">
        <f>ROUND(I450*H450,2)</f>
        <v>0</v>
      </c>
      <c r="K450" s="208" t="s">
        <v>133</v>
      </c>
      <c r="L450" s="46"/>
      <c r="M450" s="213" t="s">
        <v>75</v>
      </c>
      <c r="N450" s="214" t="s">
        <v>47</v>
      </c>
      <c r="O450" s="86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134</v>
      </c>
      <c r="AT450" s="217" t="s">
        <v>129</v>
      </c>
      <c r="AU450" s="217" t="s">
        <v>87</v>
      </c>
      <c r="AY450" s="19" t="s">
        <v>127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85</v>
      </c>
      <c r="BK450" s="218">
        <f>ROUND(I450*H450,2)</f>
        <v>0</v>
      </c>
      <c r="BL450" s="19" t="s">
        <v>134</v>
      </c>
      <c r="BM450" s="217" t="s">
        <v>615</v>
      </c>
    </row>
    <row r="451" spans="1:47" s="2" customFormat="1" ht="12">
      <c r="A451" s="40"/>
      <c r="B451" s="41"/>
      <c r="C451" s="42"/>
      <c r="D451" s="219" t="s">
        <v>136</v>
      </c>
      <c r="E451" s="42"/>
      <c r="F451" s="220" t="s">
        <v>616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136</v>
      </c>
      <c r="AU451" s="19" t="s">
        <v>87</v>
      </c>
    </row>
    <row r="452" spans="1:47" s="2" customFormat="1" ht="12">
      <c r="A452" s="40"/>
      <c r="B452" s="41"/>
      <c r="C452" s="42"/>
      <c r="D452" s="224" t="s">
        <v>138</v>
      </c>
      <c r="E452" s="42"/>
      <c r="F452" s="225" t="s">
        <v>617</v>
      </c>
      <c r="G452" s="42"/>
      <c r="H452" s="42"/>
      <c r="I452" s="221"/>
      <c r="J452" s="42"/>
      <c r="K452" s="42"/>
      <c r="L452" s="46"/>
      <c r="M452" s="222"/>
      <c r="N452" s="22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138</v>
      </c>
      <c r="AU452" s="19" t="s">
        <v>87</v>
      </c>
    </row>
    <row r="453" spans="1:51" s="15" customFormat="1" ht="12">
      <c r="A453" s="15"/>
      <c r="B453" s="248"/>
      <c r="C453" s="249"/>
      <c r="D453" s="219" t="s">
        <v>140</v>
      </c>
      <c r="E453" s="250" t="s">
        <v>75</v>
      </c>
      <c r="F453" s="251" t="s">
        <v>258</v>
      </c>
      <c r="G453" s="249"/>
      <c r="H453" s="250" t="s">
        <v>75</v>
      </c>
      <c r="I453" s="252"/>
      <c r="J453" s="249"/>
      <c r="K453" s="249"/>
      <c r="L453" s="253"/>
      <c r="M453" s="254"/>
      <c r="N453" s="255"/>
      <c r="O453" s="255"/>
      <c r="P453" s="255"/>
      <c r="Q453" s="255"/>
      <c r="R453" s="255"/>
      <c r="S453" s="255"/>
      <c r="T453" s="256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57" t="s">
        <v>140</v>
      </c>
      <c r="AU453" s="257" t="s">
        <v>87</v>
      </c>
      <c r="AV453" s="15" t="s">
        <v>85</v>
      </c>
      <c r="AW453" s="15" t="s">
        <v>38</v>
      </c>
      <c r="AX453" s="15" t="s">
        <v>77</v>
      </c>
      <c r="AY453" s="257" t="s">
        <v>127</v>
      </c>
    </row>
    <row r="454" spans="1:51" s="13" customFormat="1" ht="12">
      <c r="A454" s="13"/>
      <c r="B454" s="226"/>
      <c r="C454" s="227"/>
      <c r="D454" s="219" t="s">
        <v>140</v>
      </c>
      <c r="E454" s="228" t="s">
        <v>75</v>
      </c>
      <c r="F454" s="229" t="s">
        <v>618</v>
      </c>
      <c r="G454" s="227"/>
      <c r="H454" s="230">
        <v>16.733</v>
      </c>
      <c r="I454" s="231"/>
      <c r="J454" s="227"/>
      <c r="K454" s="227"/>
      <c r="L454" s="232"/>
      <c r="M454" s="233"/>
      <c r="N454" s="234"/>
      <c r="O454" s="234"/>
      <c r="P454" s="234"/>
      <c r="Q454" s="234"/>
      <c r="R454" s="234"/>
      <c r="S454" s="234"/>
      <c r="T454" s="23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6" t="s">
        <v>140</v>
      </c>
      <c r="AU454" s="236" t="s">
        <v>87</v>
      </c>
      <c r="AV454" s="13" t="s">
        <v>87</v>
      </c>
      <c r="AW454" s="13" t="s">
        <v>38</v>
      </c>
      <c r="AX454" s="13" t="s">
        <v>77</v>
      </c>
      <c r="AY454" s="236" t="s">
        <v>127</v>
      </c>
    </row>
    <row r="455" spans="1:51" s="16" customFormat="1" ht="12">
      <c r="A455" s="16"/>
      <c r="B455" s="258"/>
      <c r="C455" s="259"/>
      <c r="D455" s="219" t="s">
        <v>140</v>
      </c>
      <c r="E455" s="260" t="s">
        <v>75</v>
      </c>
      <c r="F455" s="261" t="s">
        <v>305</v>
      </c>
      <c r="G455" s="259"/>
      <c r="H455" s="262">
        <v>16.733</v>
      </c>
      <c r="I455" s="263"/>
      <c r="J455" s="259"/>
      <c r="K455" s="259"/>
      <c r="L455" s="264"/>
      <c r="M455" s="265"/>
      <c r="N455" s="266"/>
      <c r="O455" s="266"/>
      <c r="P455" s="266"/>
      <c r="Q455" s="266"/>
      <c r="R455" s="266"/>
      <c r="S455" s="266"/>
      <c r="T455" s="267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T455" s="268" t="s">
        <v>140</v>
      </c>
      <c r="AU455" s="268" t="s">
        <v>87</v>
      </c>
      <c r="AV455" s="16" t="s">
        <v>134</v>
      </c>
      <c r="AW455" s="16" t="s">
        <v>38</v>
      </c>
      <c r="AX455" s="16" t="s">
        <v>85</v>
      </c>
      <c r="AY455" s="268" t="s">
        <v>127</v>
      </c>
    </row>
    <row r="456" spans="1:65" s="2" customFormat="1" ht="16.5" customHeight="1">
      <c r="A456" s="40"/>
      <c r="B456" s="41"/>
      <c r="C456" s="206" t="s">
        <v>619</v>
      </c>
      <c r="D456" s="206" t="s">
        <v>129</v>
      </c>
      <c r="E456" s="207" t="s">
        <v>620</v>
      </c>
      <c r="F456" s="208" t="s">
        <v>621</v>
      </c>
      <c r="G456" s="209" t="s">
        <v>276</v>
      </c>
      <c r="H456" s="210">
        <v>50.199</v>
      </c>
      <c r="I456" s="211"/>
      <c r="J456" s="212">
        <f>ROUND(I456*H456,2)</f>
        <v>0</v>
      </c>
      <c r="K456" s="208" t="s">
        <v>133</v>
      </c>
      <c r="L456" s="46"/>
      <c r="M456" s="213" t="s">
        <v>75</v>
      </c>
      <c r="N456" s="214" t="s">
        <v>47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134</v>
      </c>
      <c r="AT456" s="217" t="s">
        <v>129</v>
      </c>
      <c r="AU456" s="217" t="s">
        <v>87</v>
      </c>
      <c r="AY456" s="19" t="s">
        <v>127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85</v>
      </c>
      <c r="BK456" s="218">
        <f>ROUND(I456*H456,2)</f>
        <v>0</v>
      </c>
      <c r="BL456" s="19" t="s">
        <v>134</v>
      </c>
      <c r="BM456" s="217" t="s">
        <v>622</v>
      </c>
    </row>
    <row r="457" spans="1:47" s="2" customFormat="1" ht="12">
      <c r="A457" s="40"/>
      <c r="B457" s="41"/>
      <c r="C457" s="42"/>
      <c r="D457" s="219" t="s">
        <v>136</v>
      </c>
      <c r="E457" s="42"/>
      <c r="F457" s="220" t="s">
        <v>623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136</v>
      </c>
      <c r="AU457" s="19" t="s">
        <v>87</v>
      </c>
    </row>
    <row r="458" spans="1:47" s="2" customFormat="1" ht="12">
      <c r="A458" s="40"/>
      <c r="B458" s="41"/>
      <c r="C458" s="42"/>
      <c r="D458" s="224" t="s">
        <v>138</v>
      </c>
      <c r="E458" s="42"/>
      <c r="F458" s="225" t="s">
        <v>624</v>
      </c>
      <c r="G458" s="42"/>
      <c r="H458" s="42"/>
      <c r="I458" s="221"/>
      <c r="J458" s="42"/>
      <c r="K458" s="42"/>
      <c r="L458" s="46"/>
      <c r="M458" s="222"/>
      <c r="N458" s="223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138</v>
      </c>
      <c r="AU458" s="19" t="s">
        <v>87</v>
      </c>
    </row>
    <row r="459" spans="1:51" s="13" customFormat="1" ht="12">
      <c r="A459" s="13"/>
      <c r="B459" s="226"/>
      <c r="C459" s="227"/>
      <c r="D459" s="219" t="s">
        <v>140</v>
      </c>
      <c r="E459" s="228" t="s">
        <v>75</v>
      </c>
      <c r="F459" s="229" t="s">
        <v>625</v>
      </c>
      <c r="G459" s="227"/>
      <c r="H459" s="230">
        <v>50.199</v>
      </c>
      <c r="I459" s="231"/>
      <c r="J459" s="227"/>
      <c r="K459" s="227"/>
      <c r="L459" s="232"/>
      <c r="M459" s="233"/>
      <c r="N459" s="234"/>
      <c r="O459" s="234"/>
      <c r="P459" s="234"/>
      <c r="Q459" s="234"/>
      <c r="R459" s="234"/>
      <c r="S459" s="234"/>
      <c r="T459" s="23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6" t="s">
        <v>140</v>
      </c>
      <c r="AU459" s="236" t="s">
        <v>87</v>
      </c>
      <c r="AV459" s="13" t="s">
        <v>87</v>
      </c>
      <c r="AW459" s="13" t="s">
        <v>38</v>
      </c>
      <c r="AX459" s="13" t="s">
        <v>85</v>
      </c>
      <c r="AY459" s="236" t="s">
        <v>127</v>
      </c>
    </row>
    <row r="460" spans="1:65" s="2" customFormat="1" ht="21.75" customHeight="1">
      <c r="A460" s="40"/>
      <c r="B460" s="41"/>
      <c r="C460" s="206" t="s">
        <v>626</v>
      </c>
      <c r="D460" s="206" t="s">
        <v>129</v>
      </c>
      <c r="E460" s="207" t="s">
        <v>627</v>
      </c>
      <c r="F460" s="208" t="s">
        <v>628</v>
      </c>
      <c r="G460" s="209" t="s">
        <v>276</v>
      </c>
      <c r="H460" s="210">
        <v>92.048</v>
      </c>
      <c r="I460" s="211"/>
      <c r="J460" s="212">
        <f>ROUND(I460*H460,2)</f>
        <v>0</v>
      </c>
      <c r="K460" s="208" t="s">
        <v>133</v>
      </c>
      <c r="L460" s="46"/>
      <c r="M460" s="213" t="s">
        <v>75</v>
      </c>
      <c r="N460" s="214" t="s">
        <v>47</v>
      </c>
      <c r="O460" s="86"/>
      <c r="P460" s="215">
        <f>O460*H460</f>
        <v>0</v>
      </c>
      <c r="Q460" s="215">
        <v>0</v>
      </c>
      <c r="R460" s="215">
        <f>Q460*H460</f>
        <v>0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134</v>
      </c>
      <c r="AT460" s="217" t="s">
        <v>129</v>
      </c>
      <c r="AU460" s="217" t="s">
        <v>87</v>
      </c>
      <c r="AY460" s="19" t="s">
        <v>127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85</v>
      </c>
      <c r="BK460" s="218">
        <f>ROUND(I460*H460,2)</f>
        <v>0</v>
      </c>
      <c r="BL460" s="19" t="s">
        <v>134</v>
      </c>
      <c r="BM460" s="217" t="s">
        <v>629</v>
      </c>
    </row>
    <row r="461" spans="1:47" s="2" customFormat="1" ht="12">
      <c r="A461" s="40"/>
      <c r="B461" s="41"/>
      <c r="C461" s="42"/>
      <c r="D461" s="219" t="s">
        <v>136</v>
      </c>
      <c r="E461" s="42"/>
      <c r="F461" s="220" t="s">
        <v>630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136</v>
      </c>
      <c r="AU461" s="19" t="s">
        <v>87</v>
      </c>
    </row>
    <row r="462" spans="1:47" s="2" customFormat="1" ht="12">
      <c r="A462" s="40"/>
      <c r="B462" s="41"/>
      <c r="C462" s="42"/>
      <c r="D462" s="224" t="s">
        <v>138</v>
      </c>
      <c r="E462" s="42"/>
      <c r="F462" s="225" t="s">
        <v>631</v>
      </c>
      <c r="G462" s="42"/>
      <c r="H462" s="42"/>
      <c r="I462" s="221"/>
      <c r="J462" s="42"/>
      <c r="K462" s="42"/>
      <c r="L462" s="46"/>
      <c r="M462" s="222"/>
      <c r="N462" s="223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138</v>
      </c>
      <c r="AU462" s="19" t="s">
        <v>87</v>
      </c>
    </row>
    <row r="463" spans="1:51" s="13" customFormat="1" ht="12">
      <c r="A463" s="13"/>
      <c r="B463" s="226"/>
      <c r="C463" s="227"/>
      <c r="D463" s="219" t="s">
        <v>140</v>
      </c>
      <c r="E463" s="228" t="s">
        <v>75</v>
      </c>
      <c r="F463" s="229" t="s">
        <v>632</v>
      </c>
      <c r="G463" s="227"/>
      <c r="H463" s="230">
        <v>92.048</v>
      </c>
      <c r="I463" s="231"/>
      <c r="J463" s="227"/>
      <c r="K463" s="227"/>
      <c r="L463" s="232"/>
      <c r="M463" s="233"/>
      <c r="N463" s="234"/>
      <c r="O463" s="234"/>
      <c r="P463" s="234"/>
      <c r="Q463" s="234"/>
      <c r="R463" s="234"/>
      <c r="S463" s="234"/>
      <c r="T463" s="23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6" t="s">
        <v>140</v>
      </c>
      <c r="AU463" s="236" t="s">
        <v>87</v>
      </c>
      <c r="AV463" s="13" t="s">
        <v>87</v>
      </c>
      <c r="AW463" s="13" t="s">
        <v>38</v>
      </c>
      <c r="AX463" s="13" t="s">
        <v>85</v>
      </c>
      <c r="AY463" s="236" t="s">
        <v>127</v>
      </c>
    </row>
    <row r="464" spans="1:65" s="2" customFormat="1" ht="21.75" customHeight="1">
      <c r="A464" s="40"/>
      <c r="B464" s="41"/>
      <c r="C464" s="206" t="s">
        <v>633</v>
      </c>
      <c r="D464" s="206" t="s">
        <v>129</v>
      </c>
      <c r="E464" s="207" t="s">
        <v>634</v>
      </c>
      <c r="F464" s="208" t="s">
        <v>635</v>
      </c>
      <c r="G464" s="209" t="s">
        <v>276</v>
      </c>
      <c r="H464" s="210">
        <v>31.86</v>
      </c>
      <c r="I464" s="211"/>
      <c r="J464" s="212">
        <f>ROUND(I464*H464,2)</f>
        <v>0</v>
      </c>
      <c r="K464" s="208" t="s">
        <v>133</v>
      </c>
      <c r="L464" s="46"/>
      <c r="M464" s="213" t="s">
        <v>75</v>
      </c>
      <c r="N464" s="214" t="s">
        <v>47</v>
      </c>
      <c r="O464" s="86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134</v>
      </c>
      <c r="AT464" s="217" t="s">
        <v>129</v>
      </c>
      <c r="AU464" s="217" t="s">
        <v>87</v>
      </c>
      <c r="AY464" s="19" t="s">
        <v>127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85</v>
      </c>
      <c r="BK464" s="218">
        <f>ROUND(I464*H464,2)</f>
        <v>0</v>
      </c>
      <c r="BL464" s="19" t="s">
        <v>134</v>
      </c>
      <c r="BM464" s="217" t="s">
        <v>636</v>
      </c>
    </row>
    <row r="465" spans="1:47" s="2" customFormat="1" ht="12">
      <c r="A465" s="40"/>
      <c r="B465" s="41"/>
      <c r="C465" s="42"/>
      <c r="D465" s="219" t="s">
        <v>136</v>
      </c>
      <c r="E465" s="42"/>
      <c r="F465" s="220" t="s">
        <v>637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136</v>
      </c>
      <c r="AU465" s="19" t="s">
        <v>87</v>
      </c>
    </row>
    <row r="466" spans="1:47" s="2" customFormat="1" ht="12">
      <c r="A466" s="40"/>
      <c r="B466" s="41"/>
      <c r="C466" s="42"/>
      <c r="D466" s="224" t="s">
        <v>138</v>
      </c>
      <c r="E466" s="42"/>
      <c r="F466" s="225" t="s">
        <v>638</v>
      </c>
      <c r="G466" s="42"/>
      <c r="H466" s="42"/>
      <c r="I466" s="221"/>
      <c r="J466" s="42"/>
      <c r="K466" s="42"/>
      <c r="L466" s="46"/>
      <c r="M466" s="222"/>
      <c r="N466" s="22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138</v>
      </c>
      <c r="AU466" s="19" t="s">
        <v>87</v>
      </c>
    </row>
    <row r="467" spans="1:51" s="13" customFormat="1" ht="12">
      <c r="A467" s="13"/>
      <c r="B467" s="226"/>
      <c r="C467" s="227"/>
      <c r="D467" s="219" t="s">
        <v>140</v>
      </c>
      <c r="E467" s="228" t="s">
        <v>75</v>
      </c>
      <c r="F467" s="229" t="s">
        <v>639</v>
      </c>
      <c r="G467" s="227"/>
      <c r="H467" s="230">
        <v>31.86</v>
      </c>
      <c r="I467" s="231"/>
      <c r="J467" s="227"/>
      <c r="K467" s="227"/>
      <c r="L467" s="232"/>
      <c r="M467" s="233"/>
      <c r="N467" s="234"/>
      <c r="O467" s="234"/>
      <c r="P467" s="234"/>
      <c r="Q467" s="234"/>
      <c r="R467" s="234"/>
      <c r="S467" s="234"/>
      <c r="T467" s="23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6" t="s">
        <v>140</v>
      </c>
      <c r="AU467" s="236" t="s">
        <v>87</v>
      </c>
      <c r="AV467" s="13" t="s">
        <v>87</v>
      </c>
      <c r="AW467" s="13" t="s">
        <v>38</v>
      </c>
      <c r="AX467" s="13" t="s">
        <v>85</v>
      </c>
      <c r="AY467" s="236" t="s">
        <v>127</v>
      </c>
    </row>
    <row r="468" spans="1:65" s="2" customFormat="1" ht="21.75" customHeight="1">
      <c r="A468" s="40"/>
      <c r="B468" s="41"/>
      <c r="C468" s="206" t="s">
        <v>640</v>
      </c>
      <c r="D468" s="206" t="s">
        <v>129</v>
      </c>
      <c r="E468" s="207" t="s">
        <v>641</v>
      </c>
      <c r="F468" s="208" t="s">
        <v>642</v>
      </c>
      <c r="G468" s="209" t="s">
        <v>276</v>
      </c>
      <c r="H468" s="210">
        <v>24.226</v>
      </c>
      <c r="I468" s="211"/>
      <c r="J468" s="212">
        <f>ROUND(I468*H468,2)</f>
        <v>0</v>
      </c>
      <c r="K468" s="208" t="s">
        <v>133</v>
      </c>
      <c r="L468" s="46"/>
      <c r="M468" s="213" t="s">
        <v>75</v>
      </c>
      <c r="N468" s="214" t="s">
        <v>47</v>
      </c>
      <c r="O468" s="86"/>
      <c r="P468" s="215">
        <f>O468*H468</f>
        <v>0</v>
      </c>
      <c r="Q468" s="215">
        <v>0</v>
      </c>
      <c r="R468" s="215">
        <f>Q468*H468</f>
        <v>0</v>
      </c>
      <c r="S468" s="215">
        <v>0</v>
      </c>
      <c r="T468" s="216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7" t="s">
        <v>134</v>
      </c>
      <c r="AT468" s="217" t="s">
        <v>129</v>
      </c>
      <c r="AU468" s="217" t="s">
        <v>87</v>
      </c>
      <c r="AY468" s="19" t="s">
        <v>127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9" t="s">
        <v>85</v>
      </c>
      <c r="BK468" s="218">
        <f>ROUND(I468*H468,2)</f>
        <v>0</v>
      </c>
      <c r="BL468" s="19" t="s">
        <v>134</v>
      </c>
      <c r="BM468" s="217" t="s">
        <v>643</v>
      </c>
    </row>
    <row r="469" spans="1:47" s="2" customFormat="1" ht="12">
      <c r="A469" s="40"/>
      <c r="B469" s="41"/>
      <c r="C469" s="42"/>
      <c r="D469" s="219" t="s">
        <v>136</v>
      </c>
      <c r="E469" s="42"/>
      <c r="F469" s="220" t="s">
        <v>644</v>
      </c>
      <c r="G469" s="42"/>
      <c r="H469" s="42"/>
      <c r="I469" s="221"/>
      <c r="J469" s="42"/>
      <c r="K469" s="42"/>
      <c r="L469" s="46"/>
      <c r="M469" s="222"/>
      <c r="N469" s="223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136</v>
      </c>
      <c r="AU469" s="19" t="s">
        <v>87</v>
      </c>
    </row>
    <row r="470" spans="1:47" s="2" customFormat="1" ht="12">
      <c r="A470" s="40"/>
      <c r="B470" s="41"/>
      <c r="C470" s="42"/>
      <c r="D470" s="224" t="s">
        <v>138</v>
      </c>
      <c r="E470" s="42"/>
      <c r="F470" s="225" t="s">
        <v>645</v>
      </c>
      <c r="G470" s="42"/>
      <c r="H470" s="42"/>
      <c r="I470" s="221"/>
      <c r="J470" s="42"/>
      <c r="K470" s="42"/>
      <c r="L470" s="46"/>
      <c r="M470" s="222"/>
      <c r="N470" s="223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138</v>
      </c>
      <c r="AU470" s="19" t="s">
        <v>87</v>
      </c>
    </row>
    <row r="471" spans="1:51" s="13" customFormat="1" ht="12">
      <c r="A471" s="13"/>
      <c r="B471" s="226"/>
      <c r="C471" s="227"/>
      <c r="D471" s="219" t="s">
        <v>140</v>
      </c>
      <c r="E471" s="228" t="s">
        <v>75</v>
      </c>
      <c r="F471" s="229" t="s">
        <v>601</v>
      </c>
      <c r="G471" s="227"/>
      <c r="H471" s="230">
        <v>24.226</v>
      </c>
      <c r="I471" s="231"/>
      <c r="J471" s="227"/>
      <c r="K471" s="227"/>
      <c r="L471" s="232"/>
      <c r="M471" s="233"/>
      <c r="N471" s="234"/>
      <c r="O471" s="234"/>
      <c r="P471" s="234"/>
      <c r="Q471" s="234"/>
      <c r="R471" s="234"/>
      <c r="S471" s="234"/>
      <c r="T471" s="23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6" t="s">
        <v>140</v>
      </c>
      <c r="AU471" s="236" t="s">
        <v>87</v>
      </c>
      <c r="AV471" s="13" t="s">
        <v>87</v>
      </c>
      <c r="AW471" s="13" t="s">
        <v>38</v>
      </c>
      <c r="AX471" s="13" t="s">
        <v>85</v>
      </c>
      <c r="AY471" s="236" t="s">
        <v>127</v>
      </c>
    </row>
    <row r="472" spans="1:65" s="2" customFormat="1" ht="16.5" customHeight="1">
      <c r="A472" s="40"/>
      <c r="B472" s="41"/>
      <c r="C472" s="206" t="s">
        <v>646</v>
      </c>
      <c r="D472" s="206" t="s">
        <v>129</v>
      </c>
      <c r="E472" s="207" t="s">
        <v>647</v>
      </c>
      <c r="F472" s="208" t="s">
        <v>275</v>
      </c>
      <c r="G472" s="209" t="s">
        <v>276</v>
      </c>
      <c r="H472" s="210">
        <v>16.733</v>
      </c>
      <c r="I472" s="211"/>
      <c r="J472" s="212">
        <f>ROUND(I472*H472,2)</f>
        <v>0</v>
      </c>
      <c r="K472" s="208" t="s">
        <v>133</v>
      </c>
      <c r="L472" s="46"/>
      <c r="M472" s="213" t="s">
        <v>75</v>
      </c>
      <c r="N472" s="214" t="s">
        <v>47</v>
      </c>
      <c r="O472" s="86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134</v>
      </c>
      <c r="AT472" s="217" t="s">
        <v>129</v>
      </c>
      <c r="AU472" s="217" t="s">
        <v>87</v>
      </c>
      <c r="AY472" s="19" t="s">
        <v>127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85</v>
      </c>
      <c r="BK472" s="218">
        <f>ROUND(I472*H472,2)</f>
        <v>0</v>
      </c>
      <c r="BL472" s="19" t="s">
        <v>134</v>
      </c>
      <c r="BM472" s="217" t="s">
        <v>648</v>
      </c>
    </row>
    <row r="473" spans="1:47" s="2" customFormat="1" ht="12">
      <c r="A473" s="40"/>
      <c r="B473" s="41"/>
      <c r="C473" s="42"/>
      <c r="D473" s="219" t="s">
        <v>136</v>
      </c>
      <c r="E473" s="42"/>
      <c r="F473" s="220" t="s">
        <v>278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136</v>
      </c>
      <c r="AU473" s="19" t="s">
        <v>87</v>
      </c>
    </row>
    <row r="474" spans="1:47" s="2" customFormat="1" ht="12">
      <c r="A474" s="40"/>
      <c r="B474" s="41"/>
      <c r="C474" s="42"/>
      <c r="D474" s="224" t="s">
        <v>138</v>
      </c>
      <c r="E474" s="42"/>
      <c r="F474" s="225" t="s">
        <v>649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138</v>
      </c>
      <c r="AU474" s="19" t="s">
        <v>87</v>
      </c>
    </row>
    <row r="475" spans="1:51" s="13" customFormat="1" ht="12">
      <c r="A475" s="13"/>
      <c r="B475" s="226"/>
      <c r="C475" s="227"/>
      <c r="D475" s="219" t="s">
        <v>140</v>
      </c>
      <c r="E475" s="228" t="s">
        <v>75</v>
      </c>
      <c r="F475" s="229" t="s">
        <v>618</v>
      </c>
      <c r="G475" s="227"/>
      <c r="H475" s="230">
        <v>16.733</v>
      </c>
      <c r="I475" s="231"/>
      <c r="J475" s="227"/>
      <c r="K475" s="227"/>
      <c r="L475" s="232"/>
      <c r="M475" s="233"/>
      <c r="N475" s="234"/>
      <c r="O475" s="234"/>
      <c r="P475" s="234"/>
      <c r="Q475" s="234"/>
      <c r="R475" s="234"/>
      <c r="S475" s="234"/>
      <c r="T475" s="23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6" t="s">
        <v>140</v>
      </c>
      <c r="AU475" s="236" t="s">
        <v>87</v>
      </c>
      <c r="AV475" s="13" t="s">
        <v>87</v>
      </c>
      <c r="AW475" s="13" t="s">
        <v>38</v>
      </c>
      <c r="AX475" s="13" t="s">
        <v>85</v>
      </c>
      <c r="AY475" s="236" t="s">
        <v>127</v>
      </c>
    </row>
    <row r="476" spans="1:63" s="12" customFormat="1" ht="22.8" customHeight="1">
      <c r="A476" s="12"/>
      <c r="B476" s="190"/>
      <c r="C476" s="191"/>
      <c r="D476" s="192" t="s">
        <v>76</v>
      </c>
      <c r="E476" s="204" t="s">
        <v>650</v>
      </c>
      <c r="F476" s="204" t="s">
        <v>651</v>
      </c>
      <c r="G476" s="191"/>
      <c r="H476" s="191"/>
      <c r="I476" s="194"/>
      <c r="J476" s="205">
        <f>BK476</f>
        <v>0</v>
      </c>
      <c r="K476" s="191"/>
      <c r="L476" s="196"/>
      <c r="M476" s="197"/>
      <c r="N476" s="198"/>
      <c r="O476" s="198"/>
      <c r="P476" s="199">
        <f>SUM(P477:P479)</f>
        <v>0</v>
      </c>
      <c r="Q476" s="198"/>
      <c r="R476" s="199">
        <f>SUM(R477:R479)</f>
        <v>0</v>
      </c>
      <c r="S476" s="198"/>
      <c r="T476" s="200">
        <f>SUM(T477:T479)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01" t="s">
        <v>85</v>
      </c>
      <c r="AT476" s="202" t="s">
        <v>76</v>
      </c>
      <c r="AU476" s="202" t="s">
        <v>85</v>
      </c>
      <c r="AY476" s="201" t="s">
        <v>127</v>
      </c>
      <c r="BK476" s="203">
        <f>SUM(BK477:BK479)</f>
        <v>0</v>
      </c>
    </row>
    <row r="477" spans="1:65" s="2" customFormat="1" ht="16.5" customHeight="1">
      <c r="A477" s="40"/>
      <c r="B477" s="41"/>
      <c r="C477" s="206" t="s">
        <v>652</v>
      </c>
      <c r="D477" s="206" t="s">
        <v>129</v>
      </c>
      <c r="E477" s="207" t="s">
        <v>653</v>
      </c>
      <c r="F477" s="208" t="s">
        <v>654</v>
      </c>
      <c r="G477" s="209" t="s">
        <v>276</v>
      </c>
      <c r="H477" s="210">
        <v>46.64</v>
      </c>
      <c r="I477" s="211"/>
      <c r="J477" s="212">
        <f>ROUND(I477*H477,2)</f>
        <v>0</v>
      </c>
      <c r="K477" s="208" t="s">
        <v>133</v>
      </c>
      <c r="L477" s="46"/>
      <c r="M477" s="213" t="s">
        <v>75</v>
      </c>
      <c r="N477" s="214" t="s">
        <v>47</v>
      </c>
      <c r="O477" s="86"/>
      <c r="P477" s="215">
        <f>O477*H477</f>
        <v>0</v>
      </c>
      <c r="Q477" s="215">
        <v>0</v>
      </c>
      <c r="R477" s="215">
        <f>Q477*H477</f>
        <v>0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134</v>
      </c>
      <c r="AT477" s="217" t="s">
        <v>129</v>
      </c>
      <c r="AU477" s="217" t="s">
        <v>87</v>
      </c>
      <c r="AY477" s="19" t="s">
        <v>127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85</v>
      </c>
      <c r="BK477" s="218">
        <f>ROUND(I477*H477,2)</f>
        <v>0</v>
      </c>
      <c r="BL477" s="19" t="s">
        <v>134</v>
      </c>
      <c r="BM477" s="217" t="s">
        <v>655</v>
      </c>
    </row>
    <row r="478" spans="1:47" s="2" customFormat="1" ht="12">
      <c r="A478" s="40"/>
      <c r="B478" s="41"/>
      <c r="C478" s="42"/>
      <c r="D478" s="219" t="s">
        <v>136</v>
      </c>
      <c r="E478" s="42"/>
      <c r="F478" s="220" t="s">
        <v>656</v>
      </c>
      <c r="G478" s="42"/>
      <c r="H478" s="42"/>
      <c r="I478" s="221"/>
      <c r="J478" s="42"/>
      <c r="K478" s="42"/>
      <c r="L478" s="46"/>
      <c r="M478" s="222"/>
      <c r="N478" s="223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136</v>
      </c>
      <c r="AU478" s="19" t="s">
        <v>87</v>
      </c>
    </row>
    <row r="479" spans="1:47" s="2" customFormat="1" ht="12">
      <c r="A479" s="40"/>
      <c r="B479" s="41"/>
      <c r="C479" s="42"/>
      <c r="D479" s="224" t="s">
        <v>138</v>
      </c>
      <c r="E479" s="42"/>
      <c r="F479" s="225" t="s">
        <v>657</v>
      </c>
      <c r="G479" s="42"/>
      <c r="H479" s="42"/>
      <c r="I479" s="221"/>
      <c r="J479" s="42"/>
      <c r="K479" s="42"/>
      <c r="L479" s="46"/>
      <c r="M479" s="280"/>
      <c r="N479" s="281"/>
      <c r="O479" s="282"/>
      <c r="P479" s="282"/>
      <c r="Q479" s="282"/>
      <c r="R479" s="282"/>
      <c r="S479" s="282"/>
      <c r="T479" s="283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138</v>
      </c>
      <c r="AU479" s="19" t="s">
        <v>87</v>
      </c>
    </row>
    <row r="480" spans="1:31" s="2" customFormat="1" ht="6.95" customHeight="1">
      <c r="A480" s="40"/>
      <c r="B480" s="61"/>
      <c r="C480" s="62"/>
      <c r="D480" s="62"/>
      <c r="E480" s="62"/>
      <c r="F480" s="62"/>
      <c r="G480" s="62"/>
      <c r="H480" s="62"/>
      <c r="I480" s="62"/>
      <c r="J480" s="62"/>
      <c r="K480" s="62"/>
      <c r="L480" s="46"/>
      <c r="M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</row>
  </sheetData>
  <sheetProtection password="CC35" sheet="1" objects="1" scenarios="1" formatColumns="0" formatRows="0" autoFilter="0"/>
  <autoFilter ref="C88:K47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3_02/113107162"/>
    <hyperlink ref="F100" r:id="rId2" display="https://podminky.urs.cz/item/CS_URS_2023_02/113107181"/>
    <hyperlink ref="F106" r:id="rId3" display="https://podminky.urs.cz/item/CS_URS_2023_02/113107182"/>
    <hyperlink ref="F111" r:id="rId4" display="https://podminky.urs.cz/item/CS_URS_2023_02/113151111"/>
    <hyperlink ref="F119" r:id="rId5" display="https://podminky.urs.cz/item/CS_URS_2023_02/113202111"/>
    <hyperlink ref="F122" r:id="rId6" display="https://podminky.urs.cz/item/CS_URS_2023_02/115101203"/>
    <hyperlink ref="F126" r:id="rId7" display="https://podminky.urs.cz/item/CS_URS_2023_02/115101303"/>
    <hyperlink ref="F130" r:id="rId8" display="https://podminky.urs.cz/item/CS_URS_2023_02/119001405"/>
    <hyperlink ref="F133" r:id="rId9" display="https://podminky.urs.cz/item/CS_URS_2023_02/119001421"/>
    <hyperlink ref="F136" r:id="rId10" display="https://podminky.urs.cz/item/CS_URS_2023_02/132254202"/>
    <hyperlink ref="F148" r:id="rId11" display="https://podminky.urs.cz/item/CS_URS_2023_02/132354202"/>
    <hyperlink ref="F160" r:id="rId12" display="https://podminky.urs.cz/item/CS_URS_2023_02/132454201"/>
    <hyperlink ref="F172" r:id="rId13" display="https://podminky.urs.cz/item/CS_URS_2023_02/151101102"/>
    <hyperlink ref="F178" r:id="rId14" display="https://podminky.urs.cz/item/CS_URS_2023_02/151101112"/>
    <hyperlink ref="F181" r:id="rId15" display="https://podminky.urs.cz/item/CS_URS_2023_02/162351103"/>
    <hyperlink ref="F189" r:id="rId16" display="https://podminky.urs.cz/item/CS_URS_2023_02/162651111"/>
    <hyperlink ref="F202" r:id="rId17" display="https://podminky.urs.cz/item/CS_URS_2023_02/162651131"/>
    <hyperlink ref="F213" r:id="rId18" display="https://podminky.urs.cz/item/CS_URS_2023_02/167151111"/>
    <hyperlink ref="F217" r:id="rId19" display="https://podminky.urs.cz/item/CS_URS_2023_02/171201221"/>
    <hyperlink ref="F221" r:id="rId20" display="https://podminky.urs.cz/item/CS_URS_2023_02/171251101"/>
    <hyperlink ref="F225" r:id="rId21" display="https://podminky.urs.cz/item/CS_URS_2023_02/171251201"/>
    <hyperlink ref="F229" r:id="rId22" display="https://podminky.urs.cz/item/CS_URS_2023_02/174151101"/>
    <hyperlink ref="F252" r:id="rId23" display="https://podminky.urs.cz/item/CS_URS_2023_02/175151101"/>
    <hyperlink ref="F263" r:id="rId24" display="https://podminky.urs.cz/item/CS_URS_2023_02/212751101"/>
    <hyperlink ref="F270" r:id="rId25" display="https://podminky.urs.cz/item/CS_URS_2023_02/273322511"/>
    <hyperlink ref="F274" r:id="rId26" display="https://podminky.urs.cz/item/CS_URS_2023_02/273351121"/>
    <hyperlink ref="F278" r:id="rId27" display="https://podminky.urs.cz/item/CS_URS_2023_02/273351122"/>
    <hyperlink ref="F281" r:id="rId28" display="https://podminky.urs.cz/item/CS_URS_2023_02/273362021"/>
    <hyperlink ref="F286" r:id="rId29" display="https://podminky.urs.cz/item/CS_URS_2023_02/321321115"/>
    <hyperlink ref="F292" r:id="rId30" display="https://podminky.urs.cz/item/CS_URS_2023_02/321351010"/>
    <hyperlink ref="F298" r:id="rId31" display="https://podminky.urs.cz/item/CS_URS_2023_02/321352010"/>
    <hyperlink ref="F301" r:id="rId32" display="https://podminky.urs.cz/item/CS_URS_2023_02/321366111"/>
    <hyperlink ref="F305" r:id="rId33" display="https://podminky.urs.cz/item/CS_URS_2023_02/359901111"/>
    <hyperlink ref="F310" r:id="rId34" display="https://podminky.urs.cz/item/CS_URS_2023_02/451541111"/>
    <hyperlink ref="F315" r:id="rId35" display="https://podminky.urs.cz/item/CS_URS_2023_02/452312131"/>
    <hyperlink ref="F321" r:id="rId36" display="https://podminky.urs.cz/item/CS_URS_2023_02/452351101"/>
    <hyperlink ref="F327" r:id="rId37" display="https://podminky.urs.cz/item/CS_URS_2023_02/564861011"/>
    <hyperlink ref="F333" r:id="rId38" display="https://podminky.urs.cz/item/CS_URS_2023_02/564910511"/>
    <hyperlink ref="F337" r:id="rId39" display="https://podminky.urs.cz/item/CS_URS_2023_02/567122112"/>
    <hyperlink ref="F342" r:id="rId40" display="https://podminky.urs.cz/item/CS_URS_2023_02/573211107"/>
    <hyperlink ref="F348" r:id="rId41" display="https://podminky.urs.cz/item/CS_URS_2023_02/577134111"/>
    <hyperlink ref="F353" r:id="rId42" display="https://podminky.urs.cz/item/CS_URS_2023_02/577143111"/>
    <hyperlink ref="F357" r:id="rId43" display="https://podminky.urs.cz/item/CS_URS_2023_02/577165032"/>
    <hyperlink ref="F362" r:id="rId44" display="https://podminky.urs.cz/item/CS_URS_2023_02/584121108"/>
    <hyperlink ref="F370" r:id="rId45" display="https://podminky.urs.cz/item/CS_URS_2023_02/831312121"/>
    <hyperlink ref="F376" r:id="rId46" display="https://podminky.urs.cz/item/CS_URS_2023_02/871315221"/>
    <hyperlink ref="F379" r:id="rId47" display="https://podminky.urs.cz/item/CS_URS_2023_02/877315211"/>
    <hyperlink ref="F384" r:id="rId48" display="https://podminky.urs.cz/item/CS_URS_2023_02/892312121"/>
    <hyperlink ref="F387" r:id="rId49" display="https://podminky.urs.cz/item/CS_URS_2023_02/894811133"/>
    <hyperlink ref="F390" r:id="rId50" display="https://podminky.urs.cz/item/CS_URS_2023_02/899103112"/>
    <hyperlink ref="F405" r:id="rId51" display="https://podminky.urs.cz/item/CS_URS_2023_02/916241213"/>
    <hyperlink ref="F408" r:id="rId52" display="https://podminky.urs.cz/item/CS_URS_2023_02/919112213"/>
    <hyperlink ref="F414" r:id="rId53" display="https://podminky.urs.cz/item/CS_URS_2023_02/919121112"/>
    <hyperlink ref="F417" r:id="rId54" display="https://podminky.urs.cz/item/CS_URS_2023_02/919735111"/>
    <hyperlink ref="F423" r:id="rId55" display="https://podminky.urs.cz/item/CS_URS_2023_02/919735112"/>
    <hyperlink ref="F428" r:id="rId56" display="https://podminky.urs.cz/item/CS_URS_2023_02/966055211"/>
    <hyperlink ref="F434" r:id="rId57" display="https://podminky.urs.cz/item/CS_URS_2023_02/979024443"/>
    <hyperlink ref="F438" r:id="rId58" display="https://podminky.urs.cz/item/CS_URS_2023_02/997013501"/>
    <hyperlink ref="F447" r:id="rId59" display="https://podminky.urs.cz/item/CS_URS_2023_02/997013509"/>
    <hyperlink ref="F452" r:id="rId60" display="https://podminky.urs.cz/item/CS_URS_2023_02/997221551"/>
    <hyperlink ref="F458" r:id="rId61" display="https://podminky.urs.cz/item/CS_URS_2023_02/997221559"/>
    <hyperlink ref="F462" r:id="rId62" display="https://podminky.urs.cz/item/CS_URS_2023_02/997221615"/>
    <hyperlink ref="F466" r:id="rId63" display="https://podminky.urs.cz/item/CS_URS_2023_02/997221625"/>
    <hyperlink ref="F470" r:id="rId64" display="https://podminky.urs.cz/item/CS_URS_2023_02/997221645"/>
    <hyperlink ref="F474" r:id="rId65" display="https://podminky.urs.cz/item/CS_URS_2023_02/997221655"/>
    <hyperlink ref="F479" r:id="rId66" display="https://podminky.urs.cz/item/CS_URS_2023_02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87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Volgogradská ulice, Liberec, Prodloužení splaškové kanalizace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658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75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21. 10. 2021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28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34" t="s">
        <v>30</v>
      </c>
      <c r="J15" s="138" t="s">
        <v>31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32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30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34</v>
      </c>
      <c r="E20" s="40"/>
      <c r="F20" s="40"/>
      <c r="G20" s="40"/>
      <c r="H20" s="40"/>
      <c r="I20" s="134" t="s">
        <v>27</v>
      </c>
      <c r="J20" s="138" t="s">
        <v>35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36</v>
      </c>
      <c r="F21" s="40"/>
      <c r="G21" s="40"/>
      <c r="H21" s="40"/>
      <c r="I21" s="134" t="s">
        <v>30</v>
      </c>
      <c r="J21" s="138" t="s">
        <v>37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39</v>
      </c>
      <c r="E23" s="40"/>
      <c r="F23" s="40"/>
      <c r="G23" s="40"/>
      <c r="H23" s="40"/>
      <c r="I23" s="134" t="s">
        <v>27</v>
      </c>
      <c r="J23" s="138" t="s">
        <v>35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97</v>
      </c>
      <c r="F24" s="40"/>
      <c r="G24" s="40"/>
      <c r="H24" s="40"/>
      <c r="I24" s="134" t="s">
        <v>30</v>
      </c>
      <c r="J24" s="138" t="s">
        <v>37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75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ROUND((SUM(BE89:BE429)),2)</f>
        <v>0</v>
      </c>
      <c r="G33" s="40"/>
      <c r="H33" s="40"/>
      <c r="I33" s="150">
        <v>0.21</v>
      </c>
      <c r="J33" s="149">
        <f>ROUND(((SUM(BE89:BE429))*I33),2)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ROUND((SUM(BF89:BF429)),2)</f>
        <v>0</v>
      </c>
      <c r="G34" s="40"/>
      <c r="H34" s="40"/>
      <c r="I34" s="150">
        <v>0.15</v>
      </c>
      <c r="J34" s="149">
        <f>ROUND(((SUM(BF89:BF429))*I34),2)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ROUND((SUM(BG89:BG429)),2)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ROUND((SUM(BH89:BH429)),2)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ROUND((SUM(BI89:BI429)),2)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Volgogradská ulice, Liberec, Prodloužení splaškové kanalizace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SO 310.2 - splaškové kanalizační přípojky - II.etapa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Liberec</v>
      </c>
      <c r="G52" s="42"/>
      <c r="H52" s="42"/>
      <c r="I52" s="34" t="s">
        <v>24</v>
      </c>
      <c r="J52" s="74" t="str">
        <f>IF(J12="","",J12)</f>
        <v>21. 10. 2021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Statutární město Liberec</v>
      </c>
      <c r="G54" s="42"/>
      <c r="H54" s="42"/>
      <c r="I54" s="34" t="s">
        <v>34</v>
      </c>
      <c r="J54" s="38" t="str">
        <f>E21</f>
        <v>SNOWPLAN,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SNOWPLAN, spol. s r.o. - Pavel Nezbeda Javůrek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</v>
      </c>
      <c r="E62" s="176"/>
      <c r="F62" s="176"/>
      <c r="G62" s="176"/>
      <c r="H62" s="176"/>
      <c r="I62" s="176"/>
      <c r="J62" s="177">
        <f>J254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105</v>
      </c>
      <c r="E63" s="176"/>
      <c r="F63" s="176"/>
      <c r="G63" s="176"/>
      <c r="H63" s="176"/>
      <c r="I63" s="176"/>
      <c r="J63" s="177">
        <f>J277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106</v>
      </c>
      <c r="E64" s="176"/>
      <c r="F64" s="176"/>
      <c r="G64" s="176"/>
      <c r="H64" s="176"/>
      <c r="I64" s="176"/>
      <c r="J64" s="177">
        <f>J289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107</v>
      </c>
      <c r="E65" s="176"/>
      <c r="F65" s="176"/>
      <c r="G65" s="176"/>
      <c r="H65" s="176"/>
      <c r="I65" s="176"/>
      <c r="J65" s="177">
        <f>J306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108</v>
      </c>
      <c r="E66" s="176"/>
      <c r="F66" s="176"/>
      <c r="G66" s="176"/>
      <c r="H66" s="176"/>
      <c r="I66" s="176"/>
      <c r="J66" s="177">
        <f>J335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109</v>
      </c>
      <c r="E67" s="176"/>
      <c r="F67" s="176"/>
      <c r="G67" s="176"/>
      <c r="H67" s="176"/>
      <c r="I67" s="176"/>
      <c r="J67" s="177">
        <f>J369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110</v>
      </c>
      <c r="E68" s="176"/>
      <c r="F68" s="176"/>
      <c r="G68" s="176"/>
      <c r="H68" s="176"/>
      <c r="I68" s="176"/>
      <c r="J68" s="177">
        <f>J392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111</v>
      </c>
      <c r="E69" s="176"/>
      <c r="F69" s="176"/>
      <c r="G69" s="176"/>
      <c r="H69" s="176"/>
      <c r="I69" s="176"/>
      <c r="J69" s="177">
        <f>J426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112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Volgogradská ulice, Liberec, Prodloužení splaškové kanalizace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95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02 - SO 310.2 - splaškové kanalizační přípojky - II.etapa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22</v>
      </c>
      <c r="D83" s="42"/>
      <c r="E83" s="42"/>
      <c r="F83" s="29" t="str">
        <f>F12</f>
        <v>Liberec</v>
      </c>
      <c r="G83" s="42"/>
      <c r="H83" s="42"/>
      <c r="I83" s="34" t="s">
        <v>24</v>
      </c>
      <c r="J83" s="74" t="str">
        <f>IF(J12="","",J12)</f>
        <v>21. 10. 2021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26</v>
      </c>
      <c r="D85" s="42"/>
      <c r="E85" s="42"/>
      <c r="F85" s="29" t="str">
        <f>E15</f>
        <v>Statutární město Liberec</v>
      </c>
      <c r="G85" s="42"/>
      <c r="H85" s="42"/>
      <c r="I85" s="34" t="s">
        <v>34</v>
      </c>
      <c r="J85" s="38" t="str">
        <f>E21</f>
        <v>SNOWPLAN, spol. s 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40.05" customHeight="1">
      <c r="A86" s="40"/>
      <c r="B86" s="41"/>
      <c r="C86" s="34" t="s">
        <v>32</v>
      </c>
      <c r="D86" s="42"/>
      <c r="E86" s="42"/>
      <c r="F86" s="29" t="str">
        <f>IF(E18="","",E18)</f>
        <v>Vyplň údaj</v>
      </c>
      <c r="G86" s="42"/>
      <c r="H86" s="42"/>
      <c r="I86" s="34" t="s">
        <v>39</v>
      </c>
      <c r="J86" s="38" t="str">
        <f>E24</f>
        <v>SNOWPLAN, spol. s r.o. - Pavel Nezbeda Javůrek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113</v>
      </c>
      <c r="D88" s="182" t="s">
        <v>61</v>
      </c>
      <c r="E88" s="182" t="s">
        <v>57</v>
      </c>
      <c r="F88" s="182" t="s">
        <v>58</v>
      </c>
      <c r="G88" s="182" t="s">
        <v>114</v>
      </c>
      <c r="H88" s="182" t="s">
        <v>115</v>
      </c>
      <c r="I88" s="182" t="s">
        <v>116</v>
      </c>
      <c r="J88" s="182" t="s">
        <v>100</v>
      </c>
      <c r="K88" s="183" t="s">
        <v>117</v>
      </c>
      <c r="L88" s="184"/>
      <c r="M88" s="94" t="s">
        <v>75</v>
      </c>
      <c r="N88" s="95" t="s">
        <v>46</v>
      </c>
      <c r="O88" s="95" t="s">
        <v>118</v>
      </c>
      <c r="P88" s="95" t="s">
        <v>119</v>
      </c>
      <c r="Q88" s="95" t="s">
        <v>120</v>
      </c>
      <c r="R88" s="95" t="s">
        <v>121</v>
      </c>
      <c r="S88" s="95" t="s">
        <v>122</v>
      </c>
      <c r="T88" s="96" t="s">
        <v>123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124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</f>
        <v>0</v>
      </c>
      <c r="Q89" s="98"/>
      <c r="R89" s="187">
        <f>R90</f>
        <v>242.29909878000004</v>
      </c>
      <c r="S89" s="98"/>
      <c r="T89" s="188">
        <f>T90</f>
        <v>249.85688000000002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76</v>
      </c>
      <c r="AU89" s="19" t="s">
        <v>101</v>
      </c>
      <c r="BK89" s="189">
        <f>BK90</f>
        <v>0</v>
      </c>
    </row>
    <row r="90" spans="1:63" s="12" customFormat="1" ht="25.9" customHeight="1">
      <c r="A90" s="12"/>
      <c r="B90" s="190"/>
      <c r="C90" s="191"/>
      <c r="D90" s="192" t="s">
        <v>76</v>
      </c>
      <c r="E90" s="193" t="s">
        <v>125</v>
      </c>
      <c r="F90" s="193" t="s">
        <v>126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P91+P254+P277+P289+P306+P335+P369+P392+P426</f>
        <v>0</v>
      </c>
      <c r="Q90" s="198"/>
      <c r="R90" s="199">
        <f>R91+R254+R277+R289+R306+R335+R369+R392+R426</f>
        <v>242.29909878000004</v>
      </c>
      <c r="S90" s="198"/>
      <c r="T90" s="200">
        <f>T91+T254+T277+T289+T306+T335+T369+T392+T426</f>
        <v>249.85688000000002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85</v>
      </c>
      <c r="AT90" s="202" t="s">
        <v>76</v>
      </c>
      <c r="AU90" s="202" t="s">
        <v>77</v>
      </c>
      <c r="AY90" s="201" t="s">
        <v>127</v>
      </c>
      <c r="BK90" s="203">
        <f>BK91+BK254+BK277+BK289+BK306+BK335+BK369+BK392+BK426</f>
        <v>0</v>
      </c>
    </row>
    <row r="91" spans="1:63" s="12" customFormat="1" ht="22.8" customHeight="1">
      <c r="A91" s="12"/>
      <c r="B91" s="190"/>
      <c r="C91" s="191"/>
      <c r="D91" s="192" t="s">
        <v>76</v>
      </c>
      <c r="E91" s="204" t="s">
        <v>85</v>
      </c>
      <c r="F91" s="204" t="s">
        <v>128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SUM(P92:P253)</f>
        <v>0</v>
      </c>
      <c r="Q91" s="198"/>
      <c r="R91" s="199">
        <f>SUM(R92:R253)</f>
        <v>3.92002935</v>
      </c>
      <c r="S91" s="198"/>
      <c r="T91" s="200">
        <f>SUM(T92:T253)</f>
        <v>249.85688000000002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85</v>
      </c>
      <c r="AT91" s="202" t="s">
        <v>76</v>
      </c>
      <c r="AU91" s="202" t="s">
        <v>85</v>
      </c>
      <c r="AY91" s="201" t="s">
        <v>127</v>
      </c>
      <c r="BK91" s="203">
        <f>SUM(BK92:BK253)</f>
        <v>0</v>
      </c>
    </row>
    <row r="92" spans="1:65" s="2" customFormat="1" ht="21.75" customHeight="1">
      <c r="A92" s="40"/>
      <c r="B92" s="41"/>
      <c r="C92" s="206" t="s">
        <v>85</v>
      </c>
      <c r="D92" s="206" t="s">
        <v>129</v>
      </c>
      <c r="E92" s="207" t="s">
        <v>130</v>
      </c>
      <c r="F92" s="208" t="s">
        <v>131</v>
      </c>
      <c r="G92" s="209" t="s">
        <v>132</v>
      </c>
      <c r="H92" s="210">
        <v>89.84</v>
      </c>
      <c r="I92" s="211"/>
      <c r="J92" s="212">
        <f>ROUND(I92*H92,2)</f>
        <v>0</v>
      </c>
      <c r="K92" s="208" t="s">
        <v>133</v>
      </c>
      <c r="L92" s="46"/>
      <c r="M92" s="213" t="s">
        <v>75</v>
      </c>
      <c r="N92" s="214" t="s">
        <v>47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0.29</v>
      </c>
      <c r="T92" s="216">
        <f>S92*H92</f>
        <v>26.0536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134</v>
      </c>
      <c r="AT92" s="217" t="s">
        <v>129</v>
      </c>
      <c r="AU92" s="217" t="s">
        <v>87</v>
      </c>
      <c r="AY92" s="19" t="s">
        <v>127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85</v>
      </c>
      <c r="BK92" s="218">
        <f>ROUND(I92*H92,2)</f>
        <v>0</v>
      </c>
      <c r="BL92" s="19" t="s">
        <v>134</v>
      </c>
      <c r="BM92" s="217" t="s">
        <v>659</v>
      </c>
    </row>
    <row r="93" spans="1:47" s="2" customFormat="1" ht="12">
      <c r="A93" s="40"/>
      <c r="B93" s="41"/>
      <c r="C93" s="42"/>
      <c r="D93" s="219" t="s">
        <v>136</v>
      </c>
      <c r="E93" s="42"/>
      <c r="F93" s="220" t="s">
        <v>137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136</v>
      </c>
      <c r="AU93" s="19" t="s">
        <v>87</v>
      </c>
    </row>
    <row r="94" spans="1:47" s="2" customFormat="1" ht="12">
      <c r="A94" s="40"/>
      <c r="B94" s="41"/>
      <c r="C94" s="42"/>
      <c r="D94" s="224" t="s">
        <v>138</v>
      </c>
      <c r="E94" s="42"/>
      <c r="F94" s="225" t="s">
        <v>139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138</v>
      </c>
      <c r="AU94" s="19" t="s">
        <v>87</v>
      </c>
    </row>
    <row r="95" spans="1:51" s="13" customFormat="1" ht="12">
      <c r="A95" s="13"/>
      <c r="B95" s="226"/>
      <c r="C95" s="227"/>
      <c r="D95" s="219" t="s">
        <v>140</v>
      </c>
      <c r="E95" s="228" t="s">
        <v>75</v>
      </c>
      <c r="F95" s="229" t="s">
        <v>660</v>
      </c>
      <c r="G95" s="227"/>
      <c r="H95" s="230">
        <v>89.84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140</v>
      </c>
      <c r="AU95" s="236" t="s">
        <v>87</v>
      </c>
      <c r="AV95" s="13" t="s">
        <v>87</v>
      </c>
      <c r="AW95" s="13" t="s">
        <v>38</v>
      </c>
      <c r="AX95" s="13" t="s">
        <v>85</v>
      </c>
      <c r="AY95" s="236" t="s">
        <v>127</v>
      </c>
    </row>
    <row r="96" spans="1:65" s="2" customFormat="1" ht="21.75" customHeight="1">
      <c r="A96" s="40"/>
      <c r="B96" s="41"/>
      <c r="C96" s="206" t="s">
        <v>87</v>
      </c>
      <c r="D96" s="206" t="s">
        <v>129</v>
      </c>
      <c r="E96" s="207" t="s">
        <v>661</v>
      </c>
      <c r="F96" s="208" t="s">
        <v>662</v>
      </c>
      <c r="G96" s="209" t="s">
        <v>132</v>
      </c>
      <c r="H96" s="210">
        <v>62.5</v>
      </c>
      <c r="I96" s="211"/>
      <c r="J96" s="212">
        <f>ROUND(I96*H96,2)</f>
        <v>0</v>
      </c>
      <c r="K96" s="208" t="s">
        <v>133</v>
      </c>
      <c r="L96" s="46"/>
      <c r="M96" s="213" t="s">
        <v>75</v>
      </c>
      <c r="N96" s="214" t="s">
        <v>47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0.44</v>
      </c>
      <c r="T96" s="216">
        <f>S96*H96</f>
        <v>27.5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134</v>
      </c>
      <c r="AT96" s="217" t="s">
        <v>129</v>
      </c>
      <c r="AU96" s="217" t="s">
        <v>87</v>
      </c>
      <c r="AY96" s="19" t="s">
        <v>127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85</v>
      </c>
      <c r="BK96" s="218">
        <f>ROUND(I96*H96,2)</f>
        <v>0</v>
      </c>
      <c r="BL96" s="19" t="s">
        <v>134</v>
      </c>
      <c r="BM96" s="217" t="s">
        <v>663</v>
      </c>
    </row>
    <row r="97" spans="1:47" s="2" customFormat="1" ht="12">
      <c r="A97" s="40"/>
      <c r="B97" s="41"/>
      <c r="C97" s="42"/>
      <c r="D97" s="219" t="s">
        <v>136</v>
      </c>
      <c r="E97" s="42"/>
      <c r="F97" s="220" t="s">
        <v>664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136</v>
      </c>
      <c r="AU97" s="19" t="s">
        <v>87</v>
      </c>
    </row>
    <row r="98" spans="1:47" s="2" customFormat="1" ht="12">
      <c r="A98" s="40"/>
      <c r="B98" s="41"/>
      <c r="C98" s="42"/>
      <c r="D98" s="224" t="s">
        <v>138</v>
      </c>
      <c r="E98" s="42"/>
      <c r="F98" s="225" t="s">
        <v>665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138</v>
      </c>
      <c r="AU98" s="19" t="s">
        <v>87</v>
      </c>
    </row>
    <row r="99" spans="1:51" s="13" customFormat="1" ht="12">
      <c r="A99" s="13"/>
      <c r="B99" s="226"/>
      <c r="C99" s="227"/>
      <c r="D99" s="219" t="s">
        <v>140</v>
      </c>
      <c r="E99" s="228" t="s">
        <v>75</v>
      </c>
      <c r="F99" s="229" t="s">
        <v>666</v>
      </c>
      <c r="G99" s="227"/>
      <c r="H99" s="230">
        <v>62.5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140</v>
      </c>
      <c r="AU99" s="236" t="s">
        <v>87</v>
      </c>
      <c r="AV99" s="13" t="s">
        <v>87</v>
      </c>
      <c r="AW99" s="13" t="s">
        <v>38</v>
      </c>
      <c r="AX99" s="13" t="s">
        <v>85</v>
      </c>
      <c r="AY99" s="236" t="s">
        <v>127</v>
      </c>
    </row>
    <row r="100" spans="1:65" s="2" customFormat="1" ht="16.5" customHeight="1">
      <c r="A100" s="40"/>
      <c r="B100" s="41"/>
      <c r="C100" s="206" t="s">
        <v>144</v>
      </c>
      <c r="D100" s="206" t="s">
        <v>129</v>
      </c>
      <c r="E100" s="207" t="s">
        <v>145</v>
      </c>
      <c r="F100" s="208" t="s">
        <v>146</v>
      </c>
      <c r="G100" s="209" t="s">
        <v>132</v>
      </c>
      <c r="H100" s="210">
        <v>187.96</v>
      </c>
      <c r="I100" s="211"/>
      <c r="J100" s="212">
        <f>ROUND(I100*H100,2)</f>
        <v>0</v>
      </c>
      <c r="K100" s="208" t="s">
        <v>133</v>
      </c>
      <c r="L100" s="46"/>
      <c r="M100" s="213" t="s">
        <v>75</v>
      </c>
      <c r="N100" s="214" t="s">
        <v>47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0.098</v>
      </c>
      <c r="T100" s="216">
        <f>S100*H100</f>
        <v>18.420080000000002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134</v>
      </c>
      <c r="AT100" s="217" t="s">
        <v>129</v>
      </c>
      <c r="AU100" s="217" t="s">
        <v>87</v>
      </c>
      <c r="AY100" s="19" t="s">
        <v>127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85</v>
      </c>
      <c r="BK100" s="218">
        <f>ROUND(I100*H100,2)</f>
        <v>0</v>
      </c>
      <c r="BL100" s="19" t="s">
        <v>134</v>
      </c>
      <c r="BM100" s="217" t="s">
        <v>667</v>
      </c>
    </row>
    <row r="101" spans="1:47" s="2" customFormat="1" ht="12">
      <c r="A101" s="40"/>
      <c r="B101" s="41"/>
      <c r="C101" s="42"/>
      <c r="D101" s="219" t="s">
        <v>136</v>
      </c>
      <c r="E101" s="42"/>
      <c r="F101" s="220" t="s">
        <v>148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136</v>
      </c>
      <c r="AU101" s="19" t="s">
        <v>87</v>
      </c>
    </row>
    <row r="102" spans="1:47" s="2" customFormat="1" ht="12">
      <c r="A102" s="40"/>
      <c r="B102" s="41"/>
      <c r="C102" s="42"/>
      <c r="D102" s="224" t="s">
        <v>138</v>
      </c>
      <c r="E102" s="42"/>
      <c r="F102" s="225" t="s">
        <v>149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138</v>
      </c>
      <c r="AU102" s="19" t="s">
        <v>87</v>
      </c>
    </row>
    <row r="103" spans="1:51" s="13" customFormat="1" ht="12">
      <c r="A103" s="13"/>
      <c r="B103" s="226"/>
      <c r="C103" s="227"/>
      <c r="D103" s="219" t="s">
        <v>140</v>
      </c>
      <c r="E103" s="228" t="s">
        <v>75</v>
      </c>
      <c r="F103" s="229" t="s">
        <v>668</v>
      </c>
      <c r="G103" s="227"/>
      <c r="H103" s="230">
        <v>187.96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140</v>
      </c>
      <c r="AU103" s="236" t="s">
        <v>87</v>
      </c>
      <c r="AV103" s="13" t="s">
        <v>87</v>
      </c>
      <c r="AW103" s="13" t="s">
        <v>38</v>
      </c>
      <c r="AX103" s="13" t="s">
        <v>85</v>
      </c>
      <c r="AY103" s="236" t="s">
        <v>127</v>
      </c>
    </row>
    <row r="104" spans="1:65" s="2" customFormat="1" ht="16.5" customHeight="1">
      <c r="A104" s="40"/>
      <c r="B104" s="41"/>
      <c r="C104" s="206" t="s">
        <v>134</v>
      </c>
      <c r="D104" s="206" t="s">
        <v>129</v>
      </c>
      <c r="E104" s="207" t="s">
        <v>152</v>
      </c>
      <c r="F104" s="208" t="s">
        <v>153</v>
      </c>
      <c r="G104" s="209" t="s">
        <v>132</v>
      </c>
      <c r="H104" s="210">
        <v>89.84</v>
      </c>
      <c r="I104" s="211"/>
      <c r="J104" s="212">
        <f>ROUND(I104*H104,2)</f>
        <v>0</v>
      </c>
      <c r="K104" s="208" t="s">
        <v>133</v>
      </c>
      <c r="L104" s="46"/>
      <c r="M104" s="213" t="s">
        <v>75</v>
      </c>
      <c r="N104" s="214" t="s">
        <v>47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0.22</v>
      </c>
      <c r="T104" s="216">
        <f>S104*H104</f>
        <v>19.7648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134</v>
      </c>
      <c r="AT104" s="217" t="s">
        <v>129</v>
      </c>
      <c r="AU104" s="217" t="s">
        <v>87</v>
      </c>
      <c r="AY104" s="19" t="s">
        <v>127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85</v>
      </c>
      <c r="BK104" s="218">
        <f>ROUND(I104*H104,2)</f>
        <v>0</v>
      </c>
      <c r="BL104" s="19" t="s">
        <v>134</v>
      </c>
      <c r="BM104" s="217" t="s">
        <v>669</v>
      </c>
    </row>
    <row r="105" spans="1:47" s="2" customFormat="1" ht="12">
      <c r="A105" s="40"/>
      <c r="B105" s="41"/>
      <c r="C105" s="42"/>
      <c r="D105" s="219" t="s">
        <v>136</v>
      </c>
      <c r="E105" s="42"/>
      <c r="F105" s="220" t="s">
        <v>155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136</v>
      </c>
      <c r="AU105" s="19" t="s">
        <v>87</v>
      </c>
    </row>
    <row r="106" spans="1:47" s="2" customFormat="1" ht="12">
      <c r="A106" s="40"/>
      <c r="B106" s="41"/>
      <c r="C106" s="42"/>
      <c r="D106" s="224" t="s">
        <v>138</v>
      </c>
      <c r="E106" s="42"/>
      <c r="F106" s="225" t="s">
        <v>156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138</v>
      </c>
      <c r="AU106" s="19" t="s">
        <v>87</v>
      </c>
    </row>
    <row r="107" spans="1:51" s="13" customFormat="1" ht="12">
      <c r="A107" s="13"/>
      <c r="B107" s="226"/>
      <c r="C107" s="227"/>
      <c r="D107" s="219" t="s">
        <v>140</v>
      </c>
      <c r="E107" s="228" t="s">
        <v>75</v>
      </c>
      <c r="F107" s="229" t="s">
        <v>660</v>
      </c>
      <c r="G107" s="227"/>
      <c r="H107" s="230">
        <v>89.84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140</v>
      </c>
      <c r="AU107" s="236" t="s">
        <v>87</v>
      </c>
      <c r="AV107" s="13" t="s">
        <v>87</v>
      </c>
      <c r="AW107" s="13" t="s">
        <v>38</v>
      </c>
      <c r="AX107" s="13" t="s">
        <v>85</v>
      </c>
      <c r="AY107" s="236" t="s">
        <v>127</v>
      </c>
    </row>
    <row r="108" spans="1:65" s="2" customFormat="1" ht="16.5" customHeight="1">
      <c r="A108" s="40"/>
      <c r="B108" s="41"/>
      <c r="C108" s="206" t="s">
        <v>163</v>
      </c>
      <c r="D108" s="206" t="s">
        <v>129</v>
      </c>
      <c r="E108" s="207" t="s">
        <v>164</v>
      </c>
      <c r="F108" s="208" t="s">
        <v>165</v>
      </c>
      <c r="G108" s="209" t="s">
        <v>132</v>
      </c>
      <c r="H108" s="210">
        <v>89.84</v>
      </c>
      <c r="I108" s="211"/>
      <c r="J108" s="212">
        <f>ROUND(I108*H108,2)</f>
        <v>0</v>
      </c>
      <c r="K108" s="208" t="s">
        <v>75</v>
      </c>
      <c r="L108" s="46"/>
      <c r="M108" s="213" t="s">
        <v>75</v>
      </c>
      <c r="N108" s="214" t="s">
        <v>47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1.76</v>
      </c>
      <c r="T108" s="216">
        <f>S108*H108</f>
        <v>158.1184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134</v>
      </c>
      <c r="AT108" s="217" t="s">
        <v>129</v>
      </c>
      <c r="AU108" s="217" t="s">
        <v>87</v>
      </c>
      <c r="AY108" s="19" t="s">
        <v>127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85</v>
      </c>
      <c r="BK108" s="218">
        <f>ROUND(I108*H108,2)</f>
        <v>0</v>
      </c>
      <c r="BL108" s="19" t="s">
        <v>134</v>
      </c>
      <c r="BM108" s="217" t="s">
        <v>670</v>
      </c>
    </row>
    <row r="109" spans="1:47" s="2" customFormat="1" ht="12">
      <c r="A109" s="40"/>
      <c r="B109" s="41"/>
      <c r="C109" s="42"/>
      <c r="D109" s="219" t="s">
        <v>136</v>
      </c>
      <c r="E109" s="42"/>
      <c r="F109" s="220" t="s">
        <v>167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136</v>
      </c>
      <c r="AU109" s="19" t="s">
        <v>87</v>
      </c>
    </row>
    <row r="110" spans="1:51" s="13" customFormat="1" ht="12">
      <c r="A110" s="13"/>
      <c r="B110" s="226"/>
      <c r="C110" s="227"/>
      <c r="D110" s="219" t="s">
        <v>140</v>
      </c>
      <c r="E110" s="228" t="s">
        <v>75</v>
      </c>
      <c r="F110" s="229" t="s">
        <v>660</v>
      </c>
      <c r="G110" s="227"/>
      <c r="H110" s="230">
        <v>89.84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140</v>
      </c>
      <c r="AU110" s="236" t="s">
        <v>87</v>
      </c>
      <c r="AV110" s="13" t="s">
        <v>87</v>
      </c>
      <c r="AW110" s="13" t="s">
        <v>38</v>
      </c>
      <c r="AX110" s="13" t="s">
        <v>85</v>
      </c>
      <c r="AY110" s="236" t="s">
        <v>127</v>
      </c>
    </row>
    <row r="111" spans="1:65" s="2" customFormat="1" ht="16.5" customHeight="1">
      <c r="A111" s="40"/>
      <c r="B111" s="41"/>
      <c r="C111" s="206" t="s">
        <v>168</v>
      </c>
      <c r="D111" s="206" t="s">
        <v>129</v>
      </c>
      <c r="E111" s="207" t="s">
        <v>176</v>
      </c>
      <c r="F111" s="208" t="s">
        <v>177</v>
      </c>
      <c r="G111" s="209" t="s">
        <v>178</v>
      </c>
      <c r="H111" s="210">
        <v>540</v>
      </c>
      <c r="I111" s="211"/>
      <c r="J111" s="212">
        <f>ROUND(I111*H111,2)</f>
        <v>0</v>
      </c>
      <c r="K111" s="208" t="s">
        <v>133</v>
      </c>
      <c r="L111" s="46"/>
      <c r="M111" s="213" t="s">
        <v>75</v>
      </c>
      <c r="N111" s="214" t="s">
        <v>47</v>
      </c>
      <c r="O111" s="86"/>
      <c r="P111" s="215">
        <f>O111*H111</f>
        <v>0</v>
      </c>
      <c r="Q111" s="215">
        <v>5E-05</v>
      </c>
      <c r="R111" s="215">
        <f>Q111*H111</f>
        <v>0.027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134</v>
      </c>
      <c r="AT111" s="217" t="s">
        <v>129</v>
      </c>
      <c r="AU111" s="217" t="s">
        <v>87</v>
      </c>
      <c r="AY111" s="19" t="s">
        <v>127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85</v>
      </c>
      <c r="BK111" s="218">
        <f>ROUND(I111*H111,2)</f>
        <v>0</v>
      </c>
      <c r="BL111" s="19" t="s">
        <v>134</v>
      </c>
      <c r="BM111" s="217" t="s">
        <v>671</v>
      </c>
    </row>
    <row r="112" spans="1:47" s="2" customFormat="1" ht="12">
      <c r="A112" s="40"/>
      <c r="B112" s="41"/>
      <c r="C112" s="42"/>
      <c r="D112" s="219" t="s">
        <v>136</v>
      </c>
      <c r="E112" s="42"/>
      <c r="F112" s="220" t="s">
        <v>180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136</v>
      </c>
      <c r="AU112" s="19" t="s">
        <v>87</v>
      </c>
    </row>
    <row r="113" spans="1:47" s="2" customFormat="1" ht="12">
      <c r="A113" s="40"/>
      <c r="B113" s="41"/>
      <c r="C113" s="42"/>
      <c r="D113" s="224" t="s">
        <v>138</v>
      </c>
      <c r="E113" s="42"/>
      <c r="F113" s="225" t="s">
        <v>181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138</v>
      </c>
      <c r="AU113" s="19" t="s">
        <v>87</v>
      </c>
    </row>
    <row r="114" spans="1:51" s="13" customFormat="1" ht="12">
      <c r="A114" s="13"/>
      <c r="B114" s="226"/>
      <c r="C114" s="227"/>
      <c r="D114" s="219" t="s">
        <v>140</v>
      </c>
      <c r="E114" s="228" t="s">
        <v>75</v>
      </c>
      <c r="F114" s="229" t="s">
        <v>672</v>
      </c>
      <c r="G114" s="227"/>
      <c r="H114" s="230">
        <v>540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140</v>
      </c>
      <c r="AU114" s="236" t="s">
        <v>87</v>
      </c>
      <c r="AV114" s="13" t="s">
        <v>87</v>
      </c>
      <c r="AW114" s="13" t="s">
        <v>38</v>
      </c>
      <c r="AX114" s="13" t="s">
        <v>85</v>
      </c>
      <c r="AY114" s="236" t="s">
        <v>127</v>
      </c>
    </row>
    <row r="115" spans="1:65" s="2" customFormat="1" ht="16.5" customHeight="1">
      <c r="A115" s="40"/>
      <c r="B115" s="41"/>
      <c r="C115" s="206" t="s">
        <v>175</v>
      </c>
      <c r="D115" s="206" t="s">
        <v>129</v>
      </c>
      <c r="E115" s="207" t="s">
        <v>184</v>
      </c>
      <c r="F115" s="208" t="s">
        <v>185</v>
      </c>
      <c r="G115" s="209" t="s">
        <v>186</v>
      </c>
      <c r="H115" s="210">
        <v>45</v>
      </c>
      <c r="I115" s="211"/>
      <c r="J115" s="212">
        <f>ROUND(I115*H115,2)</f>
        <v>0</v>
      </c>
      <c r="K115" s="208" t="s">
        <v>133</v>
      </c>
      <c r="L115" s="46"/>
      <c r="M115" s="213" t="s">
        <v>75</v>
      </c>
      <c r="N115" s="214" t="s">
        <v>47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134</v>
      </c>
      <c r="AT115" s="217" t="s">
        <v>129</v>
      </c>
      <c r="AU115" s="217" t="s">
        <v>87</v>
      </c>
      <c r="AY115" s="19" t="s">
        <v>127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85</v>
      </c>
      <c r="BK115" s="218">
        <f>ROUND(I115*H115,2)</f>
        <v>0</v>
      </c>
      <c r="BL115" s="19" t="s">
        <v>134</v>
      </c>
      <c r="BM115" s="217" t="s">
        <v>673</v>
      </c>
    </row>
    <row r="116" spans="1:47" s="2" customFormat="1" ht="12">
      <c r="A116" s="40"/>
      <c r="B116" s="41"/>
      <c r="C116" s="42"/>
      <c r="D116" s="219" t="s">
        <v>136</v>
      </c>
      <c r="E116" s="42"/>
      <c r="F116" s="220" t="s">
        <v>188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136</v>
      </c>
      <c r="AU116" s="19" t="s">
        <v>87</v>
      </c>
    </row>
    <row r="117" spans="1:47" s="2" customFormat="1" ht="12">
      <c r="A117" s="40"/>
      <c r="B117" s="41"/>
      <c r="C117" s="42"/>
      <c r="D117" s="224" t="s">
        <v>138</v>
      </c>
      <c r="E117" s="42"/>
      <c r="F117" s="225" t="s">
        <v>189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138</v>
      </c>
      <c r="AU117" s="19" t="s">
        <v>87</v>
      </c>
    </row>
    <row r="118" spans="1:51" s="13" customFormat="1" ht="12">
      <c r="A118" s="13"/>
      <c r="B118" s="226"/>
      <c r="C118" s="227"/>
      <c r="D118" s="219" t="s">
        <v>140</v>
      </c>
      <c r="E118" s="228" t="s">
        <v>75</v>
      </c>
      <c r="F118" s="229" t="s">
        <v>674</v>
      </c>
      <c r="G118" s="227"/>
      <c r="H118" s="230">
        <v>45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140</v>
      </c>
      <c r="AU118" s="236" t="s">
        <v>87</v>
      </c>
      <c r="AV118" s="13" t="s">
        <v>87</v>
      </c>
      <c r="AW118" s="13" t="s">
        <v>38</v>
      </c>
      <c r="AX118" s="13" t="s">
        <v>85</v>
      </c>
      <c r="AY118" s="236" t="s">
        <v>127</v>
      </c>
    </row>
    <row r="119" spans="1:65" s="2" customFormat="1" ht="16.5" customHeight="1">
      <c r="A119" s="40"/>
      <c r="B119" s="41"/>
      <c r="C119" s="206" t="s">
        <v>183</v>
      </c>
      <c r="D119" s="206" t="s">
        <v>129</v>
      </c>
      <c r="E119" s="207" t="s">
        <v>192</v>
      </c>
      <c r="F119" s="208" t="s">
        <v>193</v>
      </c>
      <c r="G119" s="209" t="s">
        <v>171</v>
      </c>
      <c r="H119" s="210">
        <v>52</v>
      </c>
      <c r="I119" s="211"/>
      <c r="J119" s="212">
        <f>ROUND(I119*H119,2)</f>
        <v>0</v>
      </c>
      <c r="K119" s="208" t="s">
        <v>133</v>
      </c>
      <c r="L119" s="46"/>
      <c r="M119" s="213" t="s">
        <v>75</v>
      </c>
      <c r="N119" s="214" t="s">
        <v>47</v>
      </c>
      <c r="O119" s="86"/>
      <c r="P119" s="215">
        <f>O119*H119</f>
        <v>0</v>
      </c>
      <c r="Q119" s="215">
        <v>0.0369</v>
      </c>
      <c r="R119" s="215">
        <f>Q119*H119</f>
        <v>1.9188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134</v>
      </c>
      <c r="AT119" s="217" t="s">
        <v>129</v>
      </c>
      <c r="AU119" s="217" t="s">
        <v>87</v>
      </c>
      <c r="AY119" s="19" t="s">
        <v>127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85</v>
      </c>
      <c r="BK119" s="218">
        <f>ROUND(I119*H119,2)</f>
        <v>0</v>
      </c>
      <c r="BL119" s="19" t="s">
        <v>134</v>
      </c>
      <c r="BM119" s="217" t="s">
        <v>675</v>
      </c>
    </row>
    <row r="120" spans="1:47" s="2" customFormat="1" ht="12">
      <c r="A120" s="40"/>
      <c r="B120" s="41"/>
      <c r="C120" s="42"/>
      <c r="D120" s="219" t="s">
        <v>136</v>
      </c>
      <c r="E120" s="42"/>
      <c r="F120" s="220" t="s">
        <v>195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136</v>
      </c>
      <c r="AU120" s="19" t="s">
        <v>87</v>
      </c>
    </row>
    <row r="121" spans="1:47" s="2" customFormat="1" ht="12">
      <c r="A121" s="40"/>
      <c r="B121" s="41"/>
      <c r="C121" s="42"/>
      <c r="D121" s="224" t="s">
        <v>138</v>
      </c>
      <c r="E121" s="42"/>
      <c r="F121" s="225" t="s">
        <v>196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138</v>
      </c>
      <c r="AU121" s="19" t="s">
        <v>87</v>
      </c>
    </row>
    <row r="122" spans="1:65" s="2" customFormat="1" ht="16.5" customHeight="1">
      <c r="A122" s="40"/>
      <c r="B122" s="41"/>
      <c r="C122" s="206" t="s">
        <v>191</v>
      </c>
      <c r="D122" s="206" t="s">
        <v>129</v>
      </c>
      <c r="E122" s="207" t="s">
        <v>198</v>
      </c>
      <c r="F122" s="208" t="s">
        <v>199</v>
      </c>
      <c r="G122" s="209" t="s">
        <v>171</v>
      </c>
      <c r="H122" s="210">
        <v>20</v>
      </c>
      <c r="I122" s="211"/>
      <c r="J122" s="212">
        <f>ROUND(I122*H122,2)</f>
        <v>0</v>
      </c>
      <c r="K122" s="208" t="s">
        <v>133</v>
      </c>
      <c r="L122" s="46"/>
      <c r="M122" s="213" t="s">
        <v>75</v>
      </c>
      <c r="N122" s="214" t="s">
        <v>47</v>
      </c>
      <c r="O122" s="86"/>
      <c r="P122" s="215">
        <f>O122*H122</f>
        <v>0</v>
      </c>
      <c r="Q122" s="215">
        <v>0.0369</v>
      </c>
      <c r="R122" s="215">
        <f>Q122*H122</f>
        <v>0.738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134</v>
      </c>
      <c r="AT122" s="217" t="s">
        <v>129</v>
      </c>
      <c r="AU122" s="217" t="s">
        <v>87</v>
      </c>
      <c r="AY122" s="19" t="s">
        <v>127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85</v>
      </c>
      <c r="BK122" s="218">
        <f>ROUND(I122*H122,2)</f>
        <v>0</v>
      </c>
      <c r="BL122" s="19" t="s">
        <v>134</v>
      </c>
      <c r="BM122" s="217" t="s">
        <v>676</v>
      </c>
    </row>
    <row r="123" spans="1:47" s="2" customFormat="1" ht="12">
      <c r="A123" s="40"/>
      <c r="B123" s="41"/>
      <c r="C123" s="42"/>
      <c r="D123" s="219" t="s">
        <v>136</v>
      </c>
      <c r="E123" s="42"/>
      <c r="F123" s="220" t="s">
        <v>201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136</v>
      </c>
      <c r="AU123" s="19" t="s">
        <v>87</v>
      </c>
    </row>
    <row r="124" spans="1:47" s="2" customFormat="1" ht="12">
      <c r="A124" s="40"/>
      <c r="B124" s="41"/>
      <c r="C124" s="42"/>
      <c r="D124" s="224" t="s">
        <v>138</v>
      </c>
      <c r="E124" s="42"/>
      <c r="F124" s="225" t="s">
        <v>202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138</v>
      </c>
      <c r="AU124" s="19" t="s">
        <v>87</v>
      </c>
    </row>
    <row r="125" spans="1:65" s="2" customFormat="1" ht="16.5" customHeight="1">
      <c r="A125" s="40"/>
      <c r="B125" s="41"/>
      <c r="C125" s="206" t="s">
        <v>197</v>
      </c>
      <c r="D125" s="206" t="s">
        <v>129</v>
      </c>
      <c r="E125" s="207" t="s">
        <v>677</v>
      </c>
      <c r="F125" s="208" t="s">
        <v>678</v>
      </c>
      <c r="G125" s="209" t="s">
        <v>171</v>
      </c>
      <c r="H125" s="210">
        <v>15</v>
      </c>
      <c r="I125" s="211"/>
      <c r="J125" s="212">
        <f>ROUND(I125*H125,2)</f>
        <v>0</v>
      </c>
      <c r="K125" s="208" t="s">
        <v>133</v>
      </c>
      <c r="L125" s="46"/>
      <c r="M125" s="213" t="s">
        <v>75</v>
      </c>
      <c r="N125" s="214" t="s">
        <v>47</v>
      </c>
      <c r="O125" s="86"/>
      <c r="P125" s="215">
        <f>O125*H125</f>
        <v>0</v>
      </c>
      <c r="Q125" s="215">
        <v>0.06053</v>
      </c>
      <c r="R125" s="215">
        <f>Q125*H125</f>
        <v>0.90795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134</v>
      </c>
      <c r="AT125" s="217" t="s">
        <v>129</v>
      </c>
      <c r="AU125" s="217" t="s">
        <v>87</v>
      </c>
      <c r="AY125" s="19" t="s">
        <v>127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85</v>
      </c>
      <c r="BK125" s="218">
        <f>ROUND(I125*H125,2)</f>
        <v>0</v>
      </c>
      <c r="BL125" s="19" t="s">
        <v>134</v>
      </c>
      <c r="BM125" s="217" t="s">
        <v>679</v>
      </c>
    </row>
    <row r="126" spans="1:47" s="2" customFormat="1" ht="12">
      <c r="A126" s="40"/>
      <c r="B126" s="41"/>
      <c r="C126" s="42"/>
      <c r="D126" s="219" t="s">
        <v>136</v>
      </c>
      <c r="E126" s="42"/>
      <c r="F126" s="220" t="s">
        <v>680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136</v>
      </c>
      <c r="AU126" s="19" t="s">
        <v>87</v>
      </c>
    </row>
    <row r="127" spans="1:47" s="2" customFormat="1" ht="12">
      <c r="A127" s="40"/>
      <c r="B127" s="41"/>
      <c r="C127" s="42"/>
      <c r="D127" s="224" t="s">
        <v>138</v>
      </c>
      <c r="E127" s="42"/>
      <c r="F127" s="225" t="s">
        <v>681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138</v>
      </c>
      <c r="AU127" s="19" t="s">
        <v>87</v>
      </c>
    </row>
    <row r="128" spans="1:65" s="2" customFormat="1" ht="21.75" customHeight="1">
      <c r="A128" s="40"/>
      <c r="B128" s="41"/>
      <c r="C128" s="206" t="s">
        <v>203</v>
      </c>
      <c r="D128" s="206" t="s">
        <v>129</v>
      </c>
      <c r="E128" s="207" t="s">
        <v>682</v>
      </c>
      <c r="F128" s="208" t="s">
        <v>683</v>
      </c>
      <c r="G128" s="209" t="s">
        <v>206</v>
      </c>
      <c r="H128" s="210">
        <v>101.372</v>
      </c>
      <c r="I128" s="211"/>
      <c r="J128" s="212">
        <f>ROUND(I128*H128,2)</f>
        <v>0</v>
      </c>
      <c r="K128" s="208" t="s">
        <v>133</v>
      </c>
      <c r="L128" s="46"/>
      <c r="M128" s="213" t="s">
        <v>75</v>
      </c>
      <c r="N128" s="214" t="s">
        <v>47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134</v>
      </c>
      <c r="AT128" s="217" t="s">
        <v>129</v>
      </c>
      <c r="AU128" s="217" t="s">
        <v>87</v>
      </c>
      <c r="AY128" s="19" t="s">
        <v>127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85</v>
      </c>
      <c r="BK128" s="218">
        <f>ROUND(I128*H128,2)</f>
        <v>0</v>
      </c>
      <c r="BL128" s="19" t="s">
        <v>134</v>
      </c>
      <c r="BM128" s="217" t="s">
        <v>684</v>
      </c>
    </row>
    <row r="129" spans="1:47" s="2" customFormat="1" ht="12">
      <c r="A129" s="40"/>
      <c r="B129" s="41"/>
      <c r="C129" s="42"/>
      <c r="D129" s="219" t="s">
        <v>136</v>
      </c>
      <c r="E129" s="42"/>
      <c r="F129" s="220" t="s">
        <v>685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136</v>
      </c>
      <c r="AU129" s="19" t="s">
        <v>87</v>
      </c>
    </row>
    <row r="130" spans="1:47" s="2" customFormat="1" ht="12">
      <c r="A130" s="40"/>
      <c r="B130" s="41"/>
      <c r="C130" s="42"/>
      <c r="D130" s="224" t="s">
        <v>138</v>
      </c>
      <c r="E130" s="42"/>
      <c r="F130" s="225" t="s">
        <v>686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138</v>
      </c>
      <c r="AU130" s="19" t="s">
        <v>87</v>
      </c>
    </row>
    <row r="131" spans="1:51" s="13" customFormat="1" ht="12">
      <c r="A131" s="13"/>
      <c r="B131" s="226"/>
      <c r="C131" s="227"/>
      <c r="D131" s="219" t="s">
        <v>140</v>
      </c>
      <c r="E131" s="228" t="s">
        <v>75</v>
      </c>
      <c r="F131" s="229" t="s">
        <v>687</v>
      </c>
      <c r="G131" s="227"/>
      <c r="H131" s="230">
        <v>2.13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140</v>
      </c>
      <c r="AU131" s="236" t="s">
        <v>87</v>
      </c>
      <c r="AV131" s="13" t="s">
        <v>87</v>
      </c>
      <c r="AW131" s="13" t="s">
        <v>38</v>
      </c>
      <c r="AX131" s="13" t="s">
        <v>77</v>
      </c>
      <c r="AY131" s="236" t="s">
        <v>127</v>
      </c>
    </row>
    <row r="132" spans="1:51" s="14" customFormat="1" ht="12">
      <c r="A132" s="14"/>
      <c r="B132" s="237"/>
      <c r="C132" s="238"/>
      <c r="D132" s="219" t="s">
        <v>140</v>
      </c>
      <c r="E132" s="239" t="s">
        <v>75</v>
      </c>
      <c r="F132" s="240" t="s">
        <v>143</v>
      </c>
      <c r="G132" s="238"/>
      <c r="H132" s="241">
        <v>2.13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140</v>
      </c>
      <c r="AU132" s="247" t="s">
        <v>87</v>
      </c>
      <c r="AV132" s="14" t="s">
        <v>144</v>
      </c>
      <c r="AW132" s="14" t="s">
        <v>38</v>
      </c>
      <c r="AX132" s="14" t="s">
        <v>77</v>
      </c>
      <c r="AY132" s="247" t="s">
        <v>127</v>
      </c>
    </row>
    <row r="133" spans="1:51" s="13" customFormat="1" ht="12">
      <c r="A133" s="13"/>
      <c r="B133" s="226"/>
      <c r="C133" s="227"/>
      <c r="D133" s="219" t="s">
        <v>140</v>
      </c>
      <c r="E133" s="228" t="s">
        <v>75</v>
      </c>
      <c r="F133" s="229" t="s">
        <v>688</v>
      </c>
      <c r="G133" s="227"/>
      <c r="H133" s="230">
        <v>257.517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140</v>
      </c>
      <c r="AU133" s="236" t="s">
        <v>87</v>
      </c>
      <c r="AV133" s="13" t="s">
        <v>87</v>
      </c>
      <c r="AW133" s="13" t="s">
        <v>38</v>
      </c>
      <c r="AX133" s="13" t="s">
        <v>77</v>
      </c>
      <c r="AY133" s="236" t="s">
        <v>127</v>
      </c>
    </row>
    <row r="134" spans="1:51" s="13" customFormat="1" ht="12">
      <c r="A134" s="13"/>
      <c r="B134" s="226"/>
      <c r="C134" s="227"/>
      <c r="D134" s="219" t="s">
        <v>140</v>
      </c>
      <c r="E134" s="228" t="s">
        <v>75</v>
      </c>
      <c r="F134" s="229" t="s">
        <v>689</v>
      </c>
      <c r="G134" s="227"/>
      <c r="H134" s="230">
        <v>81.233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140</v>
      </c>
      <c r="AU134" s="236" t="s">
        <v>87</v>
      </c>
      <c r="AV134" s="13" t="s">
        <v>87</v>
      </c>
      <c r="AW134" s="13" t="s">
        <v>38</v>
      </c>
      <c r="AX134" s="13" t="s">
        <v>77</v>
      </c>
      <c r="AY134" s="236" t="s">
        <v>127</v>
      </c>
    </row>
    <row r="135" spans="1:51" s="13" customFormat="1" ht="12">
      <c r="A135" s="13"/>
      <c r="B135" s="226"/>
      <c r="C135" s="227"/>
      <c r="D135" s="219" t="s">
        <v>140</v>
      </c>
      <c r="E135" s="228" t="s">
        <v>75</v>
      </c>
      <c r="F135" s="229" t="s">
        <v>690</v>
      </c>
      <c r="G135" s="227"/>
      <c r="H135" s="230">
        <v>-39.53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140</v>
      </c>
      <c r="AU135" s="236" t="s">
        <v>87</v>
      </c>
      <c r="AV135" s="13" t="s">
        <v>87</v>
      </c>
      <c r="AW135" s="13" t="s">
        <v>38</v>
      </c>
      <c r="AX135" s="13" t="s">
        <v>77</v>
      </c>
      <c r="AY135" s="236" t="s">
        <v>127</v>
      </c>
    </row>
    <row r="136" spans="1:51" s="13" customFormat="1" ht="12">
      <c r="A136" s="13"/>
      <c r="B136" s="226"/>
      <c r="C136" s="227"/>
      <c r="D136" s="219" t="s">
        <v>140</v>
      </c>
      <c r="E136" s="228" t="s">
        <v>75</v>
      </c>
      <c r="F136" s="229" t="s">
        <v>691</v>
      </c>
      <c r="G136" s="227"/>
      <c r="H136" s="230">
        <v>-18.75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140</v>
      </c>
      <c r="AU136" s="236" t="s">
        <v>87</v>
      </c>
      <c r="AV136" s="13" t="s">
        <v>87</v>
      </c>
      <c r="AW136" s="13" t="s">
        <v>38</v>
      </c>
      <c r="AX136" s="13" t="s">
        <v>77</v>
      </c>
      <c r="AY136" s="236" t="s">
        <v>127</v>
      </c>
    </row>
    <row r="137" spans="1:51" s="13" customFormat="1" ht="12">
      <c r="A137" s="13"/>
      <c r="B137" s="226"/>
      <c r="C137" s="227"/>
      <c r="D137" s="219" t="s">
        <v>140</v>
      </c>
      <c r="E137" s="228" t="s">
        <v>75</v>
      </c>
      <c r="F137" s="229" t="s">
        <v>692</v>
      </c>
      <c r="G137" s="227"/>
      <c r="H137" s="230">
        <v>-55.2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140</v>
      </c>
      <c r="AU137" s="236" t="s">
        <v>87</v>
      </c>
      <c r="AV137" s="13" t="s">
        <v>87</v>
      </c>
      <c r="AW137" s="13" t="s">
        <v>38</v>
      </c>
      <c r="AX137" s="13" t="s">
        <v>77</v>
      </c>
      <c r="AY137" s="236" t="s">
        <v>127</v>
      </c>
    </row>
    <row r="138" spans="1:51" s="14" customFormat="1" ht="12">
      <c r="A138" s="14"/>
      <c r="B138" s="237"/>
      <c r="C138" s="238"/>
      <c r="D138" s="219" t="s">
        <v>140</v>
      </c>
      <c r="E138" s="239" t="s">
        <v>75</v>
      </c>
      <c r="F138" s="240" t="s">
        <v>143</v>
      </c>
      <c r="G138" s="238"/>
      <c r="H138" s="241">
        <v>225.27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140</v>
      </c>
      <c r="AU138" s="247" t="s">
        <v>87</v>
      </c>
      <c r="AV138" s="14" t="s">
        <v>144</v>
      </c>
      <c r="AW138" s="14" t="s">
        <v>38</v>
      </c>
      <c r="AX138" s="14" t="s">
        <v>77</v>
      </c>
      <c r="AY138" s="247" t="s">
        <v>127</v>
      </c>
    </row>
    <row r="139" spans="1:51" s="13" customFormat="1" ht="12">
      <c r="A139" s="13"/>
      <c r="B139" s="226"/>
      <c r="C139" s="227"/>
      <c r="D139" s="219" t="s">
        <v>140</v>
      </c>
      <c r="E139" s="228" t="s">
        <v>75</v>
      </c>
      <c r="F139" s="229" t="s">
        <v>693</v>
      </c>
      <c r="G139" s="227"/>
      <c r="H139" s="230">
        <v>101.372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140</v>
      </c>
      <c r="AU139" s="236" t="s">
        <v>87</v>
      </c>
      <c r="AV139" s="13" t="s">
        <v>87</v>
      </c>
      <c r="AW139" s="13" t="s">
        <v>38</v>
      </c>
      <c r="AX139" s="13" t="s">
        <v>85</v>
      </c>
      <c r="AY139" s="236" t="s">
        <v>127</v>
      </c>
    </row>
    <row r="140" spans="1:65" s="2" customFormat="1" ht="21.75" customHeight="1">
      <c r="A140" s="40"/>
      <c r="B140" s="41"/>
      <c r="C140" s="206" t="s">
        <v>217</v>
      </c>
      <c r="D140" s="206" t="s">
        <v>129</v>
      </c>
      <c r="E140" s="207" t="s">
        <v>694</v>
      </c>
      <c r="F140" s="208" t="s">
        <v>695</v>
      </c>
      <c r="G140" s="209" t="s">
        <v>206</v>
      </c>
      <c r="H140" s="210">
        <v>101.372</v>
      </c>
      <c r="I140" s="211"/>
      <c r="J140" s="212">
        <f>ROUND(I140*H140,2)</f>
        <v>0</v>
      </c>
      <c r="K140" s="208" t="s">
        <v>133</v>
      </c>
      <c r="L140" s="46"/>
      <c r="M140" s="213" t="s">
        <v>75</v>
      </c>
      <c r="N140" s="214" t="s">
        <v>47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134</v>
      </c>
      <c r="AT140" s="217" t="s">
        <v>129</v>
      </c>
      <c r="AU140" s="217" t="s">
        <v>87</v>
      </c>
      <c r="AY140" s="19" t="s">
        <v>127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85</v>
      </c>
      <c r="BK140" s="218">
        <f>ROUND(I140*H140,2)</f>
        <v>0</v>
      </c>
      <c r="BL140" s="19" t="s">
        <v>134</v>
      </c>
      <c r="BM140" s="217" t="s">
        <v>696</v>
      </c>
    </row>
    <row r="141" spans="1:47" s="2" customFormat="1" ht="12">
      <c r="A141" s="40"/>
      <c r="B141" s="41"/>
      <c r="C141" s="42"/>
      <c r="D141" s="219" t="s">
        <v>136</v>
      </c>
      <c r="E141" s="42"/>
      <c r="F141" s="220" t="s">
        <v>697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136</v>
      </c>
      <c r="AU141" s="19" t="s">
        <v>87</v>
      </c>
    </row>
    <row r="142" spans="1:47" s="2" customFormat="1" ht="12">
      <c r="A142" s="40"/>
      <c r="B142" s="41"/>
      <c r="C142" s="42"/>
      <c r="D142" s="224" t="s">
        <v>138</v>
      </c>
      <c r="E142" s="42"/>
      <c r="F142" s="225" t="s">
        <v>698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138</v>
      </c>
      <c r="AU142" s="19" t="s">
        <v>87</v>
      </c>
    </row>
    <row r="143" spans="1:51" s="13" customFormat="1" ht="12">
      <c r="A143" s="13"/>
      <c r="B143" s="226"/>
      <c r="C143" s="227"/>
      <c r="D143" s="219" t="s">
        <v>140</v>
      </c>
      <c r="E143" s="228" t="s">
        <v>75</v>
      </c>
      <c r="F143" s="229" t="s">
        <v>687</v>
      </c>
      <c r="G143" s="227"/>
      <c r="H143" s="230">
        <v>2.13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140</v>
      </c>
      <c r="AU143" s="236" t="s">
        <v>87</v>
      </c>
      <c r="AV143" s="13" t="s">
        <v>87</v>
      </c>
      <c r="AW143" s="13" t="s">
        <v>38</v>
      </c>
      <c r="AX143" s="13" t="s">
        <v>77</v>
      </c>
      <c r="AY143" s="236" t="s">
        <v>127</v>
      </c>
    </row>
    <row r="144" spans="1:51" s="14" customFormat="1" ht="12">
      <c r="A144" s="14"/>
      <c r="B144" s="237"/>
      <c r="C144" s="238"/>
      <c r="D144" s="219" t="s">
        <v>140</v>
      </c>
      <c r="E144" s="239" t="s">
        <v>75</v>
      </c>
      <c r="F144" s="240" t="s">
        <v>143</v>
      </c>
      <c r="G144" s="238"/>
      <c r="H144" s="241">
        <v>2.13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140</v>
      </c>
      <c r="AU144" s="247" t="s">
        <v>87</v>
      </c>
      <c r="AV144" s="14" t="s">
        <v>144</v>
      </c>
      <c r="AW144" s="14" t="s">
        <v>38</v>
      </c>
      <c r="AX144" s="14" t="s">
        <v>77</v>
      </c>
      <c r="AY144" s="247" t="s">
        <v>127</v>
      </c>
    </row>
    <row r="145" spans="1:51" s="13" customFormat="1" ht="12">
      <c r="A145" s="13"/>
      <c r="B145" s="226"/>
      <c r="C145" s="227"/>
      <c r="D145" s="219" t="s">
        <v>140</v>
      </c>
      <c r="E145" s="228" t="s">
        <v>75</v>
      </c>
      <c r="F145" s="229" t="s">
        <v>688</v>
      </c>
      <c r="G145" s="227"/>
      <c r="H145" s="230">
        <v>257.517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140</v>
      </c>
      <c r="AU145" s="236" t="s">
        <v>87</v>
      </c>
      <c r="AV145" s="13" t="s">
        <v>87</v>
      </c>
      <c r="AW145" s="13" t="s">
        <v>38</v>
      </c>
      <c r="AX145" s="13" t="s">
        <v>77</v>
      </c>
      <c r="AY145" s="236" t="s">
        <v>127</v>
      </c>
    </row>
    <row r="146" spans="1:51" s="13" customFormat="1" ht="12">
      <c r="A146" s="13"/>
      <c r="B146" s="226"/>
      <c r="C146" s="227"/>
      <c r="D146" s="219" t="s">
        <v>140</v>
      </c>
      <c r="E146" s="228" t="s">
        <v>75</v>
      </c>
      <c r="F146" s="229" t="s">
        <v>689</v>
      </c>
      <c r="G146" s="227"/>
      <c r="H146" s="230">
        <v>81.233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140</v>
      </c>
      <c r="AU146" s="236" t="s">
        <v>87</v>
      </c>
      <c r="AV146" s="13" t="s">
        <v>87</v>
      </c>
      <c r="AW146" s="13" t="s">
        <v>38</v>
      </c>
      <c r="AX146" s="13" t="s">
        <v>77</v>
      </c>
      <c r="AY146" s="236" t="s">
        <v>127</v>
      </c>
    </row>
    <row r="147" spans="1:51" s="13" customFormat="1" ht="12">
      <c r="A147" s="13"/>
      <c r="B147" s="226"/>
      <c r="C147" s="227"/>
      <c r="D147" s="219" t="s">
        <v>140</v>
      </c>
      <c r="E147" s="228" t="s">
        <v>75</v>
      </c>
      <c r="F147" s="229" t="s">
        <v>690</v>
      </c>
      <c r="G147" s="227"/>
      <c r="H147" s="230">
        <v>-39.53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140</v>
      </c>
      <c r="AU147" s="236" t="s">
        <v>87</v>
      </c>
      <c r="AV147" s="13" t="s">
        <v>87</v>
      </c>
      <c r="AW147" s="13" t="s">
        <v>38</v>
      </c>
      <c r="AX147" s="13" t="s">
        <v>77</v>
      </c>
      <c r="AY147" s="236" t="s">
        <v>127</v>
      </c>
    </row>
    <row r="148" spans="1:51" s="13" customFormat="1" ht="12">
      <c r="A148" s="13"/>
      <c r="B148" s="226"/>
      <c r="C148" s="227"/>
      <c r="D148" s="219" t="s">
        <v>140</v>
      </c>
      <c r="E148" s="228" t="s">
        <v>75</v>
      </c>
      <c r="F148" s="229" t="s">
        <v>691</v>
      </c>
      <c r="G148" s="227"/>
      <c r="H148" s="230">
        <v>-18.75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140</v>
      </c>
      <c r="AU148" s="236" t="s">
        <v>87</v>
      </c>
      <c r="AV148" s="13" t="s">
        <v>87</v>
      </c>
      <c r="AW148" s="13" t="s">
        <v>38</v>
      </c>
      <c r="AX148" s="13" t="s">
        <v>77</v>
      </c>
      <c r="AY148" s="236" t="s">
        <v>127</v>
      </c>
    </row>
    <row r="149" spans="1:51" s="13" customFormat="1" ht="12">
      <c r="A149" s="13"/>
      <c r="B149" s="226"/>
      <c r="C149" s="227"/>
      <c r="D149" s="219" t="s">
        <v>140</v>
      </c>
      <c r="E149" s="228" t="s">
        <v>75</v>
      </c>
      <c r="F149" s="229" t="s">
        <v>692</v>
      </c>
      <c r="G149" s="227"/>
      <c r="H149" s="230">
        <v>-55.2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140</v>
      </c>
      <c r="AU149" s="236" t="s">
        <v>87</v>
      </c>
      <c r="AV149" s="13" t="s">
        <v>87</v>
      </c>
      <c r="AW149" s="13" t="s">
        <v>38</v>
      </c>
      <c r="AX149" s="13" t="s">
        <v>77</v>
      </c>
      <c r="AY149" s="236" t="s">
        <v>127</v>
      </c>
    </row>
    <row r="150" spans="1:51" s="14" customFormat="1" ht="12">
      <c r="A150" s="14"/>
      <c r="B150" s="237"/>
      <c r="C150" s="238"/>
      <c r="D150" s="219" t="s">
        <v>140</v>
      </c>
      <c r="E150" s="239" t="s">
        <v>75</v>
      </c>
      <c r="F150" s="240" t="s">
        <v>143</v>
      </c>
      <c r="G150" s="238"/>
      <c r="H150" s="241">
        <v>225.27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140</v>
      </c>
      <c r="AU150" s="247" t="s">
        <v>87</v>
      </c>
      <c r="AV150" s="14" t="s">
        <v>144</v>
      </c>
      <c r="AW150" s="14" t="s">
        <v>38</v>
      </c>
      <c r="AX150" s="14" t="s">
        <v>77</v>
      </c>
      <c r="AY150" s="247" t="s">
        <v>127</v>
      </c>
    </row>
    <row r="151" spans="1:51" s="13" customFormat="1" ht="12">
      <c r="A151" s="13"/>
      <c r="B151" s="226"/>
      <c r="C151" s="227"/>
      <c r="D151" s="219" t="s">
        <v>140</v>
      </c>
      <c r="E151" s="228" t="s">
        <v>75</v>
      </c>
      <c r="F151" s="229" t="s">
        <v>693</v>
      </c>
      <c r="G151" s="227"/>
      <c r="H151" s="230">
        <v>101.372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140</v>
      </c>
      <c r="AU151" s="236" t="s">
        <v>87</v>
      </c>
      <c r="AV151" s="13" t="s">
        <v>87</v>
      </c>
      <c r="AW151" s="13" t="s">
        <v>38</v>
      </c>
      <c r="AX151" s="13" t="s">
        <v>85</v>
      </c>
      <c r="AY151" s="236" t="s">
        <v>127</v>
      </c>
    </row>
    <row r="152" spans="1:65" s="2" customFormat="1" ht="21.75" customHeight="1">
      <c r="A152" s="40"/>
      <c r="B152" s="41"/>
      <c r="C152" s="206" t="s">
        <v>223</v>
      </c>
      <c r="D152" s="206" t="s">
        <v>129</v>
      </c>
      <c r="E152" s="207" t="s">
        <v>699</v>
      </c>
      <c r="F152" s="208" t="s">
        <v>700</v>
      </c>
      <c r="G152" s="209" t="s">
        <v>206</v>
      </c>
      <c r="H152" s="210">
        <v>22.527</v>
      </c>
      <c r="I152" s="211"/>
      <c r="J152" s="212">
        <f>ROUND(I152*H152,2)</f>
        <v>0</v>
      </c>
      <c r="K152" s="208" t="s">
        <v>133</v>
      </c>
      <c r="L152" s="46"/>
      <c r="M152" s="213" t="s">
        <v>75</v>
      </c>
      <c r="N152" s="214" t="s">
        <v>47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134</v>
      </c>
      <c r="AT152" s="217" t="s">
        <v>129</v>
      </c>
      <c r="AU152" s="217" t="s">
        <v>87</v>
      </c>
      <c r="AY152" s="19" t="s">
        <v>127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85</v>
      </c>
      <c r="BK152" s="218">
        <f>ROUND(I152*H152,2)</f>
        <v>0</v>
      </c>
      <c r="BL152" s="19" t="s">
        <v>134</v>
      </c>
      <c r="BM152" s="217" t="s">
        <v>701</v>
      </c>
    </row>
    <row r="153" spans="1:47" s="2" customFormat="1" ht="12">
      <c r="A153" s="40"/>
      <c r="B153" s="41"/>
      <c r="C153" s="42"/>
      <c r="D153" s="219" t="s">
        <v>136</v>
      </c>
      <c r="E153" s="42"/>
      <c r="F153" s="220" t="s">
        <v>702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136</v>
      </c>
      <c r="AU153" s="19" t="s">
        <v>87</v>
      </c>
    </row>
    <row r="154" spans="1:47" s="2" customFormat="1" ht="12">
      <c r="A154" s="40"/>
      <c r="B154" s="41"/>
      <c r="C154" s="42"/>
      <c r="D154" s="224" t="s">
        <v>138</v>
      </c>
      <c r="E154" s="42"/>
      <c r="F154" s="225" t="s">
        <v>703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138</v>
      </c>
      <c r="AU154" s="19" t="s">
        <v>87</v>
      </c>
    </row>
    <row r="155" spans="1:51" s="13" customFormat="1" ht="12">
      <c r="A155" s="13"/>
      <c r="B155" s="226"/>
      <c r="C155" s="227"/>
      <c r="D155" s="219" t="s">
        <v>140</v>
      </c>
      <c r="E155" s="228" t="s">
        <v>75</v>
      </c>
      <c r="F155" s="229" t="s">
        <v>687</v>
      </c>
      <c r="G155" s="227"/>
      <c r="H155" s="230">
        <v>2.13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140</v>
      </c>
      <c r="AU155" s="236" t="s">
        <v>87</v>
      </c>
      <c r="AV155" s="13" t="s">
        <v>87</v>
      </c>
      <c r="AW155" s="13" t="s">
        <v>38</v>
      </c>
      <c r="AX155" s="13" t="s">
        <v>77</v>
      </c>
      <c r="AY155" s="236" t="s">
        <v>127</v>
      </c>
    </row>
    <row r="156" spans="1:51" s="14" customFormat="1" ht="12">
      <c r="A156" s="14"/>
      <c r="B156" s="237"/>
      <c r="C156" s="238"/>
      <c r="D156" s="219" t="s">
        <v>140</v>
      </c>
      <c r="E156" s="239" t="s">
        <v>75</v>
      </c>
      <c r="F156" s="240" t="s">
        <v>143</v>
      </c>
      <c r="G156" s="238"/>
      <c r="H156" s="241">
        <v>2.13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140</v>
      </c>
      <c r="AU156" s="247" t="s">
        <v>87</v>
      </c>
      <c r="AV156" s="14" t="s">
        <v>144</v>
      </c>
      <c r="AW156" s="14" t="s">
        <v>38</v>
      </c>
      <c r="AX156" s="14" t="s">
        <v>77</v>
      </c>
      <c r="AY156" s="247" t="s">
        <v>127</v>
      </c>
    </row>
    <row r="157" spans="1:51" s="13" customFormat="1" ht="12">
      <c r="A157" s="13"/>
      <c r="B157" s="226"/>
      <c r="C157" s="227"/>
      <c r="D157" s="219" t="s">
        <v>140</v>
      </c>
      <c r="E157" s="228" t="s">
        <v>75</v>
      </c>
      <c r="F157" s="229" t="s">
        <v>688</v>
      </c>
      <c r="G157" s="227"/>
      <c r="H157" s="230">
        <v>257.517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140</v>
      </c>
      <c r="AU157" s="236" t="s">
        <v>87</v>
      </c>
      <c r="AV157" s="13" t="s">
        <v>87</v>
      </c>
      <c r="AW157" s="13" t="s">
        <v>38</v>
      </c>
      <c r="AX157" s="13" t="s">
        <v>77</v>
      </c>
      <c r="AY157" s="236" t="s">
        <v>127</v>
      </c>
    </row>
    <row r="158" spans="1:51" s="13" customFormat="1" ht="12">
      <c r="A158" s="13"/>
      <c r="B158" s="226"/>
      <c r="C158" s="227"/>
      <c r="D158" s="219" t="s">
        <v>140</v>
      </c>
      <c r="E158" s="228" t="s">
        <v>75</v>
      </c>
      <c r="F158" s="229" t="s">
        <v>689</v>
      </c>
      <c r="G158" s="227"/>
      <c r="H158" s="230">
        <v>81.233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140</v>
      </c>
      <c r="AU158" s="236" t="s">
        <v>87</v>
      </c>
      <c r="AV158" s="13" t="s">
        <v>87</v>
      </c>
      <c r="AW158" s="13" t="s">
        <v>38</v>
      </c>
      <c r="AX158" s="13" t="s">
        <v>77</v>
      </c>
      <c r="AY158" s="236" t="s">
        <v>127</v>
      </c>
    </row>
    <row r="159" spans="1:51" s="13" customFormat="1" ht="12">
      <c r="A159" s="13"/>
      <c r="B159" s="226"/>
      <c r="C159" s="227"/>
      <c r="D159" s="219" t="s">
        <v>140</v>
      </c>
      <c r="E159" s="228" t="s">
        <v>75</v>
      </c>
      <c r="F159" s="229" t="s">
        <v>690</v>
      </c>
      <c r="G159" s="227"/>
      <c r="H159" s="230">
        <v>-39.53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140</v>
      </c>
      <c r="AU159" s="236" t="s">
        <v>87</v>
      </c>
      <c r="AV159" s="13" t="s">
        <v>87</v>
      </c>
      <c r="AW159" s="13" t="s">
        <v>38</v>
      </c>
      <c r="AX159" s="13" t="s">
        <v>77</v>
      </c>
      <c r="AY159" s="236" t="s">
        <v>127</v>
      </c>
    </row>
    <row r="160" spans="1:51" s="13" customFormat="1" ht="12">
      <c r="A160" s="13"/>
      <c r="B160" s="226"/>
      <c r="C160" s="227"/>
      <c r="D160" s="219" t="s">
        <v>140</v>
      </c>
      <c r="E160" s="228" t="s">
        <v>75</v>
      </c>
      <c r="F160" s="229" t="s">
        <v>691</v>
      </c>
      <c r="G160" s="227"/>
      <c r="H160" s="230">
        <v>-18.75</v>
      </c>
      <c r="I160" s="231"/>
      <c r="J160" s="227"/>
      <c r="K160" s="227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140</v>
      </c>
      <c r="AU160" s="236" t="s">
        <v>87</v>
      </c>
      <c r="AV160" s="13" t="s">
        <v>87</v>
      </c>
      <c r="AW160" s="13" t="s">
        <v>38</v>
      </c>
      <c r="AX160" s="13" t="s">
        <v>77</v>
      </c>
      <c r="AY160" s="236" t="s">
        <v>127</v>
      </c>
    </row>
    <row r="161" spans="1:51" s="13" customFormat="1" ht="12">
      <c r="A161" s="13"/>
      <c r="B161" s="226"/>
      <c r="C161" s="227"/>
      <c r="D161" s="219" t="s">
        <v>140</v>
      </c>
      <c r="E161" s="228" t="s">
        <v>75</v>
      </c>
      <c r="F161" s="229" t="s">
        <v>692</v>
      </c>
      <c r="G161" s="227"/>
      <c r="H161" s="230">
        <v>-55.2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140</v>
      </c>
      <c r="AU161" s="236" t="s">
        <v>87</v>
      </c>
      <c r="AV161" s="13" t="s">
        <v>87</v>
      </c>
      <c r="AW161" s="13" t="s">
        <v>38</v>
      </c>
      <c r="AX161" s="13" t="s">
        <v>77</v>
      </c>
      <c r="AY161" s="236" t="s">
        <v>127</v>
      </c>
    </row>
    <row r="162" spans="1:51" s="14" customFormat="1" ht="12">
      <c r="A162" s="14"/>
      <c r="B162" s="237"/>
      <c r="C162" s="238"/>
      <c r="D162" s="219" t="s">
        <v>140</v>
      </c>
      <c r="E162" s="239" t="s">
        <v>75</v>
      </c>
      <c r="F162" s="240" t="s">
        <v>143</v>
      </c>
      <c r="G162" s="238"/>
      <c r="H162" s="241">
        <v>225.27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140</v>
      </c>
      <c r="AU162" s="247" t="s">
        <v>87</v>
      </c>
      <c r="AV162" s="14" t="s">
        <v>144</v>
      </c>
      <c r="AW162" s="14" t="s">
        <v>38</v>
      </c>
      <c r="AX162" s="14" t="s">
        <v>77</v>
      </c>
      <c r="AY162" s="247" t="s">
        <v>127</v>
      </c>
    </row>
    <row r="163" spans="1:51" s="13" customFormat="1" ht="12">
      <c r="A163" s="13"/>
      <c r="B163" s="226"/>
      <c r="C163" s="227"/>
      <c r="D163" s="219" t="s">
        <v>140</v>
      </c>
      <c r="E163" s="228" t="s">
        <v>75</v>
      </c>
      <c r="F163" s="229" t="s">
        <v>704</v>
      </c>
      <c r="G163" s="227"/>
      <c r="H163" s="230">
        <v>22.527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140</v>
      </c>
      <c r="AU163" s="236" t="s">
        <v>87</v>
      </c>
      <c r="AV163" s="13" t="s">
        <v>87</v>
      </c>
      <c r="AW163" s="13" t="s">
        <v>38</v>
      </c>
      <c r="AX163" s="13" t="s">
        <v>85</v>
      </c>
      <c r="AY163" s="236" t="s">
        <v>127</v>
      </c>
    </row>
    <row r="164" spans="1:65" s="2" customFormat="1" ht="16.5" customHeight="1">
      <c r="A164" s="40"/>
      <c r="B164" s="41"/>
      <c r="C164" s="206" t="s">
        <v>230</v>
      </c>
      <c r="D164" s="206" t="s">
        <v>129</v>
      </c>
      <c r="E164" s="207" t="s">
        <v>231</v>
      </c>
      <c r="F164" s="208" t="s">
        <v>232</v>
      </c>
      <c r="G164" s="209" t="s">
        <v>132</v>
      </c>
      <c r="H164" s="210">
        <v>386.211</v>
      </c>
      <c r="I164" s="211"/>
      <c r="J164" s="212">
        <f>ROUND(I164*H164,2)</f>
        <v>0</v>
      </c>
      <c r="K164" s="208" t="s">
        <v>133</v>
      </c>
      <c r="L164" s="46"/>
      <c r="M164" s="213" t="s">
        <v>75</v>
      </c>
      <c r="N164" s="214" t="s">
        <v>47</v>
      </c>
      <c r="O164" s="86"/>
      <c r="P164" s="215">
        <f>O164*H164</f>
        <v>0</v>
      </c>
      <c r="Q164" s="215">
        <v>0.00085</v>
      </c>
      <c r="R164" s="215">
        <f>Q164*H164</f>
        <v>0.32827934999999997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134</v>
      </c>
      <c r="AT164" s="217" t="s">
        <v>129</v>
      </c>
      <c r="AU164" s="217" t="s">
        <v>87</v>
      </c>
      <c r="AY164" s="19" t="s">
        <v>127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85</v>
      </c>
      <c r="BK164" s="218">
        <f>ROUND(I164*H164,2)</f>
        <v>0</v>
      </c>
      <c r="BL164" s="19" t="s">
        <v>134</v>
      </c>
      <c r="BM164" s="217" t="s">
        <v>705</v>
      </c>
    </row>
    <row r="165" spans="1:47" s="2" customFormat="1" ht="12">
      <c r="A165" s="40"/>
      <c r="B165" s="41"/>
      <c r="C165" s="42"/>
      <c r="D165" s="219" t="s">
        <v>136</v>
      </c>
      <c r="E165" s="42"/>
      <c r="F165" s="220" t="s">
        <v>234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136</v>
      </c>
      <c r="AU165" s="19" t="s">
        <v>87</v>
      </c>
    </row>
    <row r="166" spans="1:47" s="2" customFormat="1" ht="12">
      <c r="A166" s="40"/>
      <c r="B166" s="41"/>
      <c r="C166" s="42"/>
      <c r="D166" s="224" t="s">
        <v>138</v>
      </c>
      <c r="E166" s="42"/>
      <c r="F166" s="225" t="s">
        <v>235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138</v>
      </c>
      <c r="AU166" s="19" t="s">
        <v>87</v>
      </c>
    </row>
    <row r="167" spans="1:51" s="13" customFormat="1" ht="12">
      <c r="A167" s="13"/>
      <c r="B167" s="226"/>
      <c r="C167" s="227"/>
      <c r="D167" s="219" t="s">
        <v>140</v>
      </c>
      <c r="E167" s="228" t="s">
        <v>75</v>
      </c>
      <c r="F167" s="229" t="s">
        <v>706</v>
      </c>
      <c r="G167" s="227"/>
      <c r="H167" s="230">
        <v>252.618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140</v>
      </c>
      <c r="AU167" s="236" t="s">
        <v>87</v>
      </c>
      <c r="AV167" s="13" t="s">
        <v>87</v>
      </c>
      <c r="AW167" s="13" t="s">
        <v>38</v>
      </c>
      <c r="AX167" s="13" t="s">
        <v>77</v>
      </c>
      <c r="AY167" s="236" t="s">
        <v>127</v>
      </c>
    </row>
    <row r="168" spans="1:51" s="13" customFormat="1" ht="12">
      <c r="A168" s="13"/>
      <c r="B168" s="226"/>
      <c r="C168" s="227"/>
      <c r="D168" s="219" t="s">
        <v>140</v>
      </c>
      <c r="E168" s="228" t="s">
        <v>75</v>
      </c>
      <c r="F168" s="229" t="s">
        <v>707</v>
      </c>
      <c r="G168" s="227"/>
      <c r="H168" s="230">
        <v>133.593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140</v>
      </c>
      <c r="AU168" s="236" t="s">
        <v>87</v>
      </c>
      <c r="AV168" s="13" t="s">
        <v>87</v>
      </c>
      <c r="AW168" s="13" t="s">
        <v>38</v>
      </c>
      <c r="AX168" s="13" t="s">
        <v>77</v>
      </c>
      <c r="AY168" s="236" t="s">
        <v>127</v>
      </c>
    </row>
    <row r="169" spans="1:51" s="14" customFormat="1" ht="12">
      <c r="A169" s="14"/>
      <c r="B169" s="237"/>
      <c r="C169" s="238"/>
      <c r="D169" s="219" t="s">
        <v>140</v>
      </c>
      <c r="E169" s="239" t="s">
        <v>75</v>
      </c>
      <c r="F169" s="240" t="s">
        <v>143</v>
      </c>
      <c r="G169" s="238"/>
      <c r="H169" s="241">
        <v>386.211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140</v>
      </c>
      <c r="AU169" s="247" t="s">
        <v>87</v>
      </c>
      <c r="AV169" s="14" t="s">
        <v>144</v>
      </c>
      <c r="AW169" s="14" t="s">
        <v>38</v>
      </c>
      <c r="AX169" s="14" t="s">
        <v>85</v>
      </c>
      <c r="AY169" s="247" t="s">
        <v>127</v>
      </c>
    </row>
    <row r="170" spans="1:65" s="2" customFormat="1" ht="16.5" customHeight="1">
      <c r="A170" s="40"/>
      <c r="B170" s="41"/>
      <c r="C170" s="206" t="s">
        <v>8</v>
      </c>
      <c r="D170" s="206" t="s">
        <v>129</v>
      </c>
      <c r="E170" s="207" t="s">
        <v>238</v>
      </c>
      <c r="F170" s="208" t="s">
        <v>239</v>
      </c>
      <c r="G170" s="209" t="s">
        <v>132</v>
      </c>
      <c r="H170" s="210">
        <v>386.211</v>
      </c>
      <c r="I170" s="211"/>
      <c r="J170" s="212">
        <f>ROUND(I170*H170,2)</f>
        <v>0</v>
      </c>
      <c r="K170" s="208" t="s">
        <v>133</v>
      </c>
      <c r="L170" s="46"/>
      <c r="M170" s="213" t="s">
        <v>75</v>
      </c>
      <c r="N170" s="214" t="s">
        <v>47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134</v>
      </c>
      <c r="AT170" s="217" t="s">
        <v>129</v>
      </c>
      <c r="AU170" s="217" t="s">
        <v>87</v>
      </c>
      <c r="AY170" s="19" t="s">
        <v>127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85</v>
      </c>
      <c r="BK170" s="218">
        <f>ROUND(I170*H170,2)</f>
        <v>0</v>
      </c>
      <c r="BL170" s="19" t="s">
        <v>134</v>
      </c>
      <c r="BM170" s="217" t="s">
        <v>708</v>
      </c>
    </row>
    <row r="171" spans="1:47" s="2" customFormat="1" ht="12">
      <c r="A171" s="40"/>
      <c r="B171" s="41"/>
      <c r="C171" s="42"/>
      <c r="D171" s="219" t="s">
        <v>136</v>
      </c>
      <c r="E171" s="42"/>
      <c r="F171" s="220" t="s">
        <v>241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136</v>
      </c>
      <c r="AU171" s="19" t="s">
        <v>87</v>
      </c>
    </row>
    <row r="172" spans="1:47" s="2" customFormat="1" ht="12">
      <c r="A172" s="40"/>
      <c r="B172" s="41"/>
      <c r="C172" s="42"/>
      <c r="D172" s="224" t="s">
        <v>138</v>
      </c>
      <c r="E172" s="42"/>
      <c r="F172" s="225" t="s">
        <v>242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138</v>
      </c>
      <c r="AU172" s="19" t="s">
        <v>87</v>
      </c>
    </row>
    <row r="173" spans="1:65" s="2" customFormat="1" ht="21.75" customHeight="1">
      <c r="A173" s="40"/>
      <c r="B173" s="41"/>
      <c r="C173" s="206" t="s">
        <v>243</v>
      </c>
      <c r="D173" s="206" t="s">
        <v>129</v>
      </c>
      <c r="E173" s="207" t="s">
        <v>244</v>
      </c>
      <c r="F173" s="208" t="s">
        <v>245</v>
      </c>
      <c r="G173" s="209" t="s">
        <v>206</v>
      </c>
      <c r="H173" s="210">
        <v>134.378</v>
      </c>
      <c r="I173" s="211"/>
      <c r="J173" s="212">
        <f>ROUND(I173*H173,2)</f>
        <v>0</v>
      </c>
      <c r="K173" s="208" t="s">
        <v>133</v>
      </c>
      <c r="L173" s="46"/>
      <c r="M173" s="213" t="s">
        <v>75</v>
      </c>
      <c r="N173" s="214" t="s">
        <v>47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134</v>
      </c>
      <c r="AT173" s="217" t="s">
        <v>129</v>
      </c>
      <c r="AU173" s="217" t="s">
        <v>87</v>
      </c>
      <c r="AY173" s="19" t="s">
        <v>127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85</v>
      </c>
      <c r="BK173" s="218">
        <f>ROUND(I173*H173,2)</f>
        <v>0</v>
      </c>
      <c r="BL173" s="19" t="s">
        <v>134</v>
      </c>
      <c r="BM173" s="217" t="s">
        <v>709</v>
      </c>
    </row>
    <row r="174" spans="1:47" s="2" customFormat="1" ht="12">
      <c r="A174" s="40"/>
      <c r="B174" s="41"/>
      <c r="C174" s="42"/>
      <c r="D174" s="219" t="s">
        <v>136</v>
      </c>
      <c r="E174" s="42"/>
      <c r="F174" s="220" t="s">
        <v>247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136</v>
      </c>
      <c r="AU174" s="19" t="s">
        <v>87</v>
      </c>
    </row>
    <row r="175" spans="1:47" s="2" customFormat="1" ht="12">
      <c r="A175" s="40"/>
      <c r="B175" s="41"/>
      <c r="C175" s="42"/>
      <c r="D175" s="224" t="s">
        <v>138</v>
      </c>
      <c r="E175" s="42"/>
      <c r="F175" s="225" t="s">
        <v>248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138</v>
      </c>
      <c r="AU175" s="19" t="s">
        <v>87</v>
      </c>
    </row>
    <row r="176" spans="1:51" s="15" customFormat="1" ht="12">
      <c r="A176" s="15"/>
      <c r="B176" s="248"/>
      <c r="C176" s="249"/>
      <c r="D176" s="219" t="s">
        <v>140</v>
      </c>
      <c r="E176" s="250" t="s">
        <v>75</v>
      </c>
      <c r="F176" s="251" t="s">
        <v>249</v>
      </c>
      <c r="G176" s="249"/>
      <c r="H176" s="250" t="s">
        <v>75</v>
      </c>
      <c r="I176" s="252"/>
      <c r="J176" s="249"/>
      <c r="K176" s="249"/>
      <c r="L176" s="253"/>
      <c r="M176" s="254"/>
      <c r="N176" s="255"/>
      <c r="O176" s="255"/>
      <c r="P176" s="255"/>
      <c r="Q176" s="255"/>
      <c r="R176" s="255"/>
      <c r="S176" s="255"/>
      <c r="T176" s="25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7" t="s">
        <v>140</v>
      </c>
      <c r="AU176" s="257" t="s">
        <v>87</v>
      </c>
      <c r="AV176" s="15" t="s">
        <v>85</v>
      </c>
      <c r="AW176" s="15" t="s">
        <v>38</v>
      </c>
      <c r="AX176" s="15" t="s">
        <v>77</v>
      </c>
      <c r="AY176" s="257" t="s">
        <v>127</v>
      </c>
    </row>
    <row r="177" spans="1:51" s="13" customFormat="1" ht="12">
      <c r="A177" s="13"/>
      <c r="B177" s="226"/>
      <c r="C177" s="227"/>
      <c r="D177" s="219" t="s">
        <v>140</v>
      </c>
      <c r="E177" s="228" t="s">
        <v>75</v>
      </c>
      <c r="F177" s="229" t="s">
        <v>710</v>
      </c>
      <c r="G177" s="227"/>
      <c r="H177" s="230">
        <v>67.189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140</v>
      </c>
      <c r="AU177" s="236" t="s">
        <v>87</v>
      </c>
      <c r="AV177" s="13" t="s">
        <v>87</v>
      </c>
      <c r="AW177" s="13" t="s">
        <v>38</v>
      </c>
      <c r="AX177" s="13" t="s">
        <v>77</v>
      </c>
      <c r="AY177" s="236" t="s">
        <v>127</v>
      </c>
    </row>
    <row r="178" spans="1:51" s="15" customFormat="1" ht="12">
      <c r="A178" s="15"/>
      <c r="B178" s="248"/>
      <c r="C178" s="249"/>
      <c r="D178" s="219" t="s">
        <v>140</v>
      </c>
      <c r="E178" s="250" t="s">
        <v>75</v>
      </c>
      <c r="F178" s="251" t="s">
        <v>251</v>
      </c>
      <c r="G178" s="249"/>
      <c r="H178" s="250" t="s">
        <v>75</v>
      </c>
      <c r="I178" s="252"/>
      <c r="J178" s="249"/>
      <c r="K178" s="249"/>
      <c r="L178" s="253"/>
      <c r="M178" s="254"/>
      <c r="N178" s="255"/>
      <c r="O178" s="255"/>
      <c r="P178" s="255"/>
      <c r="Q178" s="255"/>
      <c r="R178" s="255"/>
      <c r="S178" s="255"/>
      <c r="T178" s="25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7" t="s">
        <v>140</v>
      </c>
      <c r="AU178" s="257" t="s">
        <v>87</v>
      </c>
      <c r="AV178" s="15" t="s">
        <v>85</v>
      </c>
      <c r="AW178" s="15" t="s">
        <v>38</v>
      </c>
      <c r="AX178" s="15" t="s">
        <v>77</v>
      </c>
      <c r="AY178" s="257" t="s">
        <v>127</v>
      </c>
    </row>
    <row r="179" spans="1:51" s="13" customFormat="1" ht="12">
      <c r="A179" s="13"/>
      <c r="B179" s="226"/>
      <c r="C179" s="227"/>
      <c r="D179" s="219" t="s">
        <v>140</v>
      </c>
      <c r="E179" s="228" t="s">
        <v>75</v>
      </c>
      <c r="F179" s="229" t="s">
        <v>710</v>
      </c>
      <c r="G179" s="227"/>
      <c r="H179" s="230">
        <v>67.189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140</v>
      </c>
      <c r="AU179" s="236" t="s">
        <v>87</v>
      </c>
      <c r="AV179" s="13" t="s">
        <v>87</v>
      </c>
      <c r="AW179" s="13" t="s">
        <v>38</v>
      </c>
      <c r="AX179" s="13" t="s">
        <v>77</v>
      </c>
      <c r="AY179" s="236" t="s">
        <v>127</v>
      </c>
    </row>
    <row r="180" spans="1:51" s="14" customFormat="1" ht="12">
      <c r="A180" s="14"/>
      <c r="B180" s="237"/>
      <c r="C180" s="238"/>
      <c r="D180" s="219" t="s">
        <v>140</v>
      </c>
      <c r="E180" s="239" t="s">
        <v>75</v>
      </c>
      <c r="F180" s="240" t="s">
        <v>143</v>
      </c>
      <c r="G180" s="238"/>
      <c r="H180" s="241">
        <v>134.378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7" t="s">
        <v>140</v>
      </c>
      <c r="AU180" s="247" t="s">
        <v>87</v>
      </c>
      <c r="AV180" s="14" t="s">
        <v>144</v>
      </c>
      <c r="AW180" s="14" t="s">
        <v>38</v>
      </c>
      <c r="AX180" s="14" t="s">
        <v>85</v>
      </c>
      <c r="AY180" s="247" t="s">
        <v>127</v>
      </c>
    </row>
    <row r="181" spans="1:65" s="2" customFormat="1" ht="21.75" customHeight="1">
      <c r="A181" s="40"/>
      <c r="B181" s="41"/>
      <c r="C181" s="206" t="s">
        <v>252</v>
      </c>
      <c r="D181" s="206" t="s">
        <v>129</v>
      </c>
      <c r="E181" s="207" t="s">
        <v>253</v>
      </c>
      <c r="F181" s="208" t="s">
        <v>254</v>
      </c>
      <c r="G181" s="209" t="s">
        <v>206</v>
      </c>
      <c r="H181" s="210">
        <v>34.183</v>
      </c>
      <c r="I181" s="211"/>
      <c r="J181" s="212">
        <f>ROUND(I181*H181,2)</f>
        <v>0</v>
      </c>
      <c r="K181" s="208" t="s">
        <v>133</v>
      </c>
      <c r="L181" s="46"/>
      <c r="M181" s="213" t="s">
        <v>75</v>
      </c>
      <c r="N181" s="214" t="s">
        <v>47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134</v>
      </c>
      <c r="AT181" s="217" t="s">
        <v>129</v>
      </c>
      <c r="AU181" s="217" t="s">
        <v>87</v>
      </c>
      <c r="AY181" s="19" t="s">
        <v>127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85</v>
      </c>
      <c r="BK181" s="218">
        <f>ROUND(I181*H181,2)</f>
        <v>0</v>
      </c>
      <c r="BL181" s="19" t="s">
        <v>134</v>
      </c>
      <c r="BM181" s="217" t="s">
        <v>711</v>
      </c>
    </row>
    <row r="182" spans="1:47" s="2" customFormat="1" ht="12">
      <c r="A182" s="40"/>
      <c r="B182" s="41"/>
      <c r="C182" s="42"/>
      <c r="D182" s="219" t="s">
        <v>136</v>
      </c>
      <c r="E182" s="42"/>
      <c r="F182" s="220" t="s">
        <v>256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136</v>
      </c>
      <c r="AU182" s="19" t="s">
        <v>87</v>
      </c>
    </row>
    <row r="183" spans="1:47" s="2" customFormat="1" ht="12">
      <c r="A183" s="40"/>
      <c r="B183" s="41"/>
      <c r="C183" s="42"/>
      <c r="D183" s="224" t="s">
        <v>138</v>
      </c>
      <c r="E183" s="42"/>
      <c r="F183" s="225" t="s">
        <v>257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138</v>
      </c>
      <c r="AU183" s="19" t="s">
        <v>87</v>
      </c>
    </row>
    <row r="184" spans="1:51" s="15" customFormat="1" ht="12">
      <c r="A184" s="15"/>
      <c r="B184" s="248"/>
      <c r="C184" s="249"/>
      <c r="D184" s="219" t="s">
        <v>140</v>
      </c>
      <c r="E184" s="250" t="s">
        <v>75</v>
      </c>
      <c r="F184" s="251" t="s">
        <v>258</v>
      </c>
      <c r="G184" s="249"/>
      <c r="H184" s="250" t="s">
        <v>75</v>
      </c>
      <c r="I184" s="252"/>
      <c r="J184" s="249"/>
      <c r="K184" s="249"/>
      <c r="L184" s="253"/>
      <c r="M184" s="254"/>
      <c r="N184" s="255"/>
      <c r="O184" s="255"/>
      <c r="P184" s="255"/>
      <c r="Q184" s="255"/>
      <c r="R184" s="255"/>
      <c r="S184" s="255"/>
      <c r="T184" s="25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7" t="s">
        <v>140</v>
      </c>
      <c r="AU184" s="257" t="s">
        <v>87</v>
      </c>
      <c r="AV184" s="15" t="s">
        <v>85</v>
      </c>
      <c r="AW184" s="15" t="s">
        <v>38</v>
      </c>
      <c r="AX184" s="15" t="s">
        <v>77</v>
      </c>
      <c r="AY184" s="257" t="s">
        <v>127</v>
      </c>
    </row>
    <row r="185" spans="1:51" s="13" customFormat="1" ht="12">
      <c r="A185" s="13"/>
      <c r="B185" s="226"/>
      <c r="C185" s="227"/>
      <c r="D185" s="219" t="s">
        <v>140</v>
      </c>
      <c r="E185" s="228" t="s">
        <v>75</v>
      </c>
      <c r="F185" s="229" t="s">
        <v>688</v>
      </c>
      <c r="G185" s="227"/>
      <c r="H185" s="230">
        <v>257.517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140</v>
      </c>
      <c r="AU185" s="236" t="s">
        <v>87</v>
      </c>
      <c r="AV185" s="13" t="s">
        <v>87</v>
      </c>
      <c r="AW185" s="13" t="s">
        <v>38</v>
      </c>
      <c r="AX185" s="13" t="s">
        <v>77</v>
      </c>
      <c r="AY185" s="236" t="s">
        <v>127</v>
      </c>
    </row>
    <row r="186" spans="1:51" s="13" customFormat="1" ht="12">
      <c r="A186" s="13"/>
      <c r="B186" s="226"/>
      <c r="C186" s="227"/>
      <c r="D186" s="219" t="s">
        <v>140</v>
      </c>
      <c r="E186" s="228" t="s">
        <v>75</v>
      </c>
      <c r="F186" s="229" t="s">
        <v>689</v>
      </c>
      <c r="G186" s="227"/>
      <c r="H186" s="230">
        <v>81.233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140</v>
      </c>
      <c r="AU186" s="236" t="s">
        <v>87</v>
      </c>
      <c r="AV186" s="13" t="s">
        <v>87</v>
      </c>
      <c r="AW186" s="13" t="s">
        <v>38</v>
      </c>
      <c r="AX186" s="13" t="s">
        <v>77</v>
      </c>
      <c r="AY186" s="236" t="s">
        <v>127</v>
      </c>
    </row>
    <row r="187" spans="1:51" s="13" customFormat="1" ht="12">
      <c r="A187" s="13"/>
      <c r="B187" s="226"/>
      <c r="C187" s="227"/>
      <c r="D187" s="219" t="s">
        <v>140</v>
      </c>
      <c r="E187" s="228" t="s">
        <v>75</v>
      </c>
      <c r="F187" s="229" t="s">
        <v>690</v>
      </c>
      <c r="G187" s="227"/>
      <c r="H187" s="230">
        <v>-39.53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140</v>
      </c>
      <c r="AU187" s="236" t="s">
        <v>87</v>
      </c>
      <c r="AV187" s="13" t="s">
        <v>87</v>
      </c>
      <c r="AW187" s="13" t="s">
        <v>38</v>
      </c>
      <c r="AX187" s="13" t="s">
        <v>77</v>
      </c>
      <c r="AY187" s="236" t="s">
        <v>127</v>
      </c>
    </row>
    <row r="188" spans="1:51" s="13" customFormat="1" ht="12">
      <c r="A188" s="13"/>
      <c r="B188" s="226"/>
      <c r="C188" s="227"/>
      <c r="D188" s="219" t="s">
        <v>140</v>
      </c>
      <c r="E188" s="228" t="s">
        <v>75</v>
      </c>
      <c r="F188" s="229" t="s">
        <v>691</v>
      </c>
      <c r="G188" s="227"/>
      <c r="H188" s="230">
        <v>-18.75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140</v>
      </c>
      <c r="AU188" s="236" t="s">
        <v>87</v>
      </c>
      <c r="AV188" s="13" t="s">
        <v>87</v>
      </c>
      <c r="AW188" s="13" t="s">
        <v>38</v>
      </c>
      <c r="AX188" s="13" t="s">
        <v>77</v>
      </c>
      <c r="AY188" s="236" t="s">
        <v>127</v>
      </c>
    </row>
    <row r="189" spans="1:51" s="13" customFormat="1" ht="12">
      <c r="A189" s="13"/>
      <c r="B189" s="226"/>
      <c r="C189" s="227"/>
      <c r="D189" s="219" t="s">
        <v>140</v>
      </c>
      <c r="E189" s="228" t="s">
        <v>75</v>
      </c>
      <c r="F189" s="229" t="s">
        <v>692</v>
      </c>
      <c r="G189" s="227"/>
      <c r="H189" s="230">
        <v>-55.2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140</v>
      </c>
      <c r="AU189" s="236" t="s">
        <v>87</v>
      </c>
      <c r="AV189" s="13" t="s">
        <v>87</v>
      </c>
      <c r="AW189" s="13" t="s">
        <v>38</v>
      </c>
      <c r="AX189" s="13" t="s">
        <v>77</v>
      </c>
      <c r="AY189" s="236" t="s">
        <v>127</v>
      </c>
    </row>
    <row r="190" spans="1:51" s="14" customFormat="1" ht="12">
      <c r="A190" s="14"/>
      <c r="B190" s="237"/>
      <c r="C190" s="238"/>
      <c r="D190" s="219" t="s">
        <v>140</v>
      </c>
      <c r="E190" s="239" t="s">
        <v>75</v>
      </c>
      <c r="F190" s="240" t="s">
        <v>143</v>
      </c>
      <c r="G190" s="238"/>
      <c r="H190" s="241">
        <v>225.27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140</v>
      </c>
      <c r="AU190" s="247" t="s">
        <v>87</v>
      </c>
      <c r="AV190" s="14" t="s">
        <v>144</v>
      </c>
      <c r="AW190" s="14" t="s">
        <v>38</v>
      </c>
      <c r="AX190" s="14" t="s">
        <v>77</v>
      </c>
      <c r="AY190" s="247" t="s">
        <v>127</v>
      </c>
    </row>
    <row r="191" spans="1:51" s="13" customFormat="1" ht="12">
      <c r="A191" s="13"/>
      <c r="B191" s="226"/>
      <c r="C191" s="227"/>
      <c r="D191" s="219" t="s">
        <v>140</v>
      </c>
      <c r="E191" s="228" t="s">
        <v>75</v>
      </c>
      <c r="F191" s="229" t="s">
        <v>693</v>
      </c>
      <c r="G191" s="227"/>
      <c r="H191" s="230">
        <v>101.372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140</v>
      </c>
      <c r="AU191" s="236" t="s">
        <v>87</v>
      </c>
      <c r="AV191" s="13" t="s">
        <v>87</v>
      </c>
      <c r="AW191" s="13" t="s">
        <v>38</v>
      </c>
      <c r="AX191" s="13" t="s">
        <v>77</v>
      </c>
      <c r="AY191" s="236" t="s">
        <v>127</v>
      </c>
    </row>
    <row r="192" spans="1:51" s="13" customFormat="1" ht="12">
      <c r="A192" s="13"/>
      <c r="B192" s="226"/>
      <c r="C192" s="227"/>
      <c r="D192" s="219" t="s">
        <v>140</v>
      </c>
      <c r="E192" s="228" t="s">
        <v>75</v>
      </c>
      <c r="F192" s="229" t="s">
        <v>712</v>
      </c>
      <c r="G192" s="227"/>
      <c r="H192" s="230">
        <v>-67.189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140</v>
      </c>
      <c r="AU192" s="236" t="s">
        <v>87</v>
      </c>
      <c r="AV192" s="13" t="s">
        <v>87</v>
      </c>
      <c r="AW192" s="13" t="s">
        <v>38</v>
      </c>
      <c r="AX192" s="13" t="s">
        <v>77</v>
      </c>
      <c r="AY192" s="236" t="s">
        <v>127</v>
      </c>
    </row>
    <row r="193" spans="1:51" s="14" customFormat="1" ht="12">
      <c r="A193" s="14"/>
      <c r="B193" s="237"/>
      <c r="C193" s="238"/>
      <c r="D193" s="219" t="s">
        <v>140</v>
      </c>
      <c r="E193" s="239" t="s">
        <v>75</v>
      </c>
      <c r="F193" s="240" t="s">
        <v>143</v>
      </c>
      <c r="G193" s="238"/>
      <c r="H193" s="241">
        <v>34.183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7" t="s">
        <v>140</v>
      </c>
      <c r="AU193" s="247" t="s">
        <v>87</v>
      </c>
      <c r="AV193" s="14" t="s">
        <v>144</v>
      </c>
      <c r="AW193" s="14" t="s">
        <v>38</v>
      </c>
      <c r="AX193" s="14" t="s">
        <v>85</v>
      </c>
      <c r="AY193" s="247" t="s">
        <v>127</v>
      </c>
    </row>
    <row r="194" spans="1:65" s="2" customFormat="1" ht="21.75" customHeight="1">
      <c r="A194" s="40"/>
      <c r="B194" s="41"/>
      <c r="C194" s="206" t="s">
        <v>260</v>
      </c>
      <c r="D194" s="206" t="s">
        <v>129</v>
      </c>
      <c r="E194" s="207" t="s">
        <v>261</v>
      </c>
      <c r="F194" s="208" t="s">
        <v>262</v>
      </c>
      <c r="G194" s="209" t="s">
        <v>206</v>
      </c>
      <c r="H194" s="210">
        <v>123.899</v>
      </c>
      <c r="I194" s="211"/>
      <c r="J194" s="212">
        <f>ROUND(I194*H194,2)</f>
        <v>0</v>
      </c>
      <c r="K194" s="208" t="s">
        <v>133</v>
      </c>
      <c r="L194" s="46"/>
      <c r="M194" s="213" t="s">
        <v>75</v>
      </c>
      <c r="N194" s="214" t="s">
        <v>47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134</v>
      </c>
      <c r="AT194" s="217" t="s">
        <v>129</v>
      </c>
      <c r="AU194" s="217" t="s">
        <v>87</v>
      </c>
      <c r="AY194" s="19" t="s">
        <v>127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85</v>
      </c>
      <c r="BK194" s="218">
        <f>ROUND(I194*H194,2)</f>
        <v>0</v>
      </c>
      <c r="BL194" s="19" t="s">
        <v>134</v>
      </c>
      <c r="BM194" s="217" t="s">
        <v>713</v>
      </c>
    </row>
    <row r="195" spans="1:47" s="2" customFormat="1" ht="12">
      <c r="A195" s="40"/>
      <c r="B195" s="41"/>
      <c r="C195" s="42"/>
      <c r="D195" s="219" t="s">
        <v>136</v>
      </c>
      <c r="E195" s="42"/>
      <c r="F195" s="220" t="s">
        <v>264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136</v>
      </c>
      <c r="AU195" s="19" t="s">
        <v>87</v>
      </c>
    </row>
    <row r="196" spans="1:47" s="2" customFormat="1" ht="12">
      <c r="A196" s="40"/>
      <c r="B196" s="41"/>
      <c r="C196" s="42"/>
      <c r="D196" s="224" t="s">
        <v>138</v>
      </c>
      <c r="E196" s="42"/>
      <c r="F196" s="225" t="s">
        <v>265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138</v>
      </c>
      <c r="AU196" s="19" t="s">
        <v>87</v>
      </c>
    </row>
    <row r="197" spans="1:51" s="15" customFormat="1" ht="12">
      <c r="A197" s="15"/>
      <c r="B197" s="248"/>
      <c r="C197" s="249"/>
      <c r="D197" s="219" t="s">
        <v>140</v>
      </c>
      <c r="E197" s="250" t="s">
        <v>75</v>
      </c>
      <c r="F197" s="251" t="s">
        <v>258</v>
      </c>
      <c r="G197" s="249"/>
      <c r="H197" s="250" t="s">
        <v>75</v>
      </c>
      <c r="I197" s="252"/>
      <c r="J197" s="249"/>
      <c r="K197" s="249"/>
      <c r="L197" s="253"/>
      <c r="M197" s="254"/>
      <c r="N197" s="255"/>
      <c r="O197" s="255"/>
      <c r="P197" s="255"/>
      <c r="Q197" s="255"/>
      <c r="R197" s="255"/>
      <c r="S197" s="255"/>
      <c r="T197" s="25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7" t="s">
        <v>140</v>
      </c>
      <c r="AU197" s="257" t="s">
        <v>87</v>
      </c>
      <c r="AV197" s="15" t="s">
        <v>85</v>
      </c>
      <c r="AW197" s="15" t="s">
        <v>38</v>
      </c>
      <c r="AX197" s="15" t="s">
        <v>77</v>
      </c>
      <c r="AY197" s="257" t="s">
        <v>127</v>
      </c>
    </row>
    <row r="198" spans="1:51" s="13" customFormat="1" ht="12">
      <c r="A198" s="13"/>
      <c r="B198" s="226"/>
      <c r="C198" s="227"/>
      <c r="D198" s="219" t="s">
        <v>140</v>
      </c>
      <c r="E198" s="228" t="s">
        <v>75</v>
      </c>
      <c r="F198" s="229" t="s">
        <v>688</v>
      </c>
      <c r="G198" s="227"/>
      <c r="H198" s="230">
        <v>257.517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140</v>
      </c>
      <c r="AU198" s="236" t="s">
        <v>87</v>
      </c>
      <c r="AV198" s="13" t="s">
        <v>87</v>
      </c>
      <c r="AW198" s="13" t="s">
        <v>38</v>
      </c>
      <c r="AX198" s="13" t="s">
        <v>77</v>
      </c>
      <c r="AY198" s="236" t="s">
        <v>127</v>
      </c>
    </row>
    <row r="199" spans="1:51" s="13" customFormat="1" ht="12">
      <c r="A199" s="13"/>
      <c r="B199" s="226"/>
      <c r="C199" s="227"/>
      <c r="D199" s="219" t="s">
        <v>140</v>
      </c>
      <c r="E199" s="228" t="s">
        <v>75</v>
      </c>
      <c r="F199" s="229" t="s">
        <v>689</v>
      </c>
      <c r="G199" s="227"/>
      <c r="H199" s="230">
        <v>81.233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140</v>
      </c>
      <c r="AU199" s="236" t="s">
        <v>87</v>
      </c>
      <c r="AV199" s="13" t="s">
        <v>87</v>
      </c>
      <c r="AW199" s="13" t="s">
        <v>38</v>
      </c>
      <c r="AX199" s="13" t="s">
        <v>77</v>
      </c>
      <c r="AY199" s="236" t="s">
        <v>127</v>
      </c>
    </row>
    <row r="200" spans="1:51" s="13" customFormat="1" ht="12">
      <c r="A200" s="13"/>
      <c r="B200" s="226"/>
      <c r="C200" s="227"/>
      <c r="D200" s="219" t="s">
        <v>140</v>
      </c>
      <c r="E200" s="228" t="s">
        <v>75</v>
      </c>
      <c r="F200" s="229" t="s">
        <v>690</v>
      </c>
      <c r="G200" s="227"/>
      <c r="H200" s="230">
        <v>-39.53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140</v>
      </c>
      <c r="AU200" s="236" t="s">
        <v>87</v>
      </c>
      <c r="AV200" s="13" t="s">
        <v>87</v>
      </c>
      <c r="AW200" s="13" t="s">
        <v>38</v>
      </c>
      <c r="AX200" s="13" t="s">
        <v>77</v>
      </c>
      <c r="AY200" s="236" t="s">
        <v>127</v>
      </c>
    </row>
    <row r="201" spans="1:51" s="13" customFormat="1" ht="12">
      <c r="A201" s="13"/>
      <c r="B201" s="226"/>
      <c r="C201" s="227"/>
      <c r="D201" s="219" t="s">
        <v>140</v>
      </c>
      <c r="E201" s="228" t="s">
        <v>75</v>
      </c>
      <c r="F201" s="229" t="s">
        <v>691</v>
      </c>
      <c r="G201" s="227"/>
      <c r="H201" s="230">
        <v>-18.75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140</v>
      </c>
      <c r="AU201" s="236" t="s">
        <v>87</v>
      </c>
      <c r="AV201" s="13" t="s">
        <v>87</v>
      </c>
      <c r="AW201" s="13" t="s">
        <v>38</v>
      </c>
      <c r="AX201" s="13" t="s">
        <v>77</v>
      </c>
      <c r="AY201" s="236" t="s">
        <v>127</v>
      </c>
    </row>
    <row r="202" spans="1:51" s="13" customFormat="1" ht="12">
      <c r="A202" s="13"/>
      <c r="B202" s="226"/>
      <c r="C202" s="227"/>
      <c r="D202" s="219" t="s">
        <v>140</v>
      </c>
      <c r="E202" s="228" t="s">
        <v>75</v>
      </c>
      <c r="F202" s="229" t="s">
        <v>692</v>
      </c>
      <c r="G202" s="227"/>
      <c r="H202" s="230">
        <v>-55.2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140</v>
      </c>
      <c r="AU202" s="236" t="s">
        <v>87</v>
      </c>
      <c r="AV202" s="13" t="s">
        <v>87</v>
      </c>
      <c r="AW202" s="13" t="s">
        <v>38</v>
      </c>
      <c r="AX202" s="13" t="s">
        <v>77</v>
      </c>
      <c r="AY202" s="236" t="s">
        <v>127</v>
      </c>
    </row>
    <row r="203" spans="1:51" s="14" customFormat="1" ht="12">
      <c r="A203" s="14"/>
      <c r="B203" s="237"/>
      <c r="C203" s="238"/>
      <c r="D203" s="219" t="s">
        <v>140</v>
      </c>
      <c r="E203" s="239" t="s">
        <v>75</v>
      </c>
      <c r="F203" s="240" t="s">
        <v>143</v>
      </c>
      <c r="G203" s="238"/>
      <c r="H203" s="241">
        <v>225.27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140</v>
      </c>
      <c r="AU203" s="247" t="s">
        <v>87</v>
      </c>
      <c r="AV203" s="14" t="s">
        <v>144</v>
      </c>
      <c r="AW203" s="14" t="s">
        <v>38</v>
      </c>
      <c r="AX203" s="14" t="s">
        <v>77</v>
      </c>
      <c r="AY203" s="247" t="s">
        <v>127</v>
      </c>
    </row>
    <row r="204" spans="1:51" s="13" customFormat="1" ht="12">
      <c r="A204" s="13"/>
      <c r="B204" s="226"/>
      <c r="C204" s="227"/>
      <c r="D204" s="219" t="s">
        <v>140</v>
      </c>
      <c r="E204" s="228" t="s">
        <v>75</v>
      </c>
      <c r="F204" s="229" t="s">
        <v>714</v>
      </c>
      <c r="G204" s="227"/>
      <c r="H204" s="230">
        <v>123.899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140</v>
      </c>
      <c r="AU204" s="236" t="s">
        <v>87</v>
      </c>
      <c r="AV204" s="13" t="s">
        <v>87</v>
      </c>
      <c r="AW204" s="13" t="s">
        <v>38</v>
      </c>
      <c r="AX204" s="13" t="s">
        <v>85</v>
      </c>
      <c r="AY204" s="236" t="s">
        <v>127</v>
      </c>
    </row>
    <row r="205" spans="1:65" s="2" customFormat="1" ht="16.5" customHeight="1">
      <c r="A205" s="40"/>
      <c r="B205" s="41"/>
      <c r="C205" s="206" t="s">
        <v>267</v>
      </c>
      <c r="D205" s="206" t="s">
        <v>129</v>
      </c>
      <c r="E205" s="207" t="s">
        <v>268</v>
      </c>
      <c r="F205" s="208" t="s">
        <v>269</v>
      </c>
      <c r="G205" s="209" t="s">
        <v>206</v>
      </c>
      <c r="H205" s="210">
        <v>67.189</v>
      </c>
      <c r="I205" s="211"/>
      <c r="J205" s="212">
        <f>ROUND(I205*H205,2)</f>
        <v>0</v>
      </c>
      <c r="K205" s="208" t="s">
        <v>133</v>
      </c>
      <c r="L205" s="46"/>
      <c r="M205" s="213" t="s">
        <v>75</v>
      </c>
      <c r="N205" s="214" t="s">
        <v>47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134</v>
      </c>
      <c r="AT205" s="217" t="s">
        <v>129</v>
      </c>
      <c r="AU205" s="217" t="s">
        <v>87</v>
      </c>
      <c r="AY205" s="19" t="s">
        <v>127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85</v>
      </c>
      <c r="BK205" s="218">
        <f>ROUND(I205*H205,2)</f>
        <v>0</v>
      </c>
      <c r="BL205" s="19" t="s">
        <v>134</v>
      </c>
      <c r="BM205" s="217" t="s">
        <v>715</v>
      </c>
    </row>
    <row r="206" spans="1:47" s="2" customFormat="1" ht="12">
      <c r="A206" s="40"/>
      <c r="B206" s="41"/>
      <c r="C206" s="42"/>
      <c r="D206" s="219" t="s">
        <v>136</v>
      </c>
      <c r="E206" s="42"/>
      <c r="F206" s="220" t="s">
        <v>271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136</v>
      </c>
      <c r="AU206" s="19" t="s">
        <v>87</v>
      </c>
    </row>
    <row r="207" spans="1:47" s="2" customFormat="1" ht="12">
      <c r="A207" s="40"/>
      <c r="B207" s="41"/>
      <c r="C207" s="42"/>
      <c r="D207" s="224" t="s">
        <v>138</v>
      </c>
      <c r="E207" s="42"/>
      <c r="F207" s="225" t="s">
        <v>272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138</v>
      </c>
      <c r="AU207" s="19" t="s">
        <v>87</v>
      </c>
    </row>
    <row r="208" spans="1:51" s="13" customFormat="1" ht="12">
      <c r="A208" s="13"/>
      <c r="B208" s="226"/>
      <c r="C208" s="227"/>
      <c r="D208" s="219" t="s">
        <v>140</v>
      </c>
      <c r="E208" s="228" t="s">
        <v>75</v>
      </c>
      <c r="F208" s="229" t="s">
        <v>710</v>
      </c>
      <c r="G208" s="227"/>
      <c r="H208" s="230">
        <v>67.189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140</v>
      </c>
      <c r="AU208" s="236" t="s">
        <v>87</v>
      </c>
      <c r="AV208" s="13" t="s">
        <v>87</v>
      </c>
      <c r="AW208" s="13" t="s">
        <v>38</v>
      </c>
      <c r="AX208" s="13" t="s">
        <v>85</v>
      </c>
      <c r="AY208" s="236" t="s">
        <v>127</v>
      </c>
    </row>
    <row r="209" spans="1:65" s="2" customFormat="1" ht="16.5" customHeight="1">
      <c r="A209" s="40"/>
      <c r="B209" s="41"/>
      <c r="C209" s="206" t="s">
        <v>273</v>
      </c>
      <c r="D209" s="206" t="s">
        <v>129</v>
      </c>
      <c r="E209" s="207" t="s">
        <v>274</v>
      </c>
      <c r="F209" s="208" t="s">
        <v>275</v>
      </c>
      <c r="G209" s="209" t="s">
        <v>276</v>
      </c>
      <c r="H209" s="210">
        <v>284.548</v>
      </c>
      <c r="I209" s="211"/>
      <c r="J209" s="212">
        <f>ROUND(I209*H209,2)</f>
        <v>0</v>
      </c>
      <c r="K209" s="208" t="s">
        <v>133</v>
      </c>
      <c r="L209" s="46"/>
      <c r="M209" s="213" t="s">
        <v>75</v>
      </c>
      <c r="N209" s="214" t="s">
        <v>47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134</v>
      </c>
      <c r="AT209" s="217" t="s">
        <v>129</v>
      </c>
      <c r="AU209" s="217" t="s">
        <v>87</v>
      </c>
      <c r="AY209" s="19" t="s">
        <v>127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85</v>
      </c>
      <c r="BK209" s="218">
        <f>ROUND(I209*H209,2)</f>
        <v>0</v>
      </c>
      <c r="BL209" s="19" t="s">
        <v>134</v>
      </c>
      <c r="BM209" s="217" t="s">
        <v>716</v>
      </c>
    </row>
    <row r="210" spans="1:47" s="2" customFormat="1" ht="12">
      <c r="A210" s="40"/>
      <c r="B210" s="41"/>
      <c r="C210" s="42"/>
      <c r="D210" s="219" t="s">
        <v>136</v>
      </c>
      <c r="E210" s="42"/>
      <c r="F210" s="220" t="s">
        <v>278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136</v>
      </c>
      <c r="AU210" s="19" t="s">
        <v>87</v>
      </c>
    </row>
    <row r="211" spans="1:47" s="2" customFormat="1" ht="12">
      <c r="A211" s="40"/>
      <c r="B211" s="41"/>
      <c r="C211" s="42"/>
      <c r="D211" s="224" t="s">
        <v>138</v>
      </c>
      <c r="E211" s="42"/>
      <c r="F211" s="225" t="s">
        <v>279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138</v>
      </c>
      <c r="AU211" s="19" t="s">
        <v>87</v>
      </c>
    </row>
    <row r="212" spans="1:51" s="13" customFormat="1" ht="12">
      <c r="A212" s="13"/>
      <c r="B212" s="226"/>
      <c r="C212" s="227"/>
      <c r="D212" s="219" t="s">
        <v>140</v>
      </c>
      <c r="E212" s="228" t="s">
        <v>75</v>
      </c>
      <c r="F212" s="229" t="s">
        <v>717</v>
      </c>
      <c r="G212" s="227"/>
      <c r="H212" s="230">
        <v>284.548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140</v>
      </c>
      <c r="AU212" s="236" t="s">
        <v>87</v>
      </c>
      <c r="AV212" s="13" t="s">
        <v>87</v>
      </c>
      <c r="AW212" s="13" t="s">
        <v>38</v>
      </c>
      <c r="AX212" s="13" t="s">
        <v>85</v>
      </c>
      <c r="AY212" s="236" t="s">
        <v>127</v>
      </c>
    </row>
    <row r="213" spans="1:65" s="2" customFormat="1" ht="16.5" customHeight="1">
      <c r="A213" s="40"/>
      <c r="B213" s="41"/>
      <c r="C213" s="206" t="s">
        <v>7</v>
      </c>
      <c r="D213" s="206" t="s">
        <v>129</v>
      </c>
      <c r="E213" s="207" t="s">
        <v>281</v>
      </c>
      <c r="F213" s="208" t="s">
        <v>282</v>
      </c>
      <c r="G213" s="209" t="s">
        <v>206</v>
      </c>
      <c r="H213" s="210">
        <v>158.082</v>
      </c>
      <c r="I213" s="211"/>
      <c r="J213" s="212">
        <f>ROUND(I213*H213,2)</f>
        <v>0</v>
      </c>
      <c r="K213" s="208" t="s">
        <v>133</v>
      </c>
      <c r="L213" s="46"/>
      <c r="M213" s="213" t="s">
        <v>75</v>
      </c>
      <c r="N213" s="214" t="s">
        <v>47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134</v>
      </c>
      <c r="AT213" s="217" t="s">
        <v>129</v>
      </c>
      <c r="AU213" s="217" t="s">
        <v>87</v>
      </c>
      <c r="AY213" s="19" t="s">
        <v>127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85</v>
      </c>
      <c r="BK213" s="218">
        <f>ROUND(I213*H213,2)</f>
        <v>0</v>
      </c>
      <c r="BL213" s="19" t="s">
        <v>134</v>
      </c>
      <c r="BM213" s="217" t="s">
        <v>718</v>
      </c>
    </row>
    <row r="214" spans="1:47" s="2" customFormat="1" ht="12">
      <c r="A214" s="40"/>
      <c r="B214" s="41"/>
      <c r="C214" s="42"/>
      <c r="D214" s="219" t="s">
        <v>136</v>
      </c>
      <c r="E214" s="42"/>
      <c r="F214" s="220" t="s">
        <v>284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136</v>
      </c>
      <c r="AU214" s="19" t="s">
        <v>87</v>
      </c>
    </row>
    <row r="215" spans="1:47" s="2" customFormat="1" ht="12">
      <c r="A215" s="40"/>
      <c r="B215" s="41"/>
      <c r="C215" s="42"/>
      <c r="D215" s="224" t="s">
        <v>138</v>
      </c>
      <c r="E215" s="42"/>
      <c r="F215" s="225" t="s">
        <v>285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138</v>
      </c>
      <c r="AU215" s="19" t="s">
        <v>87</v>
      </c>
    </row>
    <row r="216" spans="1:51" s="13" customFormat="1" ht="12">
      <c r="A216" s="13"/>
      <c r="B216" s="226"/>
      <c r="C216" s="227"/>
      <c r="D216" s="219" t="s">
        <v>140</v>
      </c>
      <c r="E216" s="228" t="s">
        <v>75</v>
      </c>
      <c r="F216" s="229" t="s">
        <v>719</v>
      </c>
      <c r="G216" s="227"/>
      <c r="H216" s="230">
        <v>158.082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140</v>
      </c>
      <c r="AU216" s="236" t="s">
        <v>87</v>
      </c>
      <c r="AV216" s="13" t="s">
        <v>87</v>
      </c>
      <c r="AW216" s="13" t="s">
        <v>38</v>
      </c>
      <c r="AX216" s="13" t="s">
        <v>85</v>
      </c>
      <c r="AY216" s="236" t="s">
        <v>127</v>
      </c>
    </row>
    <row r="217" spans="1:65" s="2" customFormat="1" ht="16.5" customHeight="1">
      <c r="A217" s="40"/>
      <c r="B217" s="41"/>
      <c r="C217" s="206" t="s">
        <v>287</v>
      </c>
      <c r="D217" s="206" t="s">
        <v>129</v>
      </c>
      <c r="E217" s="207" t="s">
        <v>288</v>
      </c>
      <c r="F217" s="208" t="s">
        <v>289</v>
      </c>
      <c r="G217" s="209" t="s">
        <v>206</v>
      </c>
      <c r="H217" s="210">
        <v>67.189</v>
      </c>
      <c r="I217" s="211"/>
      <c r="J217" s="212">
        <f>ROUND(I217*H217,2)</f>
        <v>0</v>
      </c>
      <c r="K217" s="208" t="s">
        <v>133</v>
      </c>
      <c r="L217" s="46"/>
      <c r="M217" s="213" t="s">
        <v>75</v>
      </c>
      <c r="N217" s="214" t="s">
        <v>47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134</v>
      </c>
      <c r="AT217" s="217" t="s">
        <v>129</v>
      </c>
      <c r="AU217" s="217" t="s">
        <v>87</v>
      </c>
      <c r="AY217" s="19" t="s">
        <v>127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85</v>
      </c>
      <c r="BK217" s="218">
        <f>ROUND(I217*H217,2)</f>
        <v>0</v>
      </c>
      <c r="BL217" s="19" t="s">
        <v>134</v>
      </c>
      <c r="BM217" s="217" t="s">
        <v>720</v>
      </c>
    </row>
    <row r="218" spans="1:47" s="2" customFormat="1" ht="12">
      <c r="A218" s="40"/>
      <c r="B218" s="41"/>
      <c r="C218" s="42"/>
      <c r="D218" s="219" t="s">
        <v>136</v>
      </c>
      <c r="E218" s="42"/>
      <c r="F218" s="220" t="s">
        <v>291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136</v>
      </c>
      <c r="AU218" s="19" t="s">
        <v>87</v>
      </c>
    </row>
    <row r="219" spans="1:47" s="2" customFormat="1" ht="12">
      <c r="A219" s="40"/>
      <c r="B219" s="41"/>
      <c r="C219" s="42"/>
      <c r="D219" s="224" t="s">
        <v>138</v>
      </c>
      <c r="E219" s="42"/>
      <c r="F219" s="225" t="s">
        <v>292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138</v>
      </c>
      <c r="AU219" s="19" t="s">
        <v>87</v>
      </c>
    </row>
    <row r="220" spans="1:51" s="13" customFormat="1" ht="12">
      <c r="A220" s="13"/>
      <c r="B220" s="226"/>
      <c r="C220" s="227"/>
      <c r="D220" s="219" t="s">
        <v>140</v>
      </c>
      <c r="E220" s="228" t="s">
        <v>75</v>
      </c>
      <c r="F220" s="229" t="s">
        <v>710</v>
      </c>
      <c r="G220" s="227"/>
      <c r="H220" s="230">
        <v>67.189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140</v>
      </c>
      <c r="AU220" s="236" t="s">
        <v>87</v>
      </c>
      <c r="AV220" s="13" t="s">
        <v>87</v>
      </c>
      <c r="AW220" s="13" t="s">
        <v>38</v>
      </c>
      <c r="AX220" s="13" t="s">
        <v>85</v>
      </c>
      <c r="AY220" s="236" t="s">
        <v>127</v>
      </c>
    </row>
    <row r="221" spans="1:65" s="2" customFormat="1" ht="16.5" customHeight="1">
      <c r="A221" s="40"/>
      <c r="B221" s="41"/>
      <c r="C221" s="206" t="s">
        <v>293</v>
      </c>
      <c r="D221" s="206" t="s">
        <v>129</v>
      </c>
      <c r="E221" s="207" t="s">
        <v>294</v>
      </c>
      <c r="F221" s="208" t="s">
        <v>295</v>
      </c>
      <c r="G221" s="209" t="s">
        <v>206</v>
      </c>
      <c r="H221" s="210">
        <v>134.378</v>
      </c>
      <c r="I221" s="211"/>
      <c r="J221" s="212">
        <f>ROUND(I221*H221,2)</f>
        <v>0</v>
      </c>
      <c r="K221" s="208" t="s">
        <v>133</v>
      </c>
      <c r="L221" s="46"/>
      <c r="M221" s="213" t="s">
        <v>75</v>
      </c>
      <c r="N221" s="214" t="s">
        <v>47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134</v>
      </c>
      <c r="AT221" s="217" t="s">
        <v>129</v>
      </c>
      <c r="AU221" s="217" t="s">
        <v>87</v>
      </c>
      <c r="AY221" s="19" t="s">
        <v>127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85</v>
      </c>
      <c r="BK221" s="218">
        <f>ROUND(I221*H221,2)</f>
        <v>0</v>
      </c>
      <c r="BL221" s="19" t="s">
        <v>134</v>
      </c>
      <c r="BM221" s="217" t="s">
        <v>721</v>
      </c>
    </row>
    <row r="222" spans="1:47" s="2" customFormat="1" ht="12">
      <c r="A222" s="40"/>
      <c r="B222" s="41"/>
      <c r="C222" s="42"/>
      <c r="D222" s="219" t="s">
        <v>136</v>
      </c>
      <c r="E222" s="42"/>
      <c r="F222" s="220" t="s">
        <v>297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136</v>
      </c>
      <c r="AU222" s="19" t="s">
        <v>87</v>
      </c>
    </row>
    <row r="223" spans="1:47" s="2" customFormat="1" ht="12">
      <c r="A223" s="40"/>
      <c r="B223" s="41"/>
      <c r="C223" s="42"/>
      <c r="D223" s="224" t="s">
        <v>138</v>
      </c>
      <c r="E223" s="42"/>
      <c r="F223" s="225" t="s">
        <v>298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138</v>
      </c>
      <c r="AU223" s="19" t="s">
        <v>87</v>
      </c>
    </row>
    <row r="224" spans="1:51" s="15" customFormat="1" ht="12">
      <c r="A224" s="15"/>
      <c r="B224" s="248"/>
      <c r="C224" s="249"/>
      <c r="D224" s="219" t="s">
        <v>140</v>
      </c>
      <c r="E224" s="250" t="s">
        <v>75</v>
      </c>
      <c r="F224" s="251" t="s">
        <v>299</v>
      </c>
      <c r="G224" s="249"/>
      <c r="H224" s="250" t="s">
        <v>75</v>
      </c>
      <c r="I224" s="252"/>
      <c r="J224" s="249"/>
      <c r="K224" s="249"/>
      <c r="L224" s="253"/>
      <c r="M224" s="254"/>
      <c r="N224" s="255"/>
      <c r="O224" s="255"/>
      <c r="P224" s="255"/>
      <c r="Q224" s="255"/>
      <c r="R224" s="255"/>
      <c r="S224" s="255"/>
      <c r="T224" s="25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7" t="s">
        <v>140</v>
      </c>
      <c r="AU224" s="257" t="s">
        <v>87</v>
      </c>
      <c r="AV224" s="15" t="s">
        <v>85</v>
      </c>
      <c r="AW224" s="15" t="s">
        <v>38</v>
      </c>
      <c r="AX224" s="15" t="s">
        <v>77</v>
      </c>
      <c r="AY224" s="257" t="s">
        <v>127</v>
      </c>
    </row>
    <row r="225" spans="1:51" s="13" customFormat="1" ht="12">
      <c r="A225" s="13"/>
      <c r="B225" s="226"/>
      <c r="C225" s="227"/>
      <c r="D225" s="219" t="s">
        <v>140</v>
      </c>
      <c r="E225" s="228" t="s">
        <v>75</v>
      </c>
      <c r="F225" s="229" t="s">
        <v>688</v>
      </c>
      <c r="G225" s="227"/>
      <c r="H225" s="230">
        <v>257.517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140</v>
      </c>
      <c r="AU225" s="236" t="s">
        <v>87</v>
      </c>
      <c r="AV225" s="13" t="s">
        <v>87</v>
      </c>
      <c r="AW225" s="13" t="s">
        <v>38</v>
      </c>
      <c r="AX225" s="13" t="s">
        <v>77</v>
      </c>
      <c r="AY225" s="236" t="s">
        <v>127</v>
      </c>
    </row>
    <row r="226" spans="1:51" s="13" customFormat="1" ht="12">
      <c r="A226" s="13"/>
      <c r="B226" s="226"/>
      <c r="C226" s="227"/>
      <c r="D226" s="219" t="s">
        <v>140</v>
      </c>
      <c r="E226" s="228" t="s">
        <v>75</v>
      </c>
      <c r="F226" s="229" t="s">
        <v>689</v>
      </c>
      <c r="G226" s="227"/>
      <c r="H226" s="230">
        <v>81.233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140</v>
      </c>
      <c r="AU226" s="236" t="s">
        <v>87</v>
      </c>
      <c r="AV226" s="13" t="s">
        <v>87</v>
      </c>
      <c r="AW226" s="13" t="s">
        <v>38</v>
      </c>
      <c r="AX226" s="13" t="s">
        <v>77</v>
      </c>
      <c r="AY226" s="236" t="s">
        <v>127</v>
      </c>
    </row>
    <row r="227" spans="1:51" s="13" customFormat="1" ht="12">
      <c r="A227" s="13"/>
      <c r="B227" s="226"/>
      <c r="C227" s="227"/>
      <c r="D227" s="219" t="s">
        <v>140</v>
      </c>
      <c r="E227" s="228" t="s">
        <v>75</v>
      </c>
      <c r="F227" s="229" t="s">
        <v>690</v>
      </c>
      <c r="G227" s="227"/>
      <c r="H227" s="230">
        <v>-39.53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140</v>
      </c>
      <c r="AU227" s="236" t="s">
        <v>87</v>
      </c>
      <c r="AV227" s="13" t="s">
        <v>87</v>
      </c>
      <c r="AW227" s="13" t="s">
        <v>38</v>
      </c>
      <c r="AX227" s="13" t="s">
        <v>77</v>
      </c>
      <c r="AY227" s="236" t="s">
        <v>127</v>
      </c>
    </row>
    <row r="228" spans="1:51" s="13" customFormat="1" ht="12">
      <c r="A228" s="13"/>
      <c r="B228" s="226"/>
      <c r="C228" s="227"/>
      <c r="D228" s="219" t="s">
        <v>140</v>
      </c>
      <c r="E228" s="228" t="s">
        <v>75</v>
      </c>
      <c r="F228" s="229" t="s">
        <v>691</v>
      </c>
      <c r="G228" s="227"/>
      <c r="H228" s="230">
        <v>-18.75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140</v>
      </c>
      <c r="AU228" s="236" t="s">
        <v>87</v>
      </c>
      <c r="AV228" s="13" t="s">
        <v>87</v>
      </c>
      <c r="AW228" s="13" t="s">
        <v>38</v>
      </c>
      <c r="AX228" s="13" t="s">
        <v>77</v>
      </c>
      <c r="AY228" s="236" t="s">
        <v>127</v>
      </c>
    </row>
    <row r="229" spans="1:51" s="13" customFormat="1" ht="12">
      <c r="A229" s="13"/>
      <c r="B229" s="226"/>
      <c r="C229" s="227"/>
      <c r="D229" s="219" t="s">
        <v>140</v>
      </c>
      <c r="E229" s="228" t="s">
        <v>75</v>
      </c>
      <c r="F229" s="229" t="s">
        <v>692</v>
      </c>
      <c r="G229" s="227"/>
      <c r="H229" s="230">
        <v>-55.2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140</v>
      </c>
      <c r="AU229" s="236" t="s">
        <v>87</v>
      </c>
      <c r="AV229" s="13" t="s">
        <v>87</v>
      </c>
      <c r="AW229" s="13" t="s">
        <v>38</v>
      </c>
      <c r="AX229" s="13" t="s">
        <v>77</v>
      </c>
      <c r="AY229" s="236" t="s">
        <v>127</v>
      </c>
    </row>
    <row r="230" spans="1:51" s="14" customFormat="1" ht="12">
      <c r="A230" s="14"/>
      <c r="B230" s="237"/>
      <c r="C230" s="238"/>
      <c r="D230" s="219" t="s">
        <v>140</v>
      </c>
      <c r="E230" s="239" t="s">
        <v>75</v>
      </c>
      <c r="F230" s="240" t="s">
        <v>143</v>
      </c>
      <c r="G230" s="238"/>
      <c r="H230" s="241">
        <v>225.27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7" t="s">
        <v>140</v>
      </c>
      <c r="AU230" s="247" t="s">
        <v>87</v>
      </c>
      <c r="AV230" s="14" t="s">
        <v>144</v>
      </c>
      <c r="AW230" s="14" t="s">
        <v>38</v>
      </c>
      <c r="AX230" s="14" t="s">
        <v>77</v>
      </c>
      <c r="AY230" s="247" t="s">
        <v>127</v>
      </c>
    </row>
    <row r="231" spans="1:51" s="13" customFormat="1" ht="12">
      <c r="A231" s="13"/>
      <c r="B231" s="226"/>
      <c r="C231" s="227"/>
      <c r="D231" s="219" t="s">
        <v>140</v>
      </c>
      <c r="E231" s="228" t="s">
        <v>75</v>
      </c>
      <c r="F231" s="229" t="s">
        <v>722</v>
      </c>
      <c r="G231" s="227"/>
      <c r="H231" s="230">
        <v>-0.648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140</v>
      </c>
      <c r="AU231" s="236" t="s">
        <v>87</v>
      </c>
      <c r="AV231" s="13" t="s">
        <v>87</v>
      </c>
      <c r="AW231" s="13" t="s">
        <v>38</v>
      </c>
      <c r="AX231" s="13" t="s">
        <v>77</v>
      </c>
      <c r="AY231" s="236" t="s">
        <v>127</v>
      </c>
    </row>
    <row r="232" spans="1:51" s="13" customFormat="1" ht="12">
      <c r="A232" s="13"/>
      <c r="B232" s="226"/>
      <c r="C232" s="227"/>
      <c r="D232" s="219" t="s">
        <v>140</v>
      </c>
      <c r="E232" s="228" t="s">
        <v>75</v>
      </c>
      <c r="F232" s="229" t="s">
        <v>723</v>
      </c>
      <c r="G232" s="227"/>
      <c r="H232" s="230">
        <v>-56.109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140</v>
      </c>
      <c r="AU232" s="236" t="s">
        <v>87</v>
      </c>
      <c r="AV232" s="13" t="s">
        <v>87</v>
      </c>
      <c r="AW232" s="13" t="s">
        <v>38</v>
      </c>
      <c r="AX232" s="13" t="s">
        <v>77</v>
      </c>
      <c r="AY232" s="236" t="s">
        <v>127</v>
      </c>
    </row>
    <row r="233" spans="1:51" s="13" customFormat="1" ht="12">
      <c r="A233" s="13"/>
      <c r="B233" s="226"/>
      <c r="C233" s="227"/>
      <c r="D233" s="219" t="s">
        <v>140</v>
      </c>
      <c r="E233" s="228" t="s">
        <v>75</v>
      </c>
      <c r="F233" s="229" t="s">
        <v>724</v>
      </c>
      <c r="G233" s="227"/>
      <c r="H233" s="230">
        <v>-13.887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140</v>
      </c>
      <c r="AU233" s="236" t="s">
        <v>87</v>
      </c>
      <c r="AV233" s="13" t="s">
        <v>87</v>
      </c>
      <c r="AW233" s="13" t="s">
        <v>38</v>
      </c>
      <c r="AX233" s="13" t="s">
        <v>77</v>
      </c>
      <c r="AY233" s="236" t="s">
        <v>127</v>
      </c>
    </row>
    <row r="234" spans="1:51" s="13" customFormat="1" ht="12">
      <c r="A234" s="13"/>
      <c r="B234" s="226"/>
      <c r="C234" s="227"/>
      <c r="D234" s="219" t="s">
        <v>140</v>
      </c>
      <c r="E234" s="228" t="s">
        <v>75</v>
      </c>
      <c r="F234" s="229" t="s">
        <v>725</v>
      </c>
      <c r="G234" s="227"/>
      <c r="H234" s="230">
        <v>-11.632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140</v>
      </c>
      <c r="AU234" s="236" t="s">
        <v>87</v>
      </c>
      <c r="AV234" s="13" t="s">
        <v>87</v>
      </c>
      <c r="AW234" s="13" t="s">
        <v>38</v>
      </c>
      <c r="AX234" s="13" t="s">
        <v>77</v>
      </c>
      <c r="AY234" s="236" t="s">
        <v>127</v>
      </c>
    </row>
    <row r="235" spans="1:51" s="13" customFormat="1" ht="12">
      <c r="A235" s="13"/>
      <c r="B235" s="226"/>
      <c r="C235" s="227"/>
      <c r="D235" s="219" t="s">
        <v>140</v>
      </c>
      <c r="E235" s="228" t="s">
        <v>75</v>
      </c>
      <c r="F235" s="229" t="s">
        <v>726</v>
      </c>
      <c r="G235" s="227"/>
      <c r="H235" s="230">
        <v>-8.616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140</v>
      </c>
      <c r="AU235" s="236" t="s">
        <v>87</v>
      </c>
      <c r="AV235" s="13" t="s">
        <v>87</v>
      </c>
      <c r="AW235" s="13" t="s">
        <v>38</v>
      </c>
      <c r="AX235" s="13" t="s">
        <v>77</v>
      </c>
      <c r="AY235" s="236" t="s">
        <v>127</v>
      </c>
    </row>
    <row r="236" spans="1:51" s="13" customFormat="1" ht="12">
      <c r="A236" s="13"/>
      <c r="B236" s="226"/>
      <c r="C236" s="227"/>
      <c r="D236" s="219" t="s">
        <v>140</v>
      </c>
      <c r="E236" s="228" t="s">
        <v>75</v>
      </c>
      <c r="F236" s="229" t="s">
        <v>712</v>
      </c>
      <c r="G236" s="227"/>
      <c r="H236" s="230">
        <v>-67.189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140</v>
      </c>
      <c r="AU236" s="236" t="s">
        <v>87</v>
      </c>
      <c r="AV236" s="13" t="s">
        <v>87</v>
      </c>
      <c r="AW236" s="13" t="s">
        <v>38</v>
      </c>
      <c r="AX236" s="13" t="s">
        <v>77</v>
      </c>
      <c r="AY236" s="236" t="s">
        <v>127</v>
      </c>
    </row>
    <row r="237" spans="1:51" s="16" customFormat="1" ht="12">
      <c r="A237" s="16"/>
      <c r="B237" s="258"/>
      <c r="C237" s="259"/>
      <c r="D237" s="219" t="s">
        <v>140</v>
      </c>
      <c r="E237" s="260" t="s">
        <v>75</v>
      </c>
      <c r="F237" s="261" t="s">
        <v>305</v>
      </c>
      <c r="G237" s="259"/>
      <c r="H237" s="262">
        <v>67.1890000000001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68" t="s">
        <v>140</v>
      </c>
      <c r="AU237" s="268" t="s">
        <v>87</v>
      </c>
      <c r="AV237" s="16" t="s">
        <v>134</v>
      </c>
      <c r="AW237" s="16" t="s">
        <v>38</v>
      </c>
      <c r="AX237" s="16" t="s">
        <v>77</v>
      </c>
      <c r="AY237" s="268" t="s">
        <v>127</v>
      </c>
    </row>
    <row r="238" spans="1:51" s="13" customFormat="1" ht="12">
      <c r="A238" s="13"/>
      <c r="B238" s="226"/>
      <c r="C238" s="227"/>
      <c r="D238" s="219" t="s">
        <v>140</v>
      </c>
      <c r="E238" s="228" t="s">
        <v>75</v>
      </c>
      <c r="F238" s="229" t="s">
        <v>710</v>
      </c>
      <c r="G238" s="227"/>
      <c r="H238" s="230">
        <v>67.189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140</v>
      </c>
      <c r="AU238" s="236" t="s">
        <v>87</v>
      </c>
      <c r="AV238" s="13" t="s">
        <v>87</v>
      </c>
      <c r="AW238" s="13" t="s">
        <v>38</v>
      </c>
      <c r="AX238" s="13" t="s">
        <v>77</v>
      </c>
      <c r="AY238" s="236" t="s">
        <v>127</v>
      </c>
    </row>
    <row r="239" spans="1:51" s="16" customFormat="1" ht="12">
      <c r="A239" s="16"/>
      <c r="B239" s="258"/>
      <c r="C239" s="259"/>
      <c r="D239" s="219" t="s">
        <v>140</v>
      </c>
      <c r="E239" s="260" t="s">
        <v>75</v>
      </c>
      <c r="F239" s="261" t="s">
        <v>305</v>
      </c>
      <c r="G239" s="259"/>
      <c r="H239" s="262">
        <v>67.189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68" t="s">
        <v>140</v>
      </c>
      <c r="AU239" s="268" t="s">
        <v>87</v>
      </c>
      <c r="AV239" s="16" t="s">
        <v>134</v>
      </c>
      <c r="AW239" s="16" t="s">
        <v>38</v>
      </c>
      <c r="AX239" s="16" t="s">
        <v>77</v>
      </c>
      <c r="AY239" s="268" t="s">
        <v>127</v>
      </c>
    </row>
    <row r="240" spans="1:51" s="13" customFormat="1" ht="12">
      <c r="A240" s="13"/>
      <c r="B240" s="226"/>
      <c r="C240" s="227"/>
      <c r="D240" s="219" t="s">
        <v>140</v>
      </c>
      <c r="E240" s="228" t="s">
        <v>75</v>
      </c>
      <c r="F240" s="229" t="s">
        <v>727</v>
      </c>
      <c r="G240" s="227"/>
      <c r="H240" s="230">
        <v>134.378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140</v>
      </c>
      <c r="AU240" s="236" t="s">
        <v>87</v>
      </c>
      <c r="AV240" s="13" t="s">
        <v>87</v>
      </c>
      <c r="AW240" s="13" t="s">
        <v>38</v>
      </c>
      <c r="AX240" s="13" t="s">
        <v>85</v>
      </c>
      <c r="AY240" s="236" t="s">
        <v>127</v>
      </c>
    </row>
    <row r="241" spans="1:65" s="2" customFormat="1" ht="16.5" customHeight="1">
      <c r="A241" s="40"/>
      <c r="B241" s="41"/>
      <c r="C241" s="269" t="s">
        <v>307</v>
      </c>
      <c r="D241" s="269" t="s">
        <v>308</v>
      </c>
      <c r="E241" s="270" t="s">
        <v>309</v>
      </c>
      <c r="F241" s="271" t="s">
        <v>310</v>
      </c>
      <c r="G241" s="272" t="s">
        <v>276</v>
      </c>
      <c r="H241" s="273">
        <v>134.378</v>
      </c>
      <c r="I241" s="274"/>
      <c r="J241" s="275">
        <f>ROUND(I241*H241,2)</f>
        <v>0</v>
      </c>
      <c r="K241" s="271" t="s">
        <v>133</v>
      </c>
      <c r="L241" s="276"/>
      <c r="M241" s="277" t="s">
        <v>75</v>
      </c>
      <c r="N241" s="278" t="s">
        <v>47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183</v>
      </c>
      <c r="AT241" s="217" t="s">
        <v>308</v>
      </c>
      <c r="AU241" s="217" t="s">
        <v>87</v>
      </c>
      <c r="AY241" s="19" t="s">
        <v>127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85</v>
      </c>
      <c r="BK241" s="218">
        <f>ROUND(I241*H241,2)</f>
        <v>0</v>
      </c>
      <c r="BL241" s="19" t="s">
        <v>134</v>
      </c>
      <c r="BM241" s="217" t="s">
        <v>728</v>
      </c>
    </row>
    <row r="242" spans="1:47" s="2" customFormat="1" ht="12">
      <c r="A242" s="40"/>
      <c r="B242" s="41"/>
      <c r="C242" s="42"/>
      <c r="D242" s="219" t="s">
        <v>136</v>
      </c>
      <c r="E242" s="42"/>
      <c r="F242" s="220" t="s">
        <v>310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136</v>
      </c>
      <c r="AU242" s="19" t="s">
        <v>87</v>
      </c>
    </row>
    <row r="243" spans="1:51" s="13" customFormat="1" ht="12">
      <c r="A243" s="13"/>
      <c r="B243" s="226"/>
      <c r="C243" s="227"/>
      <c r="D243" s="219" t="s">
        <v>140</v>
      </c>
      <c r="E243" s="228" t="s">
        <v>75</v>
      </c>
      <c r="F243" s="229" t="s">
        <v>729</v>
      </c>
      <c r="G243" s="227"/>
      <c r="H243" s="230">
        <v>134.378</v>
      </c>
      <c r="I243" s="231"/>
      <c r="J243" s="227"/>
      <c r="K243" s="227"/>
      <c r="L243" s="232"/>
      <c r="M243" s="233"/>
      <c r="N243" s="234"/>
      <c r="O243" s="234"/>
      <c r="P243" s="234"/>
      <c r="Q243" s="234"/>
      <c r="R243" s="234"/>
      <c r="S243" s="234"/>
      <c r="T243" s="23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6" t="s">
        <v>140</v>
      </c>
      <c r="AU243" s="236" t="s">
        <v>87</v>
      </c>
      <c r="AV243" s="13" t="s">
        <v>87</v>
      </c>
      <c r="AW243" s="13" t="s">
        <v>38</v>
      </c>
      <c r="AX243" s="13" t="s">
        <v>85</v>
      </c>
      <c r="AY243" s="236" t="s">
        <v>127</v>
      </c>
    </row>
    <row r="244" spans="1:65" s="2" customFormat="1" ht="16.5" customHeight="1">
      <c r="A244" s="40"/>
      <c r="B244" s="41"/>
      <c r="C244" s="206" t="s">
        <v>313</v>
      </c>
      <c r="D244" s="206" t="s">
        <v>129</v>
      </c>
      <c r="E244" s="207" t="s">
        <v>314</v>
      </c>
      <c r="F244" s="208" t="s">
        <v>315</v>
      </c>
      <c r="G244" s="209" t="s">
        <v>206</v>
      </c>
      <c r="H244" s="210">
        <v>56.109</v>
      </c>
      <c r="I244" s="211"/>
      <c r="J244" s="212">
        <f>ROUND(I244*H244,2)</f>
        <v>0</v>
      </c>
      <c r="K244" s="208" t="s">
        <v>133</v>
      </c>
      <c r="L244" s="46"/>
      <c r="M244" s="213" t="s">
        <v>75</v>
      </c>
      <c r="N244" s="214" t="s">
        <v>47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134</v>
      </c>
      <c r="AT244" s="217" t="s">
        <v>129</v>
      </c>
      <c r="AU244" s="217" t="s">
        <v>87</v>
      </c>
      <c r="AY244" s="19" t="s">
        <v>127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85</v>
      </c>
      <c r="BK244" s="218">
        <f>ROUND(I244*H244,2)</f>
        <v>0</v>
      </c>
      <c r="BL244" s="19" t="s">
        <v>134</v>
      </c>
      <c r="BM244" s="217" t="s">
        <v>730</v>
      </c>
    </row>
    <row r="245" spans="1:47" s="2" customFormat="1" ht="12">
      <c r="A245" s="40"/>
      <c r="B245" s="41"/>
      <c r="C245" s="42"/>
      <c r="D245" s="219" t="s">
        <v>136</v>
      </c>
      <c r="E245" s="42"/>
      <c r="F245" s="220" t="s">
        <v>317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136</v>
      </c>
      <c r="AU245" s="19" t="s">
        <v>87</v>
      </c>
    </row>
    <row r="246" spans="1:47" s="2" customFormat="1" ht="12">
      <c r="A246" s="40"/>
      <c r="B246" s="41"/>
      <c r="C246" s="42"/>
      <c r="D246" s="224" t="s">
        <v>138</v>
      </c>
      <c r="E246" s="42"/>
      <c r="F246" s="225" t="s">
        <v>318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138</v>
      </c>
      <c r="AU246" s="19" t="s">
        <v>87</v>
      </c>
    </row>
    <row r="247" spans="1:51" s="13" customFormat="1" ht="12">
      <c r="A247" s="13"/>
      <c r="B247" s="226"/>
      <c r="C247" s="227"/>
      <c r="D247" s="219" t="s">
        <v>140</v>
      </c>
      <c r="E247" s="228" t="s">
        <v>75</v>
      </c>
      <c r="F247" s="229" t="s">
        <v>731</v>
      </c>
      <c r="G247" s="227"/>
      <c r="H247" s="230">
        <v>58.757</v>
      </c>
      <c r="I247" s="231"/>
      <c r="J247" s="227"/>
      <c r="K247" s="227"/>
      <c r="L247" s="232"/>
      <c r="M247" s="233"/>
      <c r="N247" s="234"/>
      <c r="O247" s="234"/>
      <c r="P247" s="234"/>
      <c r="Q247" s="234"/>
      <c r="R247" s="234"/>
      <c r="S247" s="234"/>
      <c r="T247" s="23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6" t="s">
        <v>140</v>
      </c>
      <c r="AU247" s="236" t="s">
        <v>87</v>
      </c>
      <c r="AV247" s="13" t="s">
        <v>87</v>
      </c>
      <c r="AW247" s="13" t="s">
        <v>38</v>
      </c>
      <c r="AX247" s="13" t="s">
        <v>77</v>
      </c>
      <c r="AY247" s="236" t="s">
        <v>127</v>
      </c>
    </row>
    <row r="248" spans="1:51" s="14" customFormat="1" ht="12">
      <c r="A248" s="14"/>
      <c r="B248" s="237"/>
      <c r="C248" s="238"/>
      <c r="D248" s="219" t="s">
        <v>140</v>
      </c>
      <c r="E248" s="239" t="s">
        <v>75</v>
      </c>
      <c r="F248" s="240" t="s">
        <v>143</v>
      </c>
      <c r="G248" s="238"/>
      <c r="H248" s="241">
        <v>58.757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7" t="s">
        <v>140</v>
      </c>
      <c r="AU248" s="247" t="s">
        <v>87</v>
      </c>
      <c r="AV248" s="14" t="s">
        <v>144</v>
      </c>
      <c r="AW248" s="14" t="s">
        <v>38</v>
      </c>
      <c r="AX248" s="14" t="s">
        <v>77</v>
      </c>
      <c r="AY248" s="247" t="s">
        <v>127</v>
      </c>
    </row>
    <row r="249" spans="1:51" s="13" customFormat="1" ht="12">
      <c r="A249" s="13"/>
      <c r="B249" s="226"/>
      <c r="C249" s="227"/>
      <c r="D249" s="219" t="s">
        <v>140</v>
      </c>
      <c r="E249" s="228" t="s">
        <v>75</v>
      </c>
      <c r="F249" s="229" t="s">
        <v>732</v>
      </c>
      <c r="G249" s="227"/>
      <c r="H249" s="230">
        <v>-2.648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140</v>
      </c>
      <c r="AU249" s="236" t="s">
        <v>87</v>
      </c>
      <c r="AV249" s="13" t="s">
        <v>87</v>
      </c>
      <c r="AW249" s="13" t="s">
        <v>38</v>
      </c>
      <c r="AX249" s="13" t="s">
        <v>77</v>
      </c>
      <c r="AY249" s="236" t="s">
        <v>127</v>
      </c>
    </row>
    <row r="250" spans="1:51" s="16" customFormat="1" ht="12">
      <c r="A250" s="16"/>
      <c r="B250" s="258"/>
      <c r="C250" s="259"/>
      <c r="D250" s="219" t="s">
        <v>140</v>
      </c>
      <c r="E250" s="260" t="s">
        <v>75</v>
      </c>
      <c r="F250" s="261" t="s">
        <v>305</v>
      </c>
      <c r="G250" s="259"/>
      <c r="H250" s="262">
        <v>56.109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T250" s="268" t="s">
        <v>140</v>
      </c>
      <c r="AU250" s="268" t="s">
        <v>87</v>
      </c>
      <c r="AV250" s="16" t="s">
        <v>134</v>
      </c>
      <c r="AW250" s="16" t="s">
        <v>38</v>
      </c>
      <c r="AX250" s="16" t="s">
        <v>85</v>
      </c>
      <c r="AY250" s="268" t="s">
        <v>127</v>
      </c>
    </row>
    <row r="251" spans="1:65" s="2" customFormat="1" ht="16.5" customHeight="1">
      <c r="A251" s="40"/>
      <c r="B251" s="41"/>
      <c r="C251" s="269" t="s">
        <v>321</v>
      </c>
      <c r="D251" s="269" t="s">
        <v>308</v>
      </c>
      <c r="E251" s="270" t="s">
        <v>322</v>
      </c>
      <c r="F251" s="271" t="s">
        <v>323</v>
      </c>
      <c r="G251" s="272" t="s">
        <v>276</v>
      </c>
      <c r="H251" s="273">
        <v>112.218</v>
      </c>
      <c r="I251" s="274"/>
      <c r="J251" s="275">
        <f>ROUND(I251*H251,2)</f>
        <v>0</v>
      </c>
      <c r="K251" s="271" t="s">
        <v>133</v>
      </c>
      <c r="L251" s="276"/>
      <c r="M251" s="277" t="s">
        <v>75</v>
      </c>
      <c r="N251" s="278" t="s">
        <v>47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183</v>
      </c>
      <c r="AT251" s="217" t="s">
        <v>308</v>
      </c>
      <c r="AU251" s="217" t="s">
        <v>87</v>
      </c>
      <c r="AY251" s="19" t="s">
        <v>127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85</v>
      </c>
      <c r="BK251" s="218">
        <f>ROUND(I251*H251,2)</f>
        <v>0</v>
      </c>
      <c r="BL251" s="19" t="s">
        <v>134</v>
      </c>
      <c r="BM251" s="217" t="s">
        <v>733</v>
      </c>
    </row>
    <row r="252" spans="1:47" s="2" customFormat="1" ht="12">
      <c r="A252" s="40"/>
      <c r="B252" s="41"/>
      <c r="C252" s="42"/>
      <c r="D252" s="219" t="s">
        <v>136</v>
      </c>
      <c r="E252" s="42"/>
      <c r="F252" s="220" t="s">
        <v>323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136</v>
      </c>
      <c r="AU252" s="19" t="s">
        <v>87</v>
      </c>
    </row>
    <row r="253" spans="1:51" s="13" customFormat="1" ht="12">
      <c r="A253" s="13"/>
      <c r="B253" s="226"/>
      <c r="C253" s="227"/>
      <c r="D253" s="219" t="s">
        <v>140</v>
      </c>
      <c r="E253" s="228" t="s">
        <v>75</v>
      </c>
      <c r="F253" s="229" t="s">
        <v>734</v>
      </c>
      <c r="G253" s="227"/>
      <c r="H253" s="230">
        <v>112.218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140</v>
      </c>
      <c r="AU253" s="236" t="s">
        <v>87</v>
      </c>
      <c r="AV253" s="13" t="s">
        <v>87</v>
      </c>
      <c r="AW253" s="13" t="s">
        <v>38</v>
      </c>
      <c r="AX253" s="13" t="s">
        <v>85</v>
      </c>
      <c r="AY253" s="236" t="s">
        <v>127</v>
      </c>
    </row>
    <row r="254" spans="1:63" s="12" customFormat="1" ht="22.8" customHeight="1">
      <c r="A254" s="12"/>
      <c r="B254" s="190"/>
      <c r="C254" s="191"/>
      <c r="D254" s="192" t="s">
        <v>76</v>
      </c>
      <c r="E254" s="204" t="s">
        <v>87</v>
      </c>
      <c r="F254" s="204" t="s">
        <v>326</v>
      </c>
      <c r="G254" s="191"/>
      <c r="H254" s="191"/>
      <c r="I254" s="194"/>
      <c r="J254" s="205">
        <f>BK254</f>
        <v>0</v>
      </c>
      <c r="K254" s="191"/>
      <c r="L254" s="196"/>
      <c r="M254" s="197"/>
      <c r="N254" s="198"/>
      <c r="O254" s="198"/>
      <c r="P254" s="199">
        <f>SUM(P255:P276)</f>
        <v>0</v>
      </c>
      <c r="Q254" s="198"/>
      <c r="R254" s="199">
        <f>SUM(R255:R276)</f>
        <v>46.77052599</v>
      </c>
      <c r="S254" s="198"/>
      <c r="T254" s="200">
        <f>SUM(T255:T276)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1" t="s">
        <v>85</v>
      </c>
      <c r="AT254" s="202" t="s">
        <v>76</v>
      </c>
      <c r="AU254" s="202" t="s">
        <v>85</v>
      </c>
      <c r="AY254" s="201" t="s">
        <v>127</v>
      </c>
      <c r="BK254" s="203">
        <f>SUM(BK255:BK276)</f>
        <v>0</v>
      </c>
    </row>
    <row r="255" spans="1:65" s="2" customFormat="1" ht="24.15" customHeight="1">
      <c r="A255" s="40"/>
      <c r="B255" s="41"/>
      <c r="C255" s="206" t="s">
        <v>327</v>
      </c>
      <c r="D255" s="206" t="s">
        <v>129</v>
      </c>
      <c r="E255" s="207" t="s">
        <v>328</v>
      </c>
      <c r="F255" s="208" t="s">
        <v>329</v>
      </c>
      <c r="G255" s="209" t="s">
        <v>171</v>
      </c>
      <c r="H255" s="210">
        <v>120.9</v>
      </c>
      <c r="I255" s="211"/>
      <c r="J255" s="212">
        <f>ROUND(I255*H255,2)</f>
        <v>0</v>
      </c>
      <c r="K255" s="208" t="s">
        <v>133</v>
      </c>
      <c r="L255" s="46"/>
      <c r="M255" s="213" t="s">
        <v>75</v>
      </c>
      <c r="N255" s="214" t="s">
        <v>47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134</v>
      </c>
      <c r="AT255" s="217" t="s">
        <v>129</v>
      </c>
      <c r="AU255" s="217" t="s">
        <v>87</v>
      </c>
      <c r="AY255" s="19" t="s">
        <v>127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85</v>
      </c>
      <c r="BK255" s="218">
        <f>ROUND(I255*H255,2)</f>
        <v>0</v>
      </c>
      <c r="BL255" s="19" t="s">
        <v>134</v>
      </c>
      <c r="BM255" s="217" t="s">
        <v>735</v>
      </c>
    </row>
    <row r="256" spans="1:47" s="2" customFormat="1" ht="12">
      <c r="A256" s="40"/>
      <c r="B256" s="41"/>
      <c r="C256" s="42"/>
      <c r="D256" s="219" t="s">
        <v>136</v>
      </c>
      <c r="E256" s="42"/>
      <c r="F256" s="220" t="s">
        <v>331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136</v>
      </c>
      <c r="AU256" s="19" t="s">
        <v>87</v>
      </c>
    </row>
    <row r="257" spans="1:47" s="2" customFormat="1" ht="12">
      <c r="A257" s="40"/>
      <c r="B257" s="41"/>
      <c r="C257" s="42"/>
      <c r="D257" s="224" t="s">
        <v>138</v>
      </c>
      <c r="E257" s="42"/>
      <c r="F257" s="225" t="s">
        <v>332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138</v>
      </c>
      <c r="AU257" s="19" t="s">
        <v>87</v>
      </c>
    </row>
    <row r="258" spans="1:51" s="13" customFormat="1" ht="12">
      <c r="A258" s="13"/>
      <c r="B258" s="226"/>
      <c r="C258" s="227"/>
      <c r="D258" s="219" t="s">
        <v>140</v>
      </c>
      <c r="E258" s="228" t="s">
        <v>75</v>
      </c>
      <c r="F258" s="229" t="s">
        <v>736</v>
      </c>
      <c r="G258" s="227"/>
      <c r="H258" s="230">
        <v>120.9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140</v>
      </c>
      <c r="AU258" s="236" t="s">
        <v>87</v>
      </c>
      <c r="AV258" s="13" t="s">
        <v>87</v>
      </c>
      <c r="AW258" s="13" t="s">
        <v>38</v>
      </c>
      <c r="AX258" s="13" t="s">
        <v>85</v>
      </c>
      <c r="AY258" s="236" t="s">
        <v>127</v>
      </c>
    </row>
    <row r="259" spans="1:65" s="2" customFormat="1" ht="16.5" customHeight="1">
      <c r="A259" s="40"/>
      <c r="B259" s="41"/>
      <c r="C259" s="206" t="s">
        <v>334</v>
      </c>
      <c r="D259" s="206" t="s">
        <v>129</v>
      </c>
      <c r="E259" s="207" t="s">
        <v>335</v>
      </c>
      <c r="F259" s="208" t="s">
        <v>336</v>
      </c>
      <c r="G259" s="209" t="s">
        <v>206</v>
      </c>
      <c r="H259" s="210">
        <v>11.632</v>
      </c>
      <c r="I259" s="211"/>
      <c r="J259" s="212">
        <f>ROUND(I259*H259,2)</f>
        <v>0</v>
      </c>
      <c r="K259" s="208" t="s">
        <v>75</v>
      </c>
      <c r="L259" s="46"/>
      <c r="M259" s="213" t="s">
        <v>75</v>
      </c>
      <c r="N259" s="214" t="s">
        <v>47</v>
      </c>
      <c r="O259" s="86"/>
      <c r="P259" s="215">
        <f>O259*H259</f>
        <v>0</v>
      </c>
      <c r="Q259" s="215">
        <v>2.16</v>
      </c>
      <c r="R259" s="215">
        <f>Q259*H259</f>
        <v>25.125120000000003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134</v>
      </c>
      <c r="AT259" s="217" t="s">
        <v>129</v>
      </c>
      <c r="AU259" s="217" t="s">
        <v>87</v>
      </c>
      <c r="AY259" s="19" t="s">
        <v>127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85</v>
      </c>
      <c r="BK259" s="218">
        <f>ROUND(I259*H259,2)</f>
        <v>0</v>
      </c>
      <c r="BL259" s="19" t="s">
        <v>134</v>
      </c>
      <c r="BM259" s="217" t="s">
        <v>737</v>
      </c>
    </row>
    <row r="260" spans="1:47" s="2" customFormat="1" ht="12">
      <c r="A260" s="40"/>
      <c r="B260" s="41"/>
      <c r="C260" s="42"/>
      <c r="D260" s="219" t="s">
        <v>136</v>
      </c>
      <c r="E260" s="42"/>
      <c r="F260" s="220" t="s">
        <v>338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136</v>
      </c>
      <c r="AU260" s="19" t="s">
        <v>87</v>
      </c>
    </row>
    <row r="261" spans="1:51" s="13" customFormat="1" ht="12">
      <c r="A261" s="13"/>
      <c r="B261" s="226"/>
      <c r="C261" s="227"/>
      <c r="D261" s="219" t="s">
        <v>140</v>
      </c>
      <c r="E261" s="228" t="s">
        <v>75</v>
      </c>
      <c r="F261" s="229" t="s">
        <v>738</v>
      </c>
      <c r="G261" s="227"/>
      <c r="H261" s="230">
        <v>11.632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6" t="s">
        <v>140</v>
      </c>
      <c r="AU261" s="236" t="s">
        <v>87</v>
      </c>
      <c r="AV261" s="13" t="s">
        <v>87</v>
      </c>
      <c r="AW261" s="13" t="s">
        <v>38</v>
      </c>
      <c r="AX261" s="13" t="s">
        <v>85</v>
      </c>
      <c r="AY261" s="236" t="s">
        <v>127</v>
      </c>
    </row>
    <row r="262" spans="1:65" s="2" customFormat="1" ht="16.5" customHeight="1">
      <c r="A262" s="40"/>
      <c r="B262" s="41"/>
      <c r="C262" s="206" t="s">
        <v>340</v>
      </c>
      <c r="D262" s="206" t="s">
        <v>129</v>
      </c>
      <c r="E262" s="207" t="s">
        <v>341</v>
      </c>
      <c r="F262" s="208" t="s">
        <v>342</v>
      </c>
      <c r="G262" s="209" t="s">
        <v>206</v>
      </c>
      <c r="H262" s="210">
        <v>8.616</v>
      </c>
      <c r="I262" s="211"/>
      <c r="J262" s="212">
        <f>ROUND(I262*H262,2)</f>
        <v>0</v>
      </c>
      <c r="K262" s="208" t="s">
        <v>133</v>
      </c>
      <c r="L262" s="46"/>
      <c r="M262" s="213" t="s">
        <v>75</v>
      </c>
      <c r="N262" s="214" t="s">
        <v>47</v>
      </c>
      <c r="O262" s="86"/>
      <c r="P262" s="215">
        <f>O262*H262</f>
        <v>0</v>
      </c>
      <c r="Q262" s="215">
        <v>2.50187</v>
      </c>
      <c r="R262" s="215">
        <f>Q262*H262</f>
        <v>21.55611192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134</v>
      </c>
      <c r="AT262" s="217" t="s">
        <v>129</v>
      </c>
      <c r="AU262" s="217" t="s">
        <v>87</v>
      </c>
      <c r="AY262" s="19" t="s">
        <v>127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85</v>
      </c>
      <c r="BK262" s="218">
        <f>ROUND(I262*H262,2)</f>
        <v>0</v>
      </c>
      <c r="BL262" s="19" t="s">
        <v>134</v>
      </c>
      <c r="BM262" s="217" t="s">
        <v>739</v>
      </c>
    </row>
    <row r="263" spans="1:47" s="2" customFormat="1" ht="12">
      <c r="A263" s="40"/>
      <c r="B263" s="41"/>
      <c r="C263" s="42"/>
      <c r="D263" s="219" t="s">
        <v>136</v>
      </c>
      <c r="E263" s="42"/>
      <c r="F263" s="220" t="s">
        <v>344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136</v>
      </c>
      <c r="AU263" s="19" t="s">
        <v>87</v>
      </c>
    </row>
    <row r="264" spans="1:47" s="2" customFormat="1" ht="12">
      <c r="A264" s="40"/>
      <c r="B264" s="41"/>
      <c r="C264" s="42"/>
      <c r="D264" s="224" t="s">
        <v>138</v>
      </c>
      <c r="E264" s="42"/>
      <c r="F264" s="225" t="s">
        <v>345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138</v>
      </c>
      <c r="AU264" s="19" t="s">
        <v>87</v>
      </c>
    </row>
    <row r="265" spans="1:51" s="13" customFormat="1" ht="12">
      <c r="A265" s="13"/>
      <c r="B265" s="226"/>
      <c r="C265" s="227"/>
      <c r="D265" s="219" t="s">
        <v>140</v>
      </c>
      <c r="E265" s="228" t="s">
        <v>75</v>
      </c>
      <c r="F265" s="229" t="s">
        <v>740</v>
      </c>
      <c r="G265" s="227"/>
      <c r="H265" s="230">
        <v>8.616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140</v>
      </c>
      <c r="AU265" s="236" t="s">
        <v>87</v>
      </c>
      <c r="AV265" s="13" t="s">
        <v>87</v>
      </c>
      <c r="AW265" s="13" t="s">
        <v>38</v>
      </c>
      <c r="AX265" s="13" t="s">
        <v>85</v>
      </c>
      <c r="AY265" s="236" t="s">
        <v>127</v>
      </c>
    </row>
    <row r="266" spans="1:65" s="2" customFormat="1" ht="16.5" customHeight="1">
      <c r="A266" s="40"/>
      <c r="B266" s="41"/>
      <c r="C266" s="206" t="s">
        <v>347</v>
      </c>
      <c r="D266" s="206" t="s">
        <v>129</v>
      </c>
      <c r="E266" s="207" t="s">
        <v>348</v>
      </c>
      <c r="F266" s="208" t="s">
        <v>349</v>
      </c>
      <c r="G266" s="209" t="s">
        <v>132</v>
      </c>
      <c r="H266" s="210">
        <v>6.893</v>
      </c>
      <c r="I266" s="211"/>
      <c r="J266" s="212">
        <f>ROUND(I266*H266,2)</f>
        <v>0</v>
      </c>
      <c r="K266" s="208" t="s">
        <v>133</v>
      </c>
      <c r="L266" s="46"/>
      <c r="M266" s="213" t="s">
        <v>75</v>
      </c>
      <c r="N266" s="214" t="s">
        <v>47</v>
      </c>
      <c r="O266" s="86"/>
      <c r="P266" s="215">
        <f>O266*H266</f>
        <v>0</v>
      </c>
      <c r="Q266" s="215">
        <v>0.00247</v>
      </c>
      <c r="R266" s="215">
        <f>Q266*H266</f>
        <v>0.01702571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134</v>
      </c>
      <c r="AT266" s="217" t="s">
        <v>129</v>
      </c>
      <c r="AU266" s="217" t="s">
        <v>87</v>
      </c>
      <c r="AY266" s="19" t="s">
        <v>127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85</v>
      </c>
      <c r="BK266" s="218">
        <f>ROUND(I266*H266,2)</f>
        <v>0</v>
      </c>
      <c r="BL266" s="19" t="s">
        <v>134</v>
      </c>
      <c r="BM266" s="217" t="s">
        <v>741</v>
      </c>
    </row>
    <row r="267" spans="1:47" s="2" customFormat="1" ht="12">
      <c r="A267" s="40"/>
      <c r="B267" s="41"/>
      <c r="C267" s="42"/>
      <c r="D267" s="219" t="s">
        <v>136</v>
      </c>
      <c r="E267" s="42"/>
      <c r="F267" s="220" t="s">
        <v>351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136</v>
      </c>
      <c r="AU267" s="19" t="s">
        <v>87</v>
      </c>
    </row>
    <row r="268" spans="1:47" s="2" customFormat="1" ht="12">
      <c r="A268" s="40"/>
      <c r="B268" s="41"/>
      <c r="C268" s="42"/>
      <c r="D268" s="224" t="s">
        <v>138</v>
      </c>
      <c r="E268" s="42"/>
      <c r="F268" s="225" t="s">
        <v>352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138</v>
      </c>
      <c r="AU268" s="19" t="s">
        <v>87</v>
      </c>
    </row>
    <row r="269" spans="1:51" s="13" customFormat="1" ht="12">
      <c r="A269" s="13"/>
      <c r="B269" s="226"/>
      <c r="C269" s="227"/>
      <c r="D269" s="219" t="s">
        <v>140</v>
      </c>
      <c r="E269" s="228" t="s">
        <v>75</v>
      </c>
      <c r="F269" s="229" t="s">
        <v>742</v>
      </c>
      <c r="G269" s="227"/>
      <c r="H269" s="230">
        <v>6.893</v>
      </c>
      <c r="I269" s="231"/>
      <c r="J269" s="227"/>
      <c r="K269" s="227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140</v>
      </c>
      <c r="AU269" s="236" t="s">
        <v>87</v>
      </c>
      <c r="AV269" s="13" t="s">
        <v>87</v>
      </c>
      <c r="AW269" s="13" t="s">
        <v>38</v>
      </c>
      <c r="AX269" s="13" t="s">
        <v>85</v>
      </c>
      <c r="AY269" s="236" t="s">
        <v>127</v>
      </c>
    </row>
    <row r="270" spans="1:65" s="2" customFormat="1" ht="16.5" customHeight="1">
      <c r="A270" s="40"/>
      <c r="B270" s="41"/>
      <c r="C270" s="206" t="s">
        <v>354</v>
      </c>
      <c r="D270" s="206" t="s">
        <v>129</v>
      </c>
      <c r="E270" s="207" t="s">
        <v>355</v>
      </c>
      <c r="F270" s="208" t="s">
        <v>356</v>
      </c>
      <c r="G270" s="209" t="s">
        <v>132</v>
      </c>
      <c r="H270" s="210">
        <v>6.893</v>
      </c>
      <c r="I270" s="211"/>
      <c r="J270" s="212">
        <f>ROUND(I270*H270,2)</f>
        <v>0</v>
      </c>
      <c r="K270" s="208" t="s">
        <v>133</v>
      </c>
      <c r="L270" s="46"/>
      <c r="M270" s="213" t="s">
        <v>75</v>
      </c>
      <c r="N270" s="214" t="s">
        <v>47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134</v>
      </c>
      <c r="AT270" s="217" t="s">
        <v>129</v>
      </c>
      <c r="AU270" s="217" t="s">
        <v>87</v>
      </c>
      <c r="AY270" s="19" t="s">
        <v>127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85</v>
      </c>
      <c r="BK270" s="218">
        <f>ROUND(I270*H270,2)</f>
        <v>0</v>
      </c>
      <c r="BL270" s="19" t="s">
        <v>134</v>
      </c>
      <c r="BM270" s="217" t="s">
        <v>743</v>
      </c>
    </row>
    <row r="271" spans="1:47" s="2" customFormat="1" ht="12">
      <c r="A271" s="40"/>
      <c r="B271" s="41"/>
      <c r="C271" s="42"/>
      <c r="D271" s="219" t="s">
        <v>136</v>
      </c>
      <c r="E271" s="42"/>
      <c r="F271" s="220" t="s">
        <v>358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136</v>
      </c>
      <c r="AU271" s="19" t="s">
        <v>87</v>
      </c>
    </row>
    <row r="272" spans="1:47" s="2" customFormat="1" ht="12">
      <c r="A272" s="40"/>
      <c r="B272" s="41"/>
      <c r="C272" s="42"/>
      <c r="D272" s="224" t="s">
        <v>138</v>
      </c>
      <c r="E272" s="42"/>
      <c r="F272" s="225" t="s">
        <v>359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138</v>
      </c>
      <c r="AU272" s="19" t="s">
        <v>87</v>
      </c>
    </row>
    <row r="273" spans="1:65" s="2" customFormat="1" ht="16.5" customHeight="1">
      <c r="A273" s="40"/>
      <c r="B273" s="41"/>
      <c r="C273" s="206" t="s">
        <v>360</v>
      </c>
      <c r="D273" s="206" t="s">
        <v>129</v>
      </c>
      <c r="E273" s="207" t="s">
        <v>361</v>
      </c>
      <c r="F273" s="208" t="s">
        <v>362</v>
      </c>
      <c r="G273" s="209" t="s">
        <v>276</v>
      </c>
      <c r="H273" s="210">
        <v>0.068</v>
      </c>
      <c r="I273" s="211"/>
      <c r="J273" s="212">
        <f>ROUND(I273*H273,2)</f>
        <v>0</v>
      </c>
      <c r="K273" s="208" t="s">
        <v>133</v>
      </c>
      <c r="L273" s="46"/>
      <c r="M273" s="213" t="s">
        <v>75</v>
      </c>
      <c r="N273" s="214" t="s">
        <v>47</v>
      </c>
      <c r="O273" s="86"/>
      <c r="P273" s="215">
        <f>O273*H273</f>
        <v>0</v>
      </c>
      <c r="Q273" s="215">
        <v>1.06277</v>
      </c>
      <c r="R273" s="215">
        <f>Q273*H273</f>
        <v>0.07226836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134</v>
      </c>
      <c r="AT273" s="217" t="s">
        <v>129</v>
      </c>
      <c r="AU273" s="217" t="s">
        <v>87</v>
      </c>
      <c r="AY273" s="19" t="s">
        <v>127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85</v>
      </c>
      <c r="BK273" s="218">
        <f>ROUND(I273*H273,2)</f>
        <v>0</v>
      </c>
      <c r="BL273" s="19" t="s">
        <v>134</v>
      </c>
      <c r="BM273" s="217" t="s">
        <v>744</v>
      </c>
    </row>
    <row r="274" spans="1:47" s="2" customFormat="1" ht="12">
      <c r="A274" s="40"/>
      <c r="B274" s="41"/>
      <c r="C274" s="42"/>
      <c r="D274" s="219" t="s">
        <v>136</v>
      </c>
      <c r="E274" s="42"/>
      <c r="F274" s="220" t="s">
        <v>364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136</v>
      </c>
      <c r="AU274" s="19" t="s">
        <v>87</v>
      </c>
    </row>
    <row r="275" spans="1:47" s="2" customFormat="1" ht="12">
      <c r="A275" s="40"/>
      <c r="B275" s="41"/>
      <c r="C275" s="42"/>
      <c r="D275" s="224" t="s">
        <v>138</v>
      </c>
      <c r="E275" s="42"/>
      <c r="F275" s="225" t="s">
        <v>365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138</v>
      </c>
      <c r="AU275" s="19" t="s">
        <v>87</v>
      </c>
    </row>
    <row r="276" spans="1:51" s="13" customFormat="1" ht="12">
      <c r="A276" s="13"/>
      <c r="B276" s="226"/>
      <c r="C276" s="227"/>
      <c r="D276" s="219" t="s">
        <v>140</v>
      </c>
      <c r="E276" s="228" t="s">
        <v>75</v>
      </c>
      <c r="F276" s="229" t="s">
        <v>745</v>
      </c>
      <c r="G276" s="227"/>
      <c r="H276" s="230">
        <v>0.068</v>
      </c>
      <c r="I276" s="231"/>
      <c r="J276" s="227"/>
      <c r="K276" s="227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140</v>
      </c>
      <c r="AU276" s="236" t="s">
        <v>87</v>
      </c>
      <c r="AV276" s="13" t="s">
        <v>87</v>
      </c>
      <c r="AW276" s="13" t="s">
        <v>38</v>
      </c>
      <c r="AX276" s="13" t="s">
        <v>85</v>
      </c>
      <c r="AY276" s="236" t="s">
        <v>127</v>
      </c>
    </row>
    <row r="277" spans="1:63" s="12" customFormat="1" ht="22.8" customHeight="1">
      <c r="A277" s="12"/>
      <c r="B277" s="190"/>
      <c r="C277" s="191"/>
      <c r="D277" s="192" t="s">
        <v>76</v>
      </c>
      <c r="E277" s="204" t="s">
        <v>144</v>
      </c>
      <c r="F277" s="204" t="s">
        <v>367</v>
      </c>
      <c r="G277" s="191"/>
      <c r="H277" s="191"/>
      <c r="I277" s="194"/>
      <c r="J277" s="205">
        <f>BK277</f>
        <v>0</v>
      </c>
      <c r="K277" s="191"/>
      <c r="L277" s="196"/>
      <c r="M277" s="197"/>
      <c r="N277" s="198"/>
      <c r="O277" s="198"/>
      <c r="P277" s="199">
        <f>SUM(P278:P288)</f>
        <v>0</v>
      </c>
      <c r="Q277" s="198"/>
      <c r="R277" s="199">
        <f>SUM(R278:R288)</f>
        <v>185.66202084</v>
      </c>
      <c r="S277" s="198"/>
      <c r="T277" s="200">
        <f>SUM(T278:T288)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1" t="s">
        <v>85</v>
      </c>
      <c r="AT277" s="202" t="s">
        <v>76</v>
      </c>
      <c r="AU277" s="202" t="s">
        <v>85</v>
      </c>
      <c r="AY277" s="201" t="s">
        <v>127</v>
      </c>
      <c r="BK277" s="203">
        <f>SUM(BK278:BK288)</f>
        <v>0</v>
      </c>
    </row>
    <row r="278" spans="1:65" s="2" customFormat="1" ht="16.5" customHeight="1">
      <c r="A278" s="40"/>
      <c r="B278" s="41"/>
      <c r="C278" s="206" t="s">
        <v>368</v>
      </c>
      <c r="D278" s="206" t="s">
        <v>129</v>
      </c>
      <c r="E278" s="207" t="s">
        <v>746</v>
      </c>
      <c r="F278" s="208" t="s">
        <v>747</v>
      </c>
      <c r="G278" s="209" t="s">
        <v>206</v>
      </c>
      <c r="H278" s="210">
        <v>63.758</v>
      </c>
      <c r="I278" s="211"/>
      <c r="J278" s="212">
        <f>ROUND(I278*H278,2)</f>
        <v>0</v>
      </c>
      <c r="K278" s="208" t="s">
        <v>133</v>
      </c>
      <c r="L278" s="46"/>
      <c r="M278" s="213" t="s">
        <v>75</v>
      </c>
      <c r="N278" s="214" t="s">
        <v>47</v>
      </c>
      <c r="O278" s="86"/>
      <c r="P278" s="215">
        <f>O278*H278</f>
        <v>0</v>
      </c>
      <c r="Q278" s="215">
        <v>2.91198</v>
      </c>
      <c r="R278" s="215">
        <f>Q278*H278</f>
        <v>185.66202084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134</v>
      </c>
      <c r="AT278" s="217" t="s">
        <v>129</v>
      </c>
      <c r="AU278" s="217" t="s">
        <v>87</v>
      </c>
      <c r="AY278" s="19" t="s">
        <v>127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85</v>
      </c>
      <c r="BK278" s="218">
        <f>ROUND(I278*H278,2)</f>
        <v>0</v>
      </c>
      <c r="BL278" s="19" t="s">
        <v>134</v>
      </c>
      <c r="BM278" s="217" t="s">
        <v>748</v>
      </c>
    </row>
    <row r="279" spans="1:47" s="2" customFormat="1" ht="12">
      <c r="A279" s="40"/>
      <c r="B279" s="41"/>
      <c r="C279" s="42"/>
      <c r="D279" s="219" t="s">
        <v>136</v>
      </c>
      <c r="E279" s="42"/>
      <c r="F279" s="220" t="s">
        <v>749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136</v>
      </c>
      <c r="AU279" s="19" t="s">
        <v>87</v>
      </c>
    </row>
    <row r="280" spans="1:47" s="2" customFormat="1" ht="12">
      <c r="A280" s="40"/>
      <c r="B280" s="41"/>
      <c r="C280" s="42"/>
      <c r="D280" s="224" t="s">
        <v>138</v>
      </c>
      <c r="E280" s="42"/>
      <c r="F280" s="225" t="s">
        <v>750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138</v>
      </c>
      <c r="AU280" s="19" t="s">
        <v>87</v>
      </c>
    </row>
    <row r="281" spans="1:51" s="13" customFormat="1" ht="12">
      <c r="A281" s="13"/>
      <c r="B281" s="226"/>
      <c r="C281" s="227"/>
      <c r="D281" s="219" t="s">
        <v>140</v>
      </c>
      <c r="E281" s="228" t="s">
        <v>75</v>
      </c>
      <c r="F281" s="229" t="s">
        <v>751</v>
      </c>
      <c r="G281" s="227"/>
      <c r="H281" s="230">
        <v>26.422</v>
      </c>
      <c r="I281" s="231"/>
      <c r="J281" s="227"/>
      <c r="K281" s="227"/>
      <c r="L281" s="232"/>
      <c r="M281" s="233"/>
      <c r="N281" s="234"/>
      <c r="O281" s="234"/>
      <c r="P281" s="234"/>
      <c r="Q281" s="234"/>
      <c r="R281" s="234"/>
      <c r="S281" s="234"/>
      <c r="T281" s="23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6" t="s">
        <v>140</v>
      </c>
      <c r="AU281" s="236" t="s">
        <v>87</v>
      </c>
      <c r="AV281" s="13" t="s">
        <v>87</v>
      </c>
      <c r="AW281" s="13" t="s">
        <v>38</v>
      </c>
      <c r="AX281" s="13" t="s">
        <v>77</v>
      </c>
      <c r="AY281" s="236" t="s">
        <v>127</v>
      </c>
    </row>
    <row r="282" spans="1:51" s="13" customFormat="1" ht="12">
      <c r="A282" s="13"/>
      <c r="B282" s="226"/>
      <c r="C282" s="227"/>
      <c r="D282" s="219" t="s">
        <v>140</v>
      </c>
      <c r="E282" s="228" t="s">
        <v>75</v>
      </c>
      <c r="F282" s="229" t="s">
        <v>752</v>
      </c>
      <c r="G282" s="227"/>
      <c r="H282" s="230">
        <v>24.125</v>
      </c>
      <c r="I282" s="231"/>
      <c r="J282" s="227"/>
      <c r="K282" s="227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140</v>
      </c>
      <c r="AU282" s="236" t="s">
        <v>87</v>
      </c>
      <c r="AV282" s="13" t="s">
        <v>87</v>
      </c>
      <c r="AW282" s="13" t="s">
        <v>38</v>
      </c>
      <c r="AX282" s="13" t="s">
        <v>77</v>
      </c>
      <c r="AY282" s="236" t="s">
        <v>127</v>
      </c>
    </row>
    <row r="283" spans="1:51" s="13" customFormat="1" ht="12">
      <c r="A283" s="13"/>
      <c r="B283" s="226"/>
      <c r="C283" s="227"/>
      <c r="D283" s="219" t="s">
        <v>140</v>
      </c>
      <c r="E283" s="228" t="s">
        <v>75</v>
      </c>
      <c r="F283" s="229" t="s">
        <v>753</v>
      </c>
      <c r="G283" s="227"/>
      <c r="H283" s="230">
        <v>13.211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140</v>
      </c>
      <c r="AU283" s="236" t="s">
        <v>87</v>
      </c>
      <c r="AV283" s="13" t="s">
        <v>87</v>
      </c>
      <c r="AW283" s="13" t="s">
        <v>38</v>
      </c>
      <c r="AX283" s="13" t="s">
        <v>77</v>
      </c>
      <c r="AY283" s="236" t="s">
        <v>127</v>
      </c>
    </row>
    <row r="284" spans="1:51" s="16" customFormat="1" ht="12">
      <c r="A284" s="16"/>
      <c r="B284" s="258"/>
      <c r="C284" s="259"/>
      <c r="D284" s="219" t="s">
        <v>140</v>
      </c>
      <c r="E284" s="260" t="s">
        <v>75</v>
      </c>
      <c r="F284" s="261" t="s">
        <v>305</v>
      </c>
      <c r="G284" s="259"/>
      <c r="H284" s="262">
        <v>63.758</v>
      </c>
      <c r="I284" s="263"/>
      <c r="J284" s="259"/>
      <c r="K284" s="259"/>
      <c r="L284" s="264"/>
      <c r="M284" s="265"/>
      <c r="N284" s="266"/>
      <c r="O284" s="266"/>
      <c r="P284" s="266"/>
      <c r="Q284" s="266"/>
      <c r="R284" s="266"/>
      <c r="S284" s="266"/>
      <c r="T284" s="267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68" t="s">
        <v>140</v>
      </c>
      <c r="AU284" s="268" t="s">
        <v>87</v>
      </c>
      <c r="AV284" s="16" t="s">
        <v>134</v>
      </c>
      <c r="AW284" s="16" t="s">
        <v>38</v>
      </c>
      <c r="AX284" s="16" t="s">
        <v>85</v>
      </c>
      <c r="AY284" s="268" t="s">
        <v>127</v>
      </c>
    </row>
    <row r="285" spans="1:65" s="2" customFormat="1" ht="16.5" customHeight="1">
      <c r="A285" s="40"/>
      <c r="B285" s="41"/>
      <c r="C285" s="206" t="s">
        <v>376</v>
      </c>
      <c r="D285" s="206" t="s">
        <v>129</v>
      </c>
      <c r="E285" s="207" t="s">
        <v>398</v>
      </c>
      <c r="F285" s="208" t="s">
        <v>399</v>
      </c>
      <c r="G285" s="209" t="s">
        <v>171</v>
      </c>
      <c r="H285" s="210">
        <v>120.9</v>
      </c>
      <c r="I285" s="211"/>
      <c r="J285" s="212">
        <f>ROUND(I285*H285,2)</f>
        <v>0</v>
      </c>
      <c r="K285" s="208" t="s">
        <v>133</v>
      </c>
      <c r="L285" s="46"/>
      <c r="M285" s="213" t="s">
        <v>75</v>
      </c>
      <c r="N285" s="214" t="s">
        <v>47</v>
      </c>
      <c r="O285" s="86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134</v>
      </c>
      <c r="AT285" s="217" t="s">
        <v>129</v>
      </c>
      <c r="AU285" s="217" t="s">
        <v>87</v>
      </c>
      <c r="AY285" s="19" t="s">
        <v>127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85</v>
      </c>
      <c r="BK285" s="218">
        <f>ROUND(I285*H285,2)</f>
        <v>0</v>
      </c>
      <c r="BL285" s="19" t="s">
        <v>134</v>
      </c>
      <c r="BM285" s="217" t="s">
        <v>754</v>
      </c>
    </row>
    <row r="286" spans="1:47" s="2" customFormat="1" ht="12">
      <c r="A286" s="40"/>
      <c r="B286" s="41"/>
      <c r="C286" s="42"/>
      <c r="D286" s="219" t="s">
        <v>136</v>
      </c>
      <c r="E286" s="42"/>
      <c r="F286" s="220" t="s">
        <v>401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136</v>
      </c>
      <c r="AU286" s="19" t="s">
        <v>87</v>
      </c>
    </row>
    <row r="287" spans="1:47" s="2" customFormat="1" ht="12">
      <c r="A287" s="40"/>
      <c r="B287" s="41"/>
      <c r="C287" s="42"/>
      <c r="D287" s="224" t="s">
        <v>138</v>
      </c>
      <c r="E287" s="42"/>
      <c r="F287" s="225" t="s">
        <v>402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138</v>
      </c>
      <c r="AU287" s="19" t="s">
        <v>87</v>
      </c>
    </row>
    <row r="288" spans="1:51" s="13" customFormat="1" ht="12">
      <c r="A288" s="13"/>
      <c r="B288" s="226"/>
      <c r="C288" s="227"/>
      <c r="D288" s="219" t="s">
        <v>140</v>
      </c>
      <c r="E288" s="228" t="s">
        <v>75</v>
      </c>
      <c r="F288" s="229" t="s">
        <v>736</v>
      </c>
      <c r="G288" s="227"/>
      <c r="H288" s="230">
        <v>120.9</v>
      </c>
      <c r="I288" s="231"/>
      <c r="J288" s="227"/>
      <c r="K288" s="227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140</v>
      </c>
      <c r="AU288" s="236" t="s">
        <v>87</v>
      </c>
      <c r="AV288" s="13" t="s">
        <v>87</v>
      </c>
      <c r="AW288" s="13" t="s">
        <v>38</v>
      </c>
      <c r="AX288" s="13" t="s">
        <v>85</v>
      </c>
      <c r="AY288" s="236" t="s">
        <v>127</v>
      </c>
    </row>
    <row r="289" spans="1:63" s="12" customFormat="1" ht="22.8" customHeight="1">
      <c r="A289" s="12"/>
      <c r="B289" s="190"/>
      <c r="C289" s="191"/>
      <c r="D289" s="192" t="s">
        <v>76</v>
      </c>
      <c r="E289" s="204" t="s">
        <v>134</v>
      </c>
      <c r="F289" s="204" t="s">
        <v>403</v>
      </c>
      <c r="G289" s="191"/>
      <c r="H289" s="191"/>
      <c r="I289" s="194"/>
      <c r="J289" s="205">
        <f>BK289</f>
        <v>0</v>
      </c>
      <c r="K289" s="191"/>
      <c r="L289" s="196"/>
      <c r="M289" s="197"/>
      <c r="N289" s="198"/>
      <c r="O289" s="198"/>
      <c r="P289" s="199">
        <f>SUM(P290:P305)</f>
        <v>0</v>
      </c>
      <c r="Q289" s="198"/>
      <c r="R289" s="199">
        <f>SUM(R290:R305)</f>
        <v>0.30105319999999997</v>
      </c>
      <c r="S289" s="198"/>
      <c r="T289" s="200">
        <f>SUM(T290:T305)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1" t="s">
        <v>85</v>
      </c>
      <c r="AT289" s="202" t="s">
        <v>76</v>
      </c>
      <c r="AU289" s="202" t="s">
        <v>85</v>
      </c>
      <c r="AY289" s="201" t="s">
        <v>127</v>
      </c>
      <c r="BK289" s="203">
        <f>SUM(BK290:BK305)</f>
        <v>0</v>
      </c>
    </row>
    <row r="290" spans="1:65" s="2" customFormat="1" ht="16.5" customHeight="1">
      <c r="A290" s="40"/>
      <c r="B290" s="41"/>
      <c r="C290" s="206" t="s">
        <v>384</v>
      </c>
      <c r="D290" s="206" t="s">
        <v>129</v>
      </c>
      <c r="E290" s="207" t="s">
        <v>405</v>
      </c>
      <c r="F290" s="208" t="s">
        <v>406</v>
      </c>
      <c r="G290" s="209" t="s">
        <v>206</v>
      </c>
      <c r="H290" s="210">
        <v>0.648</v>
      </c>
      <c r="I290" s="211"/>
      <c r="J290" s="212">
        <f>ROUND(I290*H290,2)</f>
        <v>0</v>
      </c>
      <c r="K290" s="208" t="s">
        <v>133</v>
      </c>
      <c r="L290" s="46"/>
      <c r="M290" s="213" t="s">
        <v>75</v>
      </c>
      <c r="N290" s="214" t="s">
        <v>47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134</v>
      </c>
      <c r="AT290" s="217" t="s">
        <v>129</v>
      </c>
      <c r="AU290" s="217" t="s">
        <v>87</v>
      </c>
      <c r="AY290" s="19" t="s">
        <v>127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85</v>
      </c>
      <c r="BK290" s="218">
        <f>ROUND(I290*H290,2)</f>
        <v>0</v>
      </c>
      <c r="BL290" s="19" t="s">
        <v>134</v>
      </c>
      <c r="BM290" s="217" t="s">
        <v>755</v>
      </c>
    </row>
    <row r="291" spans="1:47" s="2" customFormat="1" ht="12">
      <c r="A291" s="40"/>
      <c r="B291" s="41"/>
      <c r="C291" s="42"/>
      <c r="D291" s="219" t="s">
        <v>136</v>
      </c>
      <c r="E291" s="42"/>
      <c r="F291" s="220" t="s">
        <v>408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136</v>
      </c>
      <c r="AU291" s="19" t="s">
        <v>87</v>
      </c>
    </row>
    <row r="292" spans="1:47" s="2" customFormat="1" ht="12">
      <c r="A292" s="40"/>
      <c r="B292" s="41"/>
      <c r="C292" s="42"/>
      <c r="D292" s="224" t="s">
        <v>138</v>
      </c>
      <c r="E292" s="42"/>
      <c r="F292" s="225" t="s">
        <v>409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138</v>
      </c>
      <c r="AU292" s="19" t="s">
        <v>87</v>
      </c>
    </row>
    <row r="293" spans="1:51" s="13" customFormat="1" ht="12">
      <c r="A293" s="13"/>
      <c r="B293" s="226"/>
      <c r="C293" s="227"/>
      <c r="D293" s="219" t="s">
        <v>140</v>
      </c>
      <c r="E293" s="228" t="s">
        <v>75</v>
      </c>
      <c r="F293" s="229" t="s">
        <v>756</v>
      </c>
      <c r="G293" s="227"/>
      <c r="H293" s="230">
        <v>0.648</v>
      </c>
      <c r="I293" s="231"/>
      <c r="J293" s="227"/>
      <c r="K293" s="227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140</v>
      </c>
      <c r="AU293" s="236" t="s">
        <v>87</v>
      </c>
      <c r="AV293" s="13" t="s">
        <v>87</v>
      </c>
      <c r="AW293" s="13" t="s">
        <v>38</v>
      </c>
      <c r="AX293" s="13" t="s">
        <v>77</v>
      </c>
      <c r="AY293" s="236" t="s">
        <v>127</v>
      </c>
    </row>
    <row r="294" spans="1:51" s="16" customFormat="1" ht="12">
      <c r="A294" s="16"/>
      <c r="B294" s="258"/>
      <c r="C294" s="259"/>
      <c r="D294" s="219" t="s">
        <v>140</v>
      </c>
      <c r="E294" s="260" t="s">
        <v>75</v>
      </c>
      <c r="F294" s="261" t="s">
        <v>305</v>
      </c>
      <c r="G294" s="259"/>
      <c r="H294" s="262">
        <v>0.648</v>
      </c>
      <c r="I294" s="263"/>
      <c r="J294" s="259"/>
      <c r="K294" s="259"/>
      <c r="L294" s="264"/>
      <c r="M294" s="265"/>
      <c r="N294" s="266"/>
      <c r="O294" s="266"/>
      <c r="P294" s="266"/>
      <c r="Q294" s="266"/>
      <c r="R294" s="266"/>
      <c r="S294" s="266"/>
      <c r="T294" s="267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268" t="s">
        <v>140</v>
      </c>
      <c r="AU294" s="268" t="s">
        <v>87</v>
      </c>
      <c r="AV294" s="16" t="s">
        <v>134</v>
      </c>
      <c r="AW294" s="16" t="s">
        <v>38</v>
      </c>
      <c r="AX294" s="16" t="s">
        <v>85</v>
      </c>
      <c r="AY294" s="268" t="s">
        <v>127</v>
      </c>
    </row>
    <row r="295" spans="1:65" s="2" customFormat="1" ht="16.5" customHeight="1">
      <c r="A295" s="40"/>
      <c r="B295" s="41"/>
      <c r="C295" s="206" t="s">
        <v>390</v>
      </c>
      <c r="D295" s="206" t="s">
        <v>129</v>
      </c>
      <c r="E295" s="207" t="s">
        <v>412</v>
      </c>
      <c r="F295" s="208" t="s">
        <v>413</v>
      </c>
      <c r="G295" s="209" t="s">
        <v>206</v>
      </c>
      <c r="H295" s="210">
        <v>13.887</v>
      </c>
      <c r="I295" s="211"/>
      <c r="J295" s="212">
        <f>ROUND(I295*H295,2)</f>
        <v>0</v>
      </c>
      <c r="K295" s="208" t="s">
        <v>133</v>
      </c>
      <c r="L295" s="46"/>
      <c r="M295" s="213" t="s">
        <v>75</v>
      </c>
      <c r="N295" s="214" t="s">
        <v>47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134</v>
      </c>
      <c r="AT295" s="217" t="s">
        <v>129</v>
      </c>
      <c r="AU295" s="217" t="s">
        <v>87</v>
      </c>
      <c r="AY295" s="19" t="s">
        <v>127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85</v>
      </c>
      <c r="BK295" s="218">
        <f>ROUND(I295*H295,2)</f>
        <v>0</v>
      </c>
      <c r="BL295" s="19" t="s">
        <v>134</v>
      </c>
      <c r="BM295" s="217" t="s">
        <v>757</v>
      </c>
    </row>
    <row r="296" spans="1:47" s="2" customFormat="1" ht="12">
      <c r="A296" s="40"/>
      <c r="B296" s="41"/>
      <c r="C296" s="42"/>
      <c r="D296" s="219" t="s">
        <v>136</v>
      </c>
      <c r="E296" s="42"/>
      <c r="F296" s="220" t="s">
        <v>415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136</v>
      </c>
      <c r="AU296" s="19" t="s">
        <v>87</v>
      </c>
    </row>
    <row r="297" spans="1:47" s="2" customFormat="1" ht="12">
      <c r="A297" s="40"/>
      <c r="B297" s="41"/>
      <c r="C297" s="42"/>
      <c r="D297" s="224" t="s">
        <v>138</v>
      </c>
      <c r="E297" s="42"/>
      <c r="F297" s="225" t="s">
        <v>416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138</v>
      </c>
      <c r="AU297" s="19" t="s">
        <v>87</v>
      </c>
    </row>
    <row r="298" spans="1:51" s="13" customFormat="1" ht="12">
      <c r="A298" s="13"/>
      <c r="B298" s="226"/>
      <c r="C298" s="227"/>
      <c r="D298" s="219" t="s">
        <v>140</v>
      </c>
      <c r="E298" s="228" t="s">
        <v>75</v>
      </c>
      <c r="F298" s="229" t="s">
        <v>758</v>
      </c>
      <c r="G298" s="227"/>
      <c r="H298" s="230">
        <v>14.529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140</v>
      </c>
      <c r="AU298" s="236" t="s">
        <v>87</v>
      </c>
      <c r="AV298" s="13" t="s">
        <v>87</v>
      </c>
      <c r="AW298" s="13" t="s">
        <v>38</v>
      </c>
      <c r="AX298" s="13" t="s">
        <v>77</v>
      </c>
      <c r="AY298" s="236" t="s">
        <v>127</v>
      </c>
    </row>
    <row r="299" spans="1:51" s="13" customFormat="1" ht="12">
      <c r="A299" s="13"/>
      <c r="B299" s="226"/>
      <c r="C299" s="227"/>
      <c r="D299" s="219" t="s">
        <v>140</v>
      </c>
      <c r="E299" s="228" t="s">
        <v>75</v>
      </c>
      <c r="F299" s="229" t="s">
        <v>759</v>
      </c>
      <c r="G299" s="227"/>
      <c r="H299" s="230">
        <v>-0.642</v>
      </c>
      <c r="I299" s="231"/>
      <c r="J299" s="227"/>
      <c r="K299" s="227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140</v>
      </c>
      <c r="AU299" s="236" t="s">
        <v>87</v>
      </c>
      <c r="AV299" s="13" t="s">
        <v>87</v>
      </c>
      <c r="AW299" s="13" t="s">
        <v>38</v>
      </c>
      <c r="AX299" s="13" t="s">
        <v>77</v>
      </c>
      <c r="AY299" s="236" t="s">
        <v>127</v>
      </c>
    </row>
    <row r="300" spans="1:51" s="14" customFormat="1" ht="12">
      <c r="A300" s="14"/>
      <c r="B300" s="237"/>
      <c r="C300" s="238"/>
      <c r="D300" s="219" t="s">
        <v>140</v>
      </c>
      <c r="E300" s="239" t="s">
        <v>75</v>
      </c>
      <c r="F300" s="240" t="s">
        <v>143</v>
      </c>
      <c r="G300" s="238"/>
      <c r="H300" s="241">
        <v>13.887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7" t="s">
        <v>140</v>
      </c>
      <c r="AU300" s="247" t="s">
        <v>87</v>
      </c>
      <c r="AV300" s="14" t="s">
        <v>144</v>
      </c>
      <c r="AW300" s="14" t="s">
        <v>38</v>
      </c>
      <c r="AX300" s="14" t="s">
        <v>85</v>
      </c>
      <c r="AY300" s="247" t="s">
        <v>127</v>
      </c>
    </row>
    <row r="301" spans="1:65" s="2" customFormat="1" ht="16.5" customHeight="1">
      <c r="A301" s="40"/>
      <c r="B301" s="41"/>
      <c r="C301" s="206" t="s">
        <v>397</v>
      </c>
      <c r="D301" s="206" t="s">
        <v>129</v>
      </c>
      <c r="E301" s="207" t="s">
        <v>420</v>
      </c>
      <c r="F301" s="208" t="s">
        <v>421</v>
      </c>
      <c r="G301" s="209" t="s">
        <v>132</v>
      </c>
      <c r="H301" s="210">
        <v>47.635</v>
      </c>
      <c r="I301" s="211"/>
      <c r="J301" s="212">
        <f>ROUND(I301*H301,2)</f>
        <v>0</v>
      </c>
      <c r="K301" s="208" t="s">
        <v>133</v>
      </c>
      <c r="L301" s="46"/>
      <c r="M301" s="213" t="s">
        <v>75</v>
      </c>
      <c r="N301" s="214" t="s">
        <v>47</v>
      </c>
      <c r="O301" s="86"/>
      <c r="P301" s="215">
        <f>O301*H301</f>
        <v>0</v>
      </c>
      <c r="Q301" s="215">
        <v>0.00632</v>
      </c>
      <c r="R301" s="215">
        <f>Q301*H301</f>
        <v>0.30105319999999997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134</v>
      </c>
      <c r="AT301" s="217" t="s">
        <v>129</v>
      </c>
      <c r="AU301" s="217" t="s">
        <v>87</v>
      </c>
      <c r="AY301" s="19" t="s">
        <v>127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85</v>
      </c>
      <c r="BK301" s="218">
        <f>ROUND(I301*H301,2)</f>
        <v>0</v>
      </c>
      <c r="BL301" s="19" t="s">
        <v>134</v>
      </c>
      <c r="BM301" s="217" t="s">
        <v>760</v>
      </c>
    </row>
    <row r="302" spans="1:47" s="2" customFormat="1" ht="12">
      <c r="A302" s="40"/>
      <c r="B302" s="41"/>
      <c r="C302" s="42"/>
      <c r="D302" s="219" t="s">
        <v>136</v>
      </c>
      <c r="E302" s="42"/>
      <c r="F302" s="220" t="s">
        <v>423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136</v>
      </c>
      <c r="AU302" s="19" t="s">
        <v>87</v>
      </c>
    </row>
    <row r="303" spans="1:47" s="2" customFormat="1" ht="12">
      <c r="A303" s="40"/>
      <c r="B303" s="41"/>
      <c r="C303" s="42"/>
      <c r="D303" s="224" t="s">
        <v>138</v>
      </c>
      <c r="E303" s="42"/>
      <c r="F303" s="225" t="s">
        <v>424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138</v>
      </c>
      <c r="AU303" s="19" t="s">
        <v>87</v>
      </c>
    </row>
    <row r="304" spans="1:51" s="13" customFormat="1" ht="12">
      <c r="A304" s="13"/>
      <c r="B304" s="226"/>
      <c r="C304" s="227"/>
      <c r="D304" s="219" t="s">
        <v>140</v>
      </c>
      <c r="E304" s="228" t="s">
        <v>75</v>
      </c>
      <c r="F304" s="229" t="s">
        <v>761</v>
      </c>
      <c r="G304" s="227"/>
      <c r="H304" s="230">
        <v>47.635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6" t="s">
        <v>140</v>
      </c>
      <c r="AU304" s="236" t="s">
        <v>87</v>
      </c>
      <c r="AV304" s="13" t="s">
        <v>87</v>
      </c>
      <c r="AW304" s="13" t="s">
        <v>38</v>
      </c>
      <c r="AX304" s="13" t="s">
        <v>77</v>
      </c>
      <c r="AY304" s="236" t="s">
        <v>127</v>
      </c>
    </row>
    <row r="305" spans="1:51" s="16" customFormat="1" ht="12">
      <c r="A305" s="16"/>
      <c r="B305" s="258"/>
      <c r="C305" s="259"/>
      <c r="D305" s="219" t="s">
        <v>140</v>
      </c>
      <c r="E305" s="260" t="s">
        <v>75</v>
      </c>
      <c r="F305" s="261" t="s">
        <v>305</v>
      </c>
      <c r="G305" s="259"/>
      <c r="H305" s="262">
        <v>47.635</v>
      </c>
      <c r="I305" s="263"/>
      <c r="J305" s="259"/>
      <c r="K305" s="259"/>
      <c r="L305" s="264"/>
      <c r="M305" s="265"/>
      <c r="N305" s="266"/>
      <c r="O305" s="266"/>
      <c r="P305" s="266"/>
      <c r="Q305" s="266"/>
      <c r="R305" s="266"/>
      <c r="S305" s="266"/>
      <c r="T305" s="267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68" t="s">
        <v>140</v>
      </c>
      <c r="AU305" s="268" t="s">
        <v>87</v>
      </c>
      <c r="AV305" s="16" t="s">
        <v>134</v>
      </c>
      <c r="AW305" s="16" t="s">
        <v>38</v>
      </c>
      <c r="AX305" s="16" t="s">
        <v>85</v>
      </c>
      <c r="AY305" s="268" t="s">
        <v>127</v>
      </c>
    </row>
    <row r="306" spans="1:63" s="12" customFormat="1" ht="22.8" customHeight="1">
      <c r="A306" s="12"/>
      <c r="B306" s="190"/>
      <c r="C306" s="191"/>
      <c r="D306" s="192" t="s">
        <v>76</v>
      </c>
      <c r="E306" s="204" t="s">
        <v>163</v>
      </c>
      <c r="F306" s="204" t="s">
        <v>426</v>
      </c>
      <c r="G306" s="191"/>
      <c r="H306" s="191"/>
      <c r="I306" s="194"/>
      <c r="J306" s="205">
        <f>BK306</f>
        <v>0</v>
      </c>
      <c r="K306" s="191"/>
      <c r="L306" s="196"/>
      <c r="M306" s="197"/>
      <c r="N306" s="198"/>
      <c r="O306" s="198"/>
      <c r="P306" s="199">
        <f>SUM(P307:P334)</f>
        <v>0</v>
      </c>
      <c r="Q306" s="198"/>
      <c r="R306" s="199">
        <f>SUM(R307:R334)</f>
        <v>0</v>
      </c>
      <c r="S306" s="198"/>
      <c r="T306" s="200">
        <f>SUM(T307:T334)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1" t="s">
        <v>85</v>
      </c>
      <c r="AT306" s="202" t="s">
        <v>76</v>
      </c>
      <c r="AU306" s="202" t="s">
        <v>85</v>
      </c>
      <c r="AY306" s="201" t="s">
        <v>127</v>
      </c>
      <c r="BK306" s="203">
        <f>SUM(BK307:BK334)</f>
        <v>0</v>
      </c>
    </row>
    <row r="307" spans="1:65" s="2" customFormat="1" ht="16.5" customHeight="1">
      <c r="A307" s="40"/>
      <c r="B307" s="41"/>
      <c r="C307" s="206" t="s">
        <v>404</v>
      </c>
      <c r="D307" s="206" t="s">
        <v>129</v>
      </c>
      <c r="E307" s="207" t="s">
        <v>762</v>
      </c>
      <c r="F307" s="208" t="s">
        <v>763</v>
      </c>
      <c r="G307" s="209" t="s">
        <v>132</v>
      </c>
      <c r="H307" s="210">
        <v>62.5</v>
      </c>
      <c r="I307" s="211"/>
      <c r="J307" s="212">
        <f>ROUND(I307*H307,2)</f>
        <v>0</v>
      </c>
      <c r="K307" s="208" t="s">
        <v>133</v>
      </c>
      <c r="L307" s="46"/>
      <c r="M307" s="213" t="s">
        <v>75</v>
      </c>
      <c r="N307" s="214" t="s">
        <v>47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134</v>
      </c>
      <c r="AT307" s="217" t="s">
        <v>129</v>
      </c>
      <c r="AU307" s="217" t="s">
        <v>87</v>
      </c>
      <c r="AY307" s="19" t="s">
        <v>127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85</v>
      </c>
      <c r="BK307" s="218">
        <f>ROUND(I307*H307,2)</f>
        <v>0</v>
      </c>
      <c r="BL307" s="19" t="s">
        <v>134</v>
      </c>
      <c r="BM307" s="217" t="s">
        <v>764</v>
      </c>
    </row>
    <row r="308" spans="1:47" s="2" customFormat="1" ht="12">
      <c r="A308" s="40"/>
      <c r="B308" s="41"/>
      <c r="C308" s="42"/>
      <c r="D308" s="219" t="s">
        <v>136</v>
      </c>
      <c r="E308" s="42"/>
      <c r="F308" s="220" t="s">
        <v>765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136</v>
      </c>
      <c r="AU308" s="19" t="s">
        <v>87</v>
      </c>
    </row>
    <row r="309" spans="1:47" s="2" customFormat="1" ht="12">
      <c r="A309" s="40"/>
      <c r="B309" s="41"/>
      <c r="C309" s="42"/>
      <c r="D309" s="224" t="s">
        <v>138</v>
      </c>
      <c r="E309" s="42"/>
      <c r="F309" s="225" t="s">
        <v>766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138</v>
      </c>
      <c r="AU309" s="19" t="s">
        <v>87</v>
      </c>
    </row>
    <row r="310" spans="1:51" s="13" customFormat="1" ht="12">
      <c r="A310" s="13"/>
      <c r="B310" s="226"/>
      <c r="C310" s="227"/>
      <c r="D310" s="219" t="s">
        <v>140</v>
      </c>
      <c r="E310" s="228" t="s">
        <v>75</v>
      </c>
      <c r="F310" s="229" t="s">
        <v>666</v>
      </c>
      <c r="G310" s="227"/>
      <c r="H310" s="230">
        <v>62.5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140</v>
      </c>
      <c r="AU310" s="236" t="s">
        <v>87</v>
      </c>
      <c r="AV310" s="13" t="s">
        <v>87</v>
      </c>
      <c r="AW310" s="13" t="s">
        <v>38</v>
      </c>
      <c r="AX310" s="13" t="s">
        <v>85</v>
      </c>
      <c r="AY310" s="236" t="s">
        <v>127</v>
      </c>
    </row>
    <row r="311" spans="1:65" s="2" customFormat="1" ht="16.5" customHeight="1">
      <c r="A311" s="40"/>
      <c r="B311" s="41"/>
      <c r="C311" s="206" t="s">
        <v>411</v>
      </c>
      <c r="D311" s="206" t="s">
        <v>129</v>
      </c>
      <c r="E311" s="207" t="s">
        <v>767</v>
      </c>
      <c r="F311" s="208" t="s">
        <v>768</v>
      </c>
      <c r="G311" s="209" t="s">
        <v>132</v>
      </c>
      <c r="H311" s="210">
        <v>62.5</v>
      </c>
      <c r="I311" s="211"/>
      <c r="J311" s="212">
        <f>ROUND(I311*H311,2)</f>
        <v>0</v>
      </c>
      <c r="K311" s="208" t="s">
        <v>133</v>
      </c>
      <c r="L311" s="46"/>
      <c r="M311" s="213" t="s">
        <v>75</v>
      </c>
      <c r="N311" s="214" t="s">
        <v>47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134</v>
      </c>
      <c r="AT311" s="217" t="s">
        <v>129</v>
      </c>
      <c r="AU311" s="217" t="s">
        <v>87</v>
      </c>
      <c r="AY311" s="19" t="s">
        <v>127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85</v>
      </c>
      <c r="BK311" s="218">
        <f>ROUND(I311*H311,2)</f>
        <v>0</v>
      </c>
      <c r="BL311" s="19" t="s">
        <v>134</v>
      </c>
      <c r="BM311" s="217" t="s">
        <v>769</v>
      </c>
    </row>
    <row r="312" spans="1:47" s="2" customFormat="1" ht="12">
      <c r="A312" s="40"/>
      <c r="B312" s="41"/>
      <c r="C312" s="42"/>
      <c r="D312" s="219" t="s">
        <v>136</v>
      </c>
      <c r="E312" s="42"/>
      <c r="F312" s="220" t="s">
        <v>770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136</v>
      </c>
      <c r="AU312" s="19" t="s">
        <v>87</v>
      </c>
    </row>
    <row r="313" spans="1:47" s="2" customFormat="1" ht="12">
      <c r="A313" s="40"/>
      <c r="B313" s="41"/>
      <c r="C313" s="42"/>
      <c r="D313" s="224" t="s">
        <v>138</v>
      </c>
      <c r="E313" s="42"/>
      <c r="F313" s="225" t="s">
        <v>771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138</v>
      </c>
      <c r="AU313" s="19" t="s">
        <v>87</v>
      </c>
    </row>
    <row r="314" spans="1:51" s="13" customFormat="1" ht="12">
      <c r="A314" s="13"/>
      <c r="B314" s="226"/>
      <c r="C314" s="227"/>
      <c r="D314" s="219" t="s">
        <v>140</v>
      </c>
      <c r="E314" s="228" t="s">
        <v>75</v>
      </c>
      <c r="F314" s="229" t="s">
        <v>666</v>
      </c>
      <c r="G314" s="227"/>
      <c r="H314" s="230">
        <v>62.5</v>
      </c>
      <c r="I314" s="231"/>
      <c r="J314" s="227"/>
      <c r="K314" s="227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140</v>
      </c>
      <c r="AU314" s="236" t="s">
        <v>87</v>
      </c>
      <c r="AV314" s="13" t="s">
        <v>87</v>
      </c>
      <c r="AW314" s="13" t="s">
        <v>38</v>
      </c>
      <c r="AX314" s="13" t="s">
        <v>85</v>
      </c>
      <c r="AY314" s="236" t="s">
        <v>127</v>
      </c>
    </row>
    <row r="315" spans="1:65" s="2" customFormat="1" ht="16.5" customHeight="1">
      <c r="A315" s="40"/>
      <c r="B315" s="41"/>
      <c r="C315" s="206" t="s">
        <v>419</v>
      </c>
      <c r="D315" s="206" t="s">
        <v>129</v>
      </c>
      <c r="E315" s="207" t="s">
        <v>428</v>
      </c>
      <c r="F315" s="208" t="s">
        <v>429</v>
      </c>
      <c r="G315" s="209" t="s">
        <v>132</v>
      </c>
      <c r="H315" s="210">
        <v>89.84</v>
      </c>
      <c r="I315" s="211"/>
      <c r="J315" s="212">
        <f>ROUND(I315*H315,2)</f>
        <v>0</v>
      </c>
      <c r="K315" s="208" t="s">
        <v>133</v>
      </c>
      <c r="L315" s="46"/>
      <c r="M315" s="213" t="s">
        <v>75</v>
      </c>
      <c r="N315" s="214" t="s">
        <v>47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134</v>
      </c>
      <c r="AT315" s="217" t="s">
        <v>129</v>
      </c>
      <c r="AU315" s="217" t="s">
        <v>87</v>
      </c>
      <c r="AY315" s="19" t="s">
        <v>127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85</v>
      </c>
      <c r="BK315" s="218">
        <f>ROUND(I315*H315,2)</f>
        <v>0</v>
      </c>
      <c r="BL315" s="19" t="s">
        <v>134</v>
      </c>
      <c r="BM315" s="217" t="s">
        <v>772</v>
      </c>
    </row>
    <row r="316" spans="1:47" s="2" customFormat="1" ht="12">
      <c r="A316" s="40"/>
      <c r="B316" s="41"/>
      <c r="C316" s="42"/>
      <c r="D316" s="219" t="s">
        <v>136</v>
      </c>
      <c r="E316" s="42"/>
      <c r="F316" s="220" t="s">
        <v>431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136</v>
      </c>
      <c r="AU316" s="19" t="s">
        <v>87</v>
      </c>
    </row>
    <row r="317" spans="1:47" s="2" customFormat="1" ht="12">
      <c r="A317" s="40"/>
      <c r="B317" s="41"/>
      <c r="C317" s="42"/>
      <c r="D317" s="224" t="s">
        <v>138</v>
      </c>
      <c r="E317" s="42"/>
      <c r="F317" s="225" t="s">
        <v>432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138</v>
      </c>
      <c r="AU317" s="19" t="s">
        <v>87</v>
      </c>
    </row>
    <row r="318" spans="1:51" s="13" customFormat="1" ht="12">
      <c r="A318" s="13"/>
      <c r="B318" s="226"/>
      <c r="C318" s="227"/>
      <c r="D318" s="219" t="s">
        <v>140</v>
      </c>
      <c r="E318" s="228" t="s">
        <v>75</v>
      </c>
      <c r="F318" s="229" t="s">
        <v>660</v>
      </c>
      <c r="G318" s="227"/>
      <c r="H318" s="230">
        <v>89.84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6" t="s">
        <v>140</v>
      </c>
      <c r="AU318" s="236" t="s">
        <v>87</v>
      </c>
      <c r="AV318" s="13" t="s">
        <v>87</v>
      </c>
      <c r="AW318" s="13" t="s">
        <v>38</v>
      </c>
      <c r="AX318" s="13" t="s">
        <v>85</v>
      </c>
      <c r="AY318" s="236" t="s">
        <v>127</v>
      </c>
    </row>
    <row r="319" spans="1:65" s="2" customFormat="1" ht="16.5" customHeight="1">
      <c r="A319" s="40"/>
      <c r="B319" s="41"/>
      <c r="C319" s="206" t="s">
        <v>427</v>
      </c>
      <c r="D319" s="206" t="s">
        <v>129</v>
      </c>
      <c r="E319" s="207" t="s">
        <v>440</v>
      </c>
      <c r="F319" s="208" t="s">
        <v>441</v>
      </c>
      <c r="G319" s="209" t="s">
        <v>132</v>
      </c>
      <c r="H319" s="210">
        <v>89.84</v>
      </c>
      <c r="I319" s="211"/>
      <c r="J319" s="212">
        <f>ROUND(I319*H319,2)</f>
        <v>0</v>
      </c>
      <c r="K319" s="208" t="s">
        <v>133</v>
      </c>
      <c r="L319" s="46"/>
      <c r="M319" s="213" t="s">
        <v>75</v>
      </c>
      <c r="N319" s="214" t="s">
        <v>47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134</v>
      </c>
      <c r="AT319" s="217" t="s">
        <v>129</v>
      </c>
      <c r="AU319" s="217" t="s">
        <v>87</v>
      </c>
      <c r="AY319" s="19" t="s">
        <v>127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85</v>
      </c>
      <c r="BK319" s="218">
        <f>ROUND(I319*H319,2)</f>
        <v>0</v>
      </c>
      <c r="BL319" s="19" t="s">
        <v>134</v>
      </c>
      <c r="BM319" s="217" t="s">
        <v>773</v>
      </c>
    </row>
    <row r="320" spans="1:47" s="2" customFormat="1" ht="12">
      <c r="A320" s="40"/>
      <c r="B320" s="41"/>
      <c r="C320" s="42"/>
      <c r="D320" s="219" t="s">
        <v>136</v>
      </c>
      <c r="E320" s="42"/>
      <c r="F320" s="220" t="s">
        <v>443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136</v>
      </c>
      <c r="AU320" s="19" t="s">
        <v>87</v>
      </c>
    </row>
    <row r="321" spans="1:47" s="2" customFormat="1" ht="12">
      <c r="A321" s="40"/>
      <c r="B321" s="41"/>
      <c r="C321" s="42"/>
      <c r="D321" s="224" t="s">
        <v>138</v>
      </c>
      <c r="E321" s="42"/>
      <c r="F321" s="225" t="s">
        <v>444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138</v>
      </c>
      <c r="AU321" s="19" t="s">
        <v>87</v>
      </c>
    </row>
    <row r="322" spans="1:51" s="13" customFormat="1" ht="12">
      <c r="A322" s="13"/>
      <c r="B322" s="226"/>
      <c r="C322" s="227"/>
      <c r="D322" s="219" t="s">
        <v>140</v>
      </c>
      <c r="E322" s="228" t="s">
        <v>75</v>
      </c>
      <c r="F322" s="229" t="s">
        <v>660</v>
      </c>
      <c r="G322" s="227"/>
      <c r="H322" s="230">
        <v>89.84</v>
      </c>
      <c r="I322" s="231"/>
      <c r="J322" s="227"/>
      <c r="K322" s="227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140</v>
      </c>
      <c r="AU322" s="236" t="s">
        <v>87</v>
      </c>
      <c r="AV322" s="13" t="s">
        <v>87</v>
      </c>
      <c r="AW322" s="13" t="s">
        <v>38</v>
      </c>
      <c r="AX322" s="13" t="s">
        <v>85</v>
      </c>
      <c r="AY322" s="236" t="s">
        <v>127</v>
      </c>
    </row>
    <row r="323" spans="1:65" s="2" customFormat="1" ht="16.5" customHeight="1">
      <c r="A323" s="40"/>
      <c r="B323" s="41"/>
      <c r="C323" s="206" t="s">
        <v>433</v>
      </c>
      <c r="D323" s="206" t="s">
        <v>129</v>
      </c>
      <c r="E323" s="207" t="s">
        <v>446</v>
      </c>
      <c r="F323" s="208" t="s">
        <v>447</v>
      </c>
      <c r="G323" s="209" t="s">
        <v>132</v>
      </c>
      <c r="H323" s="210">
        <v>187.96</v>
      </c>
      <c r="I323" s="211"/>
      <c r="J323" s="212">
        <f>ROUND(I323*H323,2)</f>
        <v>0</v>
      </c>
      <c r="K323" s="208" t="s">
        <v>133</v>
      </c>
      <c r="L323" s="46"/>
      <c r="M323" s="213" t="s">
        <v>75</v>
      </c>
      <c r="N323" s="214" t="s">
        <v>47</v>
      </c>
      <c r="O323" s="86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134</v>
      </c>
      <c r="AT323" s="217" t="s">
        <v>129</v>
      </c>
      <c r="AU323" s="217" t="s">
        <v>87</v>
      </c>
      <c r="AY323" s="19" t="s">
        <v>127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85</v>
      </c>
      <c r="BK323" s="218">
        <f>ROUND(I323*H323,2)</f>
        <v>0</v>
      </c>
      <c r="BL323" s="19" t="s">
        <v>134</v>
      </c>
      <c r="BM323" s="217" t="s">
        <v>774</v>
      </c>
    </row>
    <row r="324" spans="1:47" s="2" customFormat="1" ht="12">
      <c r="A324" s="40"/>
      <c r="B324" s="41"/>
      <c r="C324" s="42"/>
      <c r="D324" s="219" t="s">
        <v>136</v>
      </c>
      <c r="E324" s="42"/>
      <c r="F324" s="220" t="s">
        <v>449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136</v>
      </c>
      <c r="AU324" s="19" t="s">
        <v>87</v>
      </c>
    </row>
    <row r="325" spans="1:47" s="2" customFormat="1" ht="12">
      <c r="A325" s="40"/>
      <c r="B325" s="41"/>
      <c r="C325" s="42"/>
      <c r="D325" s="224" t="s">
        <v>138</v>
      </c>
      <c r="E325" s="42"/>
      <c r="F325" s="225" t="s">
        <v>450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138</v>
      </c>
      <c r="AU325" s="19" t="s">
        <v>87</v>
      </c>
    </row>
    <row r="326" spans="1:51" s="13" customFormat="1" ht="12">
      <c r="A326" s="13"/>
      <c r="B326" s="226"/>
      <c r="C326" s="227"/>
      <c r="D326" s="219" t="s">
        <v>140</v>
      </c>
      <c r="E326" s="228" t="s">
        <v>75</v>
      </c>
      <c r="F326" s="229" t="s">
        <v>668</v>
      </c>
      <c r="G326" s="227"/>
      <c r="H326" s="230">
        <v>187.96</v>
      </c>
      <c r="I326" s="231"/>
      <c r="J326" s="227"/>
      <c r="K326" s="227"/>
      <c r="L326" s="232"/>
      <c r="M326" s="233"/>
      <c r="N326" s="234"/>
      <c r="O326" s="234"/>
      <c r="P326" s="234"/>
      <c r="Q326" s="234"/>
      <c r="R326" s="234"/>
      <c r="S326" s="234"/>
      <c r="T326" s="23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6" t="s">
        <v>140</v>
      </c>
      <c r="AU326" s="236" t="s">
        <v>87</v>
      </c>
      <c r="AV326" s="13" t="s">
        <v>87</v>
      </c>
      <c r="AW326" s="13" t="s">
        <v>38</v>
      </c>
      <c r="AX326" s="13" t="s">
        <v>85</v>
      </c>
      <c r="AY326" s="236" t="s">
        <v>127</v>
      </c>
    </row>
    <row r="327" spans="1:65" s="2" customFormat="1" ht="21.75" customHeight="1">
      <c r="A327" s="40"/>
      <c r="B327" s="41"/>
      <c r="C327" s="206" t="s">
        <v>439</v>
      </c>
      <c r="D327" s="206" t="s">
        <v>129</v>
      </c>
      <c r="E327" s="207" t="s">
        <v>453</v>
      </c>
      <c r="F327" s="208" t="s">
        <v>454</v>
      </c>
      <c r="G327" s="209" t="s">
        <v>132</v>
      </c>
      <c r="H327" s="210">
        <v>187.96</v>
      </c>
      <c r="I327" s="211"/>
      <c r="J327" s="212">
        <f>ROUND(I327*H327,2)</f>
        <v>0</v>
      </c>
      <c r="K327" s="208" t="s">
        <v>133</v>
      </c>
      <c r="L327" s="46"/>
      <c r="M327" s="213" t="s">
        <v>75</v>
      </c>
      <c r="N327" s="214" t="s">
        <v>47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134</v>
      </c>
      <c r="AT327" s="217" t="s">
        <v>129</v>
      </c>
      <c r="AU327" s="217" t="s">
        <v>87</v>
      </c>
      <c r="AY327" s="19" t="s">
        <v>127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85</v>
      </c>
      <c r="BK327" s="218">
        <f>ROUND(I327*H327,2)</f>
        <v>0</v>
      </c>
      <c r="BL327" s="19" t="s">
        <v>134</v>
      </c>
      <c r="BM327" s="217" t="s">
        <v>775</v>
      </c>
    </row>
    <row r="328" spans="1:47" s="2" customFormat="1" ht="12">
      <c r="A328" s="40"/>
      <c r="B328" s="41"/>
      <c r="C328" s="42"/>
      <c r="D328" s="219" t="s">
        <v>136</v>
      </c>
      <c r="E328" s="42"/>
      <c r="F328" s="220" t="s">
        <v>456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136</v>
      </c>
      <c r="AU328" s="19" t="s">
        <v>87</v>
      </c>
    </row>
    <row r="329" spans="1:47" s="2" customFormat="1" ht="12">
      <c r="A329" s="40"/>
      <c r="B329" s="41"/>
      <c r="C329" s="42"/>
      <c r="D329" s="224" t="s">
        <v>138</v>
      </c>
      <c r="E329" s="42"/>
      <c r="F329" s="225" t="s">
        <v>457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138</v>
      </c>
      <c r="AU329" s="19" t="s">
        <v>87</v>
      </c>
    </row>
    <row r="330" spans="1:51" s="13" customFormat="1" ht="12">
      <c r="A330" s="13"/>
      <c r="B330" s="226"/>
      <c r="C330" s="227"/>
      <c r="D330" s="219" t="s">
        <v>140</v>
      </c>
      <c r="E330" s="228" t="s">
        <v>75</v>
      </c>
      <c r="F330" s="229" t="s">
        <v>668</v>
      </c>
      <c r="G330" s="227"/>
      <c r="H330" s="230">
        <v>187.96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6" t="s">
        <v>140</v>
      </c>
      <c r="AU330" s="236" t="s">
        <v>87</v>
      </c>
      <c r="AV330" s="13" t="s">
        <v>87</v>
      </c>
      <c r="AW330" s="13" t="s">
        <v>38</v>
      </c>
      <c r="AX330" s="13" t="s">
        <v>85</v>
      </c>
      <c r="AY330" s="236" t="s">
        <v>127</v>
      </c>
    </row>
    <row r="331" spans="1:65" s="2" customFormat="1" ht="16.5" customHeight="1">
      <c r="A331" s="40"/>
      <c r="B331" s="41"/>
      <c r="C331" s="206" t="s">
        <v>445</v>
      </c>
      <c r="D331" s="206" t="s">
        <v>129</v>
      </c>
      <c r="E331" s="207" t="s">
        <v>465</v>
      </c>
      <c r="F331" s="208" t="s">
        <v>466</v>
      </c>
      <c r="G331" s="209" t="s">
        <v>132</v>
      </c>
      <c r="H331" s="210">
        <v>89.84</v>
      </c>
      <c r="I331" s="211"/>
      <c r="J331" s="212">
        <f>ROUND(I331*H331,2)</f>
        <v>0</v>
      </c>
      <c r="K331" s="208" t="s">
        <v>133</v>
      </c>
      <c r="L331" s="46"/>
      <c r="M331" s="213" t="s">
        <v>75</v>
      </c>
      <c r="N331" s="214" t="s">
        <v>47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134</v>
      </c>
      <c r="AT331" s="217" t="s">
        <v>129</v>
      </c>
      <c r="AU331" s="217" t="s">
        <v>87</v>
      </c>
      <c r="AY331" s="19" t="s">
        <v>127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85</v>
      </c>
      <c r="BK331" s="218">
        <f>ROUND(I331*H331,2)</f>
        <v>0</v>
      </c>
      <c r="BL331" s="19" t="s">
        <v>134</v>
      </c>
      <c r="BM331" s="217" t="s">
        <v>776</v>
      </c>
    </row>
    <row r="332" spans="1:47" s="2" customFormat="1" ht="12">
      <c r="A332" s="40"/>
      <c r="B332" s="41"/>
      <c r="C332" s="42"/>
      <c r="D332" s="219" t="s">
        <v>136</v>
      </c>
      <c r="E332" s="42"/>
      <c r="F332" s="220" t="s">
        <v>468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136</v>
      </c>
      <c r="AU332" s="19" t="s">
        <v>87</v>
      </c>
    </row>
    <row r="333" spans="1:47" s="2" customFormat="1" ht="12">
      <c r="A333" s="40"/>
      <c r="B333" s="41"/>
      <c r="C333" s="42"/>
      <c r="D333" s="224" t="s">
        <v>138</v>
      </c>
      <c r="E333" s="42"/>
      <c r="F333" s="225" t="s">
        <v>469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138</v>
      </c>
      <c r="AU333" s="19" t="s">
        <v>87</v>
      </c>
    </row>
    <row r="334" spans="1:51" s="13" customFormat="1" ht="12">
      <c r="A334" s="13"/>
      <c r="B334" s="226"/>
      <c r="C334" s="227"/>
      <c r="D334" s="219" t="s">
        <v>140</v>
      </c>
      <c r="E334" s="228" t="s">
        <v>75</v>
      </c>
      <c r="F334" s="229" t="s">
        <v>660</v>
      </c>
      <c r="G334" s="227"/>
      <c r="H334" s="230">
        <v>89.84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6" t="s">
        <v>140</v>
      </c>
      <c r="AU334" s="236" t="s">
        <v>87</v>
      </c>
      <c r="AV334" s="13" t="s">
        <v>87</v>
      </c>
      <c r="AW334" s="13" t="s">
        <v>38</v>
      </c>
      <c r="AX334" s="13" t="s">
        <v>85</v>
      </c>
      <c r="AY334" s="236" t="s">
        <v>127</v>
      </c>
    </row>
    <row r="335" spans="1:63" s="12" customFormat="1" ht="22.8" customHeight="1">
      <c r="A335" s="12"/>
      <c r="B335" s="190"/>
      <c r="C335" s="191"/>
      <c r="D335" s="192" t="s">
        <v>76</v>
      </c>
      <c r="E335" s="204" t="s">
        <v>183</v>
      </c>
      <c r="F335" s="204" t="s">
        <v>482</v>
      </c>
      <c r="G335" s="191"/>
      <c r="H335" s="191"/>
      <c r="I335" s="194"/>
      <c r="J335" s="205">
        <f>BK335</f>
        <v>0</v>
      </c>
      <c r="K335" s="191"/>
      <c r="L335" s="196"/>
      <c r="M335" s="197"/>
      <c r="N335" s="198"/>
      <c r="O335" s="198"/>
      <c r="P335" s="199">
        <f>SUM(P336:P368)</f>
        <v>0</v>
      </c>
      <c r="Q335" s="198"/>
      <c r="R335" s="199">
        <f>SUM(R336:R368)</f>
        <v>5.620143</v>
      </c>
      <c r="S335" s="198"/>
      <c r="T335" s="200">
        <f>SUM(T336:T368)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1" t="s">
        <v>85</v>
      </c>
      <c r="AT335" s="202" t="s">
        <v>76</v>
      </c>
      <c r="AU335" s="202" t="s">
        <v>85</v>
      </c>
      <c r="AY335" s="201" t="s">
        <v>127</v>
      </c>
      <c r="BK335" s="203">
        <f>SUM(BK336:BK368)</f>
        <v>0</v>
      </c>
    </row>
    <row r="336" spans="1:65" s="2" customFormat="1" ht="21.75" customHeight="1">
      <c r="A336" s="40"/>
      <c r="B336" s="41"/>
      <c r="C336" s="206" t="s">
        <v>452</v>
      </c>
      <c r="D336" s="206" t="s">
        <v>129</v>
      </c>
      <c r="E336" s="207" t="s">
        <v>484</v>
      </c>
      <c r="F336" s="208" t="s">
        <v>485</v>
      </c>
      <c r="G336" s="209" t="s">
        <v>171</v>
      </c>
      <c r="H336" s="210">
        <v>120.9</v>
      </c>
      <c r="I336" s="211"/>
      <c r="J336" s="212">
        <f>ROUND(I336*H336,2)</f>
        <v>0</v>
      </c>
      <c r="K336" s="208" t="s">
        <v>133</v>
      </c>
      <c r="L336" s="46"/>
      <c r="M336" s="213" t="s">
        <v>75</v>
      </c>
      <c r="N336" s="214" t="s">
        <v>47</v>
      </c>
      <c r="O336" s="86"/>
      <c r="P336" s="215">
        <f>O336*H336</f>
        <v>0</v>
      </c>
      <c r="Q336" s="215">
        <v>3E-05</v>
      </c>
      <c r="R336" s="215">
        <f>Q336*H336</f>
        <v>0.0036270000000000004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134</v>
      </c>
      <c r="AT336" s="217" t="s">
        <v>129</v>
      </c>
      <c r="AU336" s="217" t="s">
        <v>87</v>
      </c>
      <c r="AY336" s="19" t="s">
        <v>127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85</v>
      </c>
      <c r="BK336" s="218">
        <f>ROUND(I336*H336,2)</f>
        <v>0</v>
      </c>
      <c r="BL336" s="19" t="s">
        <v>134</v>
      </c>
      <c r="BM336" s="217" t="s">
        <v>777</v>
      </c>
    </row>
    <row r="337" spans="1:47" s="2" customFormat="1" ht="12">
      <c r="A337" s="40"/>
      <c r="B337" s="41"/>
      <c r="C337" s="42"/>
      <c r="D337" s="219" t="s">
        <v>136</v>
      </c>
      <c r="E337" s="42"/>
      <c r="F337" s="220" t="s">
        <v>487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136</v>
      </c>
      <c r="AU337" s="19" t="s">
        <v>87</v>
      </c>
    </row>
    <row r="338" spans="1:47" s="2" customFormat="1" ht="12">
      <c r="A338" s="40"/>
      <c r="B338" s="41"/>
      <c r="C338" s="42"/>
      <c r="D338" s="224" t="s">
        <v>138</v>
      </c>
      <c r="E338" s="42"/>
      <c r="F338" s="225" t="s">
        <v>488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138</v>
      </c>
      <c r="AU338" s="19" t="s">
        <v>87</v>
      </c>
    </row>
    <row r="339" spans="1:65" s="2" customFormat="1" ht="16.5" customHeight="1">
      <c r="A339" s="40"/>
      <c r="B339" s="41"/>
      <c r="C339" s="269" t="s">
        <v>458</v>
      </c>
      <c r="D339" s="269" t="s">
        <v>308</v>
      </c>
      <c r="E339" s="270" t="s">
        <v>490</v>
      </c>
      <c r="F339" s="271" t="s">
        <v>491</v>
      </c>
      <c r="G339" s="272" t="s">
        <v>171</v>
      </c>
      <c r="H339" s="273">
        <v>122.714</v>
      </c>
      <c r="I339" s="274"/>
      <c r="J339" s="275">
        <f>ROUND(I339*H339,2)</f>
        <v>0</v>
      </c>
      <c r="K339" s="271" t="s">
        <v>133</v>
      </c>
      <c r="L339" s="276"/>
      <c r="M339" s="277" t="s">
        <v>75</v>
      </c>
      <c r="N339" s="278" t="s">
        <v>47</v>
      </c>
      <c r="O339" s="86"/>
      <c r="P339" s="215">
        <f>O339*H339</f>
        <v>0</v>
      </c>
      <c r="Q339" s="215">
        <v>0.024</v>
      </c>
      <c r="R339" s="215">
        <f>Q339*H339</f>
        <v>2.945136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183</v>
      </c>
      <c r="AT339" s="217" t="s">
        <v>308</v>
      </c>
      <c r="AU339" s="217" t="s">
        <v>87</v>
      </c>
      <c r="AY339" s="19" t="s">
        <v>127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85</v>
      </c>
      <c r="BK339" s="218">
        <f>ROUND(I339*H339,2)</f>
        <v>0</v>
      </c>
      <c r="BL339" s="19" t="s">
        <v>134</v>
      </c>
      <c r="BM339" s="217" t="s">
        <v>778</v>
      </c>
    </row>
    <row r="340" spans="1:47" s="2" customFormat="1" ht="12">
      <c r="A340" s="40"/>
      <c r="B340" s="41"/>
      <c r="C340" s="42"/>
      <c r="D340" s="219" t="s">
        <v>136</v>
      </c>
      <c r="E340" s="42"/>
      <c r="F340" s="220" t="s">
        <v>491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136</v>
      </c>
      <c r="AU340" s="19" t="s">
        <v>87</v>
      </c>
    </row>
    <row r="341" spans="1:51" s="13" customFormat="1" ht="12">
      <c r="A341" s="13"/>
      <c r="B341" s="226"/>
      <c r="C341" s="227"/>
      <c r="D341" s="219" t="s">
        <v>140</v>
      </c>
      <c r="E341" s="227"/>
      <c r="F341" s="229" t="s">
        <v>779</v>
      </c>
      <c r="G341" s="227"/>
      <c r="H341" s="230">
        <v>122.714</v>
      </c>
      <c r="I341" s="231"/>
      <c r="J341" s="227"/>
      <c r="K341" s="227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140</v>
      </c>
      <c r="AU341" s="236" t="s">
        <v>87</v>
      </c>
      <c r="AV341" s="13" t="s">
        <v>87</v>
      </c>
      <c r="AW341" s="13" t="s">
        <v>4</v>
      </c>
      <c r="AX341" s="13" t="s">
        <v>85</v>
      </c>
      <c r="AY341" s="236" t="s">
        <v>127</v>
      </c>
    </row>
    <row r="342" spans="1:65" s="2" customFormat="1" ht="16.5" customHeight="1">
      <c r="A342" s="40"/>
      <c r="B342" s="41"/>
      <c r="C342" s="206" t="s">
        <v>464</v>
      </c>
      <c r="D342" s="206" t="s">
        <v>129</v>
      </c>
      <c r="E342" s="207" t="s">
        <v>495</v>
      </c>
      <c r="F342" s="208" t="s">
        <v>496</v>
      </c>
      <c r="G342" s="209" t="s">
        <v>171</v>
      </c>
      <c r="H342" s="210">
        <v>8</v>
      </c>
      <c r="I342" s="211"/>
      <c r="J342" s="212">
        <f>ROUND(I342*H342,2)</f>
        <v>0</v>
      </c>
      <c r="K342" s="208" t="s">
        <v>133</v>
      </c>
      <c r="L342" s="46"/>
      <c r="M342" s="213" t="s">
        <v>75</v>
      </c>
      <c r="N342" s="214" t="s">
        <v>47</v>
      </c>
      <c r="O342" s="86"/>
      <c r="P342" s="215">
        <f>O342*H342</f>
        <v>0</v>
      </c>
      <c r="Q342" s="215">
        <v>0.00276</v>
      </c>
      <c r="R342" s="215">
        <f>Q342*H342</f>
        <v>0.02208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134</v>
      </c>
      <c r="AT342" s="217" t="s">
        <v>129</v>
      </c>
      <c r="AU342" s="217" t="s">
        <v>87</v>
      </c>
      <c r="AY342" s="19" t="s">
        <v>127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85</v>
      </c>
      <c r="BK342" s="218">
        <f>ROUND(I342*H342,2)</f>
        <v>0</v>
      </c>
      <c r="BL342" s="19" t="s">
        <v>134</v>
      </c>
      <c r="BM342" s="217" t="s">
        <v>780</v>
      </c>
    </row>
    <row r="343" spans="1:47" s="2" customFormat="1" ht="12">
      <c r="A343" s="40"/>
      <c r="B343" s="41"/>
      <c r="C343" s="42"/>
      <c r="D343" s="219" t="s">
        <v>136</v>
      </c>
      <c r="E343" s="42"/>
      <c r="F343" s="220" t="s">
        <v>498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136</v>
      </c>
      <c r="AU343" s="19" t="s">
        <v>87</v>
      </c>
    </row>
    <row r="344" spans="1:47" s="2" customFormat="1" ht="12">
      <c r="A344" s="40"/>
      <c r="B344" s="41"/>
      <c r="C344" s="42"/>
      <c r="D344" s="224" t="s">
        <v>138</v>
      </c>
      <c r="E344" s="42"/>
      <c r="F344" s="225" t="s">
        <v>499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138</v>
      </c>
      <c r="AU344" s="19" t="s">
        <v>87</v>
      </c>
    </row>
    <row r="345" spans="1:65" s="2" customFormat="1" ht="21.75" customHeight="1">
      <c r="A345" s="40"/>
      <c r="B345" s="41"/>
      <c r="C345" s="206" t="s">
        <v>470</v>
      </c>
      <c r="D345" s="206" t="s">
        <v>129</v>
      </c>
      <c r="E345" s="207" t="s">
        <v>501</v>
      </c>
      <c r="F345" s="208" t="s">
        <v>502</v>
      </c>
      <c r="G345" s="209" t="s">
        <v>479</v>
      </c>
      <c r="H345" s="210">
        <v>15</v>
      </c>
      <c r="I345" s="211"/>
      <c r="J345" s="212">
        <f>ROUND(I345*H345,2)</f>
        <v>0</v>
      </c>
      <c r="K345" s="208" t="s">
        <v>133</v>
      </c>
      <c r="L345" s="46"/>
      <c r="M345" s="213" t="s">
        <v>75</v>
      </c>
      <c r="N345" s="214" t="s">
        <v>47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134</v>
      </c>
      <c r="AT345" s="217" t="s">
        <v>129</v>
      </c>
      <c r="AU345" s="217" t="s">
        <v>87</v>
      </c>
      <c r="AY345" s="19" t="s">
        <v>127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85</v>
      </c>
      <c r="BK345" s="218">
        <f>ROUND(I345*H345,2)</f>
        <v>0</v>
      </c>
      <c r="BL345" s="19" t="s">
        <v>134</v>
      </c>
      <c r="BM345" s="217" t="s">
        <v>781</v>
      </c>
    </row>
    <row r="346" spans="1:47" s="2" customFormat="1" ht="12">
      <c r="A346" s="40"/>
      <c r="B346" s="41"/>
      <c r="C346" s="42"/>
      <c r="D346" s="219" t="s">
        <v>136</v>
      </c>
      <c r="E346" s="42"/>
      <c r="F346" s="220" t="s">
        <v>504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136</v>
      </c>
      <c r="AU346" s="19" t="s">
        <v>87</v>
      </c>
    </row>
    <row r="347" spans="1:47" s="2" customFormat="1" ht="12">
      <c r="A347" s="40"/>
      <c r="B347" s="41"/>
      <c r="C347" s="42"/>
      <c r="D347" s="224" t="s">
        <v>138</v>
      </c>
      <c r="E347" s="42"/>
      <c r="F347" s="225" t="s">
        <v>505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138</v>
      </c>
      <c r="AU347" s="19" t="s">
        <v>87</v>
      </c>
    </row>
    <row r="348" spans="1:65" s="2" customFormat="1" ht="16.5" customHeight="1">
      <c r="A348" s="40"/>
      <c r="B348" s="41"/>
      <c r="C348" s="269" t="s">
        <v>476</v>
      </c>
      <c r="D348" s="269" t="s">
        <v>308</v>
      </c>
      <c r="E348" s="270" t="s">
        <v>507</v>
      </c>
      <c r="F348" s="271" t="s">
        <v>508</v>
      </c>
      <c r="G348" s="272" t="s">
        <v>479</v>
      </c>
      <c r="H348" s="273">
        <v>15</v>
      </c>
      <c r="I348" s="274"/>
      <c r="J348" s="275">
        <f>ROUND(I348*H348,2)</f>
        <v>0</v>
      </c>
      <c r="K348" s="271" t="s">
        <v>133</v>
      </c>
      <c r="L348" s="276"/>
      <c r="M348" s="277" t="s">
        <v>75</v>
      </c>
      <c r="N348" s="278" t="s">
        <v>47</v>
      </c>
      <c r="O348" s="86"/>
      <c r="P348" s="215">
        <f>O348*H348</f>
        <v>0</v>
      </c>
      <c r="Q348" s="215">
        <v>0.00065</v>
      </c>
      <c r="R348" s="215">
        <f>Q348*H348</f>
        <v>0.00975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183</v>
      </c>
      <c r="AT348" s="217" t="s">
        <v>308</v>
      </c>
      <c r="AU348" s="217" t="s">
        <v>87</v>
      </c>
      <c r="AY348" s="19" t="s">
        <v>127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85</v>
      </c>
      <c r="BK348" s="218">
        <f>ROUND(I348*H348,2)</f>
        <v>0</v>
      </c>
      <c r="BL348" s="19" t="s">
        <v>134</v>
      </c>
      <c r="BM348" s="217" t="s">
        <v>782</v>
      </c>
    </row>
    <row r="349" spans="1:47" s="2" customFormat="1" ht="12">
      <c r="A349" s="40"/>
      <c r="B349" s="41"/>
      <c r="C349" s="42"/>
      <c r="D349" s="219" t="s">
        <v>136</v>
      </c>
      <c r="E349" s="42"/>
      <c r="F349" s="220" t="s">
        <v>508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136</v>
      </c>
      <c r="AU349" s="19" t="s">
        <v>87</v>
      </c>
    </row>
    <row r="350" spans="1:65" s="2" customFormat="1" ht="16.5" customHeight="1">
      <c r="A350" s="40"/>
      <c r="B350" s="41"/>
      <c r="C350" s="206" t="s">
        <v>483</v>
      </c>
      <c r="D350" s="206" t="s">
        <v>129</v>
      </c>
      <c r="E350" s="207" t="s">
        <v>511</v>
      </c>
      <c r="F350" s="208" t="s">
        <v>512</v>
      </c>
      <c r="G350" s="209" t="s">
        <v>513</v>
      </c>
      <c r="H350" s="210">
        <v>15</v>
      </c>
      <c r="I350" s="211"/>
      <c r="J350" s="212">
        <f>ROUND(I350*H350,2)</f>
        <v>0</v>
      </c>
      <c r="K350" s="208" t="s">
        <v>133</v>
      </c>
      <c r="L350" s="46"/>
      <c r="M350" s="213" t="s">
        <v>75</v>
      </c>
      <c r="N350" s="214" t="s">
        <v>47</v>
      </c>
      <c r="O350" s="86"/>
      <c r="P350" s="215">
        <f>O350*H350</f>
        <v>0</v>
      </c>
      <c r="Q350" s="215">
        <v>0.0001</v>
      </c>
      <c r="R350" s="215">
        <f>Q350*H350</f>
        <v>0.0015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134</v>
      </c>
      <c r="AT350" s="217" t="s">
        <v>129</v>
      </c>
      <c r="AU350" s="217" t="s">
        <v>87</v>
      </c>
      <c r="AY350" s="19" t="s">
        <v>127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85</v>
      </c>
      <c r="BK350" s="218">
        <f>ROUND(I350*H350,2)</f>
        <v>0</v>
      </c>
      <c r="BL350" s="19" t="s">
        <v>134</v>
      </c>
      <c r="BM350" s="217" t="s">
        <v>783</v>
      </c>
    </row>
    <row r="351" spans="1:47" s="2" customFormat="1" ht="12">
      <c r="A351" s="40"/>
      <c r="B351" s="41"/>
      <c r="C351" s="42"/>
      <c r="D351" s="219" t="s">
        <v>136</v>
      </c>
      <c r="E351" s="42"/>
      <c r="F351" s="220" t="s">
        <v>515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136</v>
      </c>
      <c r="AU351" s="19" t="s">
        <v>87</v>
      </c>
    </row>
    <row r="352" spans="1:47" s="2" customFormat="1" ht="12">
      <c r="A352" s="40"/>
      <c r="B352" s="41"/>
      <c r="C352" s="42"/>
      <c r="D352" s="224" t="s">
        <v>138</v>
      </c>
      <c r="E352" s="42"/>
      <c r="F352" s="225" t="s">
        <v>516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138</v>
      </c>
      <c r="AU352" s="19" t="s">
        <v>87</v>
      </c>
    </row>
    <row r="353" spans="1:65" s="2" customFormat="1" ht="16.5" customHeight="1">
      <c r="A353" s="40"/>
      <c r="B353" s="41"/>
      <c r="C353" s="206" t="s">
        <v>489</v>
      </c>
      <c r="D353" s="206" t="s">
        <v>129</v>
      </c>
      <c r="E353" s="207" t="s">
        <v>518</v>
      </c>
      <c r="F353" s="208" t="s">
        <v>519</v>
      </c>
      <c r="G353" s="209" t="s">
        <v>479</v>
      </c>
      <c r="H353" s="210">
        <v>15</v>
      </c>
      <c r="I353" s="211"/>
      <c r="J353" s="212">
        <f>ROUND(I353*H353,2)</f>
        <v>0</v>
      </c>
      <c r="K353" s="208" t="s">
        <v>133</v>
      </c>
      <c r="L353" s="46"/>
      <c r="M353" s="213" t="s">
        <v>75</v>
      </c>
      <c r="N353" s="214" t="s">
        <v>47</v>
      </c>
      <c r="O353" s="86"/>
      <c r="P353" s="215">
        <f>O353*H353</f>
        <v>0</v>
      </c>
      <c r="Q353" s="215">
        <v>0.04027</v>
      </c>
      <c r="R353" s="215">
        <f>Q353*H353</f>
        <v>0.60405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134</v>
      </c>
      <c r="AT353" s="217" t="s">
        <v>129</v>
      </c>
      <c r="AU353" s="217" t="s">
        <v>87</v>
      </c>
      <c r="AY353" s="19" t="s">
        <v>127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85</v>
      </c>
      <c r="BK353" s="218">
        <f>ROUND(I353*H353,2)</f>
        <v>0</v>
      </c>
      <c r="BL353" s="19" t="s">
        <v>134</v>
      </c>
      <c r="BM353" s="217" t="s">
        <v>784</v>
      </c>
    </row>
    <row r="354" spans="1:47" s="2" customFormat="1" ht="12">
      <c r="A354" s="40"/>
      <c r="B354" s="41"/>
      <c r="C354" s="42"/>
      <c r="D354" s="219" t="s">
        <v>136</v>
      </c>
      <c r="E354" s="42"/>
      <c r="F354" s="220" t="s">
        <v>521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136</v>
      </c>
      <c r="AU354" s="19" t="s">
        <v>87</v>
      </c>
    </row>
    <row r="355" spans="1:47" s="2" customFormat="1" ht="12">
      <c r="A355" s="40"/>
      <c r="B355" s="41"/>
      <c r="C355" s="42"/>
      <c r="D355" s="224" t="s">
        <v>138</v>
      </c>
      <c r="E355" s="42"/>
      <c r="F355" s="225" t="s">
        <v>522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138</v>
      </c>
      <c r="AU355" s="19" t="s">
        <v>87</v>
      </c>
    </row>
    <row r="356" spans="1:65" s="2" customFormat="1" ht="21.75" customHeight="1">
      <c r="A356" s="40"/>
      <c r="B356" s="41"/>
      <c r="C356" s="206" t="s">
        <v>494</v>
      </c>
      <c r="D356" s="206" t="s">
        <v>129</v>
      </c>
      <c r="E356" s="207" t="s">
        <v>524</v>
      </c>
      <c r="F356" s="208" t="s">
        <v>525</v>
      </c>
      <c r="G356" s="209" t="s">
        <v>479</v>
      </c>
      <c r="H356" s="210">
        <v>15</v>
      </c>
      <c r="I356" s="211"/>
      <c r="J356" s="212">
        <f>ROUND(I356*H356,2)</f>
        <v>0</v>
      </c>
      <c r="K356" s="208" t="s">
        <v>133</v>
      </c>
      <c r="L356" s="46"/>
      <c r="M356" s="213" t="s">
        <v>75</v>
      </c>
      <c r="N356" s="214" t="s">
        <v>47</v>
      </c>
      <c r="O356" s="86"/>
      <c r="P356" s="215">
        <f>O356*H356</f>
        <v>0</v>
      </c>
      <c r="Q356" s="215">
        <v>0.09</v>
      </c>
      <c r="R356" s="215">
        <f>Q356*H356</f>
        <v>1.3499999999999999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134</v>
      </c>
      <c r="AT356" s="217" t="s">
        <v>129</v>
      </c>
      <c r="AU356" s="217" t="s">
        <v>87</v>
      </c>
      <c r="AY356" s="19" t="s">
        <v>127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85</v>
      </c>
      <c r="BK356" s="218">
        <f>ROUND(I356*H356,2)</f>
        <v>0</v>
      </c>
      <c r="BL356" s="19" t="s">
        <v>134</v>
      </c>
      <c r="BM356" s="217" t="s">
        <v>785</v>
      </c>
    </row>
    <row r="357" spans="1:47" s="2" customFormat="1" ht="12">
      <c r="A357" s="40"/>
      <c r="B357" s="41"/>
      <c r="C357" s="42"/>
      <c r="D357" s="219" t="s">
        <v>136</v>
      </c>
      <c r="E357" s="42"/>
      <c r="F357" s="220" t="s">
        <v>525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136</v>
      </c>
      <c r="AU357" s="19" t="s">
        <v>87</v>
      </c>
    </row>
    <row r="358" spans="1:47" s="2" customFormat="1" ht="12">
      <c r="A358" s="40"/>
      <c r="B358" s="41"/>
      <c r="C358" s="42"/>
      <c r="D358" s="224" t="s">
        <v>138</v>
      </c>
      <c r="E358" s="42"/>
      <c r="F358" s="225" t="s">
        <v>527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138</v>
      </c>
      <c r="AU358" s="19" t="s">
        <v>87</v>
      </c>
    </row>
    <row r="359" spans="1:65" s="2" customFormat="1" ht="16.5" customHeight="1">
      <c r="A359" s="40"/>
      <c r="B359" s="41"/>
      <c r="C359" s="269" t="s">
        <v>500</v>
      </c>
      <c r="D359" s="269" t="s">
        <v>308</v>
      </c>
      <c r="E359" s="270" t="s">
        <v>529</v>
      </c>
      <c r="F359" s="271" t="s">
        <v>530</v>
      </c>
      <c r="G359" s="272" t="s">
        <v>479</v>
      </c>
      <c r="H359" s="273">
        <v>15</v>
      </c>
      <c r="I359" s="274"/>
      <c r="J359" s="275">
        <f>ROUND(I359*H359,2)</f>
        <v>0</v>
      </c>
      <c r="K359" s="271" t="s">
        <v>133</v>
      </c>
      <c r="L359" s="276"/>
      <c r="M359" s="277" t="s">
        <v>75</v>
      </c>
      <c r="N359" s="278" t="s">
        <v>47</v>
      </c>
      <c r="O359" s="86"/>
      <c r="P359" s="215">
        <f>O359*H359</f>
        <v>0</v>
      </c>
      <c r="Q359" s="215">
        <v>0.0456</v>
      </c>
      <c r="R359" s="215">
        <f>Q359*H359</f>
        <v>0.684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183</v>
      </c>
      <c r="AT359" s="217" t="s">
        <v>308</v>
      </c>
      <c r="AU359" s="217" t="s">
        <v>87</v>
      </c>
      <c r="AY359" s="19" t="s">
        <v>127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85</v>
      </c>
      <c r="BK359" s="218">
        <f>ROUND(I359*H359,2)</f>
        <v>0</v>
      </c>
      <c r="BL359" s="19" t="s">
        <v>134</v>
      </c>
      <c r="BM359" s="217" t="s">
        <v>786</v>
      </c>
    </row>
    <row r="360" spans="1:47" s="2" customFormat="1" ht="12">
      <c r="A360" s="40"/>
      <c r="B360" s="41"/>
      <c r="C360" s="42"/>
      <c r="D360" s="219" t="s">
        <v>136</v>
      </c>
      <c r="E360" s="42"/>
      <c r="F360" s="220" t="s">
        <v>530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136</v>
      </c>
      <c r="AU360" s="19" t="s">
        <v>87</v>
      </c>
    </row>
    <row r="361" spans="1:65" s="2" customFormat="1" ht="16.5" customHeight="1">
      <c r="A361" s="40"/>
      <c r="B361" s="41"/>
      <c r="C361" s="206" t="s">
        <v>506</v>
      </c>
      <c r="D361" s="206" t="s">
        <v>129</v>
      </c>
      <c r="E361" s="207" t="s">
        <v>533</v>
      </c>
      <c r="F361" s="208" t="s">
        <v>534</v>
      </c>
      <c r="G361" s="209" t="s">
        <v>479</v>
      </c>
      <c r="H361" s="210">
        <v>15</v>
      </c>
      <c r="I361" s="211"/>
      <c r="J361" s="212">
        <f>ROUND(I361*H361,2)</f>
        <v>0</v>
      </c>
      <c r="K361" s="208" t="s">
        <v>75</v>
      </c>
      <c r="L361" s="46"/>
      <c r="M361" s="213" t="s">
        <v>75</v>
      </c>
      <c r="N361" s="214" t="s">
        <v>47</v>
      </c>
      <c r="O361" s="86"/>
      <c r="P361" s="215">
        <f>O361*H361</f>
        <v>0</v>
      </c>
      <c r="Q361" s="215">
        <v>0</v>
      </c>
      <c r="R361" s="215">
        <f>Q361*H361</f>
        <v>0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134</v>
      </c>
      <c r="AT361" s="217" t="s">
        <v>129</v>
      </c>
      <c r="AU361" s="217" t="s">
        <v>87</v>
      </c>
      <c r="AY361" s="19" t="s">
        <v>127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85</v>
      </c>
      <c r="BK361" s="218">
        <f>ROUND(I361*H361,2)</f>
        <v>0</v>
      </c>
      <c r="BL361" s="19" t="s">
        <v>134</v>
      </c>
      <c r="BM361" s="217" t="s">
        <v>787</v>
      </c>
    </row>
    <row r="362" spans="1:47" s="2" customFormat="1" ht="12">
      <c r="A362" s="40"/>
      <c r="B362" s="41"/>
      <c r="C362" s="42"/>
      <c r="D362" s="219" t="s">
        <v>136</v>
      </c>
      <c r="E362" s="42"/>
      <c r="F362" s="220" t="s">
        <v>534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136</v>
      </c>
      <c r="AU362" s="19" t="s">
        <v>87</v>
      </c>
    </row>
    <row r="363" spans="1:65" s="2" customFormat="1" ht="16.5" customHeight="1">
      <c r="A363" s="40"/>
      <c r="B363" s="41"/>
      <c r="C363" s="206" t="s">
        <v>510</v>
      </c>
      <c r="D363" s="206" t="s">
        <v>129</v>
      </c>
      <c r="E363" s="207" t="s">
        <v>537</v>
      </c>
      <c r="F363" s="208" t="s">
        <v>788</v>
      </c>
      <c r="G363" s="209" t="s">
        <v>479</v>
      </c>
      <c r="H363" s="210">
        <v>1</v>
      </c>
      <c r="I363" s="211"/>
      <c r="J363" s="212">
        <f>ROUND(I363*H363,2)</f>
        <v>0</v>
      </c>
      <c r="K363" s="208" t="s">
        <v>75</v>
      </c>
      <c r="L363" s="46"/>
      <c r="M363" s="213" t="s">
        <v>75</v>
      </c>
      <c r="N363" s="214" t="s">
        <v>47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789</v>
      </c>
      <c r="AT363" s="217" t="s">
        <v>129</v>
      </c>
      <c r="AU363" s="217" t="s">
        <v>87</v>
      </c>
      <c r="AY363" s="19" t="s">
        <v>127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85</v>
      </c>
      <c r="BK363" s="218">
        <f>ROUND(I363*H363,2)</f>
        <v>0</v>
      </c>
      <c r="BL363" s="19" t="s">
        <v>789</v>
      </c>
      <c r="BM363" s="217" t="s">
        <v>790</v>
      </c>
    </row>
    <row r="364" spans="1:47" s="2" customFormat="1" ht="12">
      <c r="A364" s="40"/>
      <c r="B364" s="41"/>
      <c r="C364" s="42"/>
      <c r="D364" s="219" t="s">
        <v>136</v>
      </c>
      <c r="E364" s="42"/>
      <c r="F364" s="220" t="s">
        <v>788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136</v>
      </c>
      <c r="AU364" s="19" t="s">
        <v>87</v>
      </c>
    </row>
    <row r="365" spans="1:47" s="2" customFormat="1" ht="12">
      <c r="A365" s="40"/>
      <c r="B365" s="41"/>
      <c r="C365" s="42"/>
      <c r="D365" s="219" t="s">
        <v>540</v>
      </c>
      <c r="E365" s="42"/>
      <c r="F365" s="279" t="s">
        <v>791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540</v>
      </c>
      <c r="AU365" s="19" t="s">
        <v>87</v>
      </c>
    </row>
    <row r="366" spans="1:65" s="2" customFormat="1" ht="16.5" customHeight="1">
      <c r="A366" s="40"/>
      <c r="B366" s="41"/>
      <c r="C366" s="206" t="s">
        <v>517</v>
      </c>
      <c r="D366" s="206" t="s">
        <v>129</v>
      </c>
      <c r="E366" s="207" t="s">
        <v>544</v>
      </c>
      <c r="F366" s="208" t="s">
        <v>545</v>
      </c>
      <c r="G366" s="209" t="s">
        <v>479</v>
      </c>
      <c r="H366" s="210">
        <v>14</v>
      </c>
      <c r="I366" s="211"/>
      <c r="J366" s="212">
        <f>ROUND(I366*H366,2)</f>
        <v>0</v>
      </c>
      <c r="K366" s="208" t="s">
        <v>75</v>
      </c>
      <c r="L366" s="46"/>
      <c r="M366" s="213" t="s">
        <v>75</v>
      </c>
      <c r="N366" s="214" t="s">
        <v>47</v>
      </c>
      <c r="O366" s="86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134</v>
      </c>
      <c r="AT366" s="217" t="s">
        <v>129</v>
      </c>
      <c r="AU366" s="217" t="s">
        <v>87</v>
      </c>
      <c r="AY366" s="19" t="s">
        <v>127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85</v>
      </c>
      <c r="BK366" s="218">
        <f>ROUND(I366*H366,2)</f>
        <v>0</v>
      </c>
      <c r="BL366" s="19" t="s">
        <v>134</v>
      </c>
      <c r="BM366" s="217" t="s">
        <v>792</v>
      </c>
    </row>
    <row r="367" spans="1:47" s="2" customFormat="1" ht="12">
      <c r="A367" s="40"/>
      <c r="B367" s="41"/>
      <c r="C367" s="42"/>
      <c r="D367" s="219" t="s">
        <v>136</v>
      </c>
      <c r="E367" s="42"/>
      <c r="F367" s="220" t="s">
        <v>545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136</v>
      </c>
      <c r="AU367" s="19" t="s">
        <v>87</v>
      </c>
    </row>
    <row r="368" spans="1:47" s="2" customFormat="1" ht="12">
      <c r="A368" s="40"/>
      <c r="B368" s="41"/>
      <c r="C368" s="42"/>
      <c r="D368" s="219" t="s">
        <v>540</v>
      </c>
      <c r="E368" s="42"/>
      <c r="F368" s="279" t="s">
        <v>793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540</v>
      </c>
      <c r="AU368" s="19" t="s">
        <v>87</v>
      </c>
    </row>
    <row r="369" spans="1:63" s="12" customFormat="1" ht="22.8" customHeight="1">
      <c r="A369" s="12"/>
      <c r="B369" s="190"/>
      <c r="C369" s="191"/>
      <c r="D369" s="192" t="s">
        <v>76</v>
      </c>
      <c r="E369" s="204" t="s">
        <v>191</v>
      </c>
      <c r="F369" s="204" t="s">
        <v>548</v>
      </c>
      <c r="G369" s="191"/>
      <c r="H369" s="191"/>
      <c r="I369" s="194"/>
      <c r="J369" s="205">
        <f>BK369</f>
        <v>0</v>
      </c>
      <c r="K369" s="191"/>
      <c r="L369" s="196"/>
      <c r="M369" s="197"/>
      <c r="N369" s="198"/>
      <c r="O369" s="198"/>
      <c r="P369" s="199">
        <f>SUM(P370:P391)</f>
        <v>0</v>
      </c>
      <c r="Q369" s="198"/>
      <c r="R369" s="199">
        <f>SUM(R370:R391)</f>
        <v>0.025326400000000002</v>
      </c>
      <c r="S369" s="198"/>
      <c r="T369" s="200">
        <f>SUM(T370:T391)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1" t="s">
        <v>85</v>
      </c>
      <c r="AT369" s="202" t="s">
        <v>76</v>
      </c>
      <c r="AU369" s="202" t="s">
        <v>85</v>
      </c>
      <c r="AY369" s="201" t="s">
        <v>127</v>
      </c>
      <c r="BK369" s="203">
        <f>SUM(BK370:BK391)</f>
        <v>0</v>
      </c>
    </row>
    <row r="370" spans="1:65" s="2" customFormat="1" ht="16.5" customHeight="1">
      <c r="A370" s="40"/>
      <c r="B370" s="41"/>
      <c r="C370" s="206" t="s">
        <v>523</v>
      </c>
      <c r="D370" s="206" t="s">
        <v>129</v>
      </c>
      <c r="E370" s="207" t="s">
        <v>556</v>
      </c>
      <c r="F370" s="208" t="s">
        <v>557</v>
      </c>
      <c r="G370" s="209" t="s">
        <v>171</v>
      </c>
      <c r="H370" s="210">
        <v>230.24</v>
      </c>
      <c r="I370" s="211"/>
      <c r="J370" s="212">
        <f>ROUND(I370*H370,2)</f>
        <v>0</v>
      </c>
      <c r="K370" s="208" t="s">
        <v>133</v>
      </c>
      <c r="L370" s="46"/>
      <c r="M370" s="213" t="s">
        <v>75</v>
      </c>
      <c r="N370" s="214" t="s">
        <v>47</v>
      </c>
      <c r="O370" s="86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134</v>
      </c>
      <c r="AT370" s="217" t="s">
        <v>129</v>
      </c>
      <c r="AU370" s="217" t="s">
        <v>87</v>
      </c>
      <c r="AY370" s="19" t="s">
        <v>127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85</v>
      </c>
      <c r="BK370" s="218">
        <f>ROUND(I370*H370,2)</f>
        <v>0</v>
      </c>
      <c r="BL370" s="19" t="s">
        <v>134</v>
      </c>
      <c r="BM370" s="217" t="s">
        <v>794</v>
      </c>
    </row>
    <row r="371" spans="1:47" s="2" customFormat="1" ht="12">
      <c r="A371" s="40"/>
      <c r="B371" s="41"/>
      <c r="C371" s="42"/>
      <c r="D371" s="219" t="s">
        <v>136</v>
      </c>
      <c r="E371" s="42"/>
      <c r="F371" s="220" t="s">
        <v>559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136</v>
      </c>
      <c r="AU371" s="19" t="s">
        <v>87</v>
      </c>
    </row>
    <row r="372" spans="1:47" s="2" customFormat="1" ht="12">
      <c r="A372" s="40"/>
      <c r="B372" s="41"/>
      <c r="C372" s="42"/>
      <c r="D372" s="224" t="s">
        <v>138</v>
      </c>
      <c r="E372" s="42"/>
      <c r="F372" s="225" t="s">
        <v>560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138</v>
      </c>
      <c r="AU372" s="19" t="s">
        <v>87</v>
      </c>
    </row>
    <row r="373" spans="1:51" s="13" customFormat="1" ht="12">
      <c r="A373" s="13"/>
      <c r="B373" s="226"/>
      <c r="C373" s="227"/>
      <c r="D373" s="219" t="s">
        <v>140</v>
      </c>
      <c r="E373" s="228" t="s">
        <v>75</v>
      </c>
      <c r="F373" s="229" t="s">
        <v>795</v>
      </c>
      <c r="G373" s="227"/>
      <c r="H373" s="230">
        <v>230.24</v>
      </c>
      <c r="I373" s="231"/>
      <c r="J373" s="227"/>
      <c r="K373" s="227"/>
      <c r="L373" s="232"/>
      <c r="M373" s="233"/>
      <c r="N373" s="234"/>
      <c r="O373" s="234"/>
      <c r="P373" s="234"/>
      <c r="Q373" s="234"/>
      <c r="R373" s="234"/>
      <c r="S373" s="234"/>
      <c r="T373" s="23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6" t="s">
        <v>140</v>
      </c>
      <c r="AU373" s="236" t="s">
        <v>87</v>
      </c>
      <c r="AV373" s="13" t="s">
        <v>87</v>
      </c>
      <c r="AW373" s="13" t="s">
        <v>38</v>
      </c>
      <c r="AX373" s="13" t="s">
        <v>85</v>
      </c>
      <c r="AY373" s="236" t="s">
        <v>127</v>
      </c>
    </row>
    <row r="374" spans="1:65" s="2" customFormat="1" ht="16.5" customHeight="1">
      <c r="A374" s="40"/>
      <c r="B374" s="41"/>
      <c r="C374" s="206" t="s">
        <v>528</v>
      </c>
      <c r="D374" s="206" t="s">
        <v>129</v>
      </c>
      <c r="E374" s="207" t="s">
        <v>563</v>
      </c>
      <c r="F374" s="208" t="s">
        <v>564</v>
      </c>
      <c r="G374" s="209" t="s">
        <v>171</v>
      </c>
      <c r="H374" s="210">
        <v>230.24</v>
      </c>
      <c r="I374" s="211"/>
      <c r="J374" s="212">
        <f>ROUND(I374*H374,2)</f>
        <v>0</v>
      </c>
      <c r="K374" s="208" t="s">
        <v>133</v>
      </c>
      <c r="L374" s="46"/>
      <c r="M374" s="213" t="s">
        <v>75</v>
      </c>
      <c r="N374" s="214" t="s">
        <v>47</v>
      </c>
      <c r="O374" s="86"/>
      <c r="P374" s="215">
        <f>O374*H374</f>
        <v>0</v>
      </c>
      <c r="Q374" s="215">
        <v>0.00011</v>
      </c>
      <c r="R374" s="215">
        <f>Q374*H374</f>
        <v>0.025326400000000002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134</v>
      </c>
      <c r="AT374" s="217" t="s">
        <v>129</v>
      </c>
      <c r="AU374" s="217" t="s">
        <v>87</v>
      </c>
      <c r="AY374" s="19" t="s">
        <v>127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85</v>
      </c>
      <c r="BK374" s="218">
        <f>ROUND(I374*H374,2)</f>
        <v>0</v>
      </c>
      <c r="BL374" s="19" t="s">
        <v>134</v>
      </c>
      <c r="BM374" s="217" t="s">
        <v>796</v>
      </c>
    </row>
    <row r="375" spans="1:47" s="2" customFormat="1" ht="12">
      <c r="A375" s="40"/>
      <c r="B375" s="41"/>
      <c r="C375" s="42"/>
      <c r="D375" s="219" t="s">
        <v>136</v>
      </c>
      <c r="E375" s="42"/>
      <c r="F375" s="220" t="s">
        <v>566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136</v>
      </c>
      <c r="AU375" s="19" t="s">
        <v>87</v>
      </c>
    </row>
    <row r="376" spans="1:47" s="2" customFormat="1" ht="12">
      <c r="A376" s="40"/>
      <c r="B376" s="41"/>
      <c r="C376" s="42"/>
      <c r="D376" s="224" t="s">
        <v>138</v>
      </c>
      <c r="E376" s="42"/>
      <c r="F376" s="225" t="s">
        <v>567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138</v>
      </c>
      <c r="AU376" s="19" t="s">
        <v>87</v>
      </c>
    </row>
    <row r="377" spans="1:65" s="2" customFormat="1" ht="16.5" customHeight="1">
      <c r="A377" s="40"/>
      <c r="B377" s="41"/>
      <c r="C377" s="206" t="s">
        <v>532</v>
      </c>
      <c r="D377" s="206" t="s">
        <v>129</v>
      </c>
      <c r="E377" s="207" t="s">
        <v>569</v>
      </c>
      <c r="F377" s="208" t="s">
        <v>570</v>
      </c>
      <c r="G377" s="209" t="s">
        <v>171</v>
      </c>
      <c r="H377" s="210">
        <v>230.24</v>
      </c>
      <c r="I377" s="211"/>
      <c r="J377" s="212">
        <f>ROUND(I377*H377,2)</f>
        <v>0</v>
      </c>
      <c r="K377" s="208" t="s">
        <v>133</v>
      </c>
      <c r="L377" s="46"/>
      <c r="M377" s="213" t="s">
        <v>75</v>
      </c>
      <c r="N377" s="214" t="s">
        <v>47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134</v>
      </c>
      <c r="AT377" s="217" t="s">
        <v>129</v>
      </c>
      <c r="AU377" s="217" t="s">
        <v>87</v>
      </c>
      <c r="AY377" s="19" t="s">
        <v>127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85</v>
      </c>
      <c r="BK377" s="218">
        <f>ROUND(I377*H377,2)</f>
        <v>0</v>
      </c>
      <c r="BL377" s="19" t="s">
        <v>134</v>
      </c>
      <c r="BM377" s="217" t="s">
        <v>797</v>
      </c>
    </row>
    <row r="378" spans="1:47" s="2" customFormat="1" ht="12">
      <c r="A378" s="40"/>
      <c r="B378" s="41"/>
      <c r="C378" s="42"/>
      <c r="D378" s="219" t="s">
        <v>136</v>
      </c>
      <c r="E378" s="42"/>
      <c r="F378" s="220" t="s">
        <v>572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136</v>
      </c>
      <c r="AU378" s="19" t="s">
        <v>87</v>
      </c>
    </row>
    <row r="379" spans="1:47" s="2" customFormat="1" ht="12">
      <c r="A379" s="40"/>
      <c r="B379" s="41"/>
      <c r="C379" s="42"/>
      <c r="D379" s="224" t="s">
        <v>138</v>
      </c>
      <c r="E379" s="42"/>
      <c r="F379" s="225" t="s">
        <v>573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138</v>
      </c>
      <c r="AU379" s="19" t="s">
        <v>87</v>
      </c>
    </row>
    <row r="380" spans="1:51" s="13" customFormat="1" ht="12">
      <c r="A380" s="13"/>
      <c r="B380" s="226"/>
      <c r="C380" s="227"/>
      <c r="D380" s="219" t="s">
        <v>140</v>
      </c>
      <c r="E380" s="228" t="s">
        <v>75</v>
      </c>
      <c r="F380" s="229" t="s">
        <v>795</v>
      </c>
      <c r="G380" s="227"/>
      <c r="H380" s="230">
        <v>230.24</v>
      </c>
      <c r="I380" s="231"/>
      <c r="J380" s="227"/>
      <c r="K380" s="227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140</v>
      </c>
      <c r="AU380" s="236" t="s">
        <v>87</v>
      </c>
      <c r="AV380" s="13" t="s">
        <v>87</v>
      </c>
      <c r="AW380" s="13" t="s">
        <v>38</v>
      </c>
      <c r="AX380" s="13" t="s">
        <v>85</v>
      </c>
      <c r="AY380" s="236" t="s">
        <v>127</v>
      </c>
    </row>
    <row r="381" spans="1:65" s="2" customFormat="1" ht="16.5" customHeight="1">
      <c r="A381" s="40"/>
      <c r="B381" s="41"/>
      <c r="C381" s="206" t="s">
        <v>536</v>
      </c>
      <c r="D381" s="206" t="s">
        <v>129</v>
      </c>
      <c r="E381" s="207" t="s">
        <v>575</v>
      </c>
      <c r="F381" s="208" t="s">
        <v>576</v>
      </c>
      <c r="G381" s="209" t="s">
        <v>171</v>
      </c>
      <c r="H381" s="210">
        <v>188.24</v>
      </c>
      <c r="I381" s="211"/>
      <c r="J381" s="212">
        <f>ROUND(I381*H381,2)</f>
        <v>0</v>
      </c>
      <c r="K381" s="208" t="s">
        <v>133</v>
      </c>
      <c r="L381" s="46"/>
      <c r="M381" s="213" t="s">
        <v>75</v>
      </c>
      <c r="N381" s="214" t="s">
        <v>47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134</v>
      </c>
      <c r="AT381" s="217" t="s">
        <v>129</v>
      </c>
      <c r="AU381" s="217" t="s">
        <v>87</v>
      </c>
      <c r="AY381" s="19" t="s">
        <v>127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85</v>
      </c>
      <c r="BK381" s="218">
        <f>ROUND(I381*H381,2)</f>
        <v>0</v>
      </c>
      <c r="BL381" s="19" t="s">
        <v>134</v>
      </c>
      <c r="BM381" s="217" t="s">
        <v>798</v>
      </c>
    </row>
    <row r="382" spans="1:47" s="2" customFormat="1" ht="12">
      <c r="A382" s="40"/>
      <c r="B382" s="41"/>
      <c r="C382" s="42"/>
      <c r="D382" s="219" t="s">
        <v>136</v>
      </c>
      <c r="E382" s="42"/>
      <c r="F382" s="220" t="s">
        <v>578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136</v>
      </c>
      <c r="AU382" s="19" t="s">
        <v>87</v>
      </c>
    </row>
    <row r="383" spans="1:47" s="2" customFormat="1" ht="12">
      <c r="A383" s="40"/>
      <c r="B383" s="41"/>
      <c r="C383" s="42"/>
      <c r="D383" s="224" t="s">
        <v>138</v>
      </c>
      <c r="E383" s="42"/>
      <c r="F383" s="225" t="s">
        <v>579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138</v>
      </c>
      <c r="AU383" s="19" t="s">
        <v>87</v>
      </c>
    </row>
    <row r="384" spans="1:51" s="13" customFormat="1" ht="12">
      <c r="A384" s="13"/>
      <c r="B384" s="226"/>
      <c r="C384" s="227"/>
      <c r="D384" s="219" t="s">
        <v>140</v>
      </c>
      <c r="E384" s="228" t="s">
        <v>75</v>
      </c>
      <c r="F384" s="229" t="s">
        <v>799</v>
      </c>
      <c r="G384" s="227"/>
      <c r="H384" s="230">
        <v>188.24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6" t="s">
        <v>140</v>
      </c>
      <c r="AU384" s="236" t="s">
        <v>87</v>
      </c>
      <c r="AV384" s="13" t="s">
        <v>87</v>
      </c>
      <c r="AW384" s="13" t="s">
        <v>38</v>
      </c>
      <c r="AX384" s="13" t="s">
        <v>85</v>
      </c>
      <c r="AY384" s="236" t="s">
        <v>127</v>
      </c>
    </row>
    <row r="385" spans="1:65" s="2" customFormat="1" ht="16.5" customHeight="1">
      <c r="A385" s="40"/>
      <c r="B385" s="41"/>
      <c r="C385" s="206" t="s">
        <v>543</v>
      </c>
      <c r="D385" s="206" t="s">
        <v>129</v>
      </c>
      <c r="E385" s="207" t="s">
        <v>800</v>
      </c>
      <c r="F385" s="208" t="s">
        <v>801</v>
      </c>
      <c r="G385" s="209" t="s">
        <v>206</v>
      </c>
      <c r="H385" s="210">
        <v>63.758</v>
      </c>
      <c r="I385" s="211"/>
      <c r="J385" s="212">
        <f>ROUND(I385*H385,2)</f>
        <v>0</v>
      </c>
      <c r="K385" s="208" t="s">
        <v>133</v>
      </c>
      <c r="L385" s="46"/>
      <c r="M385" s="213" t="s">
        <v>75</v>
      </c>
      <c r="N385" s="214" t="s">
        <v>47</v>
      </c>
      <c r="O385" s="86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134</v>
      </c>
      <c r="AT385" s="217" t="s">
        <v>129</v>
      </c>
      <c r="AU385" s="217" t="s">
        <v>87</v>
      </c>
      <c r="AY385" s="19" t="s">
        <v>127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85</v>
      </c>
      <c r="BK385" s="218">
        <f>ROUND(I385*H385,2)</f>
        <v>0</v>
      </c>
      <c r="BL385" s="19" t="s">
        <v>134</v>
      </c>
      <c r="BM385" s="217" t="s">
        <v>802</v>
      </c>
    </row>
    <row r="386" spans="1:47" s="2" customFormat="1" ht="12">
      <c r="A386" s="40"/>
      <c r="B386" s="41"/>
      <c r="C386" s="42"/>
      <c r="D386" s="219" t="s">
        <v>136</v>
      </c>
      <c r="E386" s="42"/>
      <c r="F386" s="220" t="s">
        <v>803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136</v>
      </c>
      <c r="AU386" s="19" t="s">
        <v>87</v>
      </c>
    </row>
    <row r="387" spans="1:47" s="2" customFormat="1" ht="12">
      <c r="A387" s="40"/>
      <c r="B387" s="41"/>
      <c r="C387" s="42"/>
      <c r="D387" s="224" t="s">
        <v>138</v>
      </c>
      <c r="E387" s="42"/>
      <c r="F387" s="225" t="s">
        <v>804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138</v>
      </c>
      <c r="AU387" s="19" t="s">
        <v>87</v>
      </c>
    </row>
    <row r="388" spans="1:51" s="13" customFormat="1" ht="12">
      <c r="A388" s="13"/>
      <c r="B388" s="226"/>
      <c r="C388" s="227"/>
      <c r="D388" s="219" t="s">
        <v>140</v>
      </c>
      <c r="E388" s="228" t="s">
        <v>75</v>
      </c>
      <c r="F388" s="229" t="s">
        <v>751</v>
      </c>
      <c r="G388" s="227"/>
      <c r="H388" s="230">
        <v>26.422</v>
      </c>
      <c r="I388" s="231"/>
      <c r="J388" s="227"/>
      <c r="K388" s="227"/>
      <c r="L388" s="232"/>
      <c r="M388" s="233"/>
      <c r="N388" s="234"/>
      <c r="O388" s="234"/>
      <c r="P388" s="234"/>
      <c r="Q388" s="234"/>
      <c r="R388" s="234"/>
      <c r="S388" s="234"/>
      <c r="T388" s="23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6" t="s">
        <v>140</v>
      </c>
      <c r="AU388" s="236" t="s">
        <v>87</v>
      </c>
      <c r="AV388" s="13" t="s">
        <v>87</v>
      </c>
      <c r="AW388" s="13" t="s">
        <v>38</v>
      </c>
      <c r="AX388" s="13" t="s">
        <v>77</v>
      </c>
      <c r="AY388" s="236" t="s">
        <v>127</v>
      </c>
    </row>
    <row r="389" spans="1:51" s="13" customFormat="1" ht="12">
      <c r="A389" s="13"/>
      <c r="B389" s="226"/>
      <c r="C389" s="227"/>
      <c r="D389" s="219" t="s">
        <v>140</v>
      </c>
      <c r="E389" s="228" t="s">
        <v>75</v>
      </c>
      <c r="F389" s="229" t="s">
        <v>752</v>
      </c>
      <c r="G389" s="227"/>
      <c r="H389" s="230">
        <v>24.125</v>
      </c>
      <c r="I389" s="231"/>
      <c r="J389" s="227"/>
      <c r="K389" s="227"/>
      <c r="L389" s="232"/>
      <c r="M389" s="233"/>
      <c r="N389" s="234"/>
      <c r="O389" s="234"/>
      <c r="P389" s="234"/>
      <c r="Q389" s="234"/>
      <c r="R389" s="234"/>
      <c r="S389" s="234"/>
      <c r="T389" s="23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6" t="s">
        <v>140</v>
      </c>
      <c r="AU389" s="236" t="s">
        <v>87</v>
      </c>
      <c r="AV389" s="13" t="s">
        <v>87</v>
      </c>
      <c r="AW389" s="13" t="s">
        <v>38</v>
      </c>
      <c r="AX389" s="13" t="s">
        <v>77</v>
      </c>
      <c r="AY389" s="236" t="s">
        <v>127</v>
      </c>
    </row>
    <row r="390" spans="1:51" s="13" customFormat="1" ht="12">
      <c r="A390" s="13"/>
      <c r="B390" s="226"/>
      <c r="C390" s="227"/>
      <c r="D390" s="219" t="s">
        <v>140</v>
      </c>
      <c r="E390" s="228" t="s">
        <v>75</v>
      </c>
      <c r="F390" s="229" t="s">
        <v>753</v>
      </c>
      <c r="G390" s="227"/>
      <c r="H390" s="230">
        <v>13.211</v>
      </c>
      <c r="I390" s="231"/>
      <c r="J390" s="227"/>
      <c r="K390" s="227"/>
      <c r="L390" s="232"/>
      <c r="M390" s="233"/>
      <c r="N390" s="234"/>
      <c r="O390" s="234"/>
      <c r="P390" s="234"/>
      <c r="Q390" s="234"/>
      <c r="R390" s="234"/>
      <c r="S390" s="234"/>
      <c r="T390" s="23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6" t="s">
        <v>140</v>
      </c>
      <c r="AU390" s="236" t="s">
        <v>87</v>
      </c>
      <c r="AV390" s="13" t="s">
        <v>87</v>
      </c>
      <c r="AW390" s="13" t="s">
        <v>38</v>
      </c>
      <c r="AX390" s="13" t="s">
        <v>77</v>
      </c>
      <c r="AY390" s="236" t="s">
        <v>127</v>
      </c>
    </row>
    <row r="391" spans="1:51" s="16" customFormat="1" ht="12">
      <c r="A391" s="16"/>
      <c r="B391" s="258"/>
      <c r="C391" s="259"/>
      <c r="D391" s="219" t="s">
        <v>140</v>
      </c>
      <c r="E391" s="260" t="s">
        <v>75</v>
      </c>
      <c r="F391" s="261" t="s">
        <v>305</v>
      </c>
      <c r="G391" s="259"/>
      <c r="H391" s="262">
        <v>63.758</v>
      </c>
      <c r="I391" s="263"/>
      <c r="J391" s="259"/>
      <c r="K391" s="259"/>
      <c r="L391" s="264"/>
      <c r="M391" s="265"/>
      <c r="N391" s="266"/>
      <c r="O391" s="266"/>
      <c r="P391" s="266"/>
      <c r="Q391" s="266"/>
      <c r="R391" s="266"/>
      <c r="S391" s="266"/>
      <c r="T391" s="267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T391" s="268" t="s">
        <v>140</v>
      </c>
      <c r="AU391" s="268" t="s">
        <v>87</v>
      </c>
      <c r="AV391" s="16" t="s">
        <v>134</v>
      </c>
      <c r="AW391" s="16" t="s">
        <v>38</v>
      </c>
      <c r="AX391" s="16" t="s">
        <v>85</v>
      </c>
      <c r="AY391" s="268" t="s">
        <v>127</v>
      </c>
    </row>
    <row r="392" spans="1:63" s="12" customFormat="1" ht="22.8" customHeight="1">
      <c r="A392" s="12"/>
      <c r="B392" s="190"/>
      <c r="C392" s="191"/>
      <c r="D392" s="192" t="s">
        <v>76</v>
      </c>
      <c r="E392" s="204" t="s">
        <v>593</v>
      </c>
      <c r="F392" s="204" t="s">
        <v>594</v>
      </c>
      <c r="G392" s="191"/>
      <c r="H392" s="191"/>
      <c r="I392" s="194"/>
      <c r="J392" s="205">
        <f>BK392</f>
        <v>0</v>
      </c>
      <c r="K392" s="191"/>
      <c r="L392" s="196"/>
      <c r="M392" s="197"/>
      <c r="N392" s="198"/>
      <c r="O392" s="198"/>
      <c r="P392" s="199">
        <f>SUM(P393:P425)</f>
        <v>0</v>
      </c>
      <c r="Q392" s="198"/>
      <c r="R392" s="199">
        <f>SUM(R393:R425)</f>
        <v>0</v>
      </c>
      <c r="S392" s="198"/>
      <c r="T392" s="200">
        <f>SUM(T393:T425)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1" t="s">
        <v>85</v>
      </c>
      <c r="AT392" s="202" t="s">
        <v>76</v>
      </c>
      <c r="AU392" s="202" t="s">
        <v>85</v>
      </c>
      <c r="AY392" s="201" t="s">
        <v>127</v>
      </c>
      <c r="BK392" s="203">
        <f>SUM(BK393:BK425)</f>
        <v>0</v>
      </c>
    </row>
    <row r="393" spans="1:65" s="2" customFormat="1" ht="16.5" customHeight="1">
      <c r="A393" s="40"/>
      <c r="B393" s="41"/>
      <c r="C393" s="206" t="s">
        <v>549</v>
      </c>
      <c r="D393" s="206" t="s">
        <v>129</v>
      </c>
      <c r="E393" s="207" t="s">
        <v>596</v>
      </c>
      <c r="F393" s="208" t="s">
        <v>597</v>
      </c>
      <c r="G393" s="209" t="s">
        <v>276</v>
      </c>
      <c r="H393" s="210">
        <v>196.303</v>
      </c>
      <c r="I393" s="211"/>
      <c r="J393" s="212">
        <f>ROUND(I393*H393,2)</f>
        <v>0</v>
      </c>
      <c r="K393" s="208" t="s">
        <v>133</v>
      </c>
      <c r="L393" s="46"/>
      <c r="M393" s="213" t="s">
        <v>75</v>
      </c>
      <c r="N393" s="214" t="s">
        <v>47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134</v>
      </c>
      <c r="AT393" s="217" t="s">
        <v>129</v>
      </c>
      <c r="AU393" s="217" t="s">
        <v>87</v>
      </c>
      <c r="AY393" s="19" t="s">
        <v>127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85</v>
      </c>
      <c r="BK393" s="218">
        <f>ROUND(I393*H393,2)</f>
        <v>0</v>
      </c>
      <c r="BL393" s="19" t="s">
        <v>134</v>
      </c>
      <c r="BM393" s="217" t="s">
        <v>805</v>
      </c>
    </row>
    <row r="394" spans="1:47" s="2" customFormat="1" ht="12">
      <c r="A394" s="40"/>
      <c r="B394" s="41"/>
      <c r="C394" s="42"/>
      <c r="D394" s="219" t="s">
        <v>136</v>
      </c>
      <c r="E394" s="42"/>
      <c r="F394" s="220" t="s">
        <v>599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136</v>
      </c>
      <c r="AU394" s="19" t="s">
        <v>87</v>
      </c>
    </row>
    <row r="395" spans="1:47" s="2" customFormat="1" ht="12">
      <c r="A395" s="40"/>
      <c r="B395" s="41"/>
      <c r="C395" s="42"/>
      <c r="D395" s="224" t="s">
        <v>138</v>
      </c>
      <c r="E395" s="42"/>
      <c r="F395" s="225" t="s">
        <v>600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138</v>
      </c>
      <c r="AU395" s="19" t="s">
        <v>87</v>
      </c>
    </row>
    <row r="396" spans="1:51" s="15" customFormat="1" ht="12">
      <c r="A396" s="15"/>
      <c r="B396" s="248"/>
      <c r="C396" s="249"/>
      <c r="D396" s="219" t="s">
        <v>140</v>
      </c>
      <c r="E396" s="250" t="s">
        <v>75</v>
      </c>
      <c r="F396" s="251" t="s">
        <v>258</v>
      </c>
      <c r="G396" s="249"/>
      <c r="H396" s="250" t="s">
        <v>75</v>
      </c>
      <c r="I396" s="252"/>
      <c r="J396" s="249"/>
      <c r="K396" s="249"/>
      <c r="L396" s="253"/>
      <c r="M396" s="254"/>
      <c r="N396" s="255"/>
      <c r="O396" s="255"/>
      <c r="P396" s="255"/>
      <c r="Q396" s="255"/>
      <c r="R396" s="255"/>
      <c r="S396" s="255"/>
      <c r="T396" s="256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7" t="s">
        <v>140</v>
      </c>
      <c r="AU396" s="257" t="s">
        <v>87</v>
      </c>
      <c r="AV396" s="15" t="s">
        <v>85</v>
      </c>
      <c r="AW396" s="15" t="s">
        <v>38</v>
      </c>
      <c r="AX396" s="15" t="s">
        <v>77</v>
      </c>
      <c r="AY396" s="257" t="s">
        <v>127</v>
      </c>
    </row>
    <row r="397" spans="1:51" s="13" customFormat="1" ht="12">
      <c r="A397" s="13"/>
      <c r="B397" s="226"/>
      <c r="C397" s="227"/>
      <c r="D397" s="219" t="s">
        <v>140</v>
      </c>
      <c r="E397" s="228" t="s">
        <v>75</v>
      </c>
      <c r="F397" s="229" t="s">
        <v>806</v>
      </c>
      <c r="G397" s="227"/>
      <c r="H397" s="230">
        <v>38.185</v>
      </c>
      <c r="I397" s="231"/>
      <c r="J397" s="227"/>
      <c r="K397" s="227"/>
      <c r="L397" s="232"/>
      <c r="M397" s="233"/>
      <c r="N397" s="234"/>
      <c r="O397" s="234"/>
      <c r="P397" s="234"/>
      <c r="Q397" s="234"/>
      <c r="R397" s="234"/>
      <c r="S397" s="234"/>
      <c r="T397" s="23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6" t="s">
        <v>140</v>
      </c>
      <c r="AU397" s="236" t="s">
        <v>87</v>
      </c>
      <c r="AV397" s="13" t="s">
        <v>87</v>
      </c>
      <c r="AW397" s="13" t="s">
        <v>38</v>
      </c>
      <c r="AX397" s="13" t="s">
        <v>77</v>
      </c>
      <c r="AY397" s="236" t="s">
        <v>127</v>
      </c>
    </row>
    <row r="398" spans="1:51" s="13" customFormat="1" ht="12">
      <c r="A398" s="13"/>
      <c r="B398" s="226"/>
      <c r="C398" s="227"/>
      <c r="D398" s="219" t="s">
        <v>140</v>
      </c>
      <c r="E398" s="228" t="s">
        <v>75</v>
      </c>
      <c r="F398" s="229" t="s">
        <v>807</v>
      </c>
      <c r="G398" s="227"/>
      <c r="H398" s="230">
        <v>158.118</v>
      </c>
      <c r="I398" s="231"/>
      <c r="J398" s="227"/>
      <c r="K398" s="227"/>
      <c r="L398" s="232"/>
      <c r="M398" s="233"/>
      <c r="N398" s="234"/>
      <c r="O398" s="234"/>
      <c r="P398" s="234"/>
      <c r="Q398" s="234"/>
      <c r="R398" s="234"/>
      <c r="S398" s="234"/>
      <c r="T398" s="23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6" t="s">
        <v>140</v>
      </c>
      <c r="AU398" s="236" t="s">
        <v>87</v>
      </c>
      <c r="AV398" s="13" t="s">
        <v>87</v>
      </c>
      <c r="AW398" s="13" t="s">
        <v>38</v>
      </c>
      <c r="AX398" s="13" t="s">
        <v>77</v>
      </c>
      <c r="AY398" s="236" t="s">
        <v>127</v>
      </c>
    </row>
    <row r="399" spans="1:51" s="14" customFormat="1" ht="12">
      <c r="A399" s="14"/>
      <c r="B399" s="237"/>
      <c r="C399" s="238"/>
      <c r="D399" s="219" t="s">
        <v>140</v>
      </c>
      <c r="E399" s="239" t="s">
        <v>75</v>
      </c>
      <c r="F399" s="240" t="s">
        <v>143</v>
      </c>
      <c r="G399" s="238"/>
      <c r="H399" s="241">
        <v>196.303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7" t="s">
        <v>140</v>
      </c>
      <c r="AU399" s="247" t="s">
        <v>87</v>
      </c>
      <c r="AV399" s="14" t="s">
        <v>144</v>
      </c>
      <c r="AW399" s="14" t="s">
        <v>38</v>
      </c>
      <c r="AX399" s="14" t="s">
        <v>85</v>
      </c>
      <c r="AY399" s="247" t="s">
        <v>127</v>
      </c>
    </row>
    <row r="400" spans="1:65" s="2" customFormat="1" ht="16.5" customHeight="1">
      <c r="A400" s="40"/>
      <c r="B400" s="41"/>
      <c r="C400" s="206" t="s">
        <v>555</v>
      </c>
      <c r="D400" s="206" t="s">
        <v>129</v>
      </c>
      <c r="E400" s="207" t="s">
        <v>606</v>
      </c>
      <c r="F400" s="208" t="s">
        <v>607</v>
      </c>
      <c r="G400" s="209" t="s">
        <v>276</v>
      </c>
      <c r="H400" s="210">
        <v>588.909</v>
      </c>
      <c r="I400" s="211"/>
      <c r="J400" s="212">
        <f>ROUND(I400*H400,2)</f>
        <v>0</v>
      </c>
      <c r="K400" s="208" t="s">
        <v>133</v>
      </c>
      <c r="L400" s="46"/>
      <c r="M400" s="213" t="s">
        <v>75</v>
      </c>
      <c r="N400" s="214" t="s">
        <v>47</v>
      </c>
      <c r="O400" s="86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134</v>
      </c>
      <c r="AT400" s="217" t="s">
        <v>129</v>
      </c>
      <c r="AU400" s="217" t="s">
        <v>87</v>
      </c>
      <c r="AY400" s="19" t="s">
        <v>127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85</v>
      </c>
      <c r="BK400" s="218">
        <f>ROUND(I400*H400,2)</f>
        <v>0</v>
      </c>
      <c r="BL400" s="19" t="s">
        <v>134</v>
      </c>
      <c r="BM400" s="217" t="s">
        <v>808</v>
      </c>
    </row>
    <row r="401" spans="1:47" s="2" customFormat="1" ht="12">
      <c r="A401" s="40"/>
      <c r="B401" s="41"/>
      <c r="C401" s="42"/>
      <c r="D401" s="219" t="s">
        <v>136</v>
      </c>
      <c r="E401" s="42"/>
      <c r="F401" s="220" t="s">
        <v>609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136</v>
      </c>
      <c r="AU401" s="19" t="s">
        <v>87</v>
      </c>
    </row>
    <row r="402" spans="1:47" s="2" customFormat="1" ht="12">
      <c r="A402" s="40"/>
      <c r="B402" s="41"/>
      <c r="C402" s="42"/>
      <c r="D402" s="224" t="s">
        <v>138</v>
      </c>
      <c r="E402" s="42"/>
      <c r="F402" s="225" t="s">
        <v>610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138</v>
      </c>
      <c r="AU402" s="19" t="s">
        <v>87</v>
      </c>
    </row>
    <row r="403" spans="1:51" s="13" customFormat="1" ht="12">
      <c r="A403" s="13"/>
      <c r="B403" s="226"/>
      <c r="C403" s="227"/>
      <c r="D403" s="219" t="s">
        <v>140</v>
      </c>
      <c r="E403" s="228" t="s">
        <v>75</v>
      </c>
      <c r="F403" s="229" t="s">
        <v>809</v>
      </c>
      <c r="G403" s="227"/>
      <c r="H403" s="230">
        <v>588.909</v>
      </c>
      <c r="I403" s="231"/>
      <c r="J403" s="227"/>
      <c r="K403" s="227"/>
      <c r="L403" s="232"/>
      <c r="M403" s="233"/>
      <c r="N403" s="234"/>
      <c r="O403" s="234"/>
      <c r="P403" s="234"/>
      <c r="Q403" s="234"/>
      <c r="R403" s="234"/>
      <c r="S403" s="234"/>
      <c r="T403" s="23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6" t="s">
        <v>140</v>
      </c>
      <c r="AU403" s="236" t="s">
        <v>87</v>
      </c>
      <c r="AV403" s="13" t="s">
        <v>87</v>
      </c>
      <c r="AW403" s="13" t="s">
        <v>38</v>
      </c>
      <c r="AX403" s="13" t="s">
        <v>77</v>
      </c>
      <c r="AY403" s="236" t="s">
        <v>127</v>
      </c>
    </row>
    <row r="404" spans="1:51" s="14" customFormat="1" ht="12">
      <c r="A404" s="14"/>
      <c r="B404" s="237"/>
      <c r="C404" s="238"/>
      <c r="D404" s="219" t="s">
        <v>140</v>
      </c>
      <c r="E404" s="239" t="s">
        <v>75</v>
      </c>
      <c r="F404" s="240" t="s">
        <v>143</v>
      </c>
      <c r="G404" s="238"/>
      <c r="H404" s="241">
        <v>588.909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7" t="s">
        <v>140</v>
      </c>
      <c r="AU404" s="247" t="s">
        <v>87</v>
      </c>
      <c r="AV404" s="14" t="s">
        <v>144</v>
      </c>
      <c r="AW404" s="14" t="s">
        <v>38</v>
      </c>
      <c r="AX404" s="14" t="s">
        <v>85</v>
      </c>
      <c r="AY404" s="247" t="s">
        <v>127</v>
      </c>
    </row>
    <row r="405" spans="1:65" s="2" customFormat="1" ht="16.5" customHeight="1">
      <c r="A405" s="40"/>
      <c r="B405" s="41"/>
      <c r="C405" s="206" t="s">
        <v>562</v>
      </c>
      <c r="D405" s="206" t="s">
        <v>129</v>
      </c>
      <c r="E405" s="207" t="s">
        <v>613</v>
      </c>
      <c r="F405" s="208" t="s">
        <v>614</v>
      </c>
      <c r="G405" s="209" t="s">
        <v>276</v>
      </c>
      <c r="H405" s="210">
        <v>53.554</v>
      </c>
      <c r="I405" s="211"/>
      <c r="J405" s="212">
        <f>ROUND(I405*H405,2)</f>
        <v>0</v>
      </c>
      <c r="K405" s="208" t="s">
        <v>133</v>
      </c>
      <c r="L405" s="46"/>
      <c r="M405" s="213" t="s">
        <v>75</v>
      </c>
      <c r="N405" s="214" t="s">
        <v>47</v>
      </c>
      <c r="O405" s="86"/>
      <c r="P405" s="215">
        <f>O405*H405</f>
        <v>0</v>
      </c>
      <c r="Q405" s="215">
        <v>0</v>
      </c>
      <c r="R405" s="215">
        <f>Q405*H405</f>
        <v>0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134</v>
      </c>
      <c r="AT405" s="217" t="s">
        <v>129</v>
      </c>
      <c r="AU405" s="217" t="s">
        <v>87</v>
      </c>
      <c r="AY405" s="19" t="s">
        <v>127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85</v>
      </c>
      <c r="BK405" s="218">
        <f>ROUND(I405*H405,2)</f>
        <v>0</v>
      </c>
      <c r="BL405" s="19" t="s">
        <v>134</v>
      </c>
      <c r="BM405" s="217" t="s">
        <v>810</v>
      </c>
    </row>
    <row r="406" spans="1:47" s="2" customFormat="1" ht="12">
      <c r="A406" s="40"/>
      <c r="B406" s="41"/>
      <c r="C406" s="42"/>
      <c r="D406" s="219" t="s">
        <v>136</v>
      </c>
      <c r="E406" s="42"/>
      <c r="F406" s="220" t="s">
        <v>616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136</v>
      </c>
      <c r="AU406" s="19" t="s">
        <v>87</v>
      </c>
    </row>
    <row r="407" spans="1:47" s="2" customFormat="1" ht="12">
      <c r="A407" s="40"/>
      <c r="B407" s="41"/>
      <c r="C407" s="42"/>
      <c r="D407" s="224" t="s">
        <v>138</v>
      </c>
      <c r="E407" s="42"/>
      <c r="F407" s="225" t="s">
        <v>617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138</v>
      </c>
      <c r="AU407" s="19" t="s">
        <v>87</v>
      </c>
    </row>
    <row r="408" spans="1:51" s="15" customFormat="1" ht="12">
      <c r="A408" s="15"/>
      <c r="B408" s="248"/>
      <c r="C408" s="249"/>
      <c r="D408" s="219" t="s">
        <v>140</v>
      </c>
      <c r="E408" s="250" t="s">
        <v>75</v>
      </c>
      <c r="F408" s="251" t="s">
        <v>258</v>
      </c>
      <c r="G408" s="249"/>
      <c r="H408" s="250" t="s">
        <v>75</v>
      </c>
      <c r="I408" s="252"/>
      <c r="J408" s="249"/>
      <c r="K408" s="249"/>
      <c r="L408" s="253"/>
      <c r="M408" s="254"/>
      <c r="N408" s="255"/>
      <c r="O408" s="255"/>
      <c r="P408" s="255"/>
      <c r="Q408" s="255"/>
      <c r="R408" s="255"/>
      <c r="S408" s="255"/>
      <c r="T408" s="256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7" t="s">
        <v>140</v>
      </c>
      <c r="AU408" s="257" t="s">
        <v>87</v>
      </c>
      <c r="AV408" s="15" t="s">
        <v>85</v>
      </c>
      <c r="AW408" s="15" t="s">
        <v>38</v>
      </c>
      <c r="AX408" s="15" t="s">
        <v>77</v>
      </c>
      <c r="AY408" s="257" t="s">
        <v>127</v>
      </c>
    </row>
    <row r="409" spans="1:51" s="13" customFormat="1" ht="12">
      <c r="A409" s="13"/>
      <c r="B409" s="226"/>
      <c r="C409" s="227"/>
      <c r="D409" s="219" t="s">
        <v>140</v>
      </c>
      <c r="E409" s="228" t="s">
        <v>75</v>
      </c>
      <c r="F409" s="229" t="s">
        <v>811</v>
      </c>
      <c r="G409" s="227"/>
      <c r="H409" s="230">
        <v>53.554</v>
      </c>
      <c r="I409" s="231"/>
      <c r="J409" s="227"/>
      <c r="K409" s="227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140</v>
      </c>
      <c r="AU409" s="236" t="s">
        <v>87</v>
      </c>
      <c r="AV409" s="13" t="s">
        <v>87</v>
      </c>
      <c r="AW409" s="13" t="s">
        <v>38</v>
      </c>
      <c r="AX409" s="13" t="s">
        <v>85</v>
      </c>
      <c r="AY409" s="236" t="s">
        <v>127</v>
      </c>
    </row>
    <row r="410" spans="1:65" s="2" customFormat="1" ht="16.5" customHeight="1">
      <c r="A410" s="40"/>
      <c r="B410" s="41"/>
      <c r="C410" s="206" t="s">
        <v>568</v>
      </c>
      <c r="D410" s="206" t="s">
        <v>129</v>
      </c>
      <c r="E410" s="207" t="s">
        <v>620</v>
      </c>
      <c r="F410" s="208" t="s">
        <v>621</v>
      </c>
      <c r="G410" s="209" t="s">
        <v>276</v>
      </c>
      <c r="H410" s="210">
        <v>160.662</v>
      </c>
      <c r="I410" s="211"/>
      <c r="J410" s="212">
        <f>ROUND(I410*H410,2)</f>
        <v>0</v>
      </c>
      <c r="K410" s="208" t="s">
        <v>133</v>
      </c>
      <c r="L410" s="46"/>
      <c r="M410" s="213" t="s">
        <v>75</v>
      </c>
      <c r="N410" s="214" t="s">
        <v>47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134</v>
      </c>
      <c r="AT410" s="217" t="s">
        <v>129</v>
      </c>
      <c r="AU410" s="217" t="s">
        <v>87</v>
      </c>
      <c r="AY410" s="19" t="s">
        <v>127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85</v>
      </c>
      <c r="BK410" s="218">
        <f>ROUND(I410*H410,2)</f>
        <v>0</v>
      </c>
      <c r="BL410" s="19" t="s">
        <v>134</v>
      </c>
      <c r="BM410" s="217" t="s">
        <v>812</v>
      </c>
    </row>
    <row r="411" spans="1:47" s="2" customFormat="1" ht="12">
      <c r="A411" s="40"/>
      <c r="B411" s="41"/>
      <c r="C411" s="42"/>
      <c r="D411" s="219" t="s">
        <v>136</v>
      </c>
      <c r="E411" s="42"/>
      <c r="F411" s="220" t="s">
        <v>623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136</v>
      </c>
      <c r="AU411" s="19" t="s">
        <v>87</v>
      </c>
    </row>
    <row r="412" spans="1:47" s="2" customFormat="1" ht="12">
      <c r="A412" s="40"/>
      <c r="B412" s="41"/>
      <c r="C412" s="42"/>
      <c r="D412" s="224" t="s">
        <v>138</v>
      </c>
      <c r="E412" s="42"/>
      <c r="F412" s="225" t="s">
        <v>624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138</v>
      </c>
      <c r="AU412" s="19" t="s">
        <v>87</v>
      </c>
    </row>
    <row r="413" spans="1:51" s="13" customFormat="1" ht="12">
      <c r="A413" s="13"/>
      <c r="B413" s="226"/>
      <c r="C413" s="227"/>
      <c r="D413" s="219" t="s">
        <v>140</v>
      </c>
      <c r="E413" s="228" t="s">
        <v>75</v>
      </c>
      <c r="F413" s="229" t="s">
        <v>813</v>
      </c>
      <c r="G413" s="227"/>
      <c r="H413" s="230">
        <v>160.662</v>
      </c>
      <c r="I413" s="231"/>
      <c r="J413" s="227"/>
      <c r="K413" s="227"/>
      <c r="L413" s="232"/>
      <c r="M413" s="233"/>
      <c r="N413" s="234"/>
      <c r="O413" s="234"/>
      <c r="P413" s="234"/>
      <c r="Q413" s="234"/>
      <c r="R413" s="234"/>
      <c r="S413" s="234"/>
      <c r="T413" s="23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6" t="s">
        <v>140</v>
      </c>
      <c r="AU413" s="236" t="s">
        <v>87</v>
      </c>
      <c r="AV413" s="13" t="s">
        <v>87</v>
      </c>
      <c r="AW413" s="13" t="s">
        <v>38</v>
      </c>
      <c r="AX413" s="13" t="s">
        <v>85</v>
      </c>
      <c r="AY413" s="236" t="s">
        <v>127</v>
      </c>
    </row>
    <row r="414" spans="1:65" s="2" customFormat="1" ht="21.75" customHeight="1">
      <c r="A414" s="40"/>
      <c r="B414" s="41"/>
      <c r="C414" s="206" t="s">
        <v>574</v>
      </c>
      <c r="D414" s="206" t="s">
        <v>129</v>
      </c>
      <c r="E414" s="207" t="s">
        <v>627</v>
      </c>
      <c r="F414" s="208" t="s">
        <v>628</v>
      </c>
      <c r="G414" s="209" t="s">
        <v>276</v>
      </c>
      <c r="H414" s="210">
        <v>158.118</v>
      </c>
      <c r="I414" s="211"/>
      <c r="J414" s="212">
        <f>ROUND(I414*H414,2)</f>
        <v>0</v>
      </c>
      <c r="K414" s="208" t="s">
        <v>133</v>
      </c>
      <c r="L414" s="46"/>
      <c r="M414" s="213" t="s">
        <v>75</v>
      </c>
      <c r="N414" s="214" t="s">
        <v>47</v>
      </c>
      <c r="O414" s="86"/>
      <c r="P414" s="215">
        <f>O414*H414</f>
        <v>0</v>
      </c>
      <c r="Q414" s="215">
        <v>0</v>
      </c>
      <c r="R414" s="215">
        <f>Q414*H414</f>
        <v>0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134</v>
      </c>
      <c r="AT414" s="217" t="s">
        <v>129</v>
      </c>
      <c r="AU414" s="217" t="s">
        <v>87</v>
      </c>
      <c r="AY414" s="19" t="s">
        <v>127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85</v>
      </c>
      <c r="BK414" s="218">
        <f>ROUND(I414*H414,2)</f>
        <v>0</v>
      </c>
      <c r="BL414" s="19" t="s">
        <v>134</v>
      </c>
      <c r="BM414" s="217" t="s">
        <v>814</v>
      </c>
    </row>
    <row r="415" spans="1:47" s="2" customFormat="1" ht="12">
      <c r="A415" s="40"/>
      <c r="B415" s="41"/>
      <c r="C415" s="42"/>
      <c r="D415" s="219" t="s">
        <v>136</v>
      </c>
      <c r="E415" s="42"/>
      <c r="F415" s="220" t="s">
        <v>630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136</v>
      </c>
      <c r="AU415" s="19" t="s">
        <v>87</v>
      </c>
    </row>
    <row r="416" spans="1:47" s="2" customFormat="1" ht="12">
      <c r="A416" s="40"/>
      <c r="B416" s="41"/>
      <c r="C416" s="42"/>
      <c r="D416" s="224" t="s">
        <v>138</v>
      </c>
      <c r="E416" s="42"/>
      <c r="F416" s="225" t="s">
        <v>631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138</v>
      </c>
      <c r="AU416" s="19" t="s">
        <v>87</v>
      </c>
    </row>
    <row r="417" spans="1:51" s="13" customFormat="1" ht="12">
      <c r="A417" s="13"/>
      <c r="B417" s="226"/>
      <c r="C417" s="227"/>
      <c r="D417" s="219" t="s">
        <v>140</v>
      </c>
      <c r="E417" s="228" t="s">
        <v>75</v>
      </c>
      <c r="F417" s="229" t="s">
        <v>807</v>
      </c>
      <c r="G417" s="227"/>
      <c r="H417" s="230">
        <v>158.118</v>
      </c>
      <c r="I417" s="231"/>
      <c r="J417" s="227"/>
      <c r="K417" s="227"/>
      <c r="L417" s="232"/>
      <c r="M417" s="233"/>
      <c r="N417" s="234"/>
      <c r="O417" s="234"/>
      <c r="P417" s="234"/>
      <c r="Q417" s="234"/>
      <c r="R417" s="234"/>
      <c r="S417" s="234"/>
      <c r="T417" s="23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6" t="s">
        <v>140</v>
      </c>
      <c r="AU417" s="236" t="s">
        <v>87</v>
      </c>
      <c r="AV417" s="13" t="s">
        <v>87</v>
      </c>
      <c r="AW417" s="13" t="s">
        <v>38</v>
      </c>
      <c r="AX417" s="13" t="s">
        <v>85</v>
      </c>
      <c r="AY417" s="236" t="s">
        <v>127</v>
      </c>
    </row>
    <row r="418" spans="1:65" s="2" customFormat="1" ht="21.75" customHeight="1">
      <c r="A418" s="40"/>
      <c r="B418" s="41"/>
      <c r="C418" s="206" t="s">
        <v>581</v>
      </c>
      <c r="D418" s="206" t="s">
        <v>129</v>
      </c>
      <c r="E418" s="207" t="s">
        <v>641</v>
      </c>
      <c r="F418" s="208" t="s">
        <v>642</v>
      </c>
      <c r="G418" s="209" t="s">
        <v>276</v>
      </c>
      <c r="H418" s="210">
        <v>38.185</v>
      </c>
      <c r="I418" s="211"/>
      <c r="J418" s="212">
        <f>ROUND(I418*H418,2)</f>
        <v>0</v>
      </c>
      <c r="K418" s="208" t="s">
        <v>133</v>
      </c>
      <c r="L418" s="46"/>
      <c r="M418" s="213" t="s">
        <v>75</v>
      </c>
      <c r="N418" s="214" t="s">
        <v>47</v>
      </c>
      <c r="O418" s="86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134</v>
      </c>
      <c r="AT418" s="217" t="s">
        <v>129</v>
      </c>
      <c r="AU418" s="217" t="s">
        <v>87</v>
      </c>
      <c r="AY418" s="19" t="s">
        <v>127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85</v>
      </c>
      <c r="BK418" s="218">
        <f>ROUND(I418*H418,2)</f>
        <v>0</v>
      </c>
      <c r="BL418" s="19" t="s">
        <v>134</v>
      </c>
      <c r="BM418" s="217" t="s">
        <v>815</v>
      </c>
    </row>
    <row r="419" spans="1:47" s="2" customFormat="1" ht="12">
      <c r="A419" s="40"/>
      <c r="B419" s="41"/>
      <c r="C419" s="42"/>
      <c r="D419" s="219" t="s">
        <v>136</v>
      </c>
      <c r="E419" s="42"/>
      <c r="F419" s="220" t="s">
        <v>644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136</v>
      </c>
      <c r="AU419" s="19" t="s">
        <v>87</v>
      </c>
    </row>
    <row r="420" spans="1:47" s="2" customFormat="1" ht="12">
      <c r="A420" s="40"/>
      <c r="B420" s="41"/>
      <c r="C420" s="42"/>
      <c r="D420" s="224" t="s">
        <v>138</v>
      </c>
      <c r="E420" s="42"/>
      <c r="F420" s="225" t="s">
        <v>645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138</v>
      </c>
      <c r="AU420" s="19" t="s">
        <v>87</v>
      </c>
    </row>
    <row r="421" spans="1:51" s="13" customFormat="1" ht="12">
      <c r="A421" s="13"/>
      <c r="B421" s="226"/>
      <c r="C421" s="227"/>
      <c r="D421" s="219" t="s">
        <v>140</v>
      </c>
      <c r="E421" s="228" t="s">
        <v>75</v>
      </c>
      <c r="F421" s="229" t="s">
        <v>806</v>
      </c>
      <c r="G421" s="227"/>
      <c r="H421" s="230">
        <v>38.185</v>
      </c>
      <c r="I421" s="231"/>
      <c r="J421" s="227"/>
      <c r="K421" s="227"/>
      <c r="L421" s="232"/>
      <c r="M421" s="233"/>
      <c r="N421" s="234"/>
      <c r="O421" s="234"/>
      <c r="P421" s="234"/>
      <c r="Q421" s="234"/>
      <c r="R421" s="234"/>
      <c r="S421" s="234"/>
      <c r="T421" s="23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6" t="s">
        <v>140</v>
      </c>
      <c r="AU421" s="236" t="s">
        <v>87</v>
      </c>
      <c r="AV421" s="13" t="s">
        <v>87</v>
      </c>
      <c r="AW421" s="13" t="s">
        <v>38</v>
      </c>
      <c r="AX421" s="13" t="s">
        <v>85</v>
      </c>
      <c r="AY421" s="236" t="s">
        <v>127</v>
      </c>
    </row>
    <row r="422" spans="1:65" s="2" customFormat="1" ht="16.5" customHeight="1">
      <c r="A422" s="40"/>
      <c r="B422" s="41"/>
      <c r="C422" s="206" t="s">
        <v>587</v>
      </c>
      <c r="D422" s="206" t="s">
        <v>129</v>
      </c>
      <c r="E422" s="207" t="s">
        <v>647</v>
      </c>
      <c r="F422" s="208" t="s">
        <v>275</v>
      </c>
      <c r="G422" s="209" t="s">
        <v>276</v>
      </c>
      <c r="H422" s="210">
        <v>53.554</v>
      </c>
      <c r="I422" s="211"/>
      <c r="J422" s="212">
        <f>ROUND(I422*H422,2)</f>
        <v>0</v>
      </c>
      <c r="K422" s="208" t="s">
        <v>133</v>
      </c>
      <c r="L422" s="46"/>
      <c r="M422" s="213" t="s">
        <v>75</v>
      </c>
      <c r="N422" s="214" t="s">
        <v>47</v>
      </c>
      <c r="O422" s="86"/>
      <c r="P422" s="215">
        <f>O422*H422</f>
        <v>0</v>
      </c>
      <c r="Q422" s="215">
        <v>0</v>
      </c>
      <c r="R422" s="215">
        <f>Q422*H422</f>
        <v>0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134</v>
      </c>
      <c r="AT422" s="217" t="s">
        <v>129</v>
      </c>
      <c r="AU422" s="217" t="s">
        <v>87</v>
      </c>
      <c r="AY422" s="19" t="s">
        <v>127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85</v>
      </c>
      <c r="BK422" s="218">
        <f>ROUND(I422*H422,2)</f>
        <v>0</v>
      </c>
      <c r="BL422" s="19" t="s">
        <v>134</v>
      </c>
      <c r="BM422" s="217" t="s">
        <v>816</v>
      </c>
    </row>
    <row r="423" spans="1:47" s="2" customFormat="1" ht="12">
      <c r="A423" s="40"/>
      <c r="B423" s="41"/>
      <c r="C423" s="42"/>
      <c r="D423" s="219" t="s">
        <v>136</v>
      </c>
      <c r="E423" s="42"/>
      <c r="F423" s="220" t="s">
        <v>278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136</v>
      </c>
      <c r="AU423" s="19" t="s">
        <v>87</v>
      </c>
    </row>
    <row r="424" spans="1:47" s="2" customFormat="1" ht="12">
      <c r="A424" s="40"/>
      <c r="B424" s="41"/>
      <c r="C424" s="42"/>
      <c r="D424" s="224" t="s">
        <v>138</v>
      </c>
      <c r="E424" s="42"/>
      <c r="F424" s="225" t="s">
        <v>649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138</v>
      </c>
      <c r="AU424" s="19" t="s">
        <v>87</v>
      </c>
    </row>
    <row r="425" spans="1:51" s="13" customFormat="1" ht="12">
      <c r="A425" s="13"/>
      <c r="B425" s="226"/>
      <c r="C425" s="227"/>
      <c r="D425" s="219" t="s">
        <v>140</v>
      </c>
      <c r="E425" s="228" t="s">
        <v>75</v>
      </c>
      <c r="F425" s="229" t="s">
        <v>811</v>
      </c>
      <c r="G425" s="227"/>
      <c r="H425" s="230">
        <v>53.554</v>
      </c>
      <c r="I425" s="231"/>
      <c r="J425" s="227"/>
      <c r="K425" s="227"/>
      <c r="L425" s="232"/>
      <c r="M425" s="233"/>
      <c r="N425" s="234"/>
      <c r="O425" s="234"/>
      <c r="P425" s="234"/>
      <c r="Q425" s="234"/>
      <c r="R425" s="234"/>
      <c r="S425" s="234"/>
      <c r="T425" s="23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6" t="s">
        <v>140</v>
      </c>
      <c r="AU425" s="236" t="s">
        <v>87</v>
      </c>
      <c r="AV425" s="13" t="s">
        <v>87</v>
      </c>
      <c r="AW425" s="13" t="s">
        <v>38</v>
      </c>
      <c r="AX425" s="13" t="s">
        <v>85</v>
      </c>
      <c r="AY425" s="236" t="s">
        <v>127</v>
      </c>
    </row>
    <row r="426" spans="1:63" s="12" customFormat="1" ht="22.8" customHeight="1">
      <c r="A426" s="12"/>
      <c r="B426" s="190"/>
      <c r="C426" s="191"/>
      <c r="D426" s="192" t="s">
        <v>76</v>
      </c>
      <c r="E426" s="204" t="s">
        <v>650</v>
      </c>
      <c r="F426" s="204" t="s">
        <v>651</v>
      </c>
      <c r="G426" s="191"/>
      <c r="H426" s="191"/>
      <c r="I426" s="194"/>
      <c r="J426" s="205">
        <f>BK426</f>
        <v>0</v>
      </c>
      <c r="K426" s="191"/>
      <c r="L426" s="196"/>
      <c r="M426" s="197"/>
      <c r="N426" s="198"/>
      <c r="O426" s="198"/>
      <c r="P426" s="199">
        <f>SUM(P427:P429)</f>
        <v>0</v>
      </c>
      <c r="Q426" s="198"/>
      <c r="R426" s="199">
        <f>SUM(R427:R429)</f>
        <v>0</v>
      </c>
      <c r="S426" s="198"/>
      <c r="T426" s="200">
        <f>SUM(T427:T429)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01" t="s">
        <v>85</v>
      </c>
      <c r="AT426" s="202" t="s">
        <v>76</v>
      </c>
      <c r="AU426" s="202" t="s">
        <v>85</v>
      </c>
      <c r="AY426" s="201" t="s">
        <v>127</v>
      </c>
      <c r="BK426" s="203">
        <f>SUM(BK427:BK429)</f>
        <v>0</v>
      </c>
    </row>
    <row r="427" spans="1:65" s="2" customFormat="1" ht="16.5" customHeight="1">
      <c r="A427" s="40"/>
      <c r="B427" s="41"/>
      <c r="C427" s="206" t="s">
        <v>595</v>
      </c>
      <c r="D427" s="206" t="s">
        <v>129</v>
      </c>
      <c r="E427" s="207" t="s">
        <v>653</v>
      </c>
      <c r="F427" s="208" t="s">
        <v>654</v>
      </c>
      <c r="G427" s="209" t="s">
        <v>276</v>
      </c>
      <c r="H427" s="210">
        <v>242.299</v>
      </c>
      <c r="I427" s="211"/>
      <c r="J427" s="212">
        <f>ROUND(I427*H427,2)</f>
        <v>0</v>
      </c>
      <c r="K427" s="208" t="s">
        <v>133</v>
      </c>
      <c r="L427" s="46"/>
      <c r="M427" s="213" t="s">
        <v>75</v>
      </c>
      <c r="N427" s="214" t="s">
        <v>47</v>
      </c>
      <c r="O427" s="86"/>
      <c r="P427" s="215">
        <f>O427*H427</f>
        <v>0</v>
      </c>
      <c r="Q427" s="215">
        <v>0</v>
      </c>
      <c r="R427" s="215">
        <f>Q427*H427</f>
        <v>0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134</v>
      </c>
      <c r="AT427" s="217" t="s">
        <v>129</v>
      </c>
      <c r="AU427" s="217" t="s">
        <v>87</v>
      </c>
      <c r="AY427" s="19" t="s">
        <v>127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85</v>
      </c>
      <c r="BK427" s="218">
        <f>ROUND(I427*H427,2)</f>
        <v>0</v>
      </c>
      <c r="BL427" s="19" t="s">
        <v>134</v>
      </c>
      <c r="BM427" s="217" t="s">
        <v>817</v>
      </c>
    </row>
    <row r="428" spans="1:47" s="2" customFormat="1" ht="12">
      <c r="A428" s="40"/>
      <c r="B428" s="41"/>
      <c r="C428" s="42"/>
      <c r="D428" s="219" t="s">
        <v>136</v>
      </c>
      <c r="E428" s="42"/>
      <c r="F428" s="220" t="s">
        <v>656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136</v>
      </c>
      <c r="AU428" s="19" t="s">
        <v>87</v>
      </c>
    </row>
    <row r="429" spans="1:47" s="2" customFormat="1" ht="12">
      <c r="A429" s="40"/>
      <c r="B429" s="41"/>
      <c r="C429" s="42"/>
      <c r="D429" s="224" t="s">
        <v>138</v>
      </c>
      <c r="E429" s="42"/>
      <c r="F429" s="225" t="s">
        <v>657</v>
      </c>
      <c r="G429" s="42"/>
      <c r="H429" s="42"/>
      <c r="I429" s="221"/>
      <c r="J429" s="42"/>
      <c r="K429" s="42"/>
      <c r="L429" s="46"/>
      <c r="M429" s="280"/>
      <c r="N429" s="281"/>
      <c r="O429" s="282"/>
      <c r="P429" s="282"/>
      <c r="Q429" s="282"/>
      <c r="R429" s="282"/>
      <c r="S429" s="282"/>
      <c r="T429" s="283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138</v>
      </c>
      <c r="AU429" s="19" t="s">
        <v>87</v>
      </c>
    </row>
    <row r="430" spans="1:31" s="2" customFormat="1" ht="6.95" customHeight="1">
      <c r="A430" s="40"/>
      <c r="B430" s="61"/>
      <c r="C430" s="62"/>
      <c r="D430" s="62"/>
      <c r="E430" s="62"/>
      <c r="F430" s="62"/>
      <c r="G430" s="62"/>
      <c r="H430" s="62"/>
      <c r="I430" s="62"/>
      <c r="J430" s="62"/>
      <c r="K430" s="62"/>
      <c r="L430" s="46"/>
      <c r="M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</row>
  </sheetData>
  <sheetProtection password="CC35" sheet="1" objects="1" scenarios="1" formatColumns="0" formatRows="0" autoFilter="0"/>
  <autoFilter ref="C88:K42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3_02/113107162"/>
    <hyperlink ref="F98" r:id="rId2" display="https://podminky.urs.cz/item/CS_URS_2023_02/113107163"/>
    <hyperlink ref="F102" r:id="rId3" display="https://podminky.urs.cz/item/CS_URS_2023_02/113107181"/>
    <hyperlink ref="F106" r:id="rId4" display="https://podminky.urs.cz/item/CS_URS_2023_02/113107182"/>
    <hyperlink ref="F113" r:id="rId5" display="https://podminky.urs.cz/item/CS_URS_2023_02/115101203"/>
    <hyperlink ref="F117" r:id="rId6" display="https://podminky.urs.cz/item/CS_URS_2023_02/115101303"/>
    <hyperlink ref="F121" r:id="rId7" display="https://podminky.urs.cz/item/CS_URS_2023_02/119001405"/>
    <hyperlink ref="F124" r:id="rId8" display="https://podminky.urs.cz/item/CS_URS_2023_02/119001421"/>
    <hyperlink ref="F127" r:id="rId9" display="https://podminky.urs.cz/item/CS_URS_2023_02/119001422"/>
    <hyperlink ref="F130" r:id="rId10" display="https://podminky.urs.cz/item/CS_URS_2023_02/132254204"/>
    <hyperlink ref="F142" r:id="rId11" display="https://podminky.urs.cz/item/CS_URS_2023_02/132354204"/>
    <hyperlink ref="F154" r:id="rId12" display="https://podminky.urs.cz/item/CS_URS_2023_02/132454202"/>
    <hyperlink ref="F166" r:id="rId13" display="https://podminky.urs.cz/item/CS_URS_2023_02/151101102"/>
    <hyperlink ref="F172" r:id="rId14" display="https://podminky.urs.cz/item/CS_URS_2023_02/151101112"/>
    <hyperlink ref="F175" r:id="rId15" display="https://podminky.urs.cz/item/CS_URS_2023_02/162351103"/>
    <hyperlink ref="F183" r:id="rId16" display="https://podminky.urs.cz/item/CS_URS_2023_02/162651111"/>
    <hyperlink ref="F196" r:id="rId17" display="https://podminky.urs.cz/item/CS_URS_2023_02/162651131"/>
    <hyperlink ref="F207" r:id="rId18" display="https://podminky.urs.cz/item/CS_URS_2023_02/167151111"/>
    <hyperlink ref="F211" r:id="rId19" display="https://podminky.urs.cz/item/CS_URS_2023_02/171201221"/>
    <hyperlink ref="F215" r:id="rId20" display="https://podminky.urs.cz/item/CS_URS_2023_02/171251101"/>
    <hyperlink ref="F219" r:id="rId21" display="https://podminky.urs.cz/item/CS_URS_2023_02/171251201"/>
    <hyperlink ref="F223" r:id="rId22" display="https://podminky.urs.cz/item/CS_URS_2023_02/174151101"/>
    <hyperlink ref="F246" r:id="rId23" display="https://podminky.urs.cz/item/CS_URS_2023_02/175151101"/>
    <hyperlink ref="F257" r:id="rId24" display="https://podminky.urs.cz/item/CS_URS_2023_02/212751101"/>
    <hyperlink ref="F264" r:id="rId25" display="https://podminky.urs.cz/item/CS_URS_2023_02/273322511"/>
    <hyperlink ref="F268" r:id="rId26" display="https://podminky.urs.cz/item/CS_URS_2023_02/273351121"/>
    <hyperlink ref="F272" r:id="rId27" display="https://podminky.urs.cz/item/CS_URS_2023_02/273351122"/>
    <hyperlink ref="F275" r:id="rId28" display="https://podminky.urs.cz/item/CS_URS_2023_02/273362021"/>
    <hyperlink ref="F280" r:id="rId29" display="https://podminky.urs.cz/item/CS_URS_2023_02/321213232"/>
    <hyperlink ref="F287" r:id="rId30" display="https://podminky.urs.cz/item/CS_URS_2023_02/359901111"/>
    <hyperlink ref="F292" r:id="rId31" display="https://podminky.urs.cz/item/CS_URS_2023_02/451541111"/>
    <hyperlink ref="F297" r:id="rId32" display="https://podminky.urs.cz/item/CS_URS_2023_02/452312131"/>
    <hyperlink ref="F303" r:id="rId33" display="https://podminky.urs.cz/item/CS_URS_2023_02/452351101"/>
    <hyperlink ref="F309" r:id="rId34" display="https://podminky.urs.cz/item/CS_URS_2023_02/564752111"/>
    <hyperlink ref="F313" r:id="rId35" display="https://podminky.urs.cz/item/CS_URS_2023_02/564851111"/>
    <hyperlink ref="F317" r:id="rId36" display="https://podminky.urs.cz/item/CS_URS_2023_02/564861011"/>
    <hyperlink ref="F321" r:id="rId37" display="https://podminky.urs.cz/item/CS_URS_2023_02/567122112"/>
    <hyperlink ref="F325" r:id="rId38" display="https://podminky.urs.cz/item/CS_URS_2023_02/573211107"/>
    <hyperlink ref="F329" r:id="rId39" display="https://podminky.urs.cz/item/CS_URS_2023_02/577134111"/>
    <hyperlink ref="F333" r:id="rId40" display="https://podminky.urs.cz/item/CS_URS_2023_02/577165032"/>
    <hyperlink ref="F338" r:id="rId41" display="https://podminky.urs.cz/item/CS_URS_2023_02/831312121"/>
    <hyperlink ref="F344" r:id="rId42" display="https://podminky.urs.cz/item/CS_URS_2023_02/871315221"/>
    <hyperlink ref="F347" r:id="rId43" display="https://podminky.urs.cz/item/CS_URS_2023_02/877315211"/>
    <hyperlink ref="F352" r:id="rId44" display="https://podminky.urs.cz/item/CS_URS_2023_02/892312121"/>
    <hyperlink ref="F355" r:id="rId45" display="https://podminky.urs.cz/item/CS_URS_2023_02/894811133"/>
    <hyperlink ref="F358" r:id="rId46" display="https://podminky.urs.cz/item/CS_URS_2023_02/899103112"/>
    <hyperlink ref="F372" r:id="rId47" display="https://podminky.urs.cz/item/CS_URS_2023_02/919112213"/>
    <hyperlink ref="F376" r:id="rId48" display="https://podminky.urs.cz/item/CS_URS_2023_02/919121112"/>
    <hyperlink ref="F379" r:id="rId49" display="https://podminky.urs.cz/item/CS_URS_2023_02/919735111"/>
    <hyperlink ref="F383" r:id="rId50" display="https://podminky.urs.cz/item/CS_URS_2023_02/919735112"/>
    <hyperlink ref="F387" r:id="rId51" display="https://podminky.urs.cz/item/CS_URS_2023_02/985221012"/>
    <hyperlink ref="F395" r:id="rId52" display="https://podminky.urs.cz/item/CS_URS_2023_02/997013501"/>
    <hyperlink ref="F402" r:id="rId53" display="https://podminky.urs.cz/item/CS_URS_2023_02/997013509"/>
    <hyperlink ref="F407" r:id="rId54" display="https://podminky.urs.cz/item/CS_URS_2023_02/997221551"/>
    <hyperlink ref="F412" r:id="rId55" display="https://podminky.urs.cz/item/CS_URS_2023_02/997221559"/>
    <hyperlink ref="F416" r:id="rId56" display="https://podminky.urs.cz/item/CS_URS_2023_02/997221615"/>
    <hyperlink ref="F420" r:id="rId57" display="https://podminky.urs.cz/item/CS_URS_2023_02/997221645"/>
    <hyperlink ref="F424" r:id="rId58" display="https://podminky.urs.cz/item/CS_URS_2023_02/997221655"/>
    <hyperlink ref="F429" r:id="rId59" display="https://podminky.urs.cz/item/CS_URS_2023_02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87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Volgogradská ulice, Liberec, Prodloužení splaškové kanalizace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818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75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21. 10. 2021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28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34" t="s">
        <v>30</v>
      </c>
      <c r="J15" s="138" t="s">
        <v>31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32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30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34</v>
      </c>
      <c r="E20" s="40"/>
      <c r="F20" s="40"/>
      <c r="G20" s="40"/>
      <c r="H20" s="40"/>
      <c r="I20" s="134" t="s">
        <v>27</v>
      </c>
      <c r="J20" s="138" t="s">
        <v>35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36</v>
      </c>
      <c r="F21" s="40"/>
      <c r="G21" s="40"/>
      <c r="H21" s="40"/>
      <c r="I21" s="134" t="s">
        <v>30</v>
      </c>
      <c r="J21" s="138" t="s">
        <v>37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39</v>
      </c>
      <c r="E23" s="40"/>
      <c r="F23" s="40"/>
      <c r="G23" s="40"/>
      <c r="H23" s="40"/>
      <c r="I23" s="134" t="s">
        <v>27</v>
      </c>
      <c r="J23" s="138" t="s">
        <v>35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30</v>
      </c>
      <c r="J24" s="138" t="s">
        <v>37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75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ROUND((SUM(BE86:BE139)),2)</f>
        <v>0</v>
      </c>
      <c r="G33" s="40"/>
      <c r="H33" s="40"/>
      <c r="I33" s="150">
        <v>0.21</v>
      </c>
      <c r="J33" s="149">
        <f>ROUND(((SUM(BE86:BE139))*I33),2)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ROUND((SUM(BF86:BF139)),2)</f>
        <v>0</v>
      </c>
      <c r="G34" s="40"/>
      <c r="H34" s="40"/>
      <c r="I34" s="150">
        <v>0.15</v>
      </c>
      <c r="J34" s="149">
        <f>ROUND(((SUM(BF86:BF139))*I34),2)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ROUND((SUM(BG86:BG139)),2)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ROUND((SUM(BH86:BH139)),2)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ROUND((SUM(BI86:BI139)),2)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Volgogradská ulice, Liberec, Prodloužení splaškové kanalizace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111 - VRN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Liberec</v>
      </c>
      <c r="G52" s="42"/>
      <c r="H52" s="42"/>
      <c r="I52" s="34" t="s">
        <v>24</v>
      </c>
      <c r="J52" s="74" t="str">
        <f>IF(J12="","",J12)</f>
        <v>21. 10. 2021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Statutární město Liberec</v>
      </c>
      <c r="G54" s="42"/>
      <c r="H54" s="42"/>
      <c r="I54" s="34" t="s">
        <v>34</v>
      </c>
      <c r="J54" s="38" t="str">
        <f>E21</f>
        <v>SNOWPLAN,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32</v>
      </c>
      <c r="D55" s="42"/>
      <c r="E55" s="42"/>
      <c r="F55" s="29" t="str">
        <f>IF(E18="","",E18)</f>
        <v>Vyplň údaj</v>
      </c>
      <c r="G55" s="42"/>
      <c r="H55" s="42"/>
      <c r="I55" s="34" t="s">
        <v>39</v>
      </c>
      <c r="J55" s="38" t="str">
        <f>E24</f>
        <v>SNOWPLAN, spol. s 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67"/>
      <c r="C60" s="168"/>
      <c r="D60" s="169" t="s">
        <v>92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819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820</v>
      </c>
      <c r="E62" s="176"/>
      <c r="F62" s="176"/>
      <c r="G62" s="176"/>
      <c r="H62" s="176"/>
      <c r="I62" s="176"/>
      <c r="J62" s="177">
        <f>J91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821</v>
      </c>
      <c r="E63" s="176"/>
      <c r="F63" s="176"/>
      <c r="G63" s="176"/>
      <c r="H63" s="176"/>
      <c r="I63" s="176"/>
      <c r="J63" s="177">
        <f>J113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822</v>
      </c>
      <c r="E64" s="176"/>
      <c r="F64" s="176"/>
      <c r="G64" s="176"/>
      <c r="H64" s="176"/>
      <c r="I64" s="176"/>
      <c r="J64" s="177">
        <f>J117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823</v>
      </c>
      <c r="E65" s="176"/>
      <c r="F65" s="176"/>
      <c r="G65" s="176"/>
      <c r="H65" s="176"/>
      <c r="I65" s="176"/>
      <c r="J65" s="177">
        <f>J132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824</v>
      </c>
      <c r="E66" s="176"/>
      <c r="F66" s="176"/>
      <c r="G66" s="176"/>
      <c r="H66" s="176"/>
      <c r="I66" s="176"/>
      <c r="J66" s="177">
        <f>J136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112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Volgogradská ulice, Liberec, Prodloužení splaškové kanalizace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95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111 - VRN - Vedlejší rozpočtové náklady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22</v>
      </c>
      <c r="D80" s="42"/>
      <c r="E80" s="42"/>
      <c r="F80" s="29" t="str">
        <f>F12</f>
        <v>Liberec</v>
      </c>
      <c r="G80" s="42"/>
      <c r="H80" s="42"/>
      <c r="I80" s="34" t="s">
        <v>24</v>
      </c>
      <c r="J80" s="74" t="str">
        <f>IF(J12="","",J12)</f>
        <v>21. 10. 2021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4" t="s">
        <v>26</v>
      </c>
      <c r="D82" s="42"/>
      <c r="E82" s="42"/>
      <c r="F82" s="29" t="str">
        <f>E15</f>
        <v>Statutární město Liberec</v>
      </c>
      <c r="G82" s="42"/>
      <c r="H82" s="42"/>
      <c r="I82" s="34" t="s">
        <v>34</v>
      </c>
      <c r="J82" s="38" t="str">
        <f>E21</f>
        <v>SNOWPLAN, spol. s 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32</v>
      </c>
      <c r="D83" s="42"/>
      <c r="E83" s="42"/>
      <c r="F83" s="29" t="str">
        <f>IF(E18="","",E18)</f>
        <v>Vyplň údaj</v>
      </c>
      <c r="G83" s="42"/>
      <c r="H83" s="42"/>
      <c r="I83" s="34" t="s">
        <v>39</v>
      </c>
      <c r="J83" s="38" t="str">
        <f>E24</f>
        <v>SNOWPLAN, spol. s 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113</v>
      </c>
      <c r="D85" s="182" t="s">
        <v>61</v>
      </c>
      <c r="E85" s="182" t="s">
        <v>57</v>
      </c>
      <c r="F85" s="182" t="s">
        <v>58</v>
      </c>
      <c r="G85" s="182" t="s">
        <v>114</v>
      </c>
      <c r="H85" s="182" t="s">
        <v>115</v>
      </c>
      <c r="I85" s="182" t="s">
        <v>116</v>
      </c>
      <c r="J85" s="182" t="s">
        <v>100</v>
      </c>
      <c r="K85" s="183" t="s">
        <v>117</v>
      </c>
      <c r="L85" s="184"/>
      <c r="M85" s="94" t="s">
        <v>75</v>
      </c>
      <c r="N85" s="95" t="s">
        <v>46</v>
      </c>
      <c r="O85" s="95" t="s">
        <v>118</v>
      </c>
      <c r="P85" s="95" t="s">
        <v>119</v>
      </c>
      <c r="Q85" s="95" t="s">
        <v>120</v>
      </c>
      <c r="R85" s="95" t="s">
        <v>121</v>
      </c>
      <c r="S85" s="95" t="s">
        <v>122</v>
      </c>
      <c r="T85" s="96" t="s">
        <v>123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124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0</v>
      </c>
      <c r="S86" s="98"/>
      <c r="T86" s="188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76</v>
      </c>
      <c r="AU86" s="19" t="s">
        <v>101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76</v>
      </c>
      <c r="E87" s="193" t="s">
        <v>825</v>
      </c>
      <c r="F87" s="193" t="s">
        <v>826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P88+P91+P113+P117+P132+P136</f>
        <v>0</v>
      </c>
      <c r="Q87" s="198"/>
      <c r="R87" s="199">
        <f>R88+R91+R113+R117+R132+R136</f>
        <v>0</v>
      </c>
      <c r="S87" s="198"/>
      <c r="T87" s="200">
        <f>T88+T91+T113+T117+T132+T136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163</v>
      </c>
      <c r="AT87" s="202" t="s">
        <v>76</v>
      </c>
      <c r="AU87" s="202" t="s">
        <v>77</v>
      </c>
      <c r="AY87" s="201" t="s">
        <v>127</v>
      </c>
      <c r="BK87" s="203">
        <f>BK88+BK91+BK113+BK117+BK132+BK136</f>
        <v>0</v>
      </c>
    </row>
    <row r="88" spans="1:63" s="12" customFormat="1" ht="22.8" customHeight="1">
      <c r="A88" s="12"/>
      <c r="B88" s="190"/>
      <c r="C88" s="191"/>
      <c r="D88" s="192" t="s">
        <v>76</v>
      </c>
      <c r="E88" s="204" t="s">
        <v>77</v>
      </c>
      <c r="F88" s="204" t="s">
        <v>827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SUM(P89:P90)</f>
        <v>0</v>
      </c>
      <c r="Q88" s="198"/>
      <c r="R88" s="199">
        <f>SUM(R89:R90)</f>
        <v>0</v>
      </c>
      <c r="S88" s="198"/>
      <c r="T88" s="200">
        <f>SUM(T89:T90)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163</v>
      </c>
      <c r="AT88" s="202" t="s">
        <v>76</v>
      </c>
      <c r="AU88" s="202" t="s">
        <v>85</v>
      </c>
      <c r="AY88" s="201" t="s">
        <v>127</v>
      </c>
      <c r="BK88" s="203">
        <f>SUM(BK89:BK90)</f>
        <v>0</v>
      </c>
    </row>
    <row r="89" spans="1:65" s="2" customFormat="1" ht="16.5" customHeight="1">
      <c r="A89" s="40"/>
      <c r="B89" s="41"/>
      <c r="C89" s="206" t="s">
        <v>85</v>
      </c>
      <c r="D89" s="206" t="s">
        <v>129</v>
      </c>
      <c r="E89" s="207" t="s">
        <v>828</v>
      </c>
      <c r="F89" s="208" t="s">
        <v>829</v>
      </c>
      <c r="G89" s="209" t="s">
        <v>830</v>
      </c>
      <c r="H89" s="210">
        <v>1</v>
      </c>
      <c r="I89" s="211"/>
      <c r="J89" s="212">
        <f>ROUND(I89*H89,2)</f>
        <v>0</v>
      </c>
      <c r="K89" s="208" t="s">
        <v>75</v>
      </c>
      <c r="L89" s="46"/>
      <c r="M89" s="213" t="s">
        <v>75</v>
      </c>
      <c r="N89" s="214" t="s">
        <v>47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831</v>
      </c>
      <c r="AT89" s="217" t="s">
        <v>129</v>
      </c>
      <c r="AU89" s="217" t="s">
        <v>87</v>
      </c>
      <c r="AY89" s="19" t="s">
        <v>127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85</v>
      </c>
      <c r="BK89" s="218">
        <f>ROUND(I89*H89,2)</f>
        <v>0</v>
      </c>
      <c r="BL89" s="19" t="s">
        <v>831</v>
      </c>
      <c r="BM89" s="217" t="s">
        <v>832</v>
      </c>
    </row>
    <row r="90" spans="1:47" s="2" customFormat="1" ht="12">
      <c r="A90" s="40"/>
      <c r="B90" s="41"/>
      <c r="C90" s="42"/>
      <c r="D90" s="219" t="s">
        <v>136</v>
      </c>
      <c r="E90" s="42"/>
      <c r="F90" s="220" t="s">
        <v>829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136</v>
      </c>
      <c r="AU90" s="19" t="s">
        <v>87</v>
      </c>
    </row>
    <row r="91" spans="1:63" s="12" customFormat="1" ht="22.8" customHeight="1">
      <c r="A91" s="12"/>
      <c r="B91" s="190"/>
      <c r="C91" s="191"/>
      <c r="D91" s="192" t="s">
        <v>76</v>
      </c>
      <c r="E91" s="204" t="s">
        <v>833</v>
      </c>
      <c r="F91" s="204" t="s">
        <v>834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SUM(P92:P112)</f>
        <v>0</v>
      </c>
      <c r="Q91" s="198"/>
      <c r="R91" s="199">
        <f>SUM(R92:R112)</f>
        <v>0</v>
      </c>
      <c r="S91" s="198"/>
      <c r="T91" s="200">
        <f>SUM(T92:T112)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163</v>
      </c>
      <c r="AT91" s="202" t="s">
        <v>76</v>
      </c>
      <c r="AU91" s="202" t="s">
        <v>85</v>
      </c>
      <c r="AY91" s="201" t="s">
        <v>127</v>
      </c>
      <c r="BK91" s="203">
        <f>SUM(BK92:BK112)</f>
        <v>0</v>
      </c>
    </row>
    <row r="92" spans="1:65" s="2" customFormat="1" ht="16.5" customHeight="1">
      <c r="A92" s="40"/>
      <c r="B92" s="41"/>
      <c r="C92" s="206" t="s">
        <v>87</v>
      </c>
      <c r="D92" s="206" t="s">
        <v>129</v>
      </c>
      <c r="E92" s="207" t="s">
        <v>835</v>
      </c>
      <c r="F92" s="208" t="s">
        <v>836</v>
      </c>
      <c r="G92" s="209" t="s">
        <v>830</v>
      </c>
      <c r="H92" s="210">
        <v>1</v>
      </c>
      <c r="I92" s="211"/>
      <c r="J92" s="212">
        <f>ROUND(I92*H92,2)</f>
        <v>0</v>
      </c>
      <c r="K92" s="208" t="s">
        <v>133</v>
      </c>
      <c r="L92" s="46"/>
      <c r="M92" s="213" t="s">
        <v>75</v>
      </c>
      <c r="N92" s="214" t="s">
        <v>47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831</v>
      </c>
      <c r="AT92" s="217" t="s">
        <v>129</v>
      </c>
      <c r="AU92" s="217" t="s">
        <v>87</v>
      </c>
      <c r="AY92" s="19" t="s">
        <v>127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85</v>
      </c>
      <c r="BK92" s="218">
        <f>ROUND(I92*H92,2)</f>
        <v>0</v>
      </c>
      <c r="BL92" s="19" t="s">
        <v>831</v>
      </c>
      <c r="BM92" s="217" t="s">
        <v>837</v>
      </c>
    </row>
    <row r="93" spans="1:47" s="2" customFormat="1" ht="12">
      <c r="A93" s="40"/>
      <c r="B93" s="41"/>
      <c r="C93" s="42"/>
      <c r="D93" s="219" t="s">
        <v>136</v>
      </c>
      <c r="E93" s="42"/>
      <c r="F93" s="220" t="s">
        <v>836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136</v>
      </c>
      <c r="AU93" s="19" t="s">
        <v>87</v>
      </c>
    </row>
    <row r="94" spans="1:47" s="2" customFormat="1" ht="12">
      <c r="A94" s="40"/>
      <c r="B94" s="41"/>
      <c r="C94" s="42"/>
      <c r="D94" s="224" t="s">
        <v>138</v>
      </c>
      <c r="E94" s="42"/>
      <c r="F94" s="225" t="s">
        <v>838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138</v>
      </c>
      <c r="AU94" s="19" t="s">
        <v>87</v>
      </c>
    </row>
    <row r="95" spans="1:65" s="2" customFormat="1" ht="16.5" customHeight="1">
      <c r="A95" s="40"/>
      <c r="B95" s="41"/>
      <c r="C95" s="206" t="s">
        <v>144</v>
      </c>
      <c r="D95" s="206" t="s">
        <v>129</v>
      </c>
      <c r="E95" s="207" t="s">
        <v>839</v>
      </c>
      <c r="F95" s="208" t="s">
        <v>840</v>
      </c>
      <c r="G95" s="209" t="s">
        <v>830</v>
      </c>
      <c r="H95" s="210">
        <v>1</v>
      </c>
      <c r="I95" s="211"/>
      <c r="J95" s="212">
        <f>ROUND(I95*H95,2)</f>
        <v>0</v>
      </c>
      <c r="K95" s="208" t="s">
        <v>133</v>
      </c>
      <c r="L95" s="46"/>
      <c r="M95" s="213" t="s">
        <v>75</v>
      </c>
      <c r="N95" s="214" t="s">
        <v>47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831</v>
      </c>
      <c r="AT95" s="217" t="s">
        <v>129</v>
      </c>
      <c r="AU95" s="217" t="s">
        <v>87</v>
      </c>
      <c r="AY95" s="19" t="s">
        <v>127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85</v>
      </c>
      <c r="BK95" s="218">
        <f>ROUND(I95*H95,2)</f>
        <v>0</v>
      </c>
      <c r="BL95" s="19" t="s">
        <v>831</v>
      </c>
      <c r="BM95" s="217" t="s">
        <v>841</v>
      </c>
    </row>
    <row r="96" spans="1:47" s="2" customFormat="1" ht="12">
      <c r="A96" s="40"/>
      <c r="B96" s="41"/>
      <c r="C96" s="42"/>
      <c r="D96" s="219" t="s">
        <v>136</v>
      </c>
      <c r="E96" s="42"/>
      <c r="F96" s="220" t="s">
        <v>840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136</v>
      </c>
      <c r="AU96" s="19" t="s">
        <v>87</v>
      </c>
    </row>
    <row r="97" spans="1:47" s="2" customFormat="1" ht="12">
      <c r="A97" s="40"/>
      <c r="B97" s="41"/>
      <c r="C97" s="42"/>
      <c r="D97" s="224" t="s">
        <v>138</v>
      </c>
      <c r="E97" s="42"/>
      <c r="F97" s="225" t="s">
        <v>842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138</v>
      </c>
      <c r="AU97" s="19" t="s">
        <v>87</v>
      </c>
    </row>
    <row r="98" spans="1:65" s="2" customFormat="1" ht="16.5" customHeight="1">
      <c r="A98" s="40"/>
      <c r="B98" s="41"/>
      <c r="C98" s="206" t="s">
        <v>134</v>
      </c>
      <c r="D98" s="206" t="s">
        <v>129</v>
      </c>
      <c r="E98" s="207" t="s">
        <v>843</v>
      </c>
      <c r="F98" s="208" t="s">
        <v>844</v>
      </c>
      <c r="G98" s="209" t="s">
        <v>830</v>
      </c>
      <c r="H98" s="210">
        <v>1</v>
      </c>
      <c r="I98" s="211"/>
      <c r="J98" s="212">
        <f>ROUND(I98*H98,2)</f>
        <v>0</v>
      </c>
      <c r="K98" s="208" t="s">
        <v>133</v>
      </c>
      <c r="L98" s="46"/>
      <c r="M98" s="213" t="s">
        <v>75</v>
      </c>
      <c r="N98" s="214" t="s">
        <v>47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831</v>
      </c>
      <c r="AT98" s="217" t="s">
        <v>129</v>
      </c>
      <c r="AU98" s="217" t="s">
        <v>87</v>
      </c>
      <c r="AY98" s="19" t="s">
        <v>127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85</v>
      </c>
      <c r="BK98" s="218">
        <f>ROUND(I98*H98,2)</f>
        <v>0</v>
      </c>
      <c r="BL98" s="19" t="s">
        <v>831</v>
      </c>
      <c r="BM98" s="217" t="s">
        <v>845</v>
      </c>
    </row>
    <row r="99" spans="1:47" s="2" customFormat="1" ht="12">
      <c r="A99" s="40"/>
      <c r="B99" s="41"/>
      <c r="C99" s="42"/>
      <c r="D99" s="219" t="s">
        <v>136</v>
      </c>
      <c r="E99" s="42"/>
      <c r="F99" s="220" t="s">
        <v>844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136</v>
      </c>
      <c r="AU99" s="19" t="s">
        <v>87</v>
      </c>
    </row>
    <row r="100" spans="1:47" s="2" customFormat="1" ht="12">
      <c r="A100" s="40"/>
      <c r="B100" s="41"/>
      <c r="C100" s="42"/>
      <c r="D100" s="224" t="s">
        <v>138</v>
      </c>
      <c r="E100" s="42"/>
      <c r="F100" s="225" t="s">
        <v>846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138</v>
      </c>
      <c r="AU100" s="19" t="s">
        <v>87</v>
      </c>
    </row>
    <row r="101" spans="1:65" s="2" customFormat="1" ht="16.5" customHeight="1">
      <c r="A101" s="40"/>
      <c r="B101" s="41"/>
      <c r="C101" s="206" t="s">
        <v>163</v>
      </c>
      <c r="D101" s="206" t="s">
        <v>129</v>
      </c>
      <c r="E101" s="207" t="s">
        <v>847</v>
      </c>
      <c r="F101" s="208" t="s">
        <v>848</v>
      </c>
      <c r="G101" s="209" t="s">
        <v>830</v>
      </c>
      <c r="H101" s="210">
        <v>1</v>
      </c>
      <c r="I101" s="211"/>
      <c r="J101" s="212">
        <f>ROUND(I101*H101,2)</f>
        <v>0</v>
      </c>
      <c r="K101" s="208" t="s">
        <v>133</v>
      </c>
      <c r="L101" s="46"/>
      <c r="M101" s="213" t="s">
        <v>75</v>
      </c>
      <c r="N101" s="214" t="s">
        <v>47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831</v>
      </c>
      <c r="AT101" s="217" t="s">
        <v>129</v>
      </c>
      <c r="AU101" s="217" t="s">
        <v>87</v>
      </c>
      <c r="AY101" s="19" t="s">
        <v>127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85</v>
      </c>
      <c r="BK101" s="218">
        <f>ROUND(I101*H101,2)</f>
        <v>0</v>
      </c>
      <c r="BL101" s="19" t="s">
        <v>831</v>
      </c>
      <c r="BM101" s="217" t="s">
        <v>849</v>
      </c>
    </row>
    <row r="102" spans="1:47" s="2" customFormat="1" ht="12">
      <c r="A102" s="40"/>
      <c r="B102" s="41"/>
      <c r="C102" s="42"/>
      <c r="D102" s="219" t="s">
        <v>136</v>
      </c>
      <c r="E102" s="42"/>
      <c r="F102" s="220" t="s">
        <v>848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136</v>
      </c>
      <c r="AU102" s="19" t="s">
        <v>87</v>
      </c>
    </row>
    <row r="103" spans="1:47" s="2" customFormat="1" ht="12">
      <c r="A103" s="40"/>
      <c r="B103" s="41"/>
      <c r="C103" s="42"/>
      <c r="D103" s="224" t="s">
        <v>138</v>
      </c>
      <c r="E103" s="42"/>
      <c r="F103" s="225" t="s">
        <v>850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138</v>
      </c>
      <c r="AU103" s="19" t="s">
        <v>87</v>
      </c>
    </row>
    <row r="104" spans="1:65" s="2" customFormat="1" ht="16.5" customHeight="1">
      <c r="A104" s="40"/>
      <c r="B104" s="41"/>
      <c r="C104" s="206" t="s">
        <v>168</v>
      </c>
      <c r="D104" s="206" t="s">
        <v>129</v>
      </c>
      <c r="E104" s="207" t="s">
        <v>851</v>
      </c>
      <c r="F104" s="208" t="s">
        <v>852</v>
      </c>
      <c r="G104" s="209" t="s">
        <v>830</v>
      </c>
      <c r="H104" s="210">
        <v>1</v>
      </c>
      <c r="I104" s="211"/>
      <c r="J104" s="212">
        <f>ROUND(I104*H104,2)</f>
        <v>0</v>
      </c>
      <c r="K104" s="208" t="s">
        <v>133</v>
      </c>
      <c r="L104" s="46"/>
      <c r="M104" s="213" t="s">
        <v>75</v>
      </c>
      <c r="N104" s="214" t="s">
        <v>47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831</v>
      </c>
      <c r="AT104" s="217" t="s">
        <v>129</v>
      </c>
      <c r="AU104" s="217" t="s">
        <v>87</v>
      </c>
      <c r="AY104" s="19" t="s">
        <v>127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85</v>
      </c>
      <c r="BK104" s="218">
        <f>ROUND(I104*H104,2)</f>
        <v>0</v>
      </c>
      <c r="BL104" s="19" t="s">
        <v>831</v>
      </c>
      <c r="BM104" s="217" t="s">
        <v>853</v>
      </c>
    </row>
    <row r="105" spans="1:47" s="2" customFormat="1" ht="12">
      <c r="A105" s="40"/>
      <c r="B105" s="41"/>
      <c r="C105" s="42"/>
      <c r="D105" s="219" t="s">
        <v>136</v>
      </c>
      <c r="E105" s="42"/>
      <c r="F105" s="220" t="s">
        <v>852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136</v>
      </c>
      <c r="AU105" s="19" t="s">
        <v>87</v>
      </c>
    </row>
    <row r="106" spans="1:47" s="2" customFormat="1" ht="12">
      <c r="A106" s="40"/>
      <c r="B106" s="41"/>
      <c r="C106" s="42"/>
      <c r="D106" s="224" t="s">
        <v>138</v>
      </c>
      <c r="E106" s="42"/>
      <c r="F106" s="225" t="s">
        <v>854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138</v>
      </c>
      <c r="AU106" s="19" t="s">
        <v>87</v>
      </c>
    </row>
    <row r="107" spans="1:65" s="2" customFormat="1" ht="16.5" customHeight="1">
      <c r="A107" s="40"/>
      <c r="B107" s="41"/>
      <c r="C107" s="206" t="s">
        <v>175</v>
      </c>
      <c r="D107" s="206" t="s">
        <v>129</v>
      </c>
      <c r="E107" s="207" t="s">
        <v>855</v>
      </c>
      <c r="F107" s="208" t="s">
        <v>856</v>
      </c>
      <c r="G107" s="209" t="s">
        <v>830</v>
      </c>
      <c r="H107" s="210">
        <v>1</v>
      </c>
      <c r="I107" s="211"/>
      <c r="J107" s="212">
        <f>ROUND(I107*H107,2)</f>
        <v>0</v>
      </c>
      <c r="K107" s="208" t="s">
        <v>133</v>
      </c>
      <c r="L107" s="46"/>
      <c r="M107" s="213" t="s">
        <v>75</v>
      </c>
      <c r="N107" s="214" t="s">
        <v>47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831</v>
      </c>
      <c r="AT107" s="217" t="s">
        <v>129</v>
      </c>
      <c r="AU107" s="217" t="s">
        <v>87</v>
      </c>
      <c r="AY107" s="19" t="s">
        <v>127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85</v>
      </c>
      <c r="BK107" s="218">
        <f>ROUND(I107*H107,2)</f>
        <v>0</v>
      </c>
      <c r="BL107" s="19" t="s">
        <v>831</v>
      </c>
      <c r="BM107" s="217" t="s">
        <v>857</v>
      </c>
    </row>
    <row r="108" spans="1:47" s="2" customFormat="1" ht="12">
      <c r="A108" s="40"/>
      <c r="B108" s="41"/>
      <c r="C108" s="42"/>
      <c r="D108" s="219" t="s">
        <v>136</v>
      </c>
      <c r="E108" s="42"/>
      <c r="F108" s="220" t="s">
        <v>856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136</v>
      </c>
      <c r="AU108" s="19" t="s">
        <v>87</v>
      </c>
    </row>
    <row r="109" spans="1:47" s="2" customFormat="1" ht="12">
      <c r="A109" s="40"/>
      <c r="B109" s="41"/>
      <c r="C109" s="42"/>
      <c r="D109" s="224" t="s">
        <v>138</v>
      </c>
      <c r="E109" s="42"/>
      <c r="F109" s="225" t="s">
        <v>858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138</v>
      </c>
      <c r="AU109" s="19" t="s">
        <v>87</v>
      </c>
    </row>
    <row r="110" spans="1:65" s="2" customFormat="1" ht="16.5" customHeight="1">
      <c r="A110" s="40"/>
      <c r="B110" s="41"/>
      <c r="C110" s="206" t="s">
        <v>183</v>
      </c>
      <c r="D110" s="206" t="s">
        <v>129</v>
      </c>
      <c r="E110" s="207" t="s">
        <v>859</v>
      </c>
      <c r="F110" s="208" t="s">
        <v>860</v>
      </c>
      <c r="G110" s="209" t="s">
        <v>830</v>
      </c>
      <c r="H110" s="210">
        <v>1</v>
      </c>
      <c r="I110" s="211"/>
      <c r="J110" s="212">
        <f>ROUND(I110*H110,2)</f>
        <v>0</v>
      </c>
      <c r="K110" s="208" t="s">
        <v>133</v>
      </c>
      <c r="L110" s="46"/>
      <c r="M110" s="213" t="s">
        <v>75</v>
      </c>
      <c r="N110" s="214" t="s">
        <v>47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831</v>
      </c>
      <c r="AT110" s="217" t="s">
        <v>129</v>
      </c>
      <c r="AU110" s="217" t="s">
        <v>87</v>
      </c>
      <c r="AY110" s="19" t="s">
        <v>127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85</v>
      </c>
      <c r="BK110" s="218">
        <f>ROUND(I110*H110,2)</f>
        <v>0</v>
      </c>
      <c r="BL110" s="19" t="s">
        <v>831</v>
      </c>
      <c r="BM110" s="217" t="s">
        <v>861</v>
      </c>
    </row>
    <row r="111" spans="1:47" s="2" customFormat="1" ht="12">
      <c r="A111" s="40"/>
      <c r="B111" s="41"/>
      <c r="C111" s="42"/>
      <c r="D111" s="219" t="s">
        <v>136</v>
      </c>
      <c r="E111" s="42"/>
      <c r="F111" s="220" t="s">
        <v>860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136</v>
      </c>
      <c r="AU111" s="19" t="s">
        <v>87</v>
      </c>
    </row>
    <row r="112" spans="1:47" s="2" customFormat="1" ht="12">
      <c r="A112" s="40"/>
      <c r="B112" s="41"/>
      <c r="C112" s="42"/>
      <c r="D112" s="224" t="s">
        <v>138</v>
      </c>
      <c r="E112" s="42"/>
      <c r="F112" s="225" t="s">
        <v>862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138</v>
      </c>
      <c r="AU112" s="19" t="s">
        <v>87</v>
      </c>
    </row>
    <row r="113" spans="1:63" s="12" customFormat="1" ht="22.8" customHeight="1">
      <c r="A113" s="12"/>
      <c r="B113" s="190"/>
      <c r="C113" s="191"/>
      <c r="D113" s="192" t="s">
        <v>76</v>
      </c>
      <c r="E113" s="204" t="s">
        <v>863</v>
      </c>
      <c r="F113" s="204" t="s">
        <v>864</v>
      </c>
      <c r="G113" s="191"/>
      <c r="H113" s="191"/>
      <c r="I113" s="194"/>
      <c r="J113" s="205">
        <f>BK113</f>
        <v>0</v>
      </c>
      <c r="K113" s="191"/>
      <c r="L113" s="196"/>
      <c r="M113" s="197"/>
      <c r="N113" s="198"/>
      <c r="O113" s="198"/>
      <c r="P113" s="199">
        <f>SUM(P114:P116)</f>
        <v>0</v>
      </c>
      <c r="Q113" s="198"/>
      <c r="R113" s="199">
        <f>SUM(R114:R116)</f>
        <v>0</v>
      </c>
      <c r="S113" s="198"/>
      <c r="T113" s="200">
        <f>SUM(T114:T116)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163</v>
      </c>
      <c r="AT113" s="202" t="s">
        <v>76</v>
      </c>
      <c r="AU113" s="202" t="s">
        <v>85</v>
      </c>
      <c r="AY113" s="201" t="s">
        <v>127</v>
      </c>
      <c r="BK113" s="203">
        <f>SUM(BK114:BK116)</f>
        <v>0</v>
      </c>
    </row>
    <row r="114" spans="1:65" s="2" customFormat="1" ht="16.5" customHeight="1">
      <c r="A114" s="40"/>
      <c r="B114" s="41"/>
      <c r="C114" s="206" t="s">
        <v>191</v>
      </c>
      <c r="D114" s="206" t="s">
        <v>129</v>
      </c>
      <c r="E114" s="207" t="s">
        <v>865</v>
      </c>
      <c r="F114" s="208" t="s">
        <v>864</v>
      </c>
      <c r="G114" s="209" t="s">
        <v>830</v>
      </c>
      <c r="H114" s="210">
        <v>1</v>
      </c>
      <c r="I114" s="211"/>
      <c r="J114" s="212">
        <f>ROUND(I114*H114,2)</f>
        <v>0</v>
      </c>
      <c r="K114" s="208" t="s">
        <v>133</v>
      </c>
      <c r="L114" s="46"/>
      <c r="M114" s="213" t="s">
        <v>75</v>
      </c>
      <c r="N114" s="214" t="s">
        <v>47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831</v>
      </c>
      <c r="AT114" s="217" t="s">
        <v>129</v>
      </c>
      <c r="AU114" s="217" t="s">
        <v>87</v>
      </c>
      <c r="AY114" s="19" t="s">
        <v>127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85</v>
      </c>
      <c r="BK114" s="218">
        <f>ROUND(I114*H114,2)</f>
        <v>0</v>
      </c>
      <c r="BL114" s="19" t="s">
        <v>831</v>
      </c>
      <c r="BM114" s="217" t="s">
        <v>866</v>
      </c>
    </row>
    <row r="115" spans="1:47" s="2" customFormat="1" ht="12">
      <c r="A115" s="40"/>
      <c r="B115" s="41"/>
      <c r="C115" s="42"/>
      <c r="D115" s="219" t="s">
        <v>136</v>
      </c>
      <c r="E115" s="42"/>
      <c r="F115" s="220" t="s">
        <v>864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136</v>
      </c>
      <c r="AU115" s="19" t="s">
        <v>87</v>
      </c>
    </row>
    <row r="116" spans="1:47" s="2" customFormat="1" ht="12">
      <c r="A116" s="40"/>
      <c r="B116" s="41"/>
      <c r="C116" s="42"/>
      <c r="D116" s="224" t="s">
        <v>138</v>
      </c>
      <c r="E116" s="42"/>
      <c r="F116" s="225" t="s">
        <v>867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138</v>
      </c>
      <c r="AU116" s="19" t="s">
        <v>87</v>
      </c>
    </row>
    <row r="117" spans="1:63" s="12" customFormat="1" ht="22.8" customHeight="1">
      <c r="A117" s="12"/>
      <c r="B117" s="190"/>
      <c r="C117" s="191"/>
      <c r="D117" s="192" t="s">
        <v>76</v>
      </c>
      <c r="E117" s="204" t="s">
        <v>868</v>
      </c>
      <c r="F117" s="204" t="s">
        <v>869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SUM(P118:P131)</f>
        <v>0</v>
      </c>
      <c r="Q117" s="198"/>
      <c r="R117" s="199">
        <f>SUM(R118:R131)</f>
        <v>0</v>
      </c>
      <c r="S117" s="198"/>
      <c r="T117" s="200">
        <f>SUM(T118:T131)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163</v>
      </c>
      <c r="AT117" s="202" t="s">
        <v>76</v>
      </c>
      <c r="AU117" s="202" t="s">
        <v>85</v>
      </c>
      <c r="AY117" s="201" t="s">
        <v>127</v>
      </c>
      <c r="BK117" s="203">
        <f>SUM(BK118:BK131)</f>
        <v>0</v>
      </c>
    </row>
    <row r="118" spans="1:65" s="2" customFormat="1" ht="16.5" customHeight="1">
      <c r="A118" s="40"/>
      <c r="B118" s="41"/>
      <c r="C118" s="206" t="s">
        <v>197</v>
      </c>
      <c r="D118" s="206" t="s">
        <v>129</v>
      </c>
      <c r="E118" s="207" t="s">
        <v>870</v>
      </c>
      <c r="F118" s="208" t="s">
        <v>871</v>
      </c>
      <c r="G118" s="209" t="s">
        <v>830</v>
      </c>
      <c r="H118" s="210">
        <v>1</v>
      </c>
      <c r="I118" s="211"/>
      <c r="J118" s="212">
        <f>ROUND(I118*H118,2)</f>
        <v>0</v>
      </c>
      <c r="K118" s="208" t="s">
        <v>133</v>
      </c>
      <c r="L118" s="46"/>
      <c r="M118" s="213" t="s">
        <v>75</v>
      </c>
      <c r="N118" s="214" t="s">
        <v>47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831</v>
      </c>
      <c r="AT118" s="217" t="s">
        <v>129</v>
      </c>
      <c r="AU118" s="217" t="s">
        <v>87</v>
      </c>
      <c r="AY118" s="19" t="s">
        <v>127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85</v>
      </c>
      <c r="BK118" s="218">
        <f>ROUND(I118*H118,2)</f>
        <v>0</v>
      </c>
      <c r="BL118" s="19" t="s">
        <v>831</v>
      </c>
      <c r="BM118" s="217" t="s">
        <v>872</v>
      </c>
    </row>
    <row r="119" spans="1:47" s="2" customFormat="1" ht="12">
      <c r="A119" s="40"/>
      <c r="B119" s="41"/>
      <c r="C119" s="42"/>
      <c r="D119" s="219" t="s">
        <v>136</v>
      </c>
      <c r="E119" s="42"/>
      <c r="F119" s="220" t="s">
        <v>871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136</v>
      </c>
      <c r="AU119" s="19" t="s">
        <v>87</v>
      </c>
    </row>
    <row r="120" spans="1:47" s="2" customFormat="1" ht="12">
      <c r="A120" s="40"/>
      <c r="B120" s="41"/>
      <c r="C120" s="42"/>
      <c r="D120" s="224" t="s">
        <v>138</v>
      </c>
      <c r="E120" s="42"/>
      <c r="F120" s="225" t="s">
        <v>873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138</v>
      </c>
      <c r="AU120" s="19" t="s">
        <v>87</v>
      </c>
    </row>
    <row r="121" spans="1:65" s="2" customFormat="1" ht="16.5" customHeight="1">
      <c r="A121" s="40"/>
      <c r="B121" s="41"/>
      <c r="C121" s="206" t="s">
        <v>203</v>
      </c>
      <c r="D121" s="206" t="s">
        <v>129</v>
      </c>
      <c r="E121" s="207" t="s">
        <v>874</v>
      </c>
      <c r="F121" s="208" t="s">
        <v>875</v>
      </c>
      <c r="G121" s="209" t="s">
        <v>830</v>
      </c>
      <c r="H121" s="210">
        <v>21</v>
      </c>
      <c r="I121" s="211"/>
      <c r="J121" s="212">
        <f>ROUND(I121*H121,2)</f>
        <v>0</v>
      </c>
      <c r="K121" s="208" t="s">
        <v>133</v>
      </c>
      <c r="L121" s="46"/>
      <c r="M121" s="213" t="s">
        <v>75</v>
      </c>
      <c r="N121" s="214" t="s">
        <v>47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831</v>
      </c>
      <c r="AT121" s="217" t="s">
        <v>129</v>
      </c>
      <c r="AU121" s="217" t="s">
        <v>87</v>
      </c>
      <c r="AY121" s="19" t="s">
        <v>127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85</v>
      </c>
      <c r="BK121" s="218">
        <f>ROUND(I121*H121,2)</f>
        <v>0</v>
      </c>
      <c r="BL121" s="19" t="s">
        <v>831</v>
      </c>
      <c r="BM121" s="217" t="s">
        <v>876</v>
      </c>
    </row>
    <row r="122" spans="1:47" s="2" customFormat="1" ht="12">
      <c r="A122" s="40"/>
      <c r="B122" s="41"/>
      <c r="C122" s="42"/>
      <c r="D122" s="219" t="s">
        <v>136</v>
      </c>
      <c r="E122" s="42"/>
      <c r="F122" s="220" t="s">
        <v>875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136</v>
      </c>
      <c r="AU122" s="19" t="s">
        <v>87</v>
      </c>
    </row>
    <row r="123" spans="1:47" s="2" customFormat="1" ht="12">
      <c r="A123" s="40"/>
      <c r="B123" s="41"/>
      <c r="C123" s="42"/>
      <c r="D123" s="224" t="s">
        <v>138</v>
      </c>
      <c r="E123" s="42"/>
      <c r="F123" s="225" t="s">
        <v>877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138</v>
      </c>
      <c r="AU123" s="19" t="s">
        <v>87</v>
      </c>
    </row>
    <row r="124" spans="1:47" s="2" customFormat="1" ht="12">
      <c r="A124" s="40"/>
      <c r="B124" s="41"/>
      <c r="C124" s="42"/>
      <c r="D124" s="219" t="s">
        <v>540</v>
      </c>
      <c r="E124" s="42"/>
      <c r="F124" s="279" t="s">
        <v>878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540</v>
      </c>
      <c r="AU124" s="19" t="s">
        <v>87</v>
      </c>
    </row>
    <row r="125" spans="1:65" s="2" customFormat="1" ht="16.5" customHeight="1">
      <c r="A125" s="40"/>
      <c r="B125" s="41"/>
      <c r="C125" s="206" t="s">
        <v>217</v>
      </c>
      <c r="D125" s="206" t="s">
        <v>129</v>
      </c>
      <c r="E125" s="207" t="s">
        <v>879</v>
      </c>
      <c r="F125" s="208" t="s">
        <v>880</v>
      </c>
      <c r="G125" s="209" t="s">
        <v>830</v>
      </c>
      <c r="H125" s="210">
        <v>1</v>
      </c>
      <c r="I125" s="211"/>
      <c r="J125" s="212">
        <f>ROUND(I125*H125,2)</f>
        <v>0</v>
      </c>
      <c r="K125" s="208" t="s">
        <v>133</v>
      </c>
      <c r="L125" s="46"/>
      <c r="M125" s="213" t="s">
        <v>75</v>
      </c>
      <c r="N125" s="214" t="s">
        <v>47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831</v>
      </c>
      <c r="AT125" s="217" t="s">
        <v>129</v>
      </c>
      <c r="AU125" s="217" t="s">
        <v>87</v>
      </c>
      <c r="AY125" s="19" t="s">
        <v>127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85</v>
      </c>
      <c r="BK125" s="218">
        <f>ROUND(I125*H125,2)</f>
        <v>0</v>
      </c>
      <c r="BL125" s="19" t="s">
        <v>831</v>
      </c>
      <c r="BM125" s="217" t="s">
        <v>881</v>
      </c>
    </row>
    <row r="126" spans="1:47" s="2" customFormat="1" ht="12">
      <c r="A126" s="40"/>
      <c r="B126" s="41"/>
      <c r="C126" s="42"/>
      <c r="D126" s="219" t="s">
        <v>136</v>
      </c>
      <c r="E126" s="42"/>
      <c r="F126" s="220" t="s">
        <v>880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136</v>
      </c>
      <c r="AU126" s="19" t="s">
        <v>87</v>
      </c>
    </row>
    <row r="127" spans="1:47" s="2" customFormat="1" ht="12">
      <c r="A127" s="40"/>
      <c r="B127" s="41"/>
      <c r="C127" s="42"/>
      <c r="D127" s="224" t="s">
        <v>138</v>
      </c>
      <c r="E127" s="42"/>
      <c r="F127" s="225" t="s">
        <v>882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138</v>
      </c>
      <c r="AU127" s="19" t="s">
        <v>87</v>
      </c>
    </row>
    <row r="128" spans="1:65" s="2" customFormat="1" ht="16.5" customHeight="1">
      <c r="A128" s="40"/>
      <c r="B128" s="41"/>
      <c r="C128" s="206" t="s">
        <v>223</v>
      </c>
      <c r="D128" s="206" t="s">
        <v>129</v>
      </c>
      <c r="E128" s="207" t="s">
        <v>883</v>
      </c>
      <c r="F128" s="208" t="s">
        <v>884</v>
      </c>
      <c r="G128" s="209" t="s">
        <v>830</v>
      </c>
      <c r="H128" s="210">
        <v>1</v>
      </c>
      <c r="I128" s="211"/>
      <c r="J128" s="212">
        <f>ROUND(I128*H128,2)</f>
        <v>0</v>
      </c>
      <c r="K128" s="208" t="s">
        <v>133</v>
      </c>
      <c r="L128" s="46"/>
      <c r="M128" s="213" t="s">
        <v>75</v>
      </c>
      <c r="N128" s="214" t="s">
        <v>47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831</v>
      </c>
      <c r="AT128" s="217" t="s">
        <v>129</v>
      </c>
      <c r="AU128" s="217" t="s">
        <v>87</v>
      </c>
      <c r="AY128" s="19" t="s">
        <v>127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85</v>
      </c>
      <c r="BK128" s="218">
        <f>ROUND(I128*H128,2)</f>
        <v>0</v>
      </c>
      <c r="BL128" s="19" t="s">
        <v>831</v>
      </c>
      <c r="BM128" s="217" t="s">
        <v>885</v>
      </c>
    </row>
    <row r="129" spans="1:47" s="2" customFormat="1" ht="12">
      <c r="A129" s="40"/>
      <c r="B129" s="41"/>
      <c r="C129" s="42"/>
      <c r="D129" s="219" t="s">
        <v>136</v>
      </c>
      <c r="E129" s="42"/>
      <c r="F129" s="220" t="s">
        <v>886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136</v>
      </c>
      <c r="AU129" s="19" t="s">
        <v>87</v>
      </c>
    </row>
    <row r="130" spans="1:47" s="2" customFormat="1" ht="12">
      <c r="A130" s="40"/>
      <c r="B130" s="41"/>
      <c r="C130" s="42"/>
      <c r="D130" s="224" t="s">
        <v>138</v>
      </c>
      <c r="E130" s="42"/>
      <c r="F130" s="225" t="s">
        <v>887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138</v>
      </c>
      <c r="AU130" s="19" t="s">
        <v>87</v>
      </c>
    </row>
    <row r="131" spans="1:47" s="2" customFormat="1" ht="12">
      <c r="A131" s="40"/>
      <c r="B131" s="41"/>
      <c r="C131" s="42"/>
      <c r="D131" s="219" t="s">
        <v>540</v>
      </c>
      <c r="E131" s="42"/>
      <c r="F131" s="279" t="s">
        <v>888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540</v>
      </c>
      <c r="AU131" s="19" t="s">
        <v>87</v>
      </c>
    </row>
    <row r="132" spans="1:63" s="12" customFormat="1" ht="22.8" customHeight="1">
      <c r="A132" s="12"/>
      <c r="B132" s="190"/>
      <c r="C132" s="191"/>
      <c r="D132" s="192" t="s">
        <v>76</v>
      </c>
      <c r="E132" s="204" t="s">
        <v>889</v>
      </c>
      <c r="F132" s="204" t="s">
        <v>890</v>
      </c>
      <c r="G132" s="191"/>
      <c r="H132" s="191"/>
      <c r="I132" s="194"/>
      <c r="J132" s="205">
        <f>BK132</f>
        <v>0</v>
      </c>
      <c r="K132" s="191"/>
      <c r="L132" s="196"/>
      <c r="M132" s="197"/>
      <c r="N132" s="198"/>
      <c r="O132" s="198"/>
      <c r="P132" s="199">
        <f>SUM(P133:P135)</f>
        <v>0</v>
      </c>
      <c r="Q132" s="198"/>
      <c r="R132" s="199">
        <f>SUM(R133:R135)</f>
        <v>0</v>
      </c>
      <c r="S132" s="198"/>
      <c r="T132" s="200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163</v>
      </c>
      <c r="AT132" s="202" t="s">
        <v>76</v>
      </c>
      <c r="AU132" s="202" t="s">
        <v>85</v>
      </c>
      <c r="AY132" s="201" t="s">
        <v>127</v>
      </c>
      <c r="BK132" s="203">
        <f>SUM(BK133:BK135)</f>
        <v>0</v>
      </c>
    </row>
    <row r="133" spans="1:65" s="2" customFormat="1" ht="16.5" customHeight="1">
      <c r="A133" s="40"/>
      <c r="B133" s="41"/>
      <c r="C133" s="206" t="s">
        <v>230</v>
      </c>
      <c r="D133" s="206" t="s">
        <v>129</v>
      </c>
      <c r="E133" s="207" t="s">
        <v>891</v>
      </c>
      <c r="F133" s="208" t="s">
        <v>892</v>
      </c>
      <c r="G133" s="209" t="s">
        <v>830</v>
      </c>
      <c r="H133" s="210">
        <v>1</v>
      </c>
      <c r="I133" s="211"/>
      <c r="J133" s="212">
        <f>ROUND(I133*H133,2)</f>
        <v>0</v>
      </c>
      <c r="K133" s="208" t="s">
        <v>133</v>
      </c>
      <c r="L133" s="46"/>
      <c r="M133" s="213" t="s">
        <v>75</v>
      </c>
      <c r="N133" s="214" t="s">
        <v>47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831</v>
      </c>
      <c r="AT133" s="217" t="s">
        <v>129</v>
      </c>
      <c r="AU133" s="217" t="s">
        <v>87</v>
      </c>
      <c r="AY133" s="19" t="s">
        <v>127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85</v>
      </c>
      <c r="BK133" s="218">
        <f>ROUND(I133*H133,2)</f>
        <v>0</v>
      </c>
      <c r="BL133" s="19" t="s">
        <v>831</v>
      </c>
      <c r="BM133" s="217" t="s">
        <v>893</v>
      </c>
    </row>
    <row r="134" spans="1:47" s="2" customFormat="1" ht="12">
      <c r="A134" s="40"/>
      <c r="B134" s="41"/>
      <c r="C134" s="42"/>
      <c r="D134" s="219" t="s">
        <v>136</v>
      </c>
      <c r="E134" s="42"/>
      <c r="F134" s="220" t="s">
        <v>892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136</v>
      </c>
      <c r="AU134" s="19" t="s">
        <v>87</v>
      </c>
    </row>
    <row r="135" spans="1:47" s="2" customFormat="1" ht="12">
      <c r="A135" s="40"/>
      <c r="B135" s="41"/>
      <c r="C135" s="42"/>
      <c r="D135" s="224" t="s">
        <v>138</v>
      </c>
      <c r="E135" s="42"/>
      <c r="F135" s="225" t="s">
        <v>894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138</v>
      </c>
      <c r="AU135" s="19" t="s">
        <v>87</v>
      </c>
    </row>
    <row r="136" spans="1:63" s="12" customFormat="1" ht="22.8" customHeight="1">
      <c r="A136" s="12"/>
      <c r="B136" s="190"/>
      <c r="C136" s="191"/>
      <c r="D136" s="192" t="s">
        <v>76</v>
      </c>
      <c r="E136" s="204" t="s">
        <v>895</v>
      </c>
      <c r="F136" s="204" t="s">
        <v>896</v>
      </c>
      <c r="G136" s="191"/>
      <c r="H136" s="191"/>
      <c r="I136" s="194"/>
      <c r="J136" s="205">
        <f>BK136</f>
        <v>0</v>
      </c>
      <c r="K136" s="191"/>
      <c r="L136" s="196"/>
      <c r="M136" s="197"/>
      <c r="N136" s="198"/>
      <c r="O136" s="198"/>
      <c r="P136" s="199">
        <f>SUM(P137:P139)</f>
        <v>0</v>
      </c>
      <c r="Q136" s="198"/>
      <c r="R136" s="199">
        <f>SUM(R137:R139)</f>
        <v>0</v>
      </c>
      <c r="S136" s="198"/>
      <c r="T136" s="200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163</v>
      </c>
      <c r="AT136" s="202" t="s">
        <v>76</v>
      </c>
      <c r="AU136" s="202" t="s">
        <v>85</v>
      </c>
      <c r="AY136" s="201" t="s">
        <v>127</v>
      </c>
      <c r="BK136" s="203">
        <f>SUM(BK137:BK139)</f>
        <v>0</v>
      </c>
    </row>
    <row r="137" spans="1:65" s="2" customFormat="1" ht="16.5" customHeight="1">
      <c r="A137" s="40"/>
      <c r="B137" s="41"/>
      <c r="C137" s="206" t="s">
        <v>8</v>
      </c>
      <c r="D137" s="206" t="s">
        <v>129</v>
      </c>
      <c r="E137" s="207" t="s">
        <v>897</v>
      </c>
      <c r="F137" s="208" t="s">
        <v>898</v>
      </c>
      <c r="G137" s="209" t="s">
        <v>830</v>
      </c>
      <c r="H137" s="210">
        <v>1</v>
      </c>
      <c r="I137" s="211"/>
      <c r="J137" s="212">
        <f>ROUND(I137*H137,2)</f>
        <v>0</v>
      </c>
      <c r="K137" s="208" t="s">
        <v>133</v>
      </c>
      <c r="L137" s="46"/>
      <c r="M137" s="213" t="s">
        <v>75</v>
      </c>
      <c r="N137" s="214" t="s">
        <v>47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831</v>
      </c>
      <c r="AT137" s="217" t="s">
        <v>129</v>
      </c>
      <c r="AU137" s="217" t="s">
        <v>87</v>
      </c>
      <c r="AY137" s="19" t="s">
        <v>127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85</v>
      </c>
      <c r="BK137" s="218">
        <f>ROUND(I137*H137,2)</f>
        <v>0</v>
      </c>
      <c r="BL137" s="19" t="s">
        <v>831</v>
      </c>
      <c r="BM137" s="217" t="s">
        <v>899</v>
      </c>
    </row>
    <row r="138" spans="1:47" s="2" customFormat="1" ht="12">
      <c r="A138" s="40"/>
      <c r="B138" s="41"/>
      <c r="C138" s="42"/>
      <c r="D138" s="219" t="s">
        <v>136</v>
      </c>
      <c r="E138" s="42"/>
      <c r="F138" s="220" t="s">
        <v>898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136</v>
      </c>
      <c r="AU138" s="19" t="s">
        <v>87</v>
      </c>
    </row>
    <row r="139" spans="1:47" s="2" customFormat="1" ht="12">
      <c r="A139" s="40"/>
      <c r="B139" s="41"/>
      <c r="C139" s="42"/>
      <c r="D139" s="224" t="s">
        <v>138</v>
      </c>
      <c r="E139" s="42"/>
      <c r="F139" s="225" t="s">
        <v>900</v>
      </c>
      <c r="G139" s="42"/>
      <c r="H139" s="42"/>
      <c r="I139" s="221"/>
      <c r="J139" s="42"/>
      <c r="K139" s="42"/>
      <c r="L139" s="46"/>
      <c r="M139" s="280"/>
      <c r="N139" s="281"/>
      <c r="O139" s="282"/>
      <c r="P139" s="282"/>
      <c r="Q139" s="282"/>
      <c r="R139" s="282"/>
      <c r="S139" s="282"/>
      <c r="T139" s="283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138</v>
      </c>
      <c r="AU139" s="19" t="s">
        <v>87</v>
      </c>
    </row>
    <row r="140" spans="1:31" s="2" customFormat="1" ht="6.95" customHeight="1">
      <c r="A140" s="40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46"/>
      <c r="M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</sheetData>
  <sheetProtection password="CC35" sheet="1" objects="1" scenarios="1" formatColumns="0" formatRows="0" autoFilter="0"/>
  <autoFilter ref="C85:K13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4" r:id="rId1" display="https://podminky.urs.cz/item/CS_URS_2023_02/012103000"/>
    <hyperlink ref="F97" r:id="rId2" display="https://podminky.urs.cz/item/CS_URS_2023_02/012203000"/>
    <hyperlink ref="F100" r:id="rId3" display="https://podminky.urs.cz/item/CS_URS_2023_02/012303000"/>
    <hyperlink ref="F103" r:id="rId4" display="https://podminky.urs.cz/item/CS_URS_2023_02/013244000"/>
    <hyperlink ref="F106" r:id="rId5" display="https://podminky.urs.cz/item/CS_URS_2023_02/013254000"/>
    <hyperlink ref="F109" r:id="rId6" display="https://podminky.urs.cz/item/CS_URS_2023_02/013274000"/>
    <hyperlink ref="F112" r:id="rId7" display="https://podminky.urs.cz/item/CS_URS_2023_02/013284000"/>
    <hyperlink ref="F116" r:id="rId8" display="https://podminky.urs.cz/item/CS_URS_2023_02/030001000"/>
    <hyperlink ref="F120" r:id="rId9" display="https://podminky.urs.cz/item/CS_URS_2023_02/042503000"/>
    <hyperlink ref="F123" r:id="rId10" display="https://podminky.urs.cz/item/CS_URS_2023_02/043134000"/>
    <hyperlink ref="F127" r:id="rId11" display="https://podminky.urs.cz/item/CS_URS_2023_02/045002000"/>
    <hyperlink ref="F130" r:id="rId12" display="https://podminky.urs.cz/item/CS_URS_2023_02/049002000"/>
    <hyperlink ref="F135" r:id="rId13" display="https://podminky.urs.cz/item/CS_URS_2023_02/072103011"/>
    <hyperlink ref="F139" r:id="rId14" display="https://podminky.urs.cz/item/CS_URS_2023_02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7" customFormat="1" ht="45" customHeight="1">
      <c r="B3" s="288"/>
      <c r="C3" s="289" t="s">
        <v>901</v>
      </c>
      <c r="D3" s="289"/>
      <c r="E3" s="289"/>
      <c r="F3" s="289"/>
      <c r="G3" s="289"/>
      <c r="H3" s="289"/>
      <c r="I3" s="289"/>
      <c r="J3" s="289"/>
      <c r="K3" s="290"/>
    </row>
    <row r="4" spans="2:11" s="1" customFormat="1" ht="25.5" customHeight="1">
      <c r="B4" s="291"/>
      <c r="C4" s="292" t="s">
        <v>902</v>
      </c>
      <c r="D4" s="292"/>
      <c r="E4" s="292"/>
      <c r="F4" s="292"/>
      <c r="G4" s="292"/>
      <c r="H4" s="292"/>
      <c r="I4" s="292"/>
      <c r="J4" s="292"/>
      <c r="K4" s="293"/>
    </row>
    <row r="5" spans="2:11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s="1" customFormat="1" ht="15" customHeight="1">
      <c r="B6" s="291"/>
      <c r="C6" s="295" t="s">
        <v>903</v>
      </c>
      <c r="D6" s="295"/>
      <c r="E6" s="295"/>
      <c r="F6" s="295"/>
      <c r="G6" s="295"/>
      <c r="H6" s="295"/>
      <c r="I6" s="295"/>
      <c r="J6" s="295"/>
      <c r="K6" s="293"/>
    </row>
    <row r="7" spans="2:11" s="1" customFormat="1" ht="15" customHeight="1">
      <c r="B7" s="296"/>
      <c r="C7" s="295" t="s">
        <v>904</v>
      </c>
      <c r="D7" s="295"/>
      <c r="E7" s="295"/>
      <c r="F7" s="295"/>
      <c r="G7" s="295"/>
      <c r="H7" s="295"/>
      <c r="I7" s="295"/>
      <c r="J7" s="295"/>
      <c r="K7" s="293"/>
    </row>
    <row r="8" spans="2:11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s="1" customFormat="1" ht="15" customHeight="1">
      <c r="B9" s="296"/>
      <c r="C9" s="295" t="s">
        <v>905</v>
      </c>
      <c r="D9" s="295"/>
      <c r="E9" s="295"/>
      <c r="F9" s="295"/>
      <c r="G9" s="295"/>
      <c r="H9" s="295"/>
      <c r="I9" s="295"/>
      <c r="J9" s="295"/>
      <c r="K9" s="293"/>
    </row>
    <row r="10" spans="2:11" s="1" customFormat="1" ht="15" customHeight="1">
      <c r="B10" s="296"/>
      <c r="C10" s="295"/>
      <c r="D10" s="295" t="s">
        <v>906</v>
      </c>
      <c r="E10" s="295"/>
      <c r="F10" s="295"/>
      <c r="G10" s="295"/>
      <c r="H10" s="295"/>
      <c r="I10" s="295"/>
      <c r="J10" s="295"/>
      <c r="K10" s="293"/>
    </row>
    <row r="11" spans="2:11" s="1" customFormat="1" ht="15" customHeight="1">
      <c r="B11" s="296"/>
      <c r="C11" s="297"/>
      <c r="D11" s="295" t="s">
        <v>907</v>
      </c>
      <c r="E11" s="295"/>
      <c r="F11" s="295"/>
      <c r="G11" s="295"/>
      <c r="H11" s="295"/>
      <c r="I11" s="295"/>
      <c r="J11" s="295"/>
      <c r="K11" s="293"/>
    </row>
    <row r="12" spans="2:11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pans="2:11" s="1" customFormat="1" ht="15" customHeight="1">
      <c r="B13" s="296"/>
      <c r="C13" s="297"/>
      <c r="D13" s="298" t="s">
        <v>908</v>
      </c>
      <c r="E13" s="295"/>
      <c r="F13" s="295"/>
      <c r="G13" s="295"/>
      <c r="H13" s="295"/>
      <c r="I13" s="295"/>
      <c r="J13" s="295"/>
      <c r="K13" s="293"/>
    </row>
    <row r="14" spans="2:11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pans="2:11" s="1" customFormat="1" ht="15" customHeight="1">
      <c r="B15" s="296"/>
      <c r="C15" s="297"/>
      <c r="D15" s="295" t="s">
        <v>909</v>
      </c>
      <c r="E15" s="295"/>
      <c r="F15" s="295"/>
      <c r="G15" s="295"/>
      <c r="H15" s="295"/>
      <c r="I15" s="295"/>
      <c r="J15" s="295"/>
      <c r="K15" s="293"/>
    </row>
    <row r="16" spans="2:11" s="1" customFormat="1" ht="15" customHeight="1">
      <c r="B16" s="296"/>
      <c r="C16" s="297"/>
      <c r="D16" s="295" t="s">
        <v>910</v>
      </c>
      <c r="E16" s="295"/>
      <c r="F16" s="295"/>
      <c r="G16" s="295"/>
      <c r="H16" s="295"/>
      <c r="I16" s="295"/>
      <c r="J16" s="295"/>
      <c r="K16" s="293"/>
    </row>
    <row r="17" spans="2:11" s="1" customFormat="1" ht="15" customHeight="1">
      <c r="B17" s="296"/>
      <c r="C17" s="297"/>
      <c r="D17" s="295" t="s">
        <v>911</v>
      </c>
      <c r="E17" s="295"/>
      <c r="F17" s="295"/>
      <c r="G17" s="295"/>
      <c r="H17" s="295"/>
      <c r="I17" s="295"/>
      <c r="J17" s="295"/>
      <c r="K17" s="293"/>
    </row>
    <row r="18" spans="2:11" s="1" customFormat="1" ht="15" customHeight="1">
      <c r="B18" s="296"/>
      <c r="C18" s="297"/>
      <c r="D18" s="297"/>
      <c r="E18" s="299" t="s">
        <v>84</v>
      </c>
      <c r="F18" s="295" t="s">
        <v>912</v>
      </c>
      <c r="G18" s="295"/>
      <c r="H18" s="295"/>
      <c r="I18" s="295"/>
      <c r="J18" s="295"/>
      <c r="K18" s="293"/>
    </row>
    <row r="19" spans="2:11" s="1" customFormat="1" ht="15" customHeight="1">
      <c r="B19" s="296"/>
      <c r="C19" s="297"/>
      <c r="D19" s="297"/>
      <c r="E19" s="299" t="s">
        <v>913</v>
      </c>
      <c r="F19" s="295" t="s">
        <v>914</v>
      </c>
      <c r="G19" s="295"/>
      <c r="H19" s="295"/>
      <c r="I19" s="295"/>
      <c r="J19" s="295"/>
      <c r="K19" s="293"/>
    </row>
    <row r="20" spans="2:11" s="1" customFormat="1" ht="15" customHeight="1">
      <c r="B20" s="296"/>
      <c r="C20" s="297"/>
      <c r="D20" s="297"/>
      <c r="E20" s="299" t="s">
        <v>915</v>
      </c>
      <c r="F20" s="295" t="s">
        <v>916</v>
      </c>
      <c r="G20" s="295"/>
      <c r="H20" s="295"/>
      <c r="I20" s="295"/>
      <c r="J20" s="295"/>
      <c r="K20" s="293"/>
    </row>
    <row r="21" spans="2:11" s="1" customFormat="1" ht="15" customHeight="1">
      <c r="B21" s="296"/>
      <c r="C21" s="297"/>
      <c r="D21" s="297"/>
      <c r="E21" s="299" t="s">
        <v>917</v>
      </c>
      <c r="F21" s="295" t="s">
        <v>918</v>
      </c>
      <c r="G21" s="295"/>
      <c r="H21" s="295"/>
      <c r="I21" s="295"/>
      <c r="J21" s="295"/>
      <c r="K21" s="293"/>
    </row>
    <row r="22" spans="2:11" s="1" customFormat="1" ht="15" customHeight="1">
      <c r="B22" s="296"/>
      <c r="C22" s="297"/>
      <c r="D22" s="297"/>
      <c r="E22" s="299" t="s">
        <v>919</v>
      </c>
      <c r="F22" s="295" t="s">
        <v>920</v>
      </c>
      <c r="G22" s="295"/>
      <c r="H22" s="295"/>
      <c r="I22" s="295"/>
      <c r="J22" s="295"/>
      <c r="K22" s="293"/>
    </row>
    <row r="23" spans="2:11" s="1" customFormat="1" ht="15" customHeight="1">
      <c r="B23" s="296"/>
      <c r="C23" s="297"/>
      <c r="D23" s="297"/>
      <c r="E23" s="299" t="s">
        <v>921</v>
      </c>
      <c r="F23" s="295" t="s">
        <v>922</v>
      </c>
      <c r="G23" s="295"/>
      <c r="H23" s="295"/>
      <c r="I23" s="295"/>
      <c r="J23" s="295"/>
      <c r="K23" s="293"/>
    </row>
    <row r="24" spans="2:11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pans="2:11" s="1" customFormat="1" ht="15" customHeight="1">
      <c r="B25" s="296"/>
      <c r="C25" s="295" t="s">
        <v>923</v>
      </c>
      <c r="D25" s="295"/>
      <c r="E25" s="295"/>
      <c r="F25" s="295"/>
      <c r="G25" s="295"/>
      <c r="H25" s="295"/>
      <c r="I25" s="295"/>
      <c r="J25" s="295"/>
      <c r="K25" s="293"/>
    </row>
    <row r="26" spans="2:11" s="1" customFormat="1" ht="15" customHeight="1">
      <c r="B26" s="296"/>
      <c r="C26" s="295" t="s">
        <v>924</v>
      </c>
      <c r="D26" s="295"/>
      <c r="E26" s="295"/>
      <c r="F26" s="295"/>
      <c r="G26" s="295"/>
      <c r="H26" s="295"/>
      <c r="I26" s="295"/>
      <c r="J26" s="295"/>
      <c r="K26" s="293"/>
    </row>
    <row r="27" spans="2:11" s="1" customFormat="1" ht="15" customHeight="1">
      <c r="B27" s="296"/>
      <c r="C27" s="295"/>
      <c r="D27" s="295" t="s">
        <v>925</v>
      </c>
      <c r="E27" s="295"/>
      <c r="F27" s="295"/>
      <c r="G27" s="295"/>
      <c r="H27" s="295"/>
      <c r="I27" s="295"/>
      <c r="J27" s="295"/>
      <c r="K27" s="293"/>
    </row>
    <row r="28" spans="2:11" s="1" customFormat="1" ht="15" customHeight="1">
      <c r="B28" s="296"/>
      <c r="C28" s="297"/>
      <c r="D28" s="295" t="s">
        <v>926</v>
      </c>
      <c r="E28" s="295"/>
      <c r="F28" s="295"/>
      <c r="G28" s="295"/>
      <c r="H28" s="295"/>
      <c r="I28" s="295"/>
      <c r="J28" s="295"/>
      <c r="K28" s="293"/>
    </row>
    <row r="29" spans="2:11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pans="2:11" s="1" customFormat="1" ht="15" customHeight="1">
      <c r="B30" s="296"/>
      <c r="C30" s="297"/>
      <c r="D30" s="295" t="s">
        <v>927</v>
      </c>
      <c r="E30" s="295"/>
      <c r="F30" s="295"/>
      <c r="G30" s="295"/>
      <c r="H30" s="295"/>
      <c r="I30" s="295"/>
      <c r="J30" s="295"/>
      <c r="K30" s="293"/>
    </row>
    <row r="31" spans="2:11" s="1" customFormat="1" ht="15" customHeight="1">
      <c r="B31" s="296"/>
      <c r="C31" s="297"/>
      <c r="D31" s="295" t="s">
        <v>928</v>
      </c>
      <c r="E31" s="295"/>
      <c r="F31" s="295"/>
      <c r="G31" s="295"/>
      <c r="H31" s="295"/>
      <c r="I31" s="295"/>
      <c r="J31" s="295"/>
      <c r="K31" s="293"/>
    </row>
    <row r="32" spans="2:11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pans="2:11" s="1" customFormat="1" ht="15" customHeight="1">
      <c r="B33" s="296"/>
      <c r="C33" s="297"/>
      <c r="D33" s="295" t="s">
        <v>929</v>
      </c>
      <c r="E33" s="295"/>
      <c r="F33" s="295"/>
      <c r="G33" s="295"/>
      <c r="H33" s="295"/>
      <c r="I33" s="295"/>
      <c r="J33" s="295"/>
      <c r="K33" s="293"/>
    </row>
    <row r="34" spans="2:11" s="1" customFormat="1" ht="15" customHeight="1">
      <c r="B34" s="296"/>
      <c r="C34" s="297"/>
      <c r="D34" s="295" t="s">
        <v>930</v>
      </c>
      <c r="E34" s="295"/>
      <c r="F34" s="295"/>
      <c r="G34" s="295"/>
      <c r="H34" s="295"/>
      <c r="I34" s="295"/>
      <c r="J34" s="295"/>
      <c r="K34" s="293"/>
    </row>
    <row r="35" spans="2:11" s="1" customFormat="1" ht="15" customHeight="1">
      <c r="B35" s="296"/>
      <c r="C35" s="297"/>
      <c r="D35" s="295" t="s">
        <v>931</v>
      </c>
      <c r="E35" s="295"/>
      <c r="F35" s="295"/>
      <c r="G35" s="295"/>
      <c r="H35" s="295"/>
      <c r="I35" s="295"/>
      <c r="J35" s="295"/>
      <c r="K35" s="293"/>
    </row>
    <row r="36" spans="2:11" s="1" customFormat="1" ht="15" customHeight="1">
      <c r="B36" s="296"/>
      <c r="C36" s="297"/>
      <c r="D36" s="295"/>
      <c r="E36" s="298" t="s">
        <v>113</v>
      </c>
      <c r="F36" s="295"/>
      <c r="G36" s="295" t="s">
        <v>932</v>
      </c>
      <c r="H36" s="295"/>
      <c r="I36" s="295"/>
      <c r="J36" s="295"/>
      <c r="K36" s="293"/>
    </row>
    <row r="37" spans="2:11" s="1" customFormat="1" ht="30.75" customHeight="1">
      <c r="B37" s="296"/>
      <c r="C37" s="297"/>
      <c r="D37" s="295"/>
      <c r="E37" s="298" t="s">
        <v>933</v>
      </c>
      <c r="F37" s="295"/>
      <c r="G37" s="295" t="s">
        <v>934</v>
      </c>
      <c r="H37" s="295"/>
      <c r="I37" s="295"/>
      <c r="J37" s="295"/>
      <c r="K37" s="293"/>
    </row>
    <row r="38" spans="2:11" s="1" customFormat="1" ht="15" customHeight="1">
      <c r="B38" s="296"/>
      <c r="C38" s="297"/>
      <c r="D38" s="295"/>
      <c r="E38" s="298" t="s">
        <v>57</v>
      </c>
      <c r="F38" s="295"/>
      <c r="G38" s="295" t="s">
        <v>935</v>
      </c>
      <c r="H38" s="295"/>
      <c r="I38" s="295"/>
      <c r="J38" s="295"/>
      <c r="K38" s="293"/>
    </row>
    <row r="39" spans="2:11" s="1" customFormat="1" ht="15" customHeight="1">
      <c r="B39" s="296"/>
      <c r="C39" s="297"/>
      <c r="D39" s="295"/>
      <c r="E39" s="298" t="s">
        <v>58</v>
      </c>
      <c r="F39" s="295"/>
      <c r="G39" s="295" t="s">
        <v>936</v>
      </c>
      <c r="H39" s="295"/>
      <c r="I39" s="295"/>
      <c r="J39" s="295"/>
      <c r="K39" s="293"/>
    </row>
    <row r="40" spans="2:11" s="1" customFormat="1" ht="15" customHeight="1">
      <c r="B40" s="296"/>
      <c r="C40" s="297"/>
      <c r="D40" s="295"/>
      <c r="E40" s="298" t="s">
        <v>114</v>
      </c>
      <c r="F40" s="295"/>
      <c r="G40" s="295" t="s">
        <v>937</v>
      </c>
      <c r="H40" s="295"/>
      <c r="I40" s="295"/>
      <c r="J40" s="295"/>
      <c r="K40" s="293"/>
    </row>
    <row r="41" spans="2:11" s="1" customFormat="1" ht="15" customHeight="1">
      <c r="B41" s="296"/>
      <c r="C41" s="297"/>
      <c r="D41" s="295"/>
      <c r="E41" s="298" t="s">
        <v>115</v>
      </c>
      <c r="F41" s="295"/>
      <c r="G41" s="295" t="s">
        <v>938</v>
      </c>
      <c r="H41" s="295"/>
      <c r="I41" s="295"/>
      <c r="J41" s="295"/>
      <c r="K41" s="293"/>
    </row>
    <row r="42" spans="2:11" s="1" customFormat="1" ht="15" customHeight="1">
      <c r="B42" s="296"/>
      <c r="C42" s="297"/>
      <c r="D42" s="295"/>
      <c r="E42" s="298" t="s">
        <v>939</v>
      </c>
      <c r="F42" s="295"/>
      <c r="G42" s="295" t="s">
        <v>940</v>
      </c>
      <c r="H42" s="295"/>
      <c r="I42" s="295"/>
      <c r="J42" s="295"/>
      <c r="K42" s="293"/>
    </row>
    <row r="43" spans="2:11" s="1" customFormat="1" ht="15" customHeight="1">
      <c r="B43" s="296"/>
      <c r="C43" s="297"/>
      <c r="D43" s="295"/>
      <c r="E43" s="298"/>
      <c r="F43" s="295"/>
      <c r="G43" s="295" t="s">
        <v>941</v>
      </c>
      <c r="H43" s="295"/>
      <c r="I43" s="295"/>
      <c r="J43" s="295"/>
      <c r="K43" s="293"/>
    </row>
    <row r="44" spans="2:11" s="1" customFormat="1" ht="15" customHeight="1">
      <c r="B44" s="296"/>
      <c r="C44" s="297"/>
      <c r="D44" s="295"/>
      <c r="E44" s="298" t="s">
        <v>942</v>
      </c>
      <c r="F44" s="295"/>
      <c r="G44" s="295" t="s">
        <v>943</v>
      </c>
      <c r="H44" s="295"/>
      <c r="I44" s="295"/>
      <c r="J44" s="295"/>
      <c r="K44" s="293"/>
    </row>
    <row r="45" spans="2:11" s="1" customFormat="1" ht="15" customHeight="1">
      <c r="B45" s="296"/>
      <c r="C45" s="297"/>
      <c r="D45" s="295"/>
      <c r="E45" s="298" t="s">
        <v>117</v>
      </c>
      <c r="F45" s="295"/>
      <c r="G45" s="295" t="s">
        <v>944</v>
      </c>
      <c r="H45" s="295"/>
      <c r="I45" s="295"/>
      <c r="J45" s="295"/>
      <c r="K45" s="293"/>
    </row>
    <row r="46" spans="2:11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pans="2:11" s="1" customFormat="1" ht="15" customHeight="1">
      <c r="B47" s="296"/>
      <c r="C47" s="297"/>
      <c r="D47" s="295" t="s">
        <v>945</v>
      </c>
      <c r="E47" s="295"/>
      <c r="F47" s="295"/>
      <c r="G47" s="295"/>
      <c r="H47" s="295"/>
      <c r="I47" s="295"/>
      <c r="J47" s="295"/>
      <c r="K47" s="293"/>
    </row>
    <row r="48" spans="2:11" s="1" customFormat="1" ht="15" customHeight="1">
      <c r="B48" s="296"/>
      <c r="C48" s="297"/>
      <c r="D48" s="297"/>
      <c r="E48" s="295" t="s">
        <v>946</v>
      </c>
      <c r="F48" s="295"/>
      <c r="G48" s="295"/>
      <c r="H48" s="295"/>
      <c r="I48" s="295"/>
      <c r="J48" s="295"/>
      <c r="K48" s="293"/>
    </row>
    <row r="49" spans="2:11" s="1" customFormat="1" ht="15" customHeight="1">
      <c r="B49" s="296"/>
      <c r="C49" s="297"/>
      <c r="D49" s="297"/>
      <c r="E49" s="295" t="s">
        <v>947</v>
      </c>
      <c r="F49" s="295"/>
      <c r="G49" s="295"/>
      <c r="H49" s="295"/>
      <c r="I49" s="295"/>
      <c r="J49" s="295"/>
      <c r="K49" s="293"/>
    </row>
    <row r="50" spans="2:11" s="1" customFormat="1" ht="15" customHeight="1">
      <c r="B50" s="296"/>
      <c r="C50" s="297"/>
      <c r="D50" s="297"/>
      <c r="E50" s="295" t="s">
        <v>948</v>
      </c>
      <c r="F50" s="295"/>
      <c r="G50" s="295"/>
      <c r="H50" s="295"/>
      <c r="I50" s="295"/>
      <c r="J50" s="295"/>
      <c r="K50" s="293"/>
    </row>
    <row r="51" spans="2:11" s="1" customFormat="1" ht="15" customHeight="1">
      <c r="B51" s="296"/>
      <c r="C51" s="297"/>
      <c r="D51" s="295" t="s">
        <v>949</v>
      </c>
      <c r="E51" s="295"/>
      <c r="F51" s="295"/>
      <c r="G51" s="295"/>
      <c r="H51" s="295"/>
      <c r="I51" s="295"/>
      <c r="J51" s="295"/>
      <c r="K51" s="293"/>
    </row>
    <row r="52" spans="2:11" s="1" customFormat="1" ht="25.5" customHeight="1">
      <c r="B52" s="291"/>
      <c r="C52" s="292" t="s">
        <v>950</v>
      </c>
      <c r="D52" s="292"/>
      <c r="E52" s="292"/>
      <c r="F52" s="292"/>
      <c r="G52" s="292"/>
      <c r="H52" s="292"/>
      <c r="I52" s="292"/>
      <c r="J52" s="292"/>
      <c r="K52" s="293"/>
    </row>
    <row r="53" spans="2:11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pans="2:11" s="1" customFormat="1" ht="15" customHeight="1">
      <c r="B54" s="291"/>
      <c r="C54" s="295" t="s">
        <v>951</v>
      </c>
      <c r="D54" s="295"/>
      <c r="E54" s="295"/>
      <c r="F54" s="295"/>
      <c r="G54" s="295"/>
      <c r="H54" s="295"/>
      <c r="I54" s="295"/>
      <c r="J54" s="295"/>
      <c r="K54" s="293"/>
    </row>
    <row r="55" spans="2:11" s="1" customFormat="1" ht="15" customHeight="1">
      <c r="B55" s="291"/>
      <c r="C55" s="295" t="s">
        <v>952</v>
      </c>
      <c r="D55" s="295"/>
      <c r="E55" s="295"/>
      <c r="F55" s="295"/>
      <c r="G55" s="295"/>
      <c r="H55" s="295"/>
      <c r="I55" s="295"/>
      <c r="J55" s="295"/>
      <c r="K55" s="293"/>
    </row>
    <row r="56" spans="2:11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pans="2:11" s="1" customFormat="1" ht="15" customHeight="1">
      <c r="B57" s="291"/>
      <c r="C57" s="295" t="s">
        <v>953</v>
      </c>
      <c r="D57" s="295"/>
      <c r="E57" s="295"/>
      <c r="F57" s="295"/>
      <c r="G57" s="295"/>
      <c r="H57" s="295"/>
      <c r="I57" s="295"/>
      <c r="J57" s="295"/>
      <c r="K57" s="293"/>
    </row>
    <row r="58" spans="2:11" s="1" customFormat="1" ht="15" customHeight="1">
      <c r="B58" s="291"/>
      <c r="C58" s="297"/>
      <c r="D58" s="295" t="s">
        <v>954</v>
      </c>
      <c r="E58" s="295"/>
      <c r="F58" s="295"/>
      <c r="G58" s="295"/>
      <c r="H58" s="295"/>
      <c r="I58" s="295"/>
      <c r="J58" s="295"/>
      <c r="K58" s="293"/>
    </row>
    <row r="59" spans="2:11" s="1" customFormat="1" ht="15" customHeight="1">
      <c r="B59" s="291"/>
      <c r="C59" s="297"/>
      <c r="D59" s="295" t="s">
        <v>955</v>
      </c>
      <c r="E59" s="295"/>
      <c r="F59" s="295"/>
      <c r="G59" s="295"/>
      <c r="H59" s="295"/>
      <c r="I59" s="295"/>
      <c r="J59" s="295"/>
      <c r="K59" s="293"/>
    </row>
    <row r="60" spans="2:11" s="1" customFormat="1" ht="15" customHeight="1">
      <c r="B60" s="291"/>
      <c r="C60" s="297"/>
      <c r="D60" s="295" t="s">
        <v>956</v>
      </c>
      <c r="E60" s="295"/>
      <c r="F60" s="295"/>
      <c r="G60" s="295"/>
      <c r="H60" s="295"/>
      <c r="I60" s="295"/>
      <c r="J60" s="295"/>
      <c r="K60" s="293"/>
    </row>
    <row r="61" spans="2:11" s="1" customFormat="1" ht="15" customHeight="1">
      <c r="B61" s="291"/>
      <c r="C61" s="297"/>
      <c r="D61" s="295" t="s">
        <v>957</v>
      </c>
      <c r="E61" s="295"/>
      <c r="F61" s="295"/>
      <c r="G61" s="295"/>
      <c r="H61" s="295"/>
      <c r="I61" s="295"/>
      <c r="J61" s="295"/>
      <c r="K61" s="293"/>
    </row>
    <row r="62" spans="2:11" s="1" customFormat="1" ht="15" customHeight="1">
      <c r="B62" s="291"/>
      <c r="C62" s="297"/>
      <c r="D62" s="300" t="s">
        <v>958</v>
      </c>
      <c r="E62" s="300"/>
      <c r="F62" s="300"/>
      <c r="G62" s="300"/>
      <c r="H62" s="300"/>
      <c r="I62" s="300"/>
      <c r="J62" s="300"/>
      <c r="K62" s="293"/>
    </row>
    <row r="63" spans="2:11" s="1" customFormat="1" ht="15" customHeight="1">
      <c r="B63" s="291"/>
      <c r="C63" s="297"/>
      <c r="D63" s="295" t="s">
        <v>959</v>
      </c>
      <c r="E63" s="295"/>
      <c r="F63" s="295"/>
      <c r="G63" s="295"/>
      <c r="H63" s="295"/>
      <c r="I63" s="295"/>
      <c r="J63" s="295"/>
      <c r="K63" s="293"/>
    </row>
    <row r="64" spans="2:11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pans="2:11" s="1" customFormat="1" ht="15" customHeight="1">
      <c r="B65" s="291"/>
      <c r="C65" s="297"/>
      <c r="D65" s="295" t="s">
        <v>960</v>
      </c>
      <c r="E65" s="295"/>
      <c r="F65" s="295"/>
      <c r="G65" s="295"/>
      <c r="H65" s="295"/>
      <c r="I65" s="295"/>
      <c r="J65" s="295"/>
      <c r="K65" s="293"/>
    </row>
    <row r="66" spans="2:11" s="1" customFormat="1" ht="15" customHeight="1">
      <c r="B66" s="291"/>
      <c r="C66" s="297"/>
      <c r="D66" s="300" t="s">
        <v>961</v>
      </c>
      <c r="E66" s="300"/>
      <c r="F66" s="300"/>
      <c r="G66" s="300"/>
      <c r="H66" s="300"/>
      <c r="I66" s="300"/>
      <c r="J66" s="300"/>
      <c r="K66" s="293"/>
    </row>
    <row r="67" spans="2:11" s="1" customFormat="1" ht="15" customHeight="1">
      <c r="B67" s="291"/>
      <c r="C67" s="297"/>
      <c r="D67" s="295" t="s">
        <v>962</v>
      </c>
      <c r="E67" s="295"/>
      <c r="F67" s="295"/>
      <c r="G67" s="295"/>
      <c r="H67" s="295"/>
      <c r="I67" s="295"/>
      <c r="J67" s="295"/>
      <c r="K67" s="293"/>
    </row>
    <row r="68" spans="2:11" s="1" customFormat="1" ht="15" customHeight="1">
      <c r="B68" s="291"/>
      <c r="C68" s="297"/>
      <c r="D68" s="295" t="s">
        <v>963</v>
      </c>
      <c r="E68" s="295"/>
      <c r="F68" s="295"/>
      <c r="G68" s="295"/>
      <c r="H68" s="295"/>
      <c r="I68" s="295"/>
      <c r="J68" s="295"/>
      <c r="K68" s="293"/>
    </row>
    <row r="69" spans="2:11" s="1" customFormat="1" ht="15" customHeight="1">
      <c r="B69" s="291"/>
      <c r="C69" s="297"/>
      <c r="D69" s="295" t="s">
        <v>964</v>
      </c>
      <c r="E69" s="295"/>
      <c r="F69" s="295"/>
      <c r="G69" s="295"/>
      <c r="H69" s="295"/>
      <c r="I69" s="295"/>
      <c r="J69" s="295"/>
      <c r="K69" s="293"/>
    </row>
    <row r="70" spans="2:11" s="1" customFormat="1" ht="15" customHeight="1">
      <c r="B70" s="291"/>
      <c r="C70" s="297"/>
      <c r="D70" s="295" t="s">
        <v>965</v>
      </c>
      <c r="E70" s="295"/>
      <c r="F70" s="295"/>
      <c r="G70" s="295"/>
      <c r="H70" s="295"/>
      <c r="I70" s="295"/>
      <c r="J70" s="295"/>
      <c r="K70" s="293"/>
    </row>
    <row r="71" spans="2:1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pans="2:11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pans="2:11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pans="2:11" s="1" customFormat="1" ht="45" customHeight="1">
      <c r="B75" s="310"/>
      <c r="C75" s="311" t="s">
        <v>966</v>
      </c>
      <c r="D75" s="311"/>
      <c r="E75" s="311"/>
      <c r="F75" s="311"/>
      <c r="G75" s="311"/>
      <c r="H75" s="311"/>
      <c r="I75" s="311"/>
      <c r="J75" s="311"/>
      <c r="K75" s="312"/>
    </row>
    <row r="76" spans="2:11" s="1" customFormat="1" ht="17.25" customHeight="1">
      <c r="B76" s="310"/>
      <c r="C76" s="313" t="s">
        <v>967</v>
      </c>
      <c r="D76" s="313"/>
      <c r="E76" s="313"/>
      <c r="F76" s="313" t="s">
        <v>968</v>
      </c>
      <c r="G76" s="314"/>
      <c r="H76" s="313" t="s">
        <v>58</v>
      </c>
      <c r="I76" s="313" t="s">
        <v>61</v>
      </c>
      <c r="J76" s="313" t="s">
        <v>969</v>
      </c>
      <c r="K76" s="312"/>
    </row>
    <row r="77" spans="2:11" s="1" customFormat="1" ht="17.25" customHeight="1">
      <c r="B77" s="310"/>
      <c r="C77" s="315" t="s">
        <v>970</v>
      </c>
      <c r="D77" s="315"/>
      <c r="E77" s="315"/>
      <c r="F77" s="316" t="s">
        <v>971</v>
      </c>
      <c r="G77" s="317"/>
      <c r="H77" s="315"/>
      <c r="I77" s="315"/>
      <c r="J77" s="315" t="s">
        <v>972</v>
      </c>
      <c r="K77" s="312"/>
    </row>
    <row r="78" spans="2:11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pans="2:11" s="1" customFormat="1" ht="15" customHeight="1">
      <c r="B79" s="310"/>
      <c r="C79" s="298" t="s">
        <v>57</v>
      </c>
      <c r="D79" s="320"/>
      <c r="E79" s="320"/>
      <c r="F79" s="321" t="s">
        <v>973</v>
      </c>
      <c r="G79" s="322"/>
      <c r="H79" s="298" t="s">
        <v>974</v>
      </c>
      <c r="I79" s="298" t="s">
        <v>975</v>
      </c>
      <c r="J79" s="298">
        <v>20</v>
      </c>
      <c r="K79" s="312"/>
    </row>
    <row r="80" spans="2:11" s="1" customFormat="1" ht="15" customHeight="1">
      <c r="B80" s="310"/>
      <c r="C80" s="298" t="s">
        <v>976</v>
      </c>
      <c r="D80" s="298"/>
      <c r="E80" s="298"/>
      <c r="F80" s="321" t="s">
        <v>973</v>
      </c>
      <c r="G80" s="322"/>
      <c r="H80" s="298" t="s">
        <v>977</v>
      </c>
      <c r="I80" s="298" t="s">
        <v>975</v>
      </c>
      <c r="J80" s="298">
        <v>120</v>
      </c>
      <c r="K80" s="312"/>
    </row>
    <row r="81" spans="2:11" s="1" customFormat="1" ht="15" customHeight="1">
      <c r="B81" s="323"/>
      <c r="C81" s="298" t="s">
        <v>978</v>
      </c>
      <c r="D81" s="298"/>
      <c r="E81" s="298"/>
      <c r="F81" s="321" t="s">
        <v>979</v>
      </c>
      <c r="G81" s="322"/>
      <c r="H81" s="298" t="s">
        <v>980</v>
      </c>
      <c r="I81" s="298" t="s">
        <v>975</v>
      </c>
      <c r="J81" s="298">
        <v>50</v>
      </c>
      <c r="K81" s="312"/>
    </row>
    <row r="82" spans="2:11" s="1" customFormat="1" ht="15" customHeight="1">
      <c r="B82" s="323"/>
      <c r="C82" s="298" t="s">
        <v>981</v>
      </c>
      <c r="D82" s="298"/>
      <c r="E82" s="298"/>
      <c r="F82" s="321" t="s">
        <v>973</v>
      </c>
      <c r="G82" s="322"/>
      <c r="H82" s="298" t="s">
        <v>982</v>
      </c>
      <c r="I82" s="298" t="s">
        <v>983</v>
      </c>
      <c r="J82" s="298"/>
      <c r="K82" s="312"/>
    </row>
    <row r="83" spans="2:11" s="1" customFormat="1" ht="15" customHeight="1">
      <c r="B83" s="323"/>
      <c r="C83" s="324" t="s">
        <v>984</v>
      </c>
      <c r="D83" s="324"/>
      <c r="E83" s="324"/>
      <c r="F83" s="325" t="s">
        <v>979</v>
      </c>
      <c r="G83" s="324"/>
      <c r="H83" s="324" t="s">
        <v>985</v>
      </c>
      <c r="I83" s="324" t="s">
        <v>975</v>
      </c>
      <c r="J83" s="324">
        <v>15</v>
      </c>
      <c r="K83" s="312"/>
    </row>
    <row r="84" spans="2:11" s="1" customFormat="1" ht="15" customHeight="1">
      <c r="B84" s="323"/>
      <c r="C84" s="324" t="s">
        <v>986</v>
      </c>
      <c r="D84" s="324"/>
      <c r="E84" s="324"/>
      <c r="F84" s="325" t="s">
        <v>979</v>
      </c>
      <c r="G84" s="324"/>
      <c r="H84" s="324" t="s">
        <v>987</v>
      </c>
      <c r="I84" s="324" t="s">
        <v>975</v>
      </c>
      <c r="J84" s="324">
        <v>15</v>
      </c>
      <c r="K84" s="312"/>
    </row>
    <row r="85" spans="2:11" s="1" customFormat="1" ht="15" customHeight="1">
      <c r="B85" s="323"/>
      <c r="C85" s="324" t="s">
        <v>988</v>
      </c>
      <c r="D85" s="324"/>
      <c r="E85" s="324"/>
      <c r="F85" s="325" t="s">
        <v>979</v>
      </c>
      <c r="G85" s="324"/>
      <c r="H85" s="324" t="s">
        <v>989</v>
      </c>
      <c r="I85" s="324" t="s">
        <v>975</v>
      </c>
      <c r="J85" s="324">
        <v>20</v>
      </c>
      <c r="K85" s="312"/>
    </row>
    <row r="86" spans="2:11" s="1" customFormat="1" ht="15" customHeight="1">
      <c r="B86" s="323"/>
      <c r="C86" s="324" t="s">
        <v>990</v>
      </c>
      <c r="D86" s="324"/>
      <c r="E86" s="324"/>
      <c r="F86" s="325" t="s">
        <v>979</v>
      </c>
      <c r="G86" s="324"/>
      <c r="H86" s="324" t="s">
        <v>991</v>
      </c>
      <c r="I86" s="324" t="s">
        <v>975</v>
      </c>
      <c r="J86" s="324">
        <v>20</v>
      </c>
      <c r="K86" s="312"/>
    </row>
    <row r="87" spans="2:11" s="1" customFormat="1" ht="15" customHeight="1">
      <c r="B87" s="323"/>
      <c r="C87" s="298" t="s">
        <v>992</v>
      </c>
      <c r="D87" s="298"/>
      <c r="E87" s="298"/>
      <c r="F87" s="321" t="s">
        <v>979</v>
      </c>
      <c r="G87" s="322"/>
      <c r="H87" s="298" t="s">
        <v>993</v>
      </c>
      <c r="I87" s="298" t="s">
        <v>975</v>
      </c>
      <c r="J87" s="298">
        <v>50</v>
      </c>
      <c r="K87" s="312"/>
    </row>
    <row r="88" spans="2:11" s="1" customFormat="1" ht="15" customHeight="1">
      <c r="B88" s="323"/>
      <c r="C88" s="298" t="s">
        <v>994</v>
      </c>
      <c r="D88" s="298"/>
      <c r="E88" s="298"/>
      <c r="F88" s="321" t="s">
        <v>979</v>
      </c>
      <c r="G88" s="322"/>
      <c r="H88" s="298" t="s">
        <v>995</v>
      </c>
      <c r="I88" s="298" t="s">
        <v>975</v>
      </c>
      <c r="J88" s="298">
        <v>20</v>
      </c>
      <c r="K88" s="312"/>
    </row>
    <row r="89" spans="2:11" s="1" customFormat="1" ht="15" customHeight="1">
      <c r="B89" s="323"/>
      <c r="C89" s="298" t="s">
        <v>996</v>
      </c>
      <c r="D89" s="298"/>
      <c r="E89" s="298"/>
      <c r="F89" s="321" t="s">
        <v>979</v>
      </c>
      <c r="G89" s="322"/>
      <c r="H89" s="298" t="s">
        <v>997</v>
      </c>
      <c r="I89" s="298" t="s">
        <v>975</v>
      </c>
      <c r="J89" s="298">
        <v>20</v>
      </c>
      <c r="K89" s="312"/>
    </row>
    <row r="90" spans="2:11" s="1" customFormat="1" ht="15" customHeight="1">
      <c r="B90" s="323"/>
      <c r="C90" s="298" t="s">
        <v>998</v>
      </c>
      <c r="D90" s="298"/>
      <c r="E90" s="298"/>
      <c r="F90" s="321" t="s">
        <v>979</v>
      </c>
      <c r="G90" s="322"/>
      <c r="H90" s="298" t="s">
        <v>999</v>
      </c>
      <c r="I90" s="298" t="s">
        <v>975</v>
      </c>
      <c r="J90" s="298">
        <v>50</v>
      </c>
      <c r="K90" s="312"/>
    </row>
    <row r="91" spans="2:11" s="1" customFormat="1" ht="15" customHeight="1">
      <c r="B91" s="323"/>
      <c r="C91" s="298" t="s">
        <v>1000</v>
      </c>
      <c r="D91" s="298"/>
      <c r="E91" s="298"/>
      <c r="F91" s="321" t="s">
        <v>979</v>
      </c>
      <c r="G91" s="322"/>
      <c r="H91" s="298" t="s">
        <v>1000</v>
      </c>
      <c r="I91" s="298" t="s">
        <v>975</v>
      </c>
      <c r="J91" s="298">
        <v>50</v>
      </c>
      <c r="K91" s="312"/>
    </row>
    <row r="92" spans="2:11" s="1" customFormat="1" ht="15" customHeight="1">
      <c r="B92" s="323"/>
      <c r="C92" s="298" t="s">
        <v>1001</v>
      </c>
      <c r="D92" s="298"/>
      <c r="E92" s="298"/>
      <c r="F92" s="321" t="s">
        <v>979</v>
      </c>
      <c r="G92" s="322"/>
      <c r="H92" s="298" t="s">
        <v>1002</v>
      </c>
      <c r="I92" s="298" t="s">
        <v>975</v>
      </c>
      <c r="J92" s="298">
        <v>255</v>
      </c>
      <c r="K92" s="312"/>
    </row>
    <row r="93" spans="2:11" s="1" customFormat="1" ht="15" customHeight="1">
      <c r="B93" s="323"/>
      <c r="C93" s="298" t="s">
        <v>1003</v>
      </c>
      <c r="D93" s="298"/>
      <c r="E93" s="298"/>
      <c r="F93" s="321" t="s">
        <v>973</v>
      </c>
      <c r="G93" s="322"/>
      <c r="H93" s="298" t="s">
        <v>1004</v>
      </c>
      <c r="I93" s="298" t="s">
        <v>1005</v>
      </c>
      <c r="J93" s="298"/>
      <c r="K93" s="312"/>
    </row>
    <row r="94" spans="2:11" s="1" customFormat="1" ht="15" customHeight="1">
      <c r="B94" s="323"/>
      <c r="C94" s="298" t="s">
        <v>1006</v>
      </c>
      <c r="D94" s="298"/>
      <c r="E94" s="298"/>
      <c r="F94" s="321" t="s">
        <v>973</v>
      </c>
      <c r="G94" s="322"/>
      <c r="H94" s="298" t="s">
        <v>1007</v>
      </c>
      <c r="I94" s="298" t="s">
        <v>1008</v>
      </c>
      <c r="J94" s="298"/>
      <c r="K94" s="312"/>
    </row>
    <row r="95" spans="2:11" s="1" customFormat="1" ht="15" customHeight="1">
      <c r="B95" s="323"/>
      <c r="C95" s="298" t="s">
        <v>1009</v>
      </c>
      <c r="D95" s="298"/>
      <c r="E95" s="298"/>
      <c r="F95" s="321" t="s">
        <v>973</v>
      </c>
      <c r="G95" s="322"/>
      <c r="H95" s="298" t="s">
        <v>1009</v>
      </c>
      <c r="I95" s="298" t="s">
        <v>1008</v>
      </c>
      <c r="J95" s="298"/>
      <c r="K95" s="312"/>
    </row>
    <row r="96" spans="2:11" s="1" customFormat="1" ht="15" customHeight="1">
      <c r="B96" s="323"/>
      <c r="C96" s="298" t="s">
        <v>42</v>
      </c>
      <c r="D96" s="298"/>
      <c r="E96" s="298"/>
      <c r="F96" s="321" t="s">
        <v>973</v>
      </c>
      <c r="G96" s="322"/>
      <c r="H96" s="298" t="s">
        <v>1010</v>
      </c>
      <c r="I96" s="298" t="s">
        <v>1008</v>
      </c>
      <c r="J96" s="298"/>
      <c r="K96" s="312"/>
    </row>
    <row r="97" spans="2:11" s="1" customFormat="1" ht="15" customHeight="1">
      <c r="B97" s="323"/>
      <c r="C97" s="298" t="s">
        <v>52</v>
      </c>
      <c r="D97" s="298"/>
      <c r="E97" s="298"/>
      <c r="F97" s="321" t="s">
        <v>973</v>
      </c>
      <c r="G97" s="322"/>
      <c r="H97" s="298" t="s">
        <v>1011</v>
      </c>
      <c r="I97" s="298" t="s">
        <v>1008</v>
      </c>
      <c r="J97" s="298"/>
      <c r="K97" s="312"/>
    </row>
    <row r="98" spans="2:11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pans="2:11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pans="2:11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pans="2:1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pans="2:11" s="1" customFormat="1" ht="45" customHeight="1">
      <c r="B102" s="310"/>
      <c r="C102" s="311" t="s">
        <v>1012</v>
      </c>
      <c r="D102" s="311"/>
      <c r="E102" s="311"/>
      <c r="F102" s="311"/>
      <c r="G102" s="311"/>
      <c r="H102" s="311"/>
      <c r="I102" s="311"/>
      <c r="J102" s="311"/>
      <c r="K102" s="312"/>
    </row>
    <row r="103" spans="2:11" s="1" customFormat="1" ht="17.25" customHeight="1">
      <c r="B103" s="310"/>
      <c r="C103" s="313" t="s">
        <v>967</v>
      </c>
      <c r="D103" s="313"/>
      <c r="E103" s="313"/>
      <c r="F103" s="313" t="s">
        <v>968</v>
      </c>
      <c r="G103" s="314"/>
      <c r="H103" s="313" t="s">
        <v>58</v>
      </c>
      <c r="I103" s="313" t="s">
        <v>61</v>
      </c>
      <c r="J103" s="313" t="s">
        <v>969</v>
      </c>
      <c r="K103" s="312"/>
    </row>
    <row r="104" spans="2:11" s="1" customFormat="1" ht="17.25" customHeight="1">
      <c r="B104" s="310"/>
      <c r="C104" s="315" t="s">
        <v>970</v>
      </c>
      <c r="D104" s="315"/>
      <c r="E104" s="315"/>
      <c r="F104" s="316" t="s">
        <v>971</v>
      </c>
      <c r="G104" s="317"/>
      <c r="H104" s="315"/>
      <c r="I104" s="315"/>
      <c r="J104" s="315" t="s">
        <v>972</v>
      </c>
      <c r="K104" s="312"/>
    </row>
    <row r="105" spans="2:11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pans="2:11" s="1" customFormat="1" ht="15" customHeight="1">
      <c r="B106" s="310"/>
      <c r="C106" s="298" t="s">
        <v>57</v>
      </c>
      <c r="D106" s="320"/>
      <c r="E106" s="320"/>
      <c r="F106" s="321" t="s">
        <v>973</v>
      </c>
      <c r="G106" s="298"/>
      <c r="H106" s="298" t="s">
        <v>1013</v>
      </c>
      <c r="I106" s="298" t="s">
        <v>975</v>
      </c>
      <c r="J106" s="298">
        <v>20</v>
      </c>
      <c r="K106" s="312"/>
    </row>
    <row r="107" spans="2:11" s="1" customFormat="1" ht="15" customHeight="1">
      <c r="B107" s="310"/>
      <c r="C107" s="298" t="s">
        <v>976</v>
      </c>
      <c r="D107" s="298"/>
      <c r="E107" s="298"/>
      <c r="F107" s="321" t="s">
        <v>973</v>
      </c>
      <c r="G107" s="298"/>
      <c r="H107" s="298" t="s">
        <v>1013</v>
      </c>
      <c r="I107" s="298" t="s">
        <v>975</v>
      </c>
      <c r="J107" s="298">
        <v>120</v>
      </c>
      <c r="K107" s="312"/>
    </row>
    <row r="108" spans="2:11" s="1" customFormat="1" ht="15" customHeight="1">
      <c r="B108" s="323"/>
      <c r="C108" s="298" t="s">
        <v>978</v>
      </c>
      <c r="D108" s="298"/>
      <c r="E108" s="298"/>
      <c r="F108" s="321" t="s">
        <v>979</v>
      </c>
      <c r="G108" s="298"/>
      <c r="H108" s="298" t="s">
        <v>1013</v>
      </c>
      <c r="I108" s="298" t="s">
        <v>975</v>
      </c>
      <c r="J108" s="298">
        <v>50</v>
      </c>
      <c r="K108" s="312"/>
    </row>
    <row r="109" spans="2:11" s="1" customFormat="1" ht="15" customHeight="1">
      <c r="B109" s="323"/>
      <c r="C109" s="298" t="s">
        <v>981</v>
      </c>
      <c r="D109" s="298"/>
      <c r="E109" s="298"/>
      <c r="F109" s="321" t="s">
        <v>973</v>
      </c>
      <c r="G109" s="298"/>
      <c r="H109" s="298" t="s">
        <v>1013</v>
      </c>
      <c r="I109" s="298" t="s">
        <v>983</v>
      </c>
      <c r="J109" s="298"/>
      <c r="K109" s="312"/>
    </row>
    <row r="110" spans="2:11" s="1" customFormat="1" ht="15" customHeight="1">
      <c r="B110" s="323"/>
      <c r="C110" s="298" t="s">
        <v>992</v>
      </c>
      <c r="D110" s="298"/>
      <c r="E110" s="298"/>
      <c r="F110" s="321" t="s">
        <v>979</v>
      </c>
      <c r="G110" s="298"/>
      <c r="H110" s="298" t="s">
        <v>1013</v>
      </c>
      <c r="I110" s="298" t="s">
        <v>975</v>
      </c>
      <c r="J110" s="298">
        <v>50</v>
      </c>
      <c r="K110" s="312"/>
    </row>
    <row r="111" spans="2:11" s="1" customFormat="1" ht="15" customHeight="1">
      <c r="B111" s="323"/>
      <c r="C111" s="298" t="s">
        <v>1000</v>
      </c>
      <c r="D111" s="298"/>
      <c r="E111" s="298"/>
      <c r="F111" s="321" t="s">
        <v>979</v>
      </c>
      <c r="G111" s="298"/>
      <c r="H111" s="298" t="s">
        <v>1013</v>
      </c>
      <c r="I111" s="298" t="s">
        <v>975</v>
      </c>
      <c r="J111" s="298">
        <v>50</v>
      </c>
      <c r="K111" s="312"/>
    </row>
    <row r="112" spans="2:11" s="1" customFormat="1" ht="15" customHeight="1">
      <c r="B112" s="323"/>
      <c r="C112" s="298" t="s">
        <v>998</v>
      </c>
      <c r="D112" s="298"/>
      <c r="E112" s="298"/>
      <c r="F112" s="321" t="s">
        <v>979</v>
      </c>
      <c r="G112" s="298"/>
      <c r="H112" s="298" t="s">
        <v>1013</v>
      </c>
      <c r="I112" s="298" t="s">
        <v>975</v>
      </c>
      <c r="J112" s="298">
        <v>50</v>
      </c>
      <c r="K112" s="312"/>
    </row>
    <row r="113" spans="2:11" s="1" customFormat="1" ht="15" customHeight="1">
      <c r="B113" s="323"/>
      <c r="C113" s="298" t="s">
        <v>57</v>
      </c>
      <c r="D113" s="298"/>
      <c r="E113" s="298"/>
      <c r="F113" s="321" t="s">
        <v>973</v>
      </c>
      <c r="G113" s="298"/>
      <c r="H113" s="298" t="s">
        <v>1014</v>
      </c>
      <c r="I113" s="298" t="s">
        <v>975</v>
      </c>
      <c r="J113" s="298">
        <v>20</v>
      </c>
      <c r="K113" s="312"/>
    </row>
    <row r="114" spans="2:11" s="1" customFormat="1" ht="15" customHeight="1">
      <c r="B114" s="323"/>
      <c r="C114" s="298" t="s">
        <v>1015</v>
      </c>
      <c r="D114" s="298"/>
      <c r="E114" s="298"/>
      <c r="F114" s="321" t="s">
        <v>973</v>
      </c>
      <c r="G114" s="298"/>
      <c r="H114" s="298" t="s">
        <v>1016</v>
      </c>
      <c r="I114" s="298" t="s">
        <v>975</v>
      </c>
      <c r="J114" s="298">
        <v>120</v>
      </c>
      <c r="K114" s="312"/>
    </row>
    <row r="115" spans="2:11" s="1" customFormat="1" ht="15" customHeight="1">
      <c r="B115" s="323"/>
      <c r="C115" s="298" t="s">
        <v>42</v>
      </c>
      <c r="D115" s="298"/>
      <c r="E115" s="298"/>
      <c r="F115" s="321" t="s">
        <v>973</v>
      </c>
      <c r="G115" s="298"/>
      <c r="H115" s="298" t="s">
        <v>1017</v>
      </c>
      <c r="I115" s="298" t="s">
        <v>1008</v>
      </c>
      <c r="J115" s="298"/>
      <c r="K115" s="312"/>
    </row>
    <row r="116" spans="2:11" s="1" customFormat="1" ht="15" customHeight="1">
      <c r="B116" s="323"/>
      <c r="C116" s="298" t="s">
        <v>52</v>
      </c>
      <c r="D116" s="298"/>
      <c r="E116" s="298"/>
      <c r="F116" s="321" t="s">
        <v>973</v>
      </c>
      <c r="G116" s="298"/>
      <c r="H116" s="298" t="s">
        <v>1018</v>
      </c>
      <c r="I116" s="298" t="s">
        <v>1008</v>
      </c>
      <c r="J116" s="298"/>
      <c r="K116" s="312"/>
    </row>
    <row r="117" spans="2:11" s="1" customFormat="1" ht="15" customHeight="1">
      <c r="B117" s="323"/>
      <c r="C117" s="298" t="s">
        <v>61</v>
      </c>
      <c r="D117" s="298"/>
      <c r="E117" s="298"/>
      <c r="F117" s="321" t="s">
        <v>973</v>
      </c>
      <c r="G117" s="298"/>
      <c r="H117" s="298" t="s">
        <v>1019</v>
      </c>
      <c r="I117" s="298" t="s">
        <v>1020</v>
      </c>
      <c r="J117" s="298"/>
      <c r="K117" s="312"/>
    </row>
    <row r="118" spans="2:11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pans="2:11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pans="2:11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2:1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s="1" customFormat="1" ht="45" customHeight="1">
      <c r="B122" s="339"/>
      <c r="C122" s="289" t="s">
        <v>1021</v>
      </c>
      <c r="D122" s="289"/>
      <c r="E122" s="289"/>
      <c r="F122" s="289"/>
      <c r="G122" s="289"/>
      <c r="H122" s="289"/>
      <c r="I122" s="289"/>
      <c r="J122" s="289"/>
      <c r="K122" s="340"/>
    </row>
    <row r="123" spans="2:11" s="1" customFormat="1" ht="17.25" customHeight="1">
      <c r="B123" s="341"/>
      <c r="C123" s="313" t="s">
        <v>967</v>
      </c>
      <c r="D123" s="313"/>
      <c r="E123" s="313"/>
      <c r="F123" s="313" t="s">
        <v>968</v>
      </c>
      <c r="G123" s="314"/>
      <c r="H123" s="313" t="s">
        <v>58</v>
      </c>
      <c r="I123" s="313" t="s">
        <v>61</v>
      </c>
      <c r="J123" s="313" t="s">
        <v>969</v>
      </c>
      <c r="K123" s="342"/>
    </row>
    <row r="124" spans="2:11" s="1" customFormat="1" ht="17.25" customHeight="1">
      <c r="B124" s="341"/>
      <c r="C124" s="315" t="s">
        <v>970</v>
      </c>
      <c r="D124" s="315"/>
      <c r="E124" s="315"/>
      <c r="F124" s="316" t="s">
        <v>971</v>
      </c>
      <c r="G124" s="317"/>
      <c r="H124" s="315"/>
      <c r="I124" s="315"/>
      <c r="J124" s="315" t="s">
        <v>972</v>
      </c>
      <c r="K124" s="342"/>
    </row>
    <row r="125" spans="2:11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pans="2:11" s="1" customFormat="1" ht="15" customHeight="1">
      <c r="B126" s="343"/>
      <c r="C126" s="298" t="s">
        <v>976</v>
      </c>
      <c r="D126" s="320"/>
      <c r="E126" s="320"/>
      <c r="F126" s="321" t="s">
        <v>973</v>
      </c>
      <c r="G126" s="298"/>
      <c r="H126" s="298" t="s">
        <v>1013</v>
      </c>
      <c r="I126" s="298" t="s">
        <v>975</v>
      </c>
      <c r="J126" s="298">
        <v>120</v>
      </c>
      <c r="K126" s="346"/>
    </row>
    <row r="127" spans="2:11" s="1" customFormat="1" ht="15" customHeight="1">
      <c r="B127" s="343"/>
      <c r="C127" s="298" t="s">
        <v>1022</v>
      </c>
      <c r="D127" s="298"/>
      <c r="E127" s="298"/>
      <c r="F127" s="321" t="s">
        <v>973</v>
      </c>
      <c r="G127" s="298"/>
      <c r="H127" s="298" t="s">
        <v>1023</v>
      </c>
      <c r="I127" s="298" t="s">
        <v>975</v>
      </c>
      <c r="J127" s="298" t="s">
        <v>1024</v>
      </c>
      <c r="K127" s="346"/>
    </row>
    <row r="128" spans="2:11" s="1" customFormat="1" ht="15" customHeight="1">
      <c r="B128" s="343"/>
      <c r="C128" s="298" t="s">
        <v>921</v>
      </c>
      <c r="D128" s="298"/>
      <c r="E128" s="298"/>
      <c r="F128" s="321" t="s">
        <v>973</v>
      </c>
      <c r="G128" s="298"/>
      <c r="H128" s="298" t="s">
        <v>1025</v>
      </c>
      <c r="I128" s="298" t="s">
        <v>975</v>
      </c>
      <c r="J128" s="298" t="s">
        <v>1024</v>
      </c>
      <c r="K128" s="346"/>
    </row>
    <row r="129" spans="2:11" s="1" customFormat="1" ht="15" customHeight="1">
      <c r="B129" s="343"/>
      <c r="C129" s="298" t="s">
        <v>984</v>
      </c>
      <c r="D129" s="298"/>
      <c r="E129" s="298"/>
      <c r="F129" s="321" t="s">
        <v>979</v>
      </c>
      <c r="G129" s="298"/>
      <c r="H129" s="298" t="s">
        <v>985</v>
      </c>
      <c r="I129" s="298" t="s">
        <v>975</v>
      </c>
      <c r="J129" s="298">
        <v>15</v>
      </c>
      <c r="K129" s="346"/>
    </row>
    <row r="130" spans="2:11" s="1" customFormat="1" ht="15" customHeight="1">
      <c r="B130" s="343"/>
      <c r="C130" s="324" t="s">
        <v>986</v>
      </c>
      <c r="D130" s="324"/>
      <c r="E130" s="324"/>
      <c r="F130" s="325" t="s">
        <v>979</v>
      </c>
      <c r="G130" s="324"/>
      <c r="H130" s="324" t="s">
        <v>987</v>
      </c>
      <c r="I130" s="324" t="s">
        <v>975</v>
      </c>
      <c r="J130" s="324">
        <v>15</v>
      </c>
      <c r="K130" s="346"/>
    </row>
    <row r="131" spans="2:11" s="1" customFormat="1" ht="15" customHeight="1">
      <c r="B131" s="343"/>
      <c r="C131" s="324" t="s">
        <v>988</v>
      </c>
      <c r="D131" s="324"/>
      <c r="E131" s="324"/>
      <c r="F131" s="325" t="s">
        <v>979</v>
      </c>
      <c r="G131" s="324"/>
      <c r="H131" s="324" t="s">
        <v>989</v>
      </c>
      <c r="I131" s="324" t="s">
        <v>975</v>
      </c>
      <c r="J131" s="324">
        <v>20</v>
      </c>
      <c r="K131" s="346"/>
    </row>
    <row r="132" spans="2:11" s="1" customFormat="1" ht="15" customHeight="1">
      <c r="B132" s="343"/>
      <c r="C132" s="324" t="s">
        <v>990</v>
      </c>
      <c r="D132" s="324"/>
      <c r="E132" s="324"/>
      <c r="F132" s="325" t="s">
        <v>979</v>
      </c>
      <c r="G132" s="324"/>
      <c r="H132" s="324" t="s">
        <v>991</v>
      </c>
      <c r="I132" s="324" t="s">
        <v>975</v>
      </c>
      <c r="J132" s="324">
        <v>20</v>
      </c>
      <c r="K132" s="346"/>
    </row>
    <row r="133" spans="2:11" s="1" customFormat="1" ht="15" customHeight="1">
      <c r="B133" s="343"/>
      <c r="C133" s="298" t="s">
        <v>978</v>
      </c>
      <c r="D133" s="298"/>
      <c r="E133" s="298"/>
      <c r="F133" s="321" t="s">
        <v>979</v>
      </c>
      <c r="G133" s="298"/>
      <c r="H133" s="298" t="s">
        <v>1013</v>
      </c>
      <c r="I133" s="298" t="s">
        <v>975</v>
      </c>
      <c r="J133" s="298">
        <v>50</v>
      </c>
      <c r="K133" s="346"/>
    </row>
    <row r="134" spans="2:11" s="1" customFormat="1" ht="15" customHeight="1">
      <c r="B134" s="343"/>
      <c r="C134" s="298" t="s">
        <v>992</v>
      </c>
      <c r="D134" s="298"/>
      <c r="E134" s="298"/>
      <c r="F134" s="321" t="s">
        <v>979</v>
      </c>
      <c r="G134" s="298"/>
      <c r="H134" s="298" t="s">
        <v>1013</v>
      </c>
      <c r="I134" s="298" t="s">
        <v>975</v>
      </c>
      <c r="J134" s="298">
        <v>50</v>
      </c>
      <c r="K134" s="346"/>
    </row>
    <row r="135" spans="2:11" s="1" customFormat="1" ht="15" customHeight="1">
      <c r="B135" s="343"/>
      <c r="C135" s="298" t="s">
        <v>998</v>
      </c>
      <c r="D135" s="298"/>
      <c r="E135" s="298"/>
      <c r="F135" s="321" t="s">
        <v>979</v>
      </c>
      <c r="G135" s="298"/>
      <c r="H135" s="298" t="s">
        <v>1013</v>
      </c>
      <c r="I135" s="298" t="s">
        <v>975</v>
      </c>
      <c r="J135" s="298">
        <v>50</v>
      </c>
      <c r="K135" s="346"/>
    </row>
    <row r="136" spans="2:11" s="1" customFormat="1" ht="15" customHeight="1">
      <c r="B136" s="343"/>
      <c r="C136" s="298" t="s">
        <v>1000</v>
      </c>
      <c r="D136" s="298"/>
      <c r="E136" s="298"/>
      <c r="F136" s="321" t="s">
        <v>979</v>
      </c>
      <c r="G136" s="298"/>
      <c r="H136" s="298" t="s">
        <v>1013</v>
      </c>
      <c r="I136" s="298" t="s">
        <v>975</v>
      </c>
      <c r="J136" s="298">
        <v>50</v>
      </c>
      <c r="K136" s="346"/>
    </row>
    <row r="137" spans="2:11" s="1" customFormat="1" ht="15" customHeight="1">
      <c r="B137" s="343"/>
      <c r="C137" s="298" t="s">
        <v>1001</v>
      </c>
      <c r="D137" s="298"/>
      <c r="E137" s="298"/>
      <c r="F137" s="321" t="s">
        <v>979</v>
      </c>
      <c r="G137" s="298"/>
      <c r="H137" s="298" t="s">
        <v>1026</v>
      </c>
      <c r="I137" s="298" t="s">
        <v>975</v>
      </c>
      <c r="J137" s="298">
        <v>255</v>
      </c>
      <c r="K137" s="346"/>
    </row>
    <row r="138" spans="2:11" s="1" customFormat="1" ht="15" customHeight="1">
      <c r="B138" s="343"/>
      <c r="C138" s="298" t="s">
        <v>1003</v>
      </c>
      <c r="D138" s="298"/>
      <c r="E138" s="298"/>
      <c r="F138" s="321" t="s">
        <v>973</v>
      </c>
      <c r="G138" s="298"/>
      <c r="H138" s="298" t="s">
        <v>1027</v>
      </c>
      <c r="I138" s="298" t="s">
        <v>1005</v>
      </c>
      <c r="J138" s="298"/>
      <c r="K138" s="346"/>
    </row>
    <row r="139" spans="2:11" s="1" customFormat="1" ht="15" customHeight="1">
      <c r="B139" s="343"/>
      <c r="C139" s="298" t="s">
        <v>1006</v>
      </c>
      <c r="D139" s="298"/>
      <c r="E139" s="298"/>
      <c r="F139" s="321" t="s">
        <v>973</v>
      </c>
      <c r="G139" s="298"/>
      <c r="H139" s="298" t="s">
        <v>1028</v>
      </c>
      <c r="I139" s="298" t="s">
        <v>1008</v>
      </c>
      <c r="J139" s="298"/>
      <c r="K139" s="346"/>
    </row>
    <row r="140" spans="2:11" s="1" customFormat="1" ht="15" customHeight="1">
      <c r="B140" s="343"/>
      <c r="C140" s="298" t="s">
        <v>1009</v>
      </c>
      <c r="D140" s="298"/>
      <c r="E140" s="298"/>
      <c r="F140" s="321" t="s">
        <v>973</v>
      </c>
      <c r="G140" s="298"/>
      <c r="H140" s="298" t="s">
        <v>1009</v>
      </c>
      <c r="I140" s="298" t="s">
        <v>1008</v>
      </c>
      <c r="J140" s="298"/>
      <c r="K140" s="346"/>
    </row>
    <row r="141" spans="2:11" s="1" customFormat="1" ht="15" customHeight="1">
      <c r="B141" s="343"/>
      <c r="C141" s="298" t="s">
        <v>42</v>
      </c>
      <c r="D141" s="298"/>
      <c r="E141" s="298"/>
      <c r="F141" s="321" t="s">
        <v>973</v>
      </c>
      <c r="G141" s="298"/>
      <c r="H141" s="298" t="s">
        <v>1029</v>
      </c>
      <c r="I141" s="298" t="s">
        <v>1008</v>
      </c>
      <c r="J141" s="298"/>
      <c r="K141" s="346"/>
    </row>
    <row r="142" spans="2:11" s="1" customFormat="1" ht="15" customHeight="1">
      <c r="B142" s="343"/>
      <c r="C142" s="298" t="s">
        <v>1030</v>
      </c>
      <c r="D142" s="298"/>
      <c r="E142" s="298"/>
      <c r="F142" s="321" t="s">
        <v>973</v>
      </c>
      <c r="G142" s="298"/>
      <c r="H142" s="298" t="s">
        <v>1031</v>
      </c>
      <c r="I142" s="298" t="s">
        <v>1008</v>
      </c>
      <c r="J142" s="298"/>
      <c r="K142" s="346"/>
    </row>
    <row r="143" spans="2:11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pans="2:11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pans="2:11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s="1" customFormat="1" ht="45" customHeight="1">
      <c r="B147" s="310"/>
      <c r="C147" s="311" t="s">
        <v>1032</v>
      </c>
      <c r="D147" s="311"/>
      <c r="E147" s="311"/>
      <c r="F147" s="311"/>
      <c r="G147" s="311"/>
      <c r="H147" s="311"/>
      <c r="I147" s="311"/>
      <c r="J147" s="311"/>
      <c r="K147" s="312"/>
    </row>
    <row r="148" spans="2:11" s="1" customFormat="1" ht="17.25" customHeight="1">
      <c r="B148" s="310"/>
      <c r="C148" s="313" t="s">
        <v>967</v>
      </c>
      <c r="D148" s="313"/>
      <c r="E148" s="313"/>
      <c r="F148" s="313" t="s">
        <v>968</v>
      </c>
      <c r="G148" s="314"/>
      <c r="H148" s="313" t="s">
        <v>58</v>
      </c>
      <c r="I148" s="313" t="s">
        <v>61</v>
      </c>
      <c r="J148" s="313" t="s">
        <v>969</v>
      </c>
      <c r="K148" s="312"/>
    </row>
    <row r="149" spans="2:11" s="1" customFormat="1" ht="17.25" customHeight="1">
      <c r="B149" s="310"/>
      <c r="C149" s="315" t="s">
        <v>970</v>
      </c>
      <c r="D149" s="315"/>
      <c r="E149" s="315"/>
      <c r="F149" s="316" t="s">
        <v>971</v>
      </c>
      <c r="G149" s="317"/>
      <c r="H149" s="315"/>
      <c r="I149" s="315"/>
      <c r="J149" s="315" t="s">
        <v>972</v>
      </c>
      <c r="K149" s="312"/>
    </row>
    <row r="150" spans="2:11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pans="2:11" s="1" customFormat="1" ht="15" customHeight="1">
      <c r="B151" s="323"/>
      <c r="C151" s="350" t="s">
        <v>976</v>
      </c>
      <c r="D151" s="298"/>
      <c r="E151" s="298"/>
      <c r="F151" s="351" t="s">
        <v>973</v>
      </c>
      <c r="G151" s="298"/>
      <c r="H151" s="350" t="s">
        <v>1013</v>
      </c>
      <c r="I151" s="350" t="s">
        <v>975</v>
      </c>
      <c r="J151" s="350">
        <v>120</v>
      </c>
      <c r="K151" s="346"/>
    </row>
    <row r="152" spans="2:11" s="1" customFormat="1" ht="15" customHeight="1">
      <c r="B152" s="323"/>
      <c r="C152" s="350" t="s">
        <v>1022</v>
      </c>
      <c r="D152" s="298"/>
      <c r="E152" s="298"/>
      <c r="F152" s="351" t="s">
        <v>973</v>
      </c>
      <c r="G152" s="298"/>
      <c r="H152" s="350" t="s">
        <v>1033</v>
      </c>
      <c r="I152" s="350" t="s">
        <v>975</v>
      </c>
      <c r="J152" s="350" t="s">
        <v>1024</v>
      </c>
      <c r="K152" s="346"/>
    </row>
    <row r="153" spans="2:11" s="1" customFormat="1" ht="15" customHeight="1">
      <c r="B153" s="323"/>
      <c r="C153" s="350" t="s">
        <v>921</v>
      </c>
      <c r="D153" s="298"/>
      <c r="E153" s="298"/>
      <c r="F153" s="351" t="s">
        <v>973</v>
      </c>
      <c r="G153" s="298"/>
      <c r="H153" s="350" t="s">
        <v>1034</v>
      </c>
      <c r="I153" s="350" t="s">
        <v>975</v>
      </c>
      <c r="J153" s="350" t="s">
        <v>1024</v>
      </c>
      <c r="K153" s="346"/>
    </row>
    <row r="154" spans="2:11" s="1" customFormat="1" ht="15" customHeight="1">
      <c r="B154" s="323"/>
      <c r="C154" s="350" t="s">
        <v>978</v>
      </c>
      <c r="D154" s="298"/>
      <c r="E154" s="298"/>
      <c r="F154" s="351" t="s">
        <v>979</v>
      </c>
      <c r="G154" s="298"/>
      <c r="H154" s="350" t="s">
        <v>1013</v>
      </c>
      <c r="I154" s="350" t="s">
        <v>975</v>
      </c>
      <c r="J154" s="350">
        <v>50</v>
      </c>
      <c r="K154" s="346"/>
    </row>
    <row r="155" spans="2:11" s="1" customFormat="1" ht="15" customHeight="1">
      <c r="B155" s="323"/>
      <c r="C155" s="350" t="s">
        <v>981</v>
      </c>
      <c r="D155" s="298"/>
      <c r="E155" s="298"/>
      <c r="F155" s="351" t="s">
        <v>973</v>
      </c>
      <c r="G155" s="298"/>
      <c r="H155" s="350" t="s">
        <v>1013</v>
      </c>
      <c r="I155" s="350" t="s">
        <v>983</v>
      </c>
      <c r="J155" s="350"/>
      <c r="K155" s="346"/>
    </row>
    <row r="156" spans="2:11" s="1" customFormat="1" ht="15" customHeight="1">
      <c r="B156" s="323"/>
      <c r="C156" s="350" t="s">
        <v>992</v>
      </c>
      <c r="D156" s="298"/>
      <c r="E156" s="298"/>
      <c r="F156" s="351" t="s">
        <v>979</v>
      </c>
      <c r="G156" s="298"/>
      <c r="H156" s="350" t="s">
        <v>1013</v>
      </c>
      <c r="I156" s="350" t="s">
        <v>975</v>
      </c>
      <c r="J156" s="350">
        <v>50</v>
      </c>
      <c r="K156" s="346"/>
    </row>
    <row r="157" spans="2:11" s="1" customFormat="1" ht="15" customHeight="1">
      <c r="B157" s="323"/>
      <c r="C157" s="350" t="s">
        <v>1000</v>
      </c>
      <c r="D157" s="298"/>
      <c r="E157" s="298"/>
      <c r="F157" s="351" t="s">
        <v>979</v>
      </c>
      <c r="G157" s="298"/>
      <c r="H157" s="350" t="s">
        <v>1013</v>
      </c>
      <c r="I157" s="350" t="s">
        <v>975</v>
      </c>
      <c r="J157" s="350">
        <v>50</v>
      </c>
      <c r="K157" s="346"/>
    </row>
    <row r="158" spans="2:11" s="1" customFormat="1" ht="15" customHeight="1">
      <c r="B158" s="323"/>
      <c r="C158" s="350" t="s">
        <v>998</v>
      </c>
      <c r="D158" s="298"/>
      <c r="E158" s="298"/>
      <c r="F158" s="351" t="s">
        <v>979</v>
      </c>
      <c r="G158" s="298"/>
      <c r="H158" s="350" t="s">
        <v>1013</v>
      </c>
      <c r="I158" s="350" t="s">
        <v>975</v>
      </c>
      <c r="J158" s="350">
        <v>50</v>
      </c>
      <c r="K158" s="346"/>
    </row>
    <row r="159" spans="2:11" s="1" customFormat="1" ht="15" customHeight="1">
      <c r="B159" s="323"/>
      <c r="C159" s="350" t="s">
        <v>99</v>
      </c>
      <c r="D159" s="298"/>
      <c r="E159" s="298"/>
      <c r="F159" s="351" t="s">
        <v>973</v>
      </c>
      <c r="G159" s="298"/>
      <c r="H159" s="350" t="s">
        <v>1035</v>
      </c>
      <c r="I159" s="350" t="s">
        <v>975</v>
      </c>
      <c r="J159" s="350" t="s">
        <v>1036</v>
      </c>
      <c r="K159" s="346"/>
    </row>
    <row r="160" spans="2:11" s="1" customFormat="1" ht="15" customHeight="1">
      <c r="B160" s="323"/>
      <c r="C160" s="350" t="s">
        <v>1037</v>
      </c>
      <c r="D160" s="298"/>
      <c r="E160" s="298"/>
      <c r="F160" s="351" t="s">
        <v>973</v>
      </c>
      <c r="G160" s="298"/>
      <c r="H160" s="350" t="s">
        <v>1038</v>
      </c>
      <c r="I160" s="350" t="s">
        <v>1008</v>
      </c>
      <c r="J160" s="350"/>
      <c r="K160" s="346"/>
    </row>
    <row r="161" spans="2:1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pans="2:11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pans="2:11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289" t="s">
        <v>1039</v>
      </c>
      <c r="D165" s="289"/>
      <c r="E165" s="289"/>
      <c r="F165" s="289"/>
      <c r="G165" s="289"/>
      <c r="H165" s="289"/>
      <c r="I165" s="289"/>
      <c r="J165" s="289"/>
      <c r="K165" s="290"/>
    </row>
    <row r="166" spans="2:11" s="1" customFormat="1" ht="17.25" customHeight="1">
      <c r="B166" s="288"/>
      <c r="C166" s="313" t="s">
        <v>967</v>
      </c>
      <c r="D166" s="313"/>
      <c r="E166" s="313"/>
      <c r="F166" s="313" t="s">
        <v>968</v>
      </c>
      <c r="G166" s="355"/>
      <c r="H166" s="356" t="s">
        <v>58</v>
      </c>
      <c r="I166" s="356" t="s">
        <v>61</v>
      </c>
      <c r="J166" s="313" t="s">
        <v>969</v>
      </c>
      <c r="K166" s="290"/>
    </row>
    <row r="167" spans="2:11" s="1" customFormat="1" ht="17.25" customHeight="1">
      <c r="B167" s="291"/>
      <c r="C167" s="315" t="s">
        <v>970</v>
      </c>
      <c r="D167" s="315"/>
      <c r="E167" s="315"/>
      <c r="F167" s="316" t="s">
        <v>971</v>
      </c>
      <c r="G167" s="357"/>
      <c r="H167" s="358"/>
      <c r="I167" s="358"/>
      <c r="J167" s="315" t="s">
        <v>972</v>
      </c>
      <c r="K167" s="293"/>
    </row>
    <row r="168" spans="2:11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pans="2:11" s="1" customFormat="1" ht="15" customHeight="1">
      <c r="B169" s="323"/>
      <c r="C169" s="298" t="s">
        <v>976</v>
      </c>
      <c r="D169" s="298"/>
      <c r="E169" s="298"/>
      <c r="F169" s="321" t="s">
        <v>973</v>
      </c>
      <c r="G169" s="298"/>
      <c r="H169" s="298" t="s">
        <v>1013</v>
      </c>
      <c r="I169" s="298" t="s">
        <v>975</v>
      </c>
      <c r="J169" s="298">
        <v>120</v>
      </c>
      <c r="K169" s="346"/>
    </row>
    <row r="170" spans="2:11" s="1" customFormat="1" ht="15" customHeight="1">
      <c r="B170" s="323"/>
      <c r="C170" s="298" t="s">
        <v>1022</v>
      </c>
      <c r="D170" s="298"/>
      <c r="E170" s="298"/>
      <c r="F170" s="321" t="s">
        <v>973</v>
      </c>
      <c r="G170" s="298"/>
      <c r="H170" s="298" t="s">
        <v>1023</v>
      </c>
      <c r="I170" s="298" t="s">
        <v>975</v>
      </c>
      <c r="J170" s="298" t="s">
        <v>1024</v>
      </c>
      <c r="K170" s="346"/>
    </row>
    <row r="171" spans="2:11" s="1" customFormat="1" ht="15" customHeight="1">
      <c r="B171" s="323"/>
      <c r="C171" s="298" t="s">
        <v>921</v>
      </c>
      <c r="D171" s="298"/>
      <c r="E171" s="298"/>
      <c r="F171" s="321" t="s">
        <v>973</v>
      </c>
      <c r="G171" s="298"/>
      <c r="H171" s="298" t="s">
        <v>1040</v>
      </c>
      <c r="I171" s="298" t="s">
        <v>975</v>
      </c>
      <c r="J171" s="298" t="s">
        <v>1024</v>
      </c>
      <c r="K171" s="346"/>
    </row>
    <row r="172" spans="2:11" s="1" customFormat="1" ht="15" customHeight="1">
      <c r="B172" s="323"/>
      <c r="C172" s="298" t="s">
        <v>978</v>
      </c>
      <c r="D172" s="298"/>
      <c r="E172" s="298"/>
      <c r="F172" s="321" t="s">
        <v>979</v>
      </c>
      <c r="G172" s="298"/>
      <c r="H172" s="298" t="s">
        <v>1040</v>
      </c>
      <c r="I172" s="298" t="s">
        <v>975</v>
      </c>
      <c r="J172" s="298">
        <v>50</v>
      </c>
      <c r="K172" s="346"/>
    </row>
    <row r="173" spans="2:11" s="1" customFormat="1" ht="15" customHeight="1">
      <c r="B173" s="323"/>
      <c r="C173" s="298" t="s">
        <v>981</v>
      </c>
      <c r="D173" s="298"/>
      <c r="E173" s="298"/>
      <c r="F173" s="321" t="s">
        <v>973</v>
      </c>
      <c r="G173" s="298"/>
      <c r="H173" s="298" t="s">
        <v>1040</v>
      </c>
      <c r="I173" s="298" t="s">
        <v>983</v>
      </c>
      <c r="J173" s="298"/>
      <c r="K173" s="346"/>
    </row>
    <row r="174" spans="2:11" s="1" customFormat="1" ht="15" customHeight="1">
      <c r="B174" s="323"/>
      <c r="C174" s="298" t="s">
        <v>992</v>
      </c>
      <c r="D174" s="298"/>
      <c r="E174" s="298"/>
      <c r="F174" s="321" t="s">
        <v>979</v>
      </c>
      <c r="G174" s="298"/>
      <c r="H174" s="298" t="s">
        <v>1040</v>
      </c>
      <c r="I174" s="298" t="s">
        <v>975</v>
      </c>
      <c r="J174" s="298">
        <v>50</v>
      </c>
      <c r="K174" s="346"/>
    </row>
    <row r="175" spans="2:11" s="1" customFormat="1" ht="15" customHeight="1">
      <c r="B175" s="323"/>
      <c r="C175" s="298" t="s">
        <v>1000</v>
      </c>
      <c r="D175" s="298"/>
      <c r="E175" s="298"/>
      <c r="F175" s="321" t="s">
        <v>979</v>
      </c>
      <c r="G175" s="298"/>
      <c r="H175" s="298" t="s">
        <v>1040</v>
      </c>
      <c r="I175" s="298" t="s">
        <v>975</v>
      </c>
      <c r="J175" s="298">
        <v>50</v>
      </c>
      <c r="K175" s="346"/>
    </row>
    <row r="176" spans="2:11" s="1" customFormat="1" ht="15" customHeight="1">
      <c r="B176" s="323"/>
      <c r="C176" s="298" t="s">
        <v>998</v>
      </c>
      <c r="D176" s="298"/>
      <c r="E176" s="298"/>
      <c r="F176" s="321" t="s">
        <v>979</v>
      </c>
      <c r="G176" s="298"/>
      <c r="H176" s="298" t="s">
        <v>1040</v>
      </c>
      <c r="I176" s="298" t="s">
        <v>975</v>
      </c>
      <c r="J176" s="298">
        <v>50</v>
      </c>
      <c r="K176" s="346"/>
    </row>
    <row r="177" spans="2:11" s="1" customFormat="1" ht="15" customHeight="1">
      <c r="B177" s="323"/>
      <c r="C177" s="298" t="s">
        <v>113</v>
      </c>
      <c r="D177" s="298"/>
      <c r="E177" s="298"/>
      <c r="F177" s="321" t="s">
        <v>973</v>
      </c>
      <c r="G177" s="298"/>
      <c r="H177" s="298" t="s">
        <v>1041</v>
      </c>
      <c r="I177" s="298" t="s">
        <v>1042</v>
      </c>
      <c r="J177" s="298"/>
      <c r="K177" s="346"/>
    </row>
    <row r="178" spans="2:11" s="1" customFormat="1" ht="15" customHeight="1">
      <c r="B178" s="323"/>
      <c r="C178" s="298" t="s">
        <v>61</v>
      </c>
      <c r="D178" s="298"/>
      <c r="E178" s="298"/>
      <c r="F178" s="321" t="s">
        <v>973</v>
      </c>
      <c r="G178" s="298"/>
      <c r="H178" s="298" t="s">
        <v>1043</v>
      </c>
      <c r="I178" s="298" t="s">
        <v>1044</v>
      </c>
      <c r="J178" s="298">
        <v>1</v>
      </c>
      <c r="K178" s="346"/>
    </row>
    <row r="179" spans="2:11" s="1" customFormat="1" ht="15" customHeight="1">
      <c r="B179" s="323"/>
      <c r="C179" s="298" t="s">
        <v>57</v>
      </c>
      <c r="D179" s="298"/>
      <c r="E179" s="298"/>
      <c r="F179" s="321" t="s">
        <v>973</v>
      </c>
      <c r="G179" s="298"/>
      <c r="H179" s="298" t="s">
        <v>1045</v>
      </c>
      <c r="I179" s="298" t="s">
        <v>975</v>
      </c>
      <c r="J179" s="298">
        <v>20</v>
      </c>
      <c r="K179" s="346"/>
    </row>
    <row r="180" spans="2:11" s="1" customFormat="1" ht="15" customHeight="1">
      <c r="B180" s="323"/>
      <c r="C180" s="298" t="s">
        <v>58</v>
      </c>
      <c r="D180" s="298"/>
      <c r="E180" s="298"/>
      <c r="F180" s="321" t="s">
        <v>973</v>
      </c>
      <c r="G180" s="298"/>
      <c r="H180" s="298" t="s">
        <v>1046</v>
      </c>
      <c r="I180" s="298" t="s">
        <v>975</v>
      </c>
      <c r="J180" s="298">
        <v>255</v>
      </c>
      <c r="K180" s="346"/>
    </row>
    <row r="181" spans="2:11" s="1" customFormat="1" ht="15" customHeight="1">
      <c r="B181" s="323"/>
      <c r="C181" s="298" t="s">
        <v>114</v>
      </c>
      <c r="D181" s="298"/>
      <c r="E181" s="298"/>
      <c r="F181" s="321" t="s">
        <v>973</v>
      </c>
      <c r="G181" s="298"/>
      <c r="H181" s="298" t="s">
        <v>937</v>
      </c>
      <c r="I181" s="298" t="s">
        <v>975</v>
      </c>
      <c r="J181" s="298">
        <v>10</v>
      </c>
      <c r="K181" s="346"/>
    </row>
    <row r="182" spans="2:11" s="1" customFormat="1" ht="15" customHeight="1">
      <c r="B182" s="323"/>
      <c r="C182" s="298" t="s">
        <v>115</v>
      </c>
      <c r="D182" s="298"/>
      <c r="E182" s="298"/>
      <c r="F182" s="321" t="s">
        <v>973</v>
      </c>
      <c r="G182" s="298"/>
      <c r="H182" s="298" t="s">
        <v>1047</v>
      </c>
      <c r="I182" s="298" t="s">
        <v>1008</v>
      </c>
      <c r="J182" s="298"/>
      <c r="K182" s="346"/>
    </row>
    <row r="183" spans="2:11" s="1" customFormat="1" ht="15" customHeight="1">
      <c r="B183" s="323"/>
      <c r="C183" s="298" t="s">
        <v>1048</v>
      </c>
      <c r="D183" s="298"/>
      <c r="E183" s="298"/>
      <c r="F183" s="321" t="s">
        <v>973</v>
      </c>
      <c r="G183" s="298"/>
      <c r="H183" s="298" t="s">
        <v>1049</v>
      </c>
      <c r="I183" s="298" t="s">
        <v>1008</v>
      </c>
      <c r="J183" s="298"/>
      <c r="K183" s="346"/>
    </row>
    <row r="184" spans="2:11" s="1" customFormat="1" ht="15" customHeight="1">
      <c r="B184" s="323"/>
      <c r="C184" s="298" t="s">
        <v>1037</v>
      </c>
      <c r="D184" s="298"/>
      <c r="E184" s="298"/>
      <c r="F184" s="321" t="s">
        <v>973</v>
      </c>
      <c r="G184" s="298"/>
      <c r="H184" s="298" t="s">
        <v>1050</v>
      </c>
      <c r="I184" s="298" t="s">
        <v>1008</v>
      </c>
      <c r="J184" s="298"/>
      <c r="K184" s="346"/>
    </row>
    <row r="185" spans="2:11" s="1" customFormat="1" ht="15" customHeight="1">
      <c r="B185" s="323"/>
      <c r="C185" s="298" t="s">
        <v>117</v>
      </c>
      <c r="D185" s="298"/>
      <c r="E185" s="298"/>
      <c r="F185" s="321" t="s">
        <v>979</v>
      </c>
      <c r="G185" s="298"/>
      <c r="H185" s="298" t="s">
        <v>1051</v>
      </c>
      <c r="I185" s="298" t="s">
        <v>975</v>
      </c>
      <c r="J185" s="298">
        <v>50</v>
      </c>
      <c r="K185" s="346"/>
    </row>
    <row r="186" spans="2:11" s="1" customFormat="1" ht="15" customHeight="1">
      <c r="B186" s="323"/>
      <c r="C186" s="298" t="s">
        <v>1052</v>
      </c>
      <c r="D186" s="298"/>
      <c r="E186" s="298"/>
      <c r="F186" s="321" t="s">
        <v>979</v>
      </c>
      <c r="G186" s="298"/>
      <c r="H186" s="298" t="s">
        <v>1053</v>
      </c>
      <c r="I186" s="298" t="s">
        <v>1054</v>
      </c>
      <c r="J186" s="298"/>
      <c r="K186" s="346"/>
    </row>
    <row r="187" spans="2:11" s="1" customFormat="1" ht="15" customHeight="1">
      <c r="B187" s="323"/>
      <c r="C187" s="298" t="s">
        <v>1055</v>
      </c>
      <c r="D187" s="298"/>
      <c r="E187" s="298"/>
      <c r="F187" s="321" t="s">
        <v>979</v>
      </c>
      <c r="G187" s="298"/>
      <c r="H187" s="298" t="s">
        <v>1056</v>
      </c>
      <c r="I187" s="298" t="s">
        <v>1054</v>
      </c>
      <c r="J187" s="298"/>
      <c r="K187" s="346"/>
    </row>
    <row r="188" spans="2:11" s="1" customFormat="1" ht="15" customHeight="1">
      <c r="B188" s="323"/>
      <c r="C188" s="298" t="s">
        <v>1057</v>
      </c>
      <c r="D188" s="298"/>
      <c r="E188" s="298"/>
      <c r="F188" s="321" t="s">
        <v>979</v>
      </c>
      <c r="G188" s="298"/>
      <c r="H188" s="298" t="s">
        <v>1058</v>
      </c>
      <c r="I188" s="298" t="s">
        <v>1054</v>
      </c>
      <c r="J188" s="298"/>
      <c r="K188" s="346"/>
    </row>
    <row r="189" spans="2:11" s="1" customFormat="1" ht="15" customHeight="1">
      <c r="B189" s="323"/>
      <c r="C189" s="359" t="s">
        <v>1059</v>
      </c>
      <c r="D189" s="298"/>
      <c r="E189" s="298"/>
      <c r="F189" s="321" t="s">
        <v>979</v>
      </c>
      <c r="G189" s="298"/>
      <c r="H189" s="298" t="s">
        <v>1060</v>
      </c>
      <c r="I189" s="298" t="s">
        <v>1061</v>
      </c>
      <c r="J189" s="360" t="s">
        <v>1062</v>
      </c>
      <c r="K189" s="346"/>
    </row>
    <row r="190" spans="2:11" s="1" customFormat="1" ht="15" customHeight="1">
      <c r="B190" s="323"/>
      <c r="C190" s="359" t="s">
        <v>46</v>
      </c>
      <c r="D190" s="298"/>
      <c r="E190" s="298"/>
      <c r="F190" s="321" t="s">
        <v>973</v>
      </c>
      <c r="G190" s="298"/>
      <c r="H190" s="295" t="s">
        <v>1063</v>
      </c>
      <c r="I190" s="298" t="s">
        <v>1064</v>
      </c>
      <c r="J190" s="298"/>
      <c r="K190" s="346"/>
    </row>
    <row r="191" spans="2:11" s="1" customFormat="1" ht="15" customHeight="1">
      <c r="B191" s="323"/>
      <c r="C191" s="359" t="s">
        <v>1065</v>
      </c>
      <c r="D191" s="298"/>
      <c r="E191" s="298"/>
      <c r="F191" s="321" t="s">
        <v>973</v>
      </c>
      <c r="G191" s="298"/>
      <c r="H191" s="298" t="s">
        <v>1066</v>
      </c>
      <c r="I191" s="298" t="s">
        <v>1008</v>
      </c>
      <c r="J191" s="298"/>
      <c r="K191" s="346"/>
    </row>
    <row r="192" spans="2:11" s="1" customFormat="1" ht="15" customHeight="1">
      <c r="B192" s="323"/>
      <c r="C192" s="359" t="s">
        <v>1067</v>
      </c>
      <c r="D192" s="298"/>
      <c r="E192" s="298"/>
      <c r="F192" s="321" t="s">
        <v>973</v>
      </c>
      <c r="G192" s="298"/>
      <c r="H192" s="298" t="s">
        <v>1068</v>
      </c>
      <c r="I192" s="298" t="s">
        <v>1008</v>
      </c>
      <c r="J192" s="298"/>
      <c r="K192" s="346"/>
    </row>
    <row r="193" spans="2:11" s="1" customFormat="1" ht="15" customHeight="1">
      <c r="B193" s="323"/>
      <c r="C193" s="359" t="s">
        <v>1069</v>
      </c>
      <c r="D193" s="298"/>
      <c r="E193" s="298"/>
      <c r="F193" s="321" t="s">
        <v>979</v>
      </c>
      <c r="G193" s="298"/>
      <c r="H193" s="298" t="s">
        <v>1070</v>
      </c>
      <c r="I193" s="298" t="s">
        <v>1008</v>
      </c>
      <c r="J193" s="298"/>
      <c r="K193" s="346"/>
    </row>
    <row r="194" spans="2:11" s="1" customFormat="1" ht="15" customHeight="1">
      <c r="B194" s="352"/>
      <c r="C194" s="361"/>
      <c r="D194" s="332"/>
      <c r="E194" s="332"/>
      <c r="F194" s="332"/>
      <c r="G194" s="332"/>
      <c r="H194" s="332"/>
      <c r="I194" s="332"/>
      <c r="J194" s="332"/>
      <c r="K194" s="353"/>
    </row>
    <row r="195" spans="2:11" s="1" customFormat="1" ht="18.75" customHeight="1">
      <c r="B195" s="334"/>
      <c r="C195" s="344"/>
      <c r="D195" s="344"/>
      <c r="E195" s="344"/>
      <c r="F195" s="354"/>
      <c r="G195" s="344"/>
      <c r="H195" s="344"/>
      <c r="I195" s="344"/>
      <c r="J195" s="344"/>
      <c r="K195" s="334"/>
    </row>
    <row r="196" spans="2:11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pans="2:11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pans="2:11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2:11" s="1" customFormat="1" ht="21">
      <c r="B199" s="288"/>
      <c r="C199" s="289" t="s">
        <v>1071</v>
      </c>
      <c r="D199" s="289"/>
      <c r="E199" s="289"/>
      <c r="F199" s="289"/>
      <c r="G199" s="289"/>
      <c r="H199" s="289"/>
      <c r="I199" s="289"/>
      <c r="J199" s="289"/>
      <c r="K199" s="290"/>
    </row>
    <row r="200" spans="2:11" s="1" customFormat="1" ht="25.5" customHeight="1">
      <c r="B200" s="288"/>
      <c r="C200" s="362" t="s">
        <v>1072</v>
      </c>
      <c r="D200" s="362"/>
      <c r="E200" s="362"/>
      <c r="F200" s="362" t="s">
        <v>1073</v>
      </c>
      <c r="G200" s="363"/>
      <c r="H200" s="362" t="s">
        <v>1074</v>
      </c>
      <c r="I200" s="362"/>
      <c r="J200" s="362"/>
      <c r="K200" s="290"/>
    </row>
    <row r="201" spans="2:11" s="1" customFormat="1" ht="5.25" customHeight="1">
      <c r="B201" s="323"/>
      <c r="C201" s="318"/>
      <c r="D201" s="318"/>
      <c r="E201" s="318"/>
      <c r="F201" s="318"/>
      <c r="G201" s="344"/>
      <c r="H201" s="318"/>
      <c r="I201" s="318"/>
      <c r="J201" s="318"/>
      <c r="K201" s="346"/>
    </row>
    <row r="202" spans="2:11" s="1" customFormat="1" ht="15" customHeight="1">
      <c r="B202" s="323"/>
      <c r="C202" s="298" t="s">
        <v>1064</v>
      </c>
      <c r="D202" s="298"/>
      <c r="E202" s="298"/>
      <c r="F202" s="321" t="s">
        <v>47</v>
      </c>
      <c r="G202" s="298"/>
      <c r="H202" s="298" t="s">
        <v>1075</v>
      </c>
      <c r="I202" s="298"/>
      <c r="J202" s="298"/>
      <c r="K202" s="346"/>
    </row>
    <row r="203" spans="2:11" s="1" customFormat="1" ht="15" customHeight="1">
      <c r="B203" s="323"/>
      <c r="C203" s="298"/>
      <c r="D203" s="298"/>
      <c r="E203" s="298"/>
      <c r="F203" s="321" t="s">
        <v>48</v>
      </c>
      <c r="G203" s="298"/>
      <c r="H203" s="298" t="s">
        <v>1076</v>
      </c>
      <c r="I203" s="298"/>
      <c r="J203" s="298"/>
      <c r="K203" s="346"/>
    </row>
    <row r="204" spans="2:11" s="1" customFormat="1" ht="15" customHeight="1">
      <c r="B204" s="323"/>
      <c r="C204" s="298"/>
      <c r="D204" s="298"/>
      <c r="E204" s="298"/>
      <c r="F204" s="321" t="s">
        <v>51</v>
      </c>
      <c r="G204" s="298"/>
      <c r="H204" s="298" t="s">
        <v>1077</v>
      </c>
      <c r="I204" s="298"/>
      <c r="J204" s="298"/>
      <c r="K204" s="346"/>
    </row>
    <row r="205" spans="2:11" s="1" customFormat="1" ht="15" customHeight="1">
      <c r="B205" s="323"/>
      <c r="C205" s="298"/>
      <c r="D205" s="298"/>
      <c r="E205" s="298"/>
      <c r="F205" s="321" t="s">
        <v>49</v>
      </c>
      <c r="G205" s="298"/>
      <c r="H205" s="298" t="s">
        <v>1078</v>
      </c>
      <c r="I205" s="298"/>
      <c r="J205" s="298"/>
      <c r="K205" s="346"/>
    </row>
    <row r="206" spans="2:11" s="1" customFormat="1" ht="15" customHeight="1">
      <c r="B206" s="323"/>
      <c r="C206" s="298"/>
      <c r="D206" s="298"/>
      <c r="E206" s="298"/>
      <c r="F206" s="321" t="s">
        <v>50</v>
      </c>
      <c r="G206" s="298"/>
      <c r="H206" s="298" t="s">
        <v>1079</v>
      </c>
      <c r="I206" s="298"/>
      <c r="J206" s="298"/>
      <c r="K206" s="346"/>
    </row>
    <row r="207" spans="2:11" s="1" customFormat="1" ht="15" customHeight="1">
      <c r="B207" s="323"/>
      <c r="C207" s="298"/>
      <c r="D207" s="298"/>
      <c r="E207" s="298"/>
      <c r="F207" s="321"/>
      <c r="G207" s="298"/>
      <c r="H207" s="298"/>
      <c r="I207" s="298"/>
      <c r="J207" s="298"/>
      <c r="K207" s="346"/>
    </row>
    <row r="208" spans="2:11" s="1" customFormat="1" ht="15" customHeight="1">
      <c r="B208" s="323"/>
      <c r="C208" s="298" t="s">
        <v>1020</v>
      </c>
      <c r="D208" s="298"/>
      <c r="E208" s="298"/>
      <c r="F208" s="321" t="s">
        <v>84</v>
      </c>
      <c r="G208" s="298"/>
      <c r="H208" s="298" t="s">
        <v>1080</v>
      </c>
      <c r="I208" s="298"/>
      <c r="J208" s="298"/>
      <c r="K208" s="346"/>
    </row>
    <row r="209" spans="2:11" s="1" customFormat="1" ht="15" customHeight="1">
      <c r="B209" s="323"/>
      <c r="C209" s="298"/>
      <c r="D209" s="298"/>
      <c r="E209" s="298"/>
      <c r="F209" s="321" t="s">
        <v>915</v>
      </c>
      <c r="G209" s="298"/>
      <c r="H209" s="298" t="s">
        <v>916</v>
      </c>
      <c r="I209" s="298"/>
      <c r="J209" s="298"/>
      <c r="K209" s="346"/>
    </row>
    <row r="210" spans="2:11" s="1" customFormat="1" ht="15" customHeight="1">
      <c r="B210" s="323"/>
      <c r="C210" s="298"/>
      <c r="D210" s="298"/>
      <c r="E210" s="298"/>
      <c r="F210" s="321" t="s">
        <v>913</v>
      </c>
      <c r="G210" s="298"/>
      <c r="H210" s="298" t="s">
        <v>1081</v>
      </c>
      <c r="I210" s="298"/>
      <c r="J210" s="298"/>
      <c r="K210" s="346"/>
    </row>
    <row r="211" spans="2:11" s="1" customFormat="1" ht="15" customHeight="1">
      <c r="B211" s="364"/>
      <c r="C211" s="298"/>
      <c r="D211" s="298"/>
      <c r="E211" s="298"/>
      <c r="F211" s="321" t="s">
        <v>917</v>
      </c>
      <c r="G211" s="359"/>
      <c r="H211" s="350" t="s">
        <v>918</v>
      </c>
      <c r="I211" s="350"/>
      <c r="J211" s="350"/>
      <c r="K211" s="365"/>
    </row>
    <row r="212" spans="2:11" s="1" customFormat="1" ht="15" customHeight="1">
      <c r="B212" s="364"/>
      <c r="C212" s="298"/>
      <c r="D212" s="298"/>
      <c r="E212" s="298"/>
      <c r="F212" s="321" t="s">
        <v>919</v>
      </c>
      <c r="G212" s="359"/>
      <c r="H212" s="350" t="s">
        <v>896</v>
      </c>
      <c r="I212" s="350"/>
      <c r="J212" s="350"/>
      <c r="K212" s="365"/>
    </row>
    <row r="213" spans="2:11" s="1" customFormat="1" ht="15" customHeight="1">
      <c r="B213" s="364"/>
      <c r="C213" s="298"/>
      <c r="D213" s="298"/>
      <c r="E213" s="298"/>
      <c r="F213" s="321"/>
      <c r="G213" s="359"/>
      <c r="H213" s="350"/>
      <c r="I213" s="350"/>
      <c r="J213" s="350"/>
      <c r="K213" s="365"/>
    </row>
    <row r="214" spans="2:11" s="1" customFormat="1" ht="15" customHeight="1">
      <c r="B214" s="364"/>
      <c r="C214" s="298" t="s">
        <v>1044</v>
      </c>
      <c r="D214" s="298"/>
      <c r="E214" s="298"/>
      <c r="F214" s="321">
        <v>1</v>
      </c>
      <c r="G214" s="359"/>
      <c r="H214" s="350" t="s">
        <v>1082</v>
      </c>
      <c r="I214" s="350"/>
      <c r="J214" s="350"/>
      <c r="K214" s="365"/>
    </row>
    <row r="215" spans="2:11" s="1" customFormat="1" ht="15" customHeight="1">
      <c r="B215" s="364"/>
      <c r="C215" s="298"/>
      <c r="D215" s="298"/>
      <c r="E215" s="298"/>
      <c r="F215" s="321">
        <v>2</v>
      </c>
      <c r="G215" s="359"/>
      <c r="H215" s="350" t="s">
        <v>1083</v>
      </c>
      <c r="I215" s="350"/>
      <c r="J215" s="350"/>
      <c r="K215" s="365"/>
    </row>
    <row r="216" spans="2:11" s="1" customFormat="1" ht="15" customHeight="1">
      <c r="B216" s="364"/>
      <c r="C216" s="298"/>
      <c r="D216" s="298"/>
      <c r="E216" s="298"/>
      <c r="F216" s="321">
        <v>3</v>
      </c>
      <c r="G216" s="359"/>
      <c r="H216" s="350" t="s">
        <v>1084</v>
      </c>
      <c r="I216" s="350"/>
      <c r="J216" s="350"/>
      <c r="K216" s="365"/>
    </row>
    <row r="217" spans="2:11" s="1" customFormat="1" ht="15" customHeight="1">
      <c r="B217" s="364"/>
      <c r="C217" s="298"/>
      <c r="D217" s="298"/>
      <c r="E217" s="298"/>
      <c r="F217" s="321">
        <v>4</v>
      </c>
      <c r="G217" s="359"/>
      <c r="H217" s="350" t="s">
        <v>1085</v>
      </c>
      <c r="I217" s="350"/>
      <c r="J217" s="350"/>
      <c r="K217" s="365"/>
    </row>
    <row r="218" spans="2:11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Nezbeda Javůrek</dc:creator>
  <cp:keywords/>
  <dc:description/>
  <cp:lastModifiedBy>Pavel Nezbeda Javůrek</cp:lastModifiedBy>
  <dcterms:created xsi:type="dcterms:W3CDTF">2023-11-22T14:40:34Z</dcterms:created>
  <dcterms:modified xsi:type="dcterms:W3CDTF">2023-11-22T14:40:40Z</dcterms:modified>
  <cp:category/>
  <cp:version/>
  <cp:contentType/>
  <cp:contentStatus/>
</cp:coreProperties>
</file>