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showHorizontalScroll="0" showVerticalScroll="0" showSheetTabs="0" xWindow="65428" yWindow="65428" windowWidth="23256" windowHeight="12456" activeTab="0"/>
  </bookViews>
  <sheets>
    <sheet name="4-2511_23" sheetId="1" r:id="rId1"/>
  </sheets>
  <definedNames/>
  <calcPr calcId="191029"/>
  <extLst/>
</workbook>
</file>

<file path=xl/sharedStrings.xml><?xml version="1.0" encoding="utf-8"?>
<sst xmlns="http://schemas.openxmlformats.org/spreadsheetml/2006/main" count="231" uniqueCount="115">
  <si>
    <t>ASPE10</t>
  </si>
  <si>
    <t>S</t>
  </si>
  <si>
    <t>Soupis prací objektu</t>
  </si>
  <si>
    <t xml:space="preserve">Stavba: </t>
  </si>
  <si>
    <t>22-064</t>
  </si>
  <si>
    <t>Liberec, opravy po živ. pohromách r.2021</t>
  </si>
  <si>
    <t>O</t>
  </si>
  <si>
    <t>Rozpočet:</t>
  </si>
  <si>
    <t>0,00</t>
  </si>
  <si>
    <t>15,00</t>
  </si>
  <si>
    <t>21,00</t>
  </si>
  <si>
    <t>3</t>
  </si>
  <si>
    <t>2</t>
  </si>
  <si>
    <t>4-2511/23</t>
  </si>
  <si>
    <t>Lesní cesta - Komunikace k Jezdci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</si>
  <si>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</si>
  <si>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</si>
  <si>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</si>
  <si>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</si>
  <si>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</si>
  <si>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</si>
  <si>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</si>
  <si>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</si>
  <si>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</si>
  <si>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</si>
  <si>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</si>
  <si>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</si>
  <si>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</si>
  <si>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</si>
  <si>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</si>
  <si>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</si>
  <si>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</si>
  <si>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</si>
  <si>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</si>
  <si>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</si>
  <si>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</si>
  <si>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</si>
  <si>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</si>
  <si>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</si>
  <si>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</si>
  <si>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Odstranění org. nečistot a jemnozrnného mat. na povrchu lesní cesty v prům. tl. 0,05 m. Materiál z výkopu rýh pro příčné svodnice a výtok (odtok) ze svodnic.</t>
  </si>
  <si>
    <t>VV</t>
  </si>
  <si>
    <t>dle pol. 12911: 1283,75*0,05=64.188 [A] 
dle pol. 13273: 6,55=6.550 [B] 
dle pol. 12931: 42*0,25=10.500 [C] 
Celkem: A+B+C=81.238 [D]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</si>
  <si>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</si>
  <si>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</si>
  <si>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</si>
  <si>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</si>
  <si>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</si>
  <si>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Kompletní dopravně inženýrská opatření pro uzavření lesní cesty vč. případného dopravního značení.</t>
  </si>
  <si>
    <t>1=1.000 [A]</t>
  </si>
  <si>
    <t>zahrnuje veškeré náklady spojené s objednatelem požadovanými zařízeními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</si>
  <si>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</si>
  <si>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</si>
  <si>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</si>
  <si>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</si>
  <si>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Zemní práce</t>
  </si>
  <si>
    <t>12911</t>
  </si>
  <si>
    <t>ČIŠTĚNÍ VOZOVEK OD NÁNOSU</t>
  </si>
  <si>
    <t>M2</t>
  </si>
  <si>
    <t>Odstranění org. nečistot a jemnozrnného mat. na povrchu lesní cesty v prům. tl. 0,05 m.</t>
  </si>
  <si>
    <t>395*((2,5+4,00)/2)=1 283.750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</si>
  <si>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</si>
  <si>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12931</t>
  </si>
  <si>
    <t>ČIŠTĚNÍ PŘÍKOPŮ OD NÁNOSU DO 0,25M3/M</t>
  </si>
  <si>
    <t>M</t>
  </si>
  <si>
    <t>Obnova vyústění příčných svodnic. Vč. odvozu a uložení mat. na skládku.</t>
  </si>
  <si>
    <t>4+4+6+6+6+8+8=42.000 [A]</t>
  </si>
  <si>
    <t>13273</t>
  </si>
  <si>
    <t>HLOUBENÍ RÝH ŠÍŘ DO 2M PAŽ I NEPAŽ TŘ. I</t>
  </si>
  <si>
    <t>Rýhy pro příčné odvodňovací svodnice.</t>
  </si>
  <si>
    <t>3 ks nových kam. svodnic: 3*5*1*0,25=3.750 [A] 
7 ks nových ocelových svodnic: 7*4*0,5*0,2=2.800 [B] 
Celkem: A+B=6.550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</si>
  <si>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</si>
  <si>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7</t>
  </si>
  <si>
    <t>17120</t>
  </si>
  <si>
    <t>ULOŽENÍ SYPANINY DO NÁSYPŮ A NA SKLÁDKY BEZ ZHUTNĚNÍ</t>
  </si>
  <si>
    <t>Rýhy pro příčné odvodňovací ocelové svodnice a odtoky. Uložení na skládku.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</si>
  <si>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</si>
  <si>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8</t>
  </si>
  <si>
    <t>18110</t>
  </si>
  <si>
    <t>ÚPRAVA PLÁNĚ SE ZHUTNĚNÍM V HORNINĚ TŘ. I</t>
  </si>
  <si>
    <t>Zhunění vyrovnané pláně.</t>
  </si>
  <si>
    <t>položka zahrnuje úpravu pláně včetně vyrovnání výškových rozdílů. Míru zhutnění určuje projekt.</t>
  </si>
  <si>
    <t>18214</t>
  </si>
  <si>
    <t>ÚPRAVA POVRCHŮ SROVNÁNÍM ÚZEMÍ V TL DO 0,25M</t>
  </si>
  <si>
    <t>Vyrovnání pláně do jednostranného příčného profilu. Vyprofilování erozních rýh, vytlačených „kolejí“</t>
  </si>
  <si>
    <t>položka zahrnuje srovnání výškových rozdílů terénu</t>
  </si>
  <si>
    <t>Vodorovné konstrukce</t>
  </si>
  <si>
    <t>45152</t>
  </si>
  <si>
    <t>PODKLADNÍ A VÝPLŇOVÉ VRSTVY Z KAMENIVA DRCENÉHO</t>
  </si>
  <si>
    <t>Lože kamenných příčných svodnic ze ŠD fr. 0-32</t>
  </si>
  <si>
    <t>3 ks nových svodnic: 3*5*1*0,15=2.250 [A]</t>
  </si>
  <si>
    <t>položka zahrnuje dodávku předepsaného kameniva, mimostaveništní a vnitrostaveništní dopravu a jeho uložení 
není-li v zadávací dokumentaci uvedeno jinak, jedná se o nakupovaný materiál</t>
  </si>
  <si>
    <t>11</t>
  </si>
  <si>
    <t>465511</t>
  </si>
  <si>
    <t>DLAŽBY Z LOMOVÉHO KAMENE NA SUCHO</t>
  </si>
  <si>
    <t>Příčné odvodňovací svodnice dl. 5,0 m, š. 0,90 m, mat. žula, kostky nebo kvádry o délce hrany min. 0,20 m. Vč. vyspárování drc. kam. fr. 4-8.</t>
  </si>
  <si>
    <t>3 ks nových svodnic: 3*5*0,9*0,25=3.375 [A]</t>
  </si>
  <si>
    <t>položka zahrnuje: 
- nutné zemní práce (svahování, úpravu pláně a pod.) 
- dodávku a položení dlažby z lomového kamene do předepsaného tvaru 
- spárování, těsnění, tmelení a vyplnění spar případně s vyklínováním 
- úprava povrchu pro odvedení srážkové vody 
- nezahrnuje podklad pod dlažbu, vykazuje se samostatně položkami SD 45</t>
  </si>
  <si>
    <t>12</t>
  </si>
  <si>
    <t>935711</t>
  </si>
  <si>
    <t>SVODNICE PRO PŘEVEDENÍ VODY OCELOVÁ DO ŠTĚRKOPÍSKU</t>
  </si>
  <si>
    <t>Kompletní osazení 7 ks ocelových svodnic 120/120, vč. všech souvisejícíh prací</t>
  </si>
  <si>
    <t>7*4=28.000 [A]</t>
  </si>
  <si>
    <t>položka zahrnuje: 
- dodání a uložení předepsaného svodnice v požadované kvalitě, tvaru a šířce 
- dodání a rozprostření lože z předepsaného materiálu v předepsané tloušťce a šířce 
- úpravu napojení a ukončení 
- vnitrostaveništní i mimostaveništní dopravu</t>
  </si>
  <si>
    <t>Komunikace</t>
  </si>
  <si>
    <t>13</t>
  </si>
  <si>
    <t>56330</t>
  </si>
  <si>
    <t>VOZOVKOVÉ VRSTVY ZE ŠTĚRKODRTI</t>
  </si>
  <si>
    <t>Konstrukční vrstva ze ŠD fr. 32-63.</t>
  </si>
  <si>
    <t>395*((2,5+4,00)/2)*0,2=256.750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</si>
  <si>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</si>
  <si>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14</t>
  </si>
  <si>
    <t>56331</t>
  </si>
  <si>
    <t>VOZOVKOVÉ VRSTVY ZE ŠTĚRKODRTI TL. DO 50MM</t>
  </si>
  <si>
    <t>Zakalení povrchu ze ŠD fr. 0-22 v tl. 5 cm. Vč. zavibrování.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</si>
</sst>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2" fillId="3" borderId="2" xfId="0" applyFont="1" applyFill="1" applyBorder="1" applyAlignment="1">
      <alignment horizontal="right"/>
    </xf>
    <xf numFmtId="0" fontId="0" fillId="3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workbookViewId="0" topLeftCell="B1">
      <pane ySplit="7" topLeftCell="A8" activePane="bottomLeft" state="frozen"/>
      <selection pane="bottomLeft" activeCell="H3" sqref="H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3"/>
      <c r="C1" s="3"/>
      <c r="D1" s="3"/>
      <c r="E1" s="3"/>
      <c r="F1" s="3"/>
      <c r="G1" s="3"/>
      <c r="H1" s="3"/>
      <c r="I1" s="3"/>
      <c r="P1" t="s">
        <v>11</v>
      </c>
    </row>
    <row r="2" spans="2:16" ht="24.9" customHeight="1">
      <c r="B2" s="3"/>
      <c r="C2" s="3"/>
      <c r="D2" s="3"/>
      <c r="E2" s="4" t="s">
        <v>2</v>
      </c>
      <c r="F2" s="3"/>
      <c r="G2" s="3"/>
      <c r="H2" s="2"/>
      <c r="I2" s="2"/>
      <c r="O2">
        <f>0+O8+O21+O46+O59</f>
        <v>0</v>
      </c>
      <c r="P2" t="s">
        <v>11</v>
      </c>
    </row>
    <row r="3" spans="1:16" ht="15" customHeight="1">
      <c r="A3" t="s">
        <v>1</v>
      </c>
      <c r="B3" s="7" t="s">
        <v>3</v>
      </c>
      <c r="C3" s="29" t="s">
        <v>4</v>
      </c>
      <c r="D3" s="30"/>
      <c r="E3" s="8" t="s">
        <v>5</v>
      </c>
      <c r="F3" s="3"/>
      <c r="G3" s="6"/>
      <c r="H3" s="5"/>
      <c r="I3" s="27">
        <f>0+I8+I21+I46+I59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1" t="s">
        <v>13</v>
      </c>
      <c r="D4" s="32"/>
      <c r="E4" s="10" t="s">
        <v>14</v>
      </c>
      <c r="F4" s="2"/>
      <c r="G4" s="2"/>
      <c r="H4" s="11"/>
      <c r="I4" s="11"/>
      <c r="O4" t="s">
        <v>9</v>
      </c>
      <c r="P4" t="s">
        <v>12</v>
      </c>
    </row>
    <row r="5" spans="1:16" ht="12.75" customHeight="1">
      <c r="A5" s="28" t="s">
        <v>15</v>
      </c>
      <c r="B5" s="28" t="s">
        <v>17</v>
      </c>
      <c r="C5" s="28" t="s">
        <v>19</v>
      </c>
      <c r="D5" s="28" t="s">
        <v>20</v>
      </c>
      <c r="E5" s="28" t="s">
        <v>21</v>
      </c>
      <c r="F5" s="28" t="s">
        <v>23</v>
      </c>
      <c r="G5" s="28" t="s">
        <v>25</v>
      </c>
      <c r="H5" s="28" t="s">
        <v>27</v>
      </c>
      <c r="I5" s="28"/>
      <c r="O5" t="s">
        <v>10</v>
      </c>
      <c r="P5" t="s">
        <v>12</v>
      </c>
    </row>
    <row r="6" spans="1:9" ht="12.75" customHeight="1">
      <c r="A6" s="28"/>
      <c r="B6" s="28"/>
      <c r="C6" s="28"/>
      <c r="D6" s="28"/>
      <c r="E6" s="28"/>
      <c r="F6" s="28"/>
      <c r="G6" s="28"/>
      <c r="H6" s="1" t="s">
        <v>28</v>
      </c>
      <c r="I6" s="1" t="s">
        <v>30</v>
      </c>
    </row>
    <row r="7" spans="1:9" ht="12.75" customHeight="1">
      <c r="A7" s="1" t="s">
        <v>16</v>
      </c>
      <c r="B7" s="1" t="s">
        <v>18</v>
      </c>
      <c r="C7" s="1" t="s">
        <v>12</v>
      </c>
      <c r="D7" s="1" t="s">
        <v>11</v>
      </c>
      <c r="E7" s="1" t="s">
        <v>22</v>
      </c>
      <c r="F7" s="1" t="s">
        <v>24</v>
      </c>
      <c r="G7" s="1" t="s">
        <v>26</v>
      </c>
      <c r="H7" s="1" t="s">
        <v>29</v>
      </c>
      <c r="I7" s="1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3.2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81.238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26.4">
      <c r="A10" s="21" t="s">
        <v>39</v>
      </c>
      <c r="E10" s="22" t="s">
        <v>40</v>
      </c>
    </row>
    <row r="11" spans="1:5" ht="52.8">
      <c r="A11" s="23" t="s">
        <v>41</v>
      </c>
      <c r="E11" s="24" t="s">
        <v>42</v>
      </c>
    </row>
    <row r="12" spans="1:5" ht="26.4">
      <c r="A12" t="s">
        <v>43</v>
      </c>
      <c r="E12" s="22" t="s">
        <v>44</v>
      </c>
    </row>
    <row r="13" spans="1:16" ht="13.2">
      <c r="A13" s="12" t="s">
        <v>34</v>
      </c>
      <c r="B13" s="16" t="s">
        <v>12</v>
      </c>
      <c r="C13" s="16" t="s">
        <v>45</v>
      </c>
      <c r="D13" s="12" t="s">
        <v>36</v>
      </c>
      <c r="E13" s="17" t="s">
        <v>46</v>
      </c>
      <c r="F13" s="18" t="s">
        <v>47</v>
      </c>
      <c r="G13" s="19">
        <v>1</v>
      </c>
      <c r="H13" s="20"/>
      <c r="I13" s="20">
        <f>ROUND(ROUND(H13,2)*ROUND(G13,3),2)</f>
        <v>0</v>
      </c>
      <c r="O13">
        <f>(I13*21)/100</f>
        <v>0</v>
      </c>
      <c r="P13" t="s">
        <v>12</v>
      </c>
    </row>
    <row r="14" spans="1:5" ht="26.4">
      <c r="A14" s="21" t="s">
        <v>39</v>
      </c>
      <c r="E14" s="22" t="s">
        <v>48</v>
      </c>
    </row>
    <row r="15" spans="1:5" ht="13.2">
      <c r="A15" s="23" t="s">
        <v>41</v>
      </c>
      <c r="E15" s="24" t="s">
        <v>49</v>
      </c>
    </row>
    <row r="16" spans="1:5" ht="13.2">
      <c r="A16" t="s">
        <v>43</v>
      </c>
      <c r="E16" s="22" t="s">
        <v>50</v>
      </c>
    </row>
    <row r="17" spans="1:16" ht="13.2">
      <c r="A17" s="12" t="s">
        <v>34</v>
      </c>
      <c r="B17" s="16" t="s">
        <v>11</v>
      </c>
      <c r="C17" s="16" t="s">
        <v>51</v>
      </c>
      <c r="D17" s="12" t="s">
        <v>36</v>
      </c>
      <c r="E17" s="17" t="s">
        <v>52</v>
      </c>
      <c r="F17" s="18" t="s">
        <v>47</v>
      </c>
      <c r="G17" s="19">
        <v>1</v>
      </c>
      <c r="H17" s="20"/>
      <c r="I17" s="20">
        <f>ROUND(ROUND(H17,2)*ROUND(G17,3),2)</f>
        <v>0</v>
      </c>
      <c r="O17">
        <f>(I17*21)/100</f>
        <v>0</v>
      </c>
      <c r="P17" t="s">
        <v>12</v>
      </c>
    </row>
    <row r="18" spans="1:5" ht="66">
      <c r="A18" s="21" t="s">
        <v>39</v>
      </c>
      <c r="E18" s="22" t="s">
        <v>53</v>
      </c>
    </row>
    <row r="19" spans="1:5" ht="13.2">
      <c r="A19" s="23" t="s">
        <v>41</v>
      </c>
      <c r="E19" s="24" t="s">
        <v>49</v>
      </c>
    </row>
    <row r="20" spans="1:5" ht="26.4">
      <c r="A20" t="s">
        <v>43</v>
      </c>
      <c r="E20" s="22" t="s">
        <v>54</v>
      </c>
    </row>
    <row r="21" spans="1:18" ht="12.75" customHeight="1">
      <c r="A21" s="2" t="s">
        <v>32</v>
      </c>
      <c r="B21" s="2"/>
      <c r="C21" s="25" t="s">
        <v>18</v>
      </c>
      <c r="D21" s="2"/>
      <c r="E21" s="14" t="s">
        <v>55</v>
      </c>
      <c r="F21" s="2"/>
      <c r="G21" s="2"/>
      <c r="H21" s="2"/>
      <c r="I21" s="26">
        <f>0+Q21</f>
        <v>0</v>
      </c>
      <c r="O21">
        <f>0+R21</f>
        <v>0</v>
      </c>
      <c r="Q21">
        <f>0+I22+I26+I30+I34+I38+I42</f>
        <v>0</v>
      </c>
      <c r="R21">
        <f>0+O22+O26+O30+O34+O38+O42</f>
        <v>0</v>
      </c>
    </row>
    <row r="22" spans="1:16" ht="13.2">
      <c r="A22" s="12" t="s">
        <v>34</v>
      </c>
      <c r="B22" s="16" t="s">
        <v>22</v>
      </c>
      <c r="C22" s="16" t="s">
        <v>56</v>
      </c>
      <c r="D22" s="12" t="s">
        <v>36</v>
      </c>
      <c r="E22" s="17" t="s">
        <v>57</v>
      </c>
      <c r="F22" s="18" t="s">
        <v>58</v>
      </c>
      <c r="G22" s="19">
        <v>1283.75</v>
      </c>
      <c r="H22" s="20"/>
      <c r="I22" s="20">
        <f>ROUND(ROUND(H22,2)*ROUND(G22,3),2)</f>
        <v>0</v>
      </c>
      <c r="O22">
        <f>(I22*21)/100</f>
        <v>0</v>
      </c>
      <c r="P22" t="s">
        <v>12</v>
      </c>
    </row>
    <row r="23" spans="1:5" ht="26.4">
      <c r="A23" s="21" t="s">
        <v>39</v>
      </c>
      <c r="E23" s="22" t="s">
        <v>59</v>
      </c>
    </row>
    <row r="24" spans="1:5" ht="13.2">
      <c r="A24" s="23" t="s">
        <v>41</v>
      </c>
      <c r="E24" s="24" t="s">
        <v>60</v>
      </c>
    </row>
    <row r="25" spans="1:5" ht="66">
      <c r="A25" t="s">
        <v>43</v>
      </c>
      <c r="E25" s="22" t="s">
        <v>61</v>
      </c>
    </row>
    <row r="26" spans="1:16" ht="13.2">
      <c r="A26" s="12" t="s">
        <v>34</v>
      </c>
      <c r="B26" s="16" t="s">
        <v>24</v>
      </c>
      <c r="C26" s="16" t="s">
        <v>62</v>
      </c>
      <c r="D26" s="12" t="s">
        <v>36</v>
      </c>
      <c r="E26" s="17" t="s">
        <v>63</v>
      </c>
      <c r="F26" s="18" t="s">
        <v>64</v>
      </c>
      <c r="G26" s="19">
        <v>42</v>
      </c>
      <c r="H26" s="20"/>
      <c r="I26" s="20">
        <f>ROUND(ROUND(H26,2)*ROUND(G26,3),2)</f>
        <v>0</v>
      </c>
      <c r="O26">
        <f>(I26*21)/100</f>
        <v>0</v>
      </c>
      <c r="P26" t="s">
        <v>12</v>
      </c>
    </row>
    <row r="27" spans="1:5" ht="13.2">
      <c r="A27" s="21" t="s">
        <v>39</v>
      </c>
      <c r="E27" s="22" t="s">
        <v>65</v>
      </c>
    </row>
    <row r="28" spans="1:5" ht="13.2">
      <c r="A28" s="23" t="s">
        <v>41</v>
      </c>
      <c r="E28" s="24" t="s">
        <v>66</v>
      </c>
    </row>
    <row r="29" spans="1:5" ht="66">
      <c r="A29" t="s">
        <v>43</v>
      </c>
      <c r="E29" s="22" t="s">
        <v>61</v>
      </c>
    </row>
    <row r="30" spans="1:16" ht="13.2">
      <c r="A30" s="12" t="s">
        <v>34</v>
      </c>
      <c r="B30" s="16" t="s">
        <v>26</v>
      </c>
      <c r="C30" s="16" t="s">
        <v>67</v>
      </c>
      <c r="D30" s="12" t="s">
        <v>36</v>
      </c>
      <c r="E30" s="17" t="s">
        <v>68</v>
      </c>
      <c r="F30" s="18" t="s">
        <v>38</v>
      </c>
      <c r="G30" s="19">
        <v>6.55</v>
      </c>
      <c r="H30" s="20"/>
      <c r="I30" s="20">
        <f>ROUND(ROUND(H30,2)*ROUND(G30,3),2)</f>
        <v>0</v>
      </c>
      <c r="O30">
        <f>(I30*21)/100</f>
        <v>0</v>
      </c>
      <c r="P30" t="s">
        <v>12</v>
      </c>
    </row>
    <row r="31" spans="1:5" ht="13.2">
      <c r="A31" s="21" t="s">
        <v>39</v>
      </c>
      <c r="E31" s="22" t="s">
        <v>69</v>
      </c>
    </row>
    <row r="32" spans="1:5" ht="39.6">
      <c r="A32" s="23" t="s">
        <v>41</v>
      </c>
      <c r="E32" s="24" t="s">
        <v>70</v>
      </c>
    </row>
    <row r="33" spans="1:5" ht="330">
      <c r="A33" t="s">
        <v>43</v>
      </c>
      <c r="E33" s="22" t="s">
        <v>71</v>
      </c>
    </row>
    <row r="34" spans="1:16" ht="13.2">
      <c r="A34" s="12" t="s">
        <v>34</v>
      </c>
      <c r="B34" s="16" t="s">
        <v>72</v>
      </c>
      <c r="C34" s="16" t="s">
        <v>73</v>
      </c>
      <c r="D34" s="12" t="s">
        <v>36</v>
      </c>
      <c r="E34" s="17" t="s">
        <v>74</v>
      </c>
      <c r="F34" s="18" t="s">
        <v>38</v>
      </c>
      <c r="G34" s="19">
        <v>6.55</v>
      </c>
      <c r="H34" s="20"/>
      <c r="I34" s="20">
        <f>ROUND(ROUND(H34,2)*ROUND(G34,3),2)</f>
        <v>0</v>
      </c>
      <c r="O34">
        <f>(I34*21)/100</f>
        <v>0</v>
      </c>
      <c r="P34" t="s">
        <v>12</v>
      </c>
    </row>
    <row r="35" spans="1:5" ht="13.2">
      <c r="A35" s="21" t="s">
        <v>39</v>
      </c>
      <c r="E35" s="22" t="s">
        <v>75</v>
      </c>
    </row>
    <row r="36" spans="1:5" ht="39.6">
      <c r="A36" s="23" t="s">
        <v>41</v>
      </c>
      <c r="E36" s="24" t="s">
        <v>70</v>
      </c>
    </row>
    <row r="37" spans="1:5" ht="198">
      <c r="A37" t="s">
        <v>43</v>
      </c>
      <c r="E37" s="22" t="s">
        <v>76</v>
      </c>
    </row>
    <row r="38" spans="1:16" ht="13.2">
      <c r="A38" s="12" t="s">
        <v>34</v>
      </c>
      <c r="B38" s="16" t="s">
        <v>77</v>
      </c>
      <c r="C38" s="16" t="s">
        <v>78</v>
      </c>
      <c r="D38" s="12" t="s">
        <v>36</v>
      </c>
      <c r="E38" s="17" t="s">
        <v>79</v>
      </c>
      <c r="F38" s="18" t="s">
        <v>58</v>
      </c>
      <c r="G38" s="19">
        <v>1283.75</v>
      </c>
      <c r="H38" s="20"/>
      <c r="I38" s="20">
        <f>ROUND(ROUND(H38,2)*ROUND(G38,3),2)</f>
        <v>0</v>
      </c>
      <c r="O38">
        <f>(I38*21)/100</f>
        <v>0</v>
      </c>
      <c r="P38" t="s">
        <v>12</v>
      </c>
    </row>
    <row r="39" spans="1:5" ht="13.2">
      <c r="A39" s="21" t="s">
        <v>39</v>
      </c>
      <c r="E39" s="22" t="s">
        <v>80</v>
      </c>
    </row>
    <row r="40" spans="1:5" ht="13.2">
      <c r="A40" s="23" t="s">
        <v>41</v>
      </c>
      <c r="E40" s="24" t="s">
        <v>60</v>
      </c>
    </row>
    <row r="41" spans="1:5" ht="26.4">
      <c r="A41" t="s">
        <v>43</v>
      </c>
      <c r="E41" s="22" t="s">
        <v>81</v>
      </c>
    </row>
    <row r="42" spans="1:16" ht="13.2">
      <c r="A42" s="12" t="s">
        <v>34</v>
      </c>
      <c r="B42" s="16" t="s">
        <v>29</v>
      </c>
      <c r="C42" s="16" t="s">
        <v>82</v>
      </c>
      <c r="D42" s="12" t="s">
        <v>36</v>
      </c>
      <c r="E42" s="17" t="s">
        <v>83</v>
      </c>
      <c r="F42" s="18" t="s">
        <v>58</v>
      </c>
      <c r="G42" s="19">
        <v>1283.75</v>
      </c>
      <c r="H42" s="20"/>
      <c r="I42" s="20">
        <f>ROUND(ROUND(H42,2)*ROUND(G42,3),2)</f>
        <v>0</v>
      </c>
      <c r="O42">
        <f>(I42*21)/100</f>
        <v>0</v>
      </c>
      <c r="P42" t="s">
        <v>12</v>
      </c>
    </row>
    <row r="43" spans="1:5" ht="26.4">
      <c r="A43" s="21" t="s">
        <v>39</v>
      </c>
      <c r="E43" s="22" t="s">
        <v>84</v>
      </c>
    </row>
    <row r="44" spans="1:5" ht="13.2">
      <c r="A44" s="23" t="s">
        <v>41</v>
      </c>
      <c r="E44" s="24" t="s">
        <v>60</v>
      </c>
    </row>
    <row r="45" spans="1:5" ht="13.2">
      <c r="A45" t="s">
        <v>43</v>
      </c>
      <c r="E45" s="22" t="s">
        <v>85</v>
      </c>
    </row>
    <row r="46" spans="1:18" ht="12.75" customHeight="1">
      <c r="A46" s="2" t="s">
        <v>32</v>
      </c>
      <c r="B46" s="2"/>
      <c r="C46" s="25" t="s">
        <v>22</v>
      </c>
      <c r="D46" s="2"/>
      <c r="E46" s="14" t="s">
        <v>86</v>
      </c>
      <c r="F46" s="2"/>
      <c r="G46" s="2"/>
      <c r="H46" s="2"/>
      <c r="I46" s="26">
        <f>0+Q46</f>
        <v>0</v>
      </c>
      <c r="O46">
        <f>0+R46</f>
        <v>0</v>
      </c>
      <c r="Q46">
        <f>0+I47+I51+I55</f>
        <v>0</v>
      </c>
      <c r="R46">
        <f>0+O47+O51+O55</f>
        <v>0</v>
      </c>
    </row>
    <row r="47" spans="1:16" ht="13.2">
      <c r="A47" s="12" t="s">
        <v>34</v>
      </c>
      <c r="B47" s="16" t="s">
        <v>31</v>
      </c>
      <c r="C47" s="16" t="s">
        <v>87</v>
      </c>
      <c r="D47" s="12" t="s">
        <v>36</v>
      </c>
      <c r="E47" s="17" t="s">
        <v>88</v>
      </c>
      <c r="F47" s="18" t="s">
        <v>38</v>
      </c>
      <c r="G47" s="19">
        <v>2.25</v>
      </c>
      <c r="H47" s="20"/>
      <c r="I47" s="20">
        <f>ROUND(ROUND(H47,2)*ROUND(G47,3),2)</f>
        <v>0</v>
      </c>
      <c r="O47">
        <f>(I47*21)/100</f>
        <v>0</v>
      </c>
      <c r="P47" t="s">
        <v>12</v>
      </c>
    </row>
    <row r="48" spans="1:5" ht="13.2">
      <c r="A48" s="21" t="s">
        <v>39</v>
      </c>
      <c r="E48" s="22" t="s">
        <v>89</v>
      </c>
    </row>
    <row r="49" spans="1:5" ht="13.2">
      <c r="A49" s="23" t="s">
        <v>41</v>
      </c>
      <c r="E49" s="24" t="s">
        <v>90</v>
      </c>
    </row>
    <row r="50" spans="1:5" ht="39.6">
      <c r="A50" t="s">
        <v>43</v>
      </c>
      <c r="E50" s="22" t="s">
        <v>91</v>
      </c>
    </row>
    <row r="51" spans="1:16" ht="13.2">
      <c r="A51" s="12" t="s">
        <v>34</v>
      </c>
      <c r="B51" s="16" t="s">
        <v>92</v>
      </c>
      <c r="C51" s="16" t="s">
        <v>93</v>
      </c>
      <c r="D51" s="12" t="s">
        <v>36</v>
      </c>
      <c r="E51" s="17" t="s">
        <v>94</v>
      </c>
      <c r="F51" s="18" t="s">
        <v>38</v>
      </c>
      <c r="G51" s="19">
        <v>3.375</v>
      </c>
      <c r="H51" s="20"/>
      <c r="I51" s="20">
        <f>ROUND(ROUND(H51,2)*ROUND(G51,3),2)</f>
        <v>0</v>
      </c>
      <c r="O51">
        <f>(I51*21)/100</f>
        <v>0</v>
      </c>
      <c r="P51" t="s">
        <v>12</v>
      </c>
    </row>
    <row r="52" spans="1:5" ht="26.4">
      <c r="A52" s="21" t="s">
        <v>39</v>
      </c>
      <c r="E52" s="22" t="s">
        <v>95</v>
      </c>
    </row>
    <row r="53" spans="1:5" ht="13.2">
      <c r="A53" s="23" t="s">
        <v>41</v>
      </c>
      <c r="E53" s="24" t="s">
        <v>96</v>
      </c>
    </row>
    <row r="54" spans="1:5" ht="79.2">
      <c r="A54" t="s">
        <v>43</v>
      </c>
      <c r="E54" s="22" t="s">
        <v>97</v>
      </c>
    </row>
    <row r="55" spans="1:16" ht="13.2">
      <c r="A55" s="12" t="s">
        <v>34</v>
      </c>
      <c r="B55" s="16" t="s">
        <v>98</v>
      </c>
      <c r="C55" s="16" t="s">
        <v>99</v>
      </c>
      <c r="D55" s="12" t="s">
        <v>36</v>
      </c>
      <c r="E55" s="17" t="s">
        <v>100</v>
      </c>
      <c r="F55" s="18" t="s">
        <v>64</v>
      </c>
      <c r="G55" s="19">
        <v>28</v>
      </c>
      <c r="H55" s="20"/>
      <c r="I55" s="20">
        <f>ROUND(ROUND(H55,2)*ROUND(G55,3),2)</f>
        <v>0</v>
      </c>
      <c r="O55">
        <f>(I55*21)/100</f>
        <v>0</v>
      </c>
      <c r="P55" t="s">
        <v>12</v>
      </c>
    </row>
    <row r="56" spans="1:5" ht="13.2">
      <c r="A56" s="21" t="s">
        <v>39</v>
      </c>
      <c r="E56" s="22" t="s">
        <v>101</v>
      </c>
    </row>
    <row r="57" spans="1:5" ht="13.2">
      <c r="A57" s="23" t="s">
        <v>41</v>
      </c>
      <c r="E57" s="24" t="s">
        <v>102</v>
      </c>
    </row>
    <row r="58" spans="1:5" ht="79.2">
      <c r="A58" t="s">
        <v>43</v>
      </c>
      <c r="E58" s="22" t="s">
        <v>103</v>
      </c>
    </row>
    <row r="59" spans="1:18" ht="12.75" customHeight="1">
      <c r="A59" s="2" t="s">
        <v>32</v>
      </c>
      <c r="B59" s="2"/>
      <c r="C59" s="25" t="s">
        <v>24</v>
      </c>
      <c r="D59" s="2"/>
      <c r="E59" s="14" t="s">
        <v>104</v>
      </c>
      <c r="F59" s="2"/>
      <c r="G59" s="2"/>
      <c r="H59" s="2"/>
      <c r="I59" s="26">
        <f>0+Q59</f>
        <v>0</v>
      </c>
      <c r="O59">
        <f>0+R59</f>
        <v>0</v>
      </c>
      <c r="Q59">
        <f>0+I60+I64</f>
        <v>0</v>
      </c>
      <c r="R59">
        <f>0+O60+O64</f>
        <v>0</v>
      </c>
    </row>
    <row r="60" spans="1:16" ht="13.2">
      <c r="A60" s="12" t="s">
        <v>34</v>
      </c>
      <c r="B60" s="16" t="s">
        <v>105</v>
      </c>
      <c r="C60" s="16" t="s">
        <v>106</v>
      </c>
      <c r="D60" s="12" t="s">
        <v>36</v>
      </c>
      <c r="E60" s="17" t="s">
        <v>107</v>
      </c>
      <c r="F60" s="18" t="s">
        <v>38</v>
      </c>
      <c r="G60" s="19">
        <v>256.75</v>
      </c>
      <c r="H60" s="20"/>
      <c r="I60" s="20">
        <f>ROUND(ROUND(H60,2)*ROUND(G60,3),2)</f>
        <v>0</v>
      </c>
      <c r="O60">
        <f>(I60*21)/100</f>
        <v>0</v>
      </c>
      <c r="P60" t="s">
        <v>12</v>
      </c>
    </row>
    <row r="61" spans="1:5" ht="13.2">
      <c r="A61" s="21" t="s">
        <v>39</v>
      </c>
      <c r="E61" s="22" t="s">
        <v>108</v>
      </c>
    </row>
    <row r="62" spans="1:5" ht="13.2">
      <c r="A62" s="23" t="s">
        <v>41</v>
      </c>
      <c r="E62" s="24" t="s">
        <v>109</v>
      </c>
    </row>
    <row r="63" spans="1:5" ht="52.8">
      <c r="A63" t="s">
        <v>43</v>
      </c>
      <c r="E63" s="22" t="s">
        <v>110</v>
      </c>
    </row>
    <row r="64" spans="1:16" ht="13.2">
      <c r="A64" s="12" t="s">
        <v>34</v>
      </c>
      <c r="B64" s="16" t="s">
        <v>111</v>
      </c>
      <c r="C64" s="16" t="s">
        <v>112</v>
      </c>
      <c r="D64" s="12" t="s">
        <v>36</v>
      </c>
      <c r="E64" s="17" t="s">
        <v>113</v>
      </c>
      <c r="F64" s="18" t="s">
        <v>58</v>
      </c>
      <c r="G64" s="19">
        <v>1283.75</v>
      </c>
      <c r="H64" s="20"/>
      <c r="I64" s="20">
        <f>ROUND(ROUND(H64,2)*ROUND(G64,3),2)</f>
        <v>0</v>
      </c>
      <c r="O64">
        <f>(I64*21)/100</f>
        <v>0</v>
      </c>
      <c r="P64" t="s">
        <v>12</v>
      </c>
    </row>
    <row r="65" spans="1:5" ht="13.2">
      <c r="A65" s="21" t="s">
        <v>39</v>
      </c>
      <c r="E65" s="22" t="s">
        <v>114</v>
      </c>
    </row>
    <row r="66" spans="1:5" ht="13.2">
      <c r="A66" s="23" t="s">
        <v>41</v>
      </c>
      <c r="E66" s="24" t="s">
        <v>60</v>
      </c>
    </row>
    <row r="67" spans="1:5" ht="52.8">
      <c r="A67" t="s">
        <v>43</v>
      </c>
      <c r="E67" s="22" t="s">
        <v>110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kucerova.jana</dc:creator>
  <cp:keywords/>
  <dc:description/>
  <cp:lastModifiedBy>Jana Kučerová</cp:lastModifiedBy>
  <dcterms:created xsi:type="dcterms:W3CDTF">2023-12-27T14:12:52Z</dcterms:created>
  <dcterms:modified xsi:type="dcterms:W3CDTF">2023-12-27T14:12:52Z</dcterms:modified>
  <cp:category/>
  <cp:version/>
  <cp:contentType/>
  <cp:contentStatus/>
</cp:coreProperties>
</file>