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029"/>
  <workbookPr/>
  <bookViews>
    <workbookView xWindow="65428" yWindow="65428" windowWidth="23256" windowHeight="12456" activeTab="0"/>
  </bookViews>
  <sheets>
    <sheet name="04" sheetId="1" r:id="rId1"/>
  </sheets>
  <definedNames/>
  <calcPr calcId="191029"/>
  <extLst/>
</workbook>
</file>

<file path=xl/sharedStrings.xml><?xml version="1.0" encoding="utf-8"?>
<sst xmlns="http://schemas.openxmlformats.org/spreadsheetml/2006/main" count="389" uniqueCount="152">
  <si>
    <t>ASPE10</t>
  </si>
  <si>
    <t>S</t>
  </si>
  <si>
    <t>Firma: MI Roads a.s.</t>
  </si>
  <si>
    <t>Soupis prací objektu</t>
  </si>
  <si>
    <t xml:space="preserve">Stavba: </t>
  </si>
  <si>
    <t>22-064</t>
  </si>
  <si>
    <t>Liberec, opravy po živ. pohromách r.2021</t>
  </si>
  <si>
    <t>O</t>
  </si>
  <si>
    <t>Rozpočet:</t>
  </si>
  <si>
    <t>0,00</t>
  </si>
  <si>
    <t>15,00</t>
  </si>
  <si>
    <t>21,00</t>
  </si>
  <si>
    <t>3</t>
  </si>
  <si>
    <t>2</t>
  </si>
  <si>
    <t>04</t>
  </si>
  <si>
    <t>Lesní cesta - K Liberecké výšině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</si>
  <si>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</si>
  <si>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</si>
  <si>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</si>
  <si>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</si>
  <si>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</si>
  <si>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</si>
  <si>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</si>
  <si>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</si>
  <si>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</si>
  <si>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</si>
  <si>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</si>
  <si>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</si>
  <si>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</si>
  <si>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</si>
  <si>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</si>
  <si>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</si>
  <si>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</si>
  <si>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</si>
  <si>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</si>
  <si>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</si>
  <si>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</si>
  <si>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>a</t>
  </si>
  <si>
    <t>POPLATKY ZA SKLÁDKU</t>
  </si>
  <si>
    <t>M3</t>
  </si>
  <si>
    <t>PP</t>
  </si>
  <si>
    <t>Odstranění org. nečistot a jemnozrnného mat. na povrchu lesní cesty v prům. tl. 0,05 m. Materiál z výkopu rýh pro příčné svodnice. 
Úsek lesní cesty na pozemcích ve vlastnictví Statutárního města Liberec.</t>
  </si>
  <si>
    <t>VV</t>
  </si>
  <si>
    <t>dle pol. 12911.a: 982,5*0,05=49.125 [A] 
dle pol. 13273.a: 9*6*1*0,25=13.500 [B] 
Celkem: A+B=62.625 [C]</t>
  </si>
  <si>
    <t>TS</t>
  </si>
  <si>
    <t>zahrnuje veškeré poplatky provozovateli skládky související s uložením odpadu na skládce.</t>
  </si>
  <si>
    <t>b</t>
  </si>
  <si>
    <t>Odstranění org. nečistot a jemnozrnného mat. na povrchu lesní cesty v prům. tl. 0,05 m. Materiál z výkopu rýh pro příčné svodnice. 
Úsek lesní cesty na pozemcích ve správě Lesů ČR a soukromého vlastníka p. Josefa Neumana.</t>
  </si>
  <si>
    <t>dle pol. 12911b: 487,5*0,05=24.375 [A] 
dle pol. 13273b: 4*6*1*0,25=6.000 [B] 
Celkem: A+B=30.375 [C]</t>
  </si>
  <si>
    <t>02720</t>
  </si>
  <si>
    <t/>
  </si>
  <si>
    <t>POMOC PRÁCE ZŘÍZ NEBO ZAJIŠŤ REGULACI A OCHRANU DOPRAVY</t>
  </si>
  <si>
    <t>KPL</t>
  </si>
  <si>
    <t>Kompletní dopravně inženýrská opatření pro uzavření lesní cesty vč. případného dopravního značení.</t>
  </si>
  <si>
    <t>1=1.000 [A]</t>
  </si>
  <si>
    <t>zahrnuje veškeré náklady spojené s objednatelem požadovanými zařízeními</t>
  </si>
  <si>
    <t>03100</t>
  </si>
  <si>
    <t>ZAŘÍZENÍ STAVENIŠTĚ - ZŘÍZENÍ, PROVOZ, DEMONTÁŽ</t>
  </si>
  <si>
    <t>Obsahuje veškeré práce související se zařízením stavěniště, jeho zřízením, odstraněním, vyklizením, mobilním zařízením staveniště, vč. případného oplocení a zajištění bezpečnostní služby (vč. příp. zajištění přístupů a příjezdů k nemovitostem po dohodě s vlastníky, ochrany ŽP atd.)  
Vč. zajištění prostor pro konání kontrolních dnů stavby.</t>
  </si>
  <si>
    <t>zahrnuje objednatelem povolené náklady na pořízení (event. pronájem), provozování, udržování a likvidaci zhotovitelova zařízení</t>
  </si>
  <si>
    <t>Zemní práce</t>
  </si>
  <si>
    <t>11120</t>
  </si>
  <si>
    <t>ODSTRANĚNÍ KŘOVIN</t>
  </si>
  <si>
    <t>M2</t>
  </si>
  <si>
    <t>Odstranění náletové zeleně vč. pařezů. Vč. případného odvozu a poplatku za skládku. 
Úsek lesní cesty na pozemcích ve vlastnictví Statutárního města Liberec.</t>
  </si>
  <si>
    <t>280=280.000 [A]</t>
  </si>
  <si>
    <t>odstranění křovin a stromů do průměru 100 mm 
doprava dřevin bez ohledu na vzdálenost 
spálení na hromadách nebo štěpkování</t>
  </si>
  <si>
    <t>Odstranění náletové zeleně vč. pařezů. Vč. případného odvozu a poplatku za skládku. 
Úsek lesní cesty na pozemcích ve správě Lesů ČR a soukromého vlastníka p. Josefa Neumana.</t>
  </si>
  <si>
    <t>220=220.000 [A]</t>
  </si>
  <si>
    <t>7</t>
  </si>
  <si>
    <t>12911</t>
  </si>
  <si>
    <t>ČIŠTĚNÍ VOZOVEK OD NÁNOSU</t>
  </si>
  <si>
    <t>Odstranění org. nečistot a jemnozrnného mat. na povrchu lesní cesty v prům. tl. 0,05 m. 
Úsek lesní cesty na pozemcích ve vlastnictví Statutárního města Liberec.</t>
  </si>
  <si>
    <t>210*3,25=682.500 [A]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</si>
  <si>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</si>
  <si>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8</t>
  </si>
  <si>
    <t>Odstranění org. nečistot a jemnozrnného mat. na povrchu lesní cesty v prům. tl. 0,05 m. 
Úsek lesní cesty na pozemcích ve správě Lesů ČR a soukromého vlastníka p. Josefa Neumana.</t>
  </si>
  <si>
    <t>150*3,25=487.500 [A]</t>
  </si>
  <si>
    <t>12931</t>
  </si>
  <si>
    <t>ČIŠTĚNÍ PŘÍKOPŮ OD NÁNOSU DO 0,25M3/M</t>
  </si>
  <si>
    <t>M</t>
  </si>
  <si>
    <t>Obnova vyústění příčných svodnic. 1ks svodnice/5 m čištění. Vč. odvozu a uložení mat. na skládku.  
Úsek lesní cesty na pozemcích ve vlastnictví Statutárního města Liberec.</t>
  </si>
  <si>
    <t>9*5=45.000 [A]</t>
  </si>
  <si>
    <t>Obnova vyústění příčných svodnic. 1ks svodnice/5 m čištění. Vč. odvozu a uložení mat. na skládku.  
Úsek lesní cesty na pozemcích ve správě Lesů ČR a soukromého vlastníka p. Josefa Neumana.</t>
  </si>
  <si>
    <t>8*5=40.000 [A]</t>
  </si>
  <si>
    <t>11</t>
  </si>
  <si>
    <t>13273</t>
  </si>
  <si>
    <t>HLOUBENÍ RÝH ŠÍŘ DO 2M PAŽ I NEPAŽ TŘ. I</t>
  </si>
  <si>
    <t>Rýhy pro příčné odvodňovací svodnice. 
Úsek lesní cesty na pozemcích ve vlastnictví Statutárního města Liberec.</t>
  </si>
  <si>
    <t>9 ks nových svodnic: 9*6*1*0,25=13.500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</si>
  <si>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</si>
  <si>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</t>
  </si>
  <si>
    <t>Rýhy pro příčné odvodňovací svodnice. 
Úsek lesní cesty na pozemcích ve správě Lesů ČR a soukromého vlastníka p. Josefa Neumana.</t>
  </si>
  <si>
    <t>4 ks nových svodnic: 4*6*1*0,25=6.000 [A]</t>
  </si>
  <si>
    <t>13</t>
  </si>
  <si>
    <t>17120</t>
  </si>
  <si>
    <t>ULOŽENÍ SYPANINY DO NÁSYPŮ A NA SKLÁDKY BEZ ZHUTNĚNÍ</t>
  </si>
  <si>
    <t>Rýhy pro příčné odvodňovací svodnice. Uložení na skládku. 
Úsek lesní cesty na pozemcích ve vlastnictví Statutárního města Liberec.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</si>
  <si>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</si>
  <si>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14</t>
  </si>
  <si>
    <t>Rýhy pro příčné odvodňovací svodnice. Uložení na skládku. 
Úsek lesní cesty na pozemcích ve správě Lesů ČR a soukromého vlastníka p. Josefa Neumana.</t>
  </si>
  <si>
    <t>15</t>
  </si>
  <si>
    <t>18110</t>
  </si>
  <si>
    <t>ÚPRAVA PLÁNĚ SE ZHUTNĚNÍM V HORNINĚ TŘ. I</t>
  </si>
  <si>
    <t>Zhunění vyrovnané pláně. 
Úsek lesní cesty na pozemcích ve vlastnictví Statutárního města Liberec.</t>
  </si>
  <si>
    <t>položka zahrnuje úpravu pláně včetně vyrovnání výškových rozdílů. Míru zhutnění určuje projekt.</t>
  </si>
  <si>
    <t>16</t>
  </si>
  <si>
    <t>Zhunění vyrovnané pláně. 
Úsek lesní cesty na pozemcích ve správě Lesů ČR a soukromého vlastníka p. Josefa Neumana.</t>
  </si>
  <si>
    <t>17</t>
  </si>
  <si>
    <t>18214</t>
  </si>
  <si>
    <t>ÚPRAVA POVRCHŮ SROVNÁNÍM ÚZEMÍ V TL DO 0,25M</t>
  </si>
  <si>
    <t>Vyrovnání pláně do jednostranného příčného profilu. 
Úsek lesní cesty na pozemcích ve vlastnictví Statutárního města Liberec.</t>
  </si>
  <si>
    <t>položka zahrnuje srovnání výškových rozdílů terénu</t>
  </si>
  <si>
    <t>18</t>
  </si>
  <si>
    <t>Vyrovnání pláně do jednostranného příčného profilu. 
Úsek lesní cesty na pozemcích ve správě Lesů ČR a soukromého vlastníka p. Josefa Neumana.</t>
  </si>
  <si>
    <t>Vodorovné konstrukce</t>
  </si>
  <si>
    <t>19</t>
  </si>
  <si>
    <t>45152</t>
  </si>
  <si>
    <t>PODKLADNÍ A VÝPLŇOVÉ VRSTVY Z KAMENIVA DRCENÉHO</t>
  </si>
  <si>
    <t>Lože kamenných příčných svodnic ze ŠD fr. 0-32 
Úsek lesní cesty na pozemcích ve vlastnictví Statutárního města Liberec.</t>
  </si>
  <si>
    <t>4 ks nových svodnic: 4*6*1*0,15=3.600 [A]</t>
  </si>
  <si>
    <t>položka zahrnuje dodávku předepsaného kameniva, mimostaveništní a vnitrostaveništní dopravu a jeho uložení 
není-li v zadávací dokumentaci uvedeno jinak, jedná se o nakupovaný materiál</t>
  </si>
  <si>
    <t>20</t>
  </si>
  <si>
    <t>Lože kamenných příčných svodnic ze ŠD fr. 0-32. 
Úsek lesní cesty na pozemcích ve správě Lesů ČR a soukromého vlastníka p. Josefa Neumana.</t>
  </si>
  <si>
    <t>9 ks nových svodnic: 9*6*1*0,15=8.100 [A]</t>
  </si>
  <si>
    <t>21</t>
  </si>
  <si>
    <t>465511</t>
  </si>
  <si>
    <t>DLAŽBY Z LOMOVÉHO KAMENE NA SUCHO</t>
  </si>
  <si>
    <t>Příčné odvodňovací svodnice dl. 6,0 m, š. 0,90 m, mat. žula, kostky nebo kvádry o délce hrany min. 0,20 m. Vč. vyspárování drc. kam. fr. 4-8.  
Úsek lesní cesty na pozemcích ve vlastnictví Statutárního města Liberec.</t>
  </si>
  <si>
    <t>9 ks nových svodnic: 9*6*0,9*0,25=12.150 [A]</t>
  </si>
  <si>
    <t>položka zahrnuje: 
- nutné zemní práce (svahování, úpravu pláně a pod.) 
- dodávku a položení dlažby z lomového kamene do předepsaného tvaru 
- spárování, těsnění, tmelení a vyplnění spar případně s vyklínováním 
- úprava povrchu pro odvedení srážkové vody 
- nezahrnuje podklad pod dlažbu, vykazuje se samostatně položkami SD 45</t>
  </si>
  <si>
    <t>22</t>
  </si>
  <si>
    <t>Příčné odvodňovací svodnice dl. 6,0 m, š. 0,90 m, mat. žula, kostky nebo kvádry o délce hrany min. 0,20 m. Vč. vyspárování drc. kam. fr. 4-8.  
Úsek lesní cesty na pozemcích ve správě Lesů ČR a soukromého vlastníka p. Josefa Neumana.</t>
  </si>
  <si>
    <t>4 ks nových svodnic: 4*6*0,9*0,25=5.400 [A]</t>
  </si>
  <si>
    <t>Komunikace</t>
  </si>
  <si>
    <t>23</t>
  </si>
  <si>
    <t>56330</t>
  </si>
  <si>
    <t>VOZOVKOVÉ VRSTVY ZE ŠTĚRKODRTI</t>
  </si>
  <si>
    <t>Konstrukční vrstva ze ŠD fr. 32-63.  
Úsek lesní cesty na pozemcích ve vlastnictví Statutárního města Liberec.</t>
  </si>
  <si>
    <t>úsek 1: 70*3,25*0,25=56.875 [A] 
úsek 2: 140*3,25*0,20=91.000 [B] 
Celkem: A+B=147.875 [C]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</si>
  <si>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</si>
  <si>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24</t>
  </si>
  <si>
    <t>Konstrukční vrstva ze ŠD fr. 32-63. Vyprofilování 4ks zemních příčných svodnic v úseku č.3 
Úsek lesní cesty na pozemcích ve správě Lesů ČR a soukromého vlastníka p. Josefa Neumana.</t>
  </si>
  <si>
    <t>část úseku 2: 90*3,25*0,20=58.500 [A] 
úsek 3: 60*3,25*0,15=29.250 [B] 
Celkem: A+B=87.750 [C]</t>
  </si>
  <si>
    <t>25</t>
  </si>
  <si>
    <t>56331</t>
  </si>
  <si>
    <t>VOZOVKOVÉ VRSTVY ZE ŠTĚRKODRTI TL. DO 50MM</t>
  </si>
  <si>
    <t>Zakalení povrchu ze ŠD fr. 0-22 v tl. 5 cm. Vč. zavibrování. Vyprofilování 2ks zemních příčných svodnic v úseku č.3.  
Úsek lesní cesty na pozemcích ve vlastnictví Statutárního města Liberec.</t>
  </si>
  <si>
    <t>úsek 1: 70*3,25=227.500 [A] 
úsek 2: 140*3,25=455.000 [B] 
Celkem: A+B=682.500 [C]</t>
  </si>
  <si>
    <t>26</t>
  </si>
  <si>
    <t>Zakalení povrchu ze ŠD fr. 0-22 v tl. 5 cm. Vč. zavibrování. Vyprofilování 4ks zemních příčných svodnic v úseku č.3 
Úsek lesní cesty na pozemcích ve správě Lesů ČR a soukromého vlastníka p. Josefa Neumana.</t>
  </si>
  <si>
    <t>část úseku 2: 90*3,25=292.500 [A] 
úsek 3: 60*3,25=195.000 [B] 
Celkem: A+B=487.500 [C]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</si>
</sst>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6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0" fillId="3" borderId="0" xfId="0" applyFont="1" applyFill="1"/>
    <xf numFmtId="0" fontId="2" fillId="3" borderId="0" xfId="0" applyFont="1" applyFill="1" applyAlignment="1">
      <alignment horizontal="right"/>
    </xf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2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0" fillId="0" borderId="1" xfId="0" applyFont="1" applyBorder="1"/>
    <xf numFmtId="0" fontId="4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wrapText="1"/>
    </xf>
    <xf numFmtId="4" fontId="4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5"/>
  <sheetViews>
    <sheetView tabSelected="1" workbookViewId="0" topLeftCell="A1">
      <pane ySplit="7" topLeftCell="A8" activePane="bottomLeft" state="frozen"/>
      <selection pane="bottomLeft" activeCell="J114" sqref="J11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5.0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0+O8+O25+O82+O99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14</v>
      </c>
      <c r="I3" s="32">
        <f>0+I8+I25+I82+I99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14</v>
      </c>
      <c r="D4" s="2"/>
      <c r="E4" s="15" t="s">
        <v>15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13.2">
      <c r="A9" s="17" t="s">
        <v>35</v>
      </c>
      <c r="B9" s="21" t="s">
        <v>19</v>
      </c>
      <c r="C9" s="21" t="s">
        <v>36</v>
      </c>
      <c r="D9" s="17" t="s">
        <v>37</v>
      </c>
      <c r="E9" s="22" t="s">
        <v>38</v>
      </c>
      <c r="F9" s="23" t="s">
        <v>39</v>
      </c>
      <c r="G9" s="24">
        <v>62.625</v>
      </c>
      <c r="H9" s="25"/>
      <c r="I9" s="25">
        <f>ROUND(ROUND(H9,2)*ROUND(G9,3),2)</f>
        <v>0</v>
      </c>
      <c r="O9">
        <f>(I9*21)/100</f>
        <v>0</v>
      </c>
      <c r="P9" t="s">
        <v>13</v>
      </c>
    </row>
    <row r="10" spans="1:5" ht="39.6">
      <c r="A10" s="26" t="s">
        <v>40</v>
      </c>
      <c r="E10" s="27" t="s">
        <v>41</v>
      </c>
    </row>
    <row r="11" spans="1:5" ht="39.6">
      <c r="A11" s="28" t="s">
        <v>42</v>
      </c>
      <c r="E11" s="29" t="s">
        <v>43</v>
      </c>
    </row>
    <row r="12" spans="1:5" ht="26.4">
      <c r="A12" t="s">
        <v>44</v>
      </c>
      <c r="E12" s="27" t="s">
        <v>45</v>
      </c>
    </row>
    <row r="13" spans="1:16" ht="13.2">
      <c r="A13" s="17" t="s">
        <v>35</v>
      </c>
      <c r="B13" s="21" t="s">
        <v>13</v>
      </c>
      <c r="C13" s="21" t="s">
        <v>36</v>
      </c>
      <c r="D13" s="17" t="s">
        <v>46</v>
      </c>
      <c r="E13" s="22" t="s">
        <v>38</v>
      </c>
      <c r="F13" s="23" t="s">
        <v>39</v>
      </c>
      <c r="G13" s="24">
        <v>30.375</v>
      </c>
      <c r="H13" s="25"/>
      <c r="I13" s="25">
        <f>ROUND(ROUND(H13,2)*ROUND(G13,3),2)</f>
        <v>0</v>
      </c>
      <c r="O13">
        <f>(I13*21)/100</f>
        <v>0</v>
      </c>
      <c r="P13" t="s">
        <v>13</v>
      </c>
    </row>
    <row r="14" spans="1:5" ht="52.8">
      <c r="A14" s="26" t="s">
        <v>40</v>
      </c>
      <c r="E14" s="27" t="s">
        <v>47</v>
      </c>
    </row>
    <row r="15" spans="1:5" ht="39.6">
      <c r="A15" s="28" t="s">
        <v>42</v>
      </c>
      <c r="E15" s="29" t="s">
        <v>48</v>
      </c>
    </row>
    <row r="16" spans="1:5" ht="26.4">
      <c r="A16" t="s">
        <v>44</v>
      </c>
      <c r="E16" s="27" t="s">
        <v>45</v>
      </c>
    </row>
    <row r="17" spans="1:16" ht="13.2">
      <c r="A17" s="17" t="s">
        <v>35</v>
      </c>
      <c r="B17" s="21" t="s">
        <v>12</v>
      </c>
      <c r="C17" s="21" t="s">
        <v>49</v>
      </c>
      <c r="D17" s="17" t="s">
        <v>50</v>
      </c>
      <c r="E17" s="22" t="s">
        <v>51</v>
      </c>
      <c r="F17" s="23" t="s">
        <v>52</v>
      </c>
      <c r="G17" s="24">
        <v>1</v>
      </c>
      <c r="H17" s="25"/>
      <c r="I17" s="25">
        <f>ROUND(ROUND(H17,2)*ROUND(G17,3),2)</f>
        <v>0</v>
      </c>
      <c r="O17">
        <f>(I17*21)/100</f>
        <v>0</v>
      </c>
      <c r="P17" t="s">
        <v>13</v>
      </c>
    </row>
    <row r="18" spans="1:5" ht="26.4">
      <c r="A18" s="26" t="s">
        <v>40</v>
      </c>
      <c r="E18" s="27" t="s">
        <v>53</v>
      </c>
    </row>
    <row r="19" spans="1:5" ht="13.2">
      <c r="A19" s="28" t="s">
        <v>42</v>
      </c>
      <c r="E19" s="29" t="s">
        <v>54</v>
      </c>
    </row>
    <row r="20" spans="1:5" ht="13.2">
      <c r="A20" t="s">
        <v>44</v>
      </c>
      <c r="E20" s="27" t="s">
        <v>55</v>
      </c>
    </row>
    <row r="21" spans="1:16" ht="13.2">
      <c r="A21" s="17" t="s">
        <v>35</v>
      </c>
      <c r="B21" s="21" t="s">
        <v>23</v>
      </c>
      <c r="C21" s="21" t="s">
        <v>56</v>
      </c>
      <c r="D21" s="17" t="s">
        <v>50</v>
      </c>
      <c r="E21" s="22" t="s">
        <v>57</v>
      </c>
      <c r="F21" s="23" t="s">
        <v>52</v>
      </c>
      <c r="G21" s="24">
        <v>1</v>
      </c>
      <c r="H21" s="25"/>
      <c r="I21" s="25">
        <f>ROUND(ROUND(H21,2)*ROUND(G21,3),2)</f>
        <v>0</v>
      </c>
      <c r="O21">
        <f>(I21*21)/100</f>
        <v>0</v>
      </c>
      <c r="P21" t="s">
        <v>13</v>
      </c>
    </row>
    <row r="22" spans="1:5" ht="66">
      <c r="A22" s="26" t="s">
        <v>40</v>
      </c>
      <c r="E22" s="27" t="s">
        <v>58</v>
      </c>
    </row>
    <row r="23" spans="1:5" ht="13.2">
      <c r="A23" s="28" t="s">
        <v>42</v>
      </c>
      <c r="E23" s="29" t="s">
        <v>54</v>
      </c>
    </row>
    <row r="24" spans="1:5" ht="26.4">
      <c r="A24" t="s">
        <v>44</v>
      </c>
      <c r="E24" s="27" t="s">
        <v>59</v>
      </c>
    </row>
    <row r="25" spans="1:18" ht="12.75" customHeight="1">
      <c r="A25" s="10" t="s">
        <v>33</v>
      </c>
      <c r="B25" s="10"/>
      <c r="C25" s="30" t="s">
        <v>19</v>
      </c>
      <c r="D25" s="10"/>
      <c r="E25" s="19" t="s">
        <v>60</v>
      </c>
      <c r="F25" s="10"/>
      <c r="G25" s="10"/>
      <c r="H25" s="10"/>
      <c r="I25" s="31">
        <f>0+Q25</f>
        <v>0</v>
      </c>
      <c r="O25">
        <f>0+R25</f>
        <v>0</v>
      </c>
      <c r="Q25">
        <f>0+I26+I30+I34+I38+I42+I46+I50+I54+I58+I62+I66+I70+I74+I78</f>
        <v>0</v>
      </c>
      <c r="R25">
        <f>0+O26+O30+O34+O38+O42+O46+O50+O54+O58+O62+O66+O70+O74+O78</f>
        <v>0</v>
      </c>
    </row>
    <row r="26" spans="1:16" ht="13.2">
      <c r="A26" s="17" t="s">
        <v>35</v>
      </c>
      <c r="B26" s="21" t="s">
        <v>25</v>
      </c>
      <c r="C26" s="21" t="s">
        <v>61</v>
      </c>
      <c r="D26" s="17" t="s">
        <v>37</v>
      </c>
      <c r="E26" s="22" t="s">
        <v>62</v>
      </c>
      <c r="F26" s="23" t="s">
        <v>63</v>
      </c>
      <c r="G26" s="24">
        <v>280</v>
      </c>
      <c r="H26" s="25"/>
      <c r="I26" s="25">
        <f>ROUND(ROUND(H26,2)*ROUND(G26,3),2)</f>
        <v>0</v>
      </c>
      <c r="O26">
        <f>(I26*21)/100</f>
        <v>0</v>
      </c>
      <c r="P26" t="s">
        <v>13</v>
      </c>
    </row>
    <row r="27" spans="1:5" ht="39.6">
      <c r="A27" s="26" t="s">
        <v>40</v>
      </c>
      <c r="E27" s="27" t="s">
        <v>64</v>
      </c>
    </row>
    <row r="28" spans="1:5" ht="13.2">
      <c r="A28" s="28" t="s">
        <v>42</v>
      </c>
      <c r="E28" s="29" t="s">
        <v>65</v>
      </c>
    </row>
    <row r="29" spans="1:5" ht="39.6">
      <c r="A29" t="s">
        <v>44</v>
      </c>
      <c r="E29" s="27" t="s">
        <v>66</v>
      </c>
    </row>
    <row r="30" spans="1:16" ht="13.2">
      <c r="A30" s="17" t="s">
        <v>35</v>
      </c>
      <c r="B30" s="21" t="s">
        <v>27</v>
      </c>
      <c r="C30" s="21" t="s">
        <v>61</v>
      </c>
      <c r="D30" s="17" t="s">
        <v>46</v>
      </c>
      <c r="E30" s="22" t="s">
        <v>62</v>
      </c>
      <c r="F30" s="23" t="s">
        <v>63</v>
      </c>
      <c r="G30" s="24">
        <v>220</v>
      </c>
      <c r="H30" s="25"/>
      <c r="I30" s="25">
        <f>ROUND(ROUND(H30,2)*ROUND(G30,3),2)</f>
        <v>0</v>
      </c>
      <c r="O30">
        <f>(I30*21)/100</f>
        <v>0</v>
      </c>
      <c r="P30" t="s">
        <v>13</v>
      </c>
    </row>
    <row r="31" spans="1:5" ht="52.8">
      <c r="A31" s="26" t="s">
        <v>40</v>
      </c>
      <c r="E31" s="27" t="s">
        <v>67</v>
      </c>
    </row>
    <row r="32" spans="1:5" ht="13.2">
      <c r="A32" s="28" t="s">
        <v>42</v>
      </c>
      <c r="E32" s="29" t="s">
        <v>68</v>
      </c>
    </row>
    <row r="33" spans="1:5" ht="39.6">
      <c r="A33" t="s">
        <v>44</v>
      </c>
      <c r="E33" s="27" t="s">
        <v>66</v>
      </c>
    </row>
    <row r="34" spans="1:16" ht="13.2">
      <c r="A34" s="17" t="s">
        <v>35</v>
      </c>
      <c r="B34" s="21" t="s">
        <v>69</v>
      </c>
      <c r="C34" s="21" t="s">
        <v>70</v>
      </c>
      <c r="D34" s="17" t="s">
        <v>37</v>
      </c>
      <c r="E34" s="22" t="s">
        <v>71</v>
      </c>
      <c r="F34" s="23" t="s">
        <v>63</v>
      </c>
      <c r="G34" s="24">
        <v>682.5</v>
      </c>
      <c r="H34" s="25"/>
      <c r="I34" s="25">
        <f>ROUND(ROUND(H34,2)*ROUND(G34,3),2)</f>
        <v>0</v>
      </c>
      <c r="O34">
        <f>(I34*21)/100</f>
        <v>0</v>
      </c>
      <c r="P34" t="s">
        <v>13</v>
      </c>
    </row>
    <row r="35" spans="1:5" ht="39.6">
      <c r="A35" s="26" t="s">
        <v>40</v>
      </c>
      <c r="E35" s="27" t="s">
        <v>72</v>
      </c>
    </row>
    <row r="36" spans="1:5" ht="13.2">
      <c r="A36" s="28" t="s">
        <v>42</v>
      </c>
      <c r="E36" s="29" t="s">
        <v>73</v>
      </c>
    </row>
    <row r="37" spans="1:5" ht="66">
      <c r="A37" t="s">
        <v>44</v>
      </c>
      <c r="E37" s="27" t="s">
        <v>74</v>
      </c>
    </row>
    <row r="38" spans="1:16" ht="13.2">
      <c r="A38" s="17" t="s">
        <v>35</v>
      </c>
      <c r="B38" s="21" t="s">
        <v>75</v>
      </c>
      <c r="C38" s="21" t="s">
        <v>70</v>
      </c>
      <c r="D38" s="17" t="s">
        <v>46</v>
      </c>
      <c r="E38" s="22" t="s">
        <v>71</v>
      </c>
      <c r="F38" s="23" t="s">
        <v>63</v>
      </c>
      <c r="G38" s="24">
        <v>487.5</v>
      </c>
      <c r="H38" s="25"/>
      <c r="I38" s="25">
        <f>ROUND(ROUND(H38,2)*ROUND(G38,3),2)</f>
        <v>0</v>
      </c>
      <c r="O38">
        <f>(I38*21)/100</f>
        <v>0</v>
      </c>
      <c r="P38" t="s">
        <v>13</v>
      </c>
    </row>
    <row r="39" spans="1:5" ht="52.8">
      <c r="A39" s="26" t="s">
        <v>40</v>
      </c>
      <c r="E39" s="27" t="s">
        <v>76</v>
      </c>
    </row>
    <row r="40" spans="1:5" ht="13.2">
      <c r="A40" s="28" t="s">
        <v>42</v>
      </c>
      <c r="E40" s="29" t="s">
        <v>77</v>
      </c>
    </row>
    <row r="41" spans="1:5" ht="66">
      <c r="A41" t="s">
        <v>44</v>
      </c>
      <c r="E41" s="27" t="s">
        <v>74</v>
      </c>
    </row>
    <row r="42" spans="1:16" ht="13.2">
      <c r="A42" s="17" t="s">
        <v>35</v>
      </c>
      <c r="B42" s="21" t="s">
        <v>30</v>
      </c>
      <c r="C42" s="21" t="s">
        <v>78</v>
      </c>
      <c r="D42" s="17" t="s">
        <v>37</v>
      </c>
      <c r="E42" s="22" t="s">
        <v>79</v>
      </c>
      <c r="F42" s="23" t="s">
        <v>80</v>
      </c>
      <c r="G42" s="24">
        <v>45</v>
      </c>
      <c r="H42" s="25"/>
      <c r="I42" s="25">
        <f>ROUND(ROUND(H42,2)*ROUND(G42,3),2)</f>
        <v>0</v>
      </c>
      <c r="O42">
        <f>(I42*21)/100</f>
        <v>0</v>
      </c>
      <c r="P42" t="s">
        <v>13</v>
      </c>
    </row>
    <row r="43" spans="1:5" ht="39.6">
      <c r="A43" s="26" t="s">
        <v>40</v>
      </c>
      <c r="E43" s="27" t="s">
        <v>81</v>
      </c>
    </row>
    <row r="44" spans="1:5" ht="13.2">
      <c r="A44" s="28" t="s">
        <v>42</v>
      </c>
      <c r="E44" s="29" t="s">
        <v>82</v>
      </c>
    </row>
    <row r="45" spans="1:5" ht="66">
      <c r="A45" t="s">
        <v>44</v>
      </c>
      <c r="E45" s="27" t="s">
        <v>74</v>
      </c>
    </row>
    <row r="46" spans="1:16" ht="13.2">
      <c r="A46" s="17" t="s">
        <v>35</v>
      </c>
      <c r="B46" s="21" t="s">
        <v>32</v>
      </c>
      <c r="C46" s="21" t="s">
        <v>78</v>
      </c>
      <c r="D46" s="17" t="s">
        <v>46</v>
      </c>
      <c r="E46" s="22" t="s">
        <v>79</v>
      </c>
      <c r="F46" s="23" t="s">
        <v>80</v>
      </c>
      <c r="G46" s="24">
        <v>40</v>
      </c>
      <c r="H46" s="25"/>
      <c r="I46" s="25">
        <f>ROUND(ROUND(H46,2)*ROUND(G46,3),2)</f>
        <v>0</v>
      </c>
      <c r="O46">
        <f>(I46*21)/100</f>
        <v>0</v>
      </c>
      <c r="P46" t="s">
        <v>13</v>
      </c>
    </row>
    <row r="47" spans="1:5" ht="52.8">
      <c r="A47" s="26" t="s">
        <v>40</v>
      </c>
      <c r="E47" s="27" t="s">
        <v>83</v>
      </c>
    </row>
    <row r="48" spans="1:5" ht="13.2">
      <c r="A48" s="28" t="s">
        <v>42</v>
      </c>
      <c r="E48" s="29" t="s">
        <v>84</v>
      </c>
    </row>
    <row r="49" spans="1:5" ht="66">
      <c r="A49" t="s">
        <v>44</v>
      </c>
      <c r="E49" s="27" t="s">
        <v>74</v>
      </c>
    </row>
    <row r="50" spans="1:16" ht="13.2">
      <c r="A50" s="17" t="s">
        <v>35</v>
      </c>
      <c r="B50" s="21" t="s">
        <v>85</v>
      </c>
      <c r="C50" s="21" t="s">
        <v>86</v>
      </c>
      <c r="D50" s="17" t="s">
        <v>37</v>
      </c>
      <c r="E50" s="22" t="s">
        <v>87</v>
      </c>
      <c r="F50" s="23" t="s">
        <v>39</v>
      </c>
      <c r="G50" s="24">
        <v>13.5</v>
      </c>
      <c r="H50" s="25"/>
      <c r="I50" s="25">
        <f>ROUND(ROUND(H50,2)*ROUND(G50,3),2)</f>
        <v>0</v>
      </c>
      <c r="O50">
        <f>(I50*21)/100</f>
        <v>0</v>
      </c>
      <c r="P50" t="s">
        <v>13</v>
      </c>
    </row>
    <row r="51" spans="1:5" ht="26.4">
      <c r="A51" s="26" t="s">
        <v>40</v>
      </c>
      <c r="E51" s="27" t="s">
        <v>88</v>
      </c>
    </row>
    <row r="52" spans="1:5" ht="13.2">
      <c r="A52" s="28" t="s">
        <v>42</v>
      </c>
      <c r="E52" s="29" t="s">
        <v>89</v>
      </c>
    </row>
    <row r="53" spans="1:5" ht="330">
      <c r="A53" t="s">
        <v>44</v>
      </c>
      <c r="E53" s="27" t="s">
        <v>90</v>
      </c>
    </row>
    <row r="54" spans="1:16" ht="13.2">
      <c r="A54" s="17" t="s">
        <v>35</v>
      </c>
      <c r="B54" s="21" t="s">
        <v>91</v>
      </c>
      <c r="C54" s="21" t="s">
        <v>86</v>
      </c>
      <c r="D54" s="17" t="s">
        <v>46</v>
      </c>
      <c r="E54" s="22" t="s">
        <v>87</v>
      </c>
      <c r="F54" s="23" t="s">
        <v>39</v>
      </c>
      <c r="G54" s="24">
        <v>6</v>
      </c>
      <c r="H54" s="25"/>
      <c r="I54" s="25">
        <f>ROUND(ROUND(H54,2)*ROUND(G54,3),2)</f>
        <v>0</v>
      </c>
      <c r="O54">
        <f>(I54*21)/100</f>
        <v>0</v>
      </c>
      <c r="P54" t="s">
        <v>13</v>
      </c>
    </row>
    <row r="55" spans="1:5" ht="39.6">
      <c r="A55" s="26" t="s">
        <v>40</v>
      </c>
      <c r="E55" s="27" t="s">
        <v>92</v>
      </c>
    </row>
    <row r="56" spans="1:5" ht="13.2">
      <c r="A56" s="28" t="s">
        <v>42</v>
      </c>
      <c r="E56" s="29" t="s">
        <v>93</v>
      </c>
    </row>
    <row r="57" spans="1:5" ht="330">
      <c r="A57" t="s">
        <v>44</v>
      </c>
      <c r="E57" s="27" t="s">
        <v>90</v>
      </c>
    </row>
    <row r="58" spans="1:16" ht="13.2">
      <c r="A58" s="17" t="s">
        <v>35</v>
      </c>
      <c r="B58" s="21" t="s">
        <v>94</v>
      </c>
      <c r="C58" s="21" t="s">
        <v>95</v>
      </c>
      <c r="D58" s="17" t="s">
        <v>37</v>
      </c>
      <c r="E58" s="22" t="s">
        <v>96</v>
      </c>
      <c r="F58" s="23" t="s">
        <v>39</v>
      </c>
      <c r="G58" s="24">
        <v>13.5</v>
      </c>
      <c r="H58" s="25"/>
      <c r="I58" s="25">
        <f>ROUND(ROUND(H58,2)*ROUND(G58,3),2)</f>
        <v>0</v>
      </c>
      <c r="O58">
        <f>(I58*21)/100</f>
        <v>0</v>
      </c>
      <c r="P58" t="s">
        <v>13</v>
      </c>
    </row>
    <row r="59" spans="1:5" ht="26.4">
      <c r="A59" s="26" t="s">
        <v>40</v>
      </c>
      <c r="E59" s="27" t="s">
        <v>97</v>
      </c>
    </row>
    <row r="60" spans="1:5" ht="13.2">
      <c r="A60" s="28" t="s">
        <v>42</v>
      </c>
      <c r="E60" s="29" t="s">
        <v>89</v>
      </c>
    </row>
    <row r="61" spans="1:5" ht="198">
      <c r="A61" t="s">
        <v>44</v>
      </c>
      <c r="E61" s="27" t="s">
        <v>98</v>
      </c>
    </row>
    <row r="62" spans="1:16" ht="13.2">
      <c r="A62" s="17" t="s">
        <v>35</v>
      </c>
      <c r="B62" s="21" t="s">
        <v>99</v>
      </c>
      <c r="C62" s="21" t="s">
        <v>95</v>
      </c>
      <c r="D62" s="17" t="s">
        <v>46</v>
      </c>
      <c r="E62" s="22" t="s">
        <v>96</v>
      </c>
      <c r="F62" s="23" t="s">
        <v>39</v>
      </c>
      <c r="G62" s="24">
        <v>6</v>
      </c>
      <c r="H62" s="25"/>
      <c r="I62" s="25">
        <f>ROUND(ROUND(H62,2)*ROUND(G62,3),2)</f>
        <v>0</v>
      </c>
      <c r="O62">
        <f>(I62*21)/100</f>
        <v>0</v>
      </c>
      <c r="P62" t="s">
        <v>13</v>
      </c>
    </row>
    <row r="63" spans="1:5" ht="39.6">
      <c r="A63" s="26" t="s">
        <v>40</v>
      </c>
      <c r="E63" s="27" t="s">
        <v>100</v>
      </c>
    </row>
    <row r="64" spans="1:5" ht="13.2">
      <c r="A64" s="28" t="s">
        <v>42</v>
      </c>
      <c r="E64" s="29" t="s">
        <v>93</v>
      </c>
    </row>
    <row r="65" spans="1:5" ht="198">
      <c r="A65" t="s">
        <v>44</v>
      </c>
      <c r="E65" s="27" t="s">
        <v>98</v>
      </c>
    </row>
    <row r="66" spans="1:16" ht="13.2">
      <c r="A66" s="17" t="s">
        <v>35</v>
      </c>
      <c r="B66" s="21" t="s">
        <v>101</v>
      </c>
      <c r="C66" s="21" t="s">
        <v>102</v>
      </c>
      <c r="D66" s="17" t="s">
        <v>37</v>
      </c>
      <c r="E66" s="22" t="s">
        <v>103</v>
      </c>
      <c r="F66" s="23" t="s">
        <v>63</v>
      </c>
      <c r="G66" s="24">
        <v>682.5</v>
      </c>
      <c r="H66" s="25"/>
      <c r="I66" s="25">
        <f>ROUND(ROUND(H66,2)*ROUND(G66,3),2)</f>
        <v>0</v>
      </c>
      <c r="O66">
        <f>(I66*21)/100</f>
        <v>0</v>
      </c>
      <c r="P66" t="s">
        <v>13</v>
      </c>
    </row>
    <row r="67" spans="1:5" ht="26.4">
      <c r="A67" s="26" t="s">
        <v>40</v>
      </c>
      <c r="E67" s="27" t="s">
        <v>104</v>
      </c>
    </row>
    <row r="68" spans="1:5" ht="13.2">
      <c r="A68" s="28" t="s">
        <v>42</v>
      </c>
      <c r="E68" s="29" t="s">
        <v>73</v>
      </c>
    </row>
    <row r="69" spans="1:5" ht="26.4">
      <c r="A69" t="s">
        <v>44</v>
      </c>
      <c r="E69" s="27" t="s">
        <v>105</v>
      </c>
    </row>
    <row r="70" spans="1:16" ht="13.2">
      <c r="A70" s="17" t="s">
        <v>35</v>
      </c>
      <c r="B70" s="21" t="s">
        <v>106</v>
      </c>
      <c r="C70" s="21" t="s">
        <v>102</v>
      </c>
      <c r="D70" s="17" t="s">
        <v>46</v>
      </c>
      <c r="E70" s="22" t="s">
        <v>103</v>
      </c>
      <c r="F70" s="23" t="s">
        <v>63</v>
      </c>
      <c r="G70" s="24">
        <v>487.5</v>
      </c>
      <c r="H70" s="25"/>
      <c r="I70" s="25">
        <f>ROUND(ROUND(H70,2)*ROUND(G70,3),2)</f>
        <v>0</v>
      </c>
      <c r="O70">
        <f>(I70*21)/100</f>
        <v>0</v>
      </c>
      <c r="P70" t="s">
        <v>13</v>
      </c>
    </row>
    <row r="71" spans="1:5" ht="39.6">
      <c r="A71" s="26" t="s">
        <v>40</v>
      </c>
      <c r="E71" s="27" t="s">
        <v>107</v>
      </c>
    </row>
    <row r="72" spans="1:5" ht="13.2">
      <c r="A72" s="28" t="s">
        <v>42</v>
      </c>
      <c r="E72" s="29" t="s">
        <v>77</v>
      </c>
    </row>
    <row r="73" spans="1:5" ht="26.4">
      <c r="A73" t="s">
        <v>44</v>
      </c>
      <c r="E73" s="27" t="s">
        <v>105</v>
      </c>
    </row>
    <row r="74" spans="1:16" ht="13.2">
      <c r="A74" s="17" t="s">
        <v>35</v>
      </c>
      <c r="B74" s="21" t="s">
        <v>108</v>
      </c>
      <c r="C74" s="21" t="s">
        <v>109</v>
      </c>
      <c r="D74" s="17" t="s">
        <v>37</v>
      </c>
      <c r="E74" s="22" t="s">
        <v>110</v>
      </c>
      <c r="F74" s="23" t="s">
        <v>63</v>
      </c>
      <c r="G74" s="24">
        <v>682.5</v>
      </c>
      <c r="H74" s="25"/>
      <c r="I74" s="25">
        <f>ROUND(ROUND(H74,2)*ROUND(G74,3),2)</f>
        <v>0</v>
      </c>
      <c r="O74">
        <f>(I74*21)/100</f>
        <v>0</v>
      </c>
      <c r="P74" t="s">
        <v>13</v>
      </c>
    </row>
    <row r="75" spans="1:5" ht="26.4">
      <c r="A75" s="26" t="s">
        <v>40</v>
      </c>
      <c r="E75" s="27" t="s">
        <v>111</v>
      </c>
    </row>
    <row r="76" spans="1:5" ht="13.2">
      <c r="A76" s="28" t="s">
        <v>42</v>
      </c>
      <c r="E76" s="29" t="s">
        <v>73</v>
      </c>
    </row>
    <row r="77" spans="1:5" ht="13.2">
      <c r="A77" t="s">
        <v>44</v>
      </c>
      <c r="E77" s="27" t="s">
        <v>112</v>
      </c>
    </row>
    <row r="78" spans="1:16" ht="13.2">
      <c r="A78" s="17" t="s">
        <v>35</v>
      </c>
      <c r="B78" s="21" t="s">
        <v>113</v>
      </c>
      <c r="C78" s="21" t="s">
        <v>109</v>
      </c>
      <c r="D78" s="17" t="s">
        <v>46</v>
      </c>
      <c r="E78" s="22" t="s">
        <v>110</v>
      </c>
      <c r="F78" s="23" t="s">
        <v>63</v>
      </c>
      <c r="G78" s="24">
        <v>487.5</v>
      </c>
      <c r="H78" s="25"/>
      <c r="I78" s="25">
        <f>ROUND(ROUND(H78,2)*ROUND(G78,3),2)</f>
        <v>0</v>
      </c>
      <c r="O78">
        <f>(I78*21)/100</f>
        <v>0</v>
      </c>
      <c r="P78" t="s">
        <v>13</v>
      </c>
    </row>
    <row r="79" spans="1:5" ht="39.6">
      <c r="A79" s="26" t="s">
        <v>40</v>
      </c>
      <c r="E79" s="27" t="s">
        <v>114</v>
      </c>
    </row>
    <row r="80" spans="1:5" ht="13.2">
      <c r="A80" s="28" t="s">
        <v>42</v>
      </c>
      <c r="E80" s="29" t="s">
        <v>77</v>
      </c>
    </row>
    <row r="81" spans="1:5" ht="13.2">
      <c r="A81" t="s">
        <v>44</v>
      </c>
      <c r="E81" s="27" t="s">
        <v>112</v>
      </c>
    </row>
    <row r="82" spans="1:18" ht="12.75" customHeight="1">
      <c r="A82" s="10" t="s">
        <v>33</v>
      </c>
      <c r="B82" s="10"/>
      <c r="C82" s="30" t="s">
        <v>23</v>
      </c>
      <c r="D82" s="10"/>
      <c r="E82" s="19" t="s">
        <v>115</v>
      </c>
      <c r="F82" s="10"/>
      <c r="G82" s="10"/>
      <c r="H82" s="10"/>
      <c r="I82" s="31">
        <f>0+Q82</f>
        <v>0</v>
      </c>
      <c r="O82">
        <f>0+R82</f>
        <v>0</v>
      </c>
      <c r="Q82">
        <f>0+I83+I87+I91+I95</f>
        <v>0</v>
      </c>
      <c r="R82">
        <f>0+O83+O87+O91+O95</f>
        <v>0</v>
      </c>
    </row>
    <row r="83" spans="1:16" ht="13.2">
      <c r="A83" s="17" t="s">
        <v>35</v>
      </c>
      <c r="B83" s="21" t="s">
        <v>116</v>
      </c>
      <c r="C83" s="21" t="s">
        <v>117</v>
      </c>
      <c r="D83" s="17" t="s">
        <v>37</v>
      </c>
      <c r="E83" s="22" t="s">
        <v>118</v>
      </c>
      <c r="F83" s="23" t="s">
        <v>39</v>
      </c>
      <c r="G83" s="24">
        <v>3.6</v>
      </c>
      <c r="H83" s="25"/>
      <c r="I83" s="25">
        <f>ROUND(ROUND(H83,2)*ROUND(G83,3),2)</f>
        <v>0</v>
      </c>
      <c r="O83">
        <f>(I83*21)/100</f>
        <v>0</v>
      </c>
      <c r="P83" t="s">
        <v>13</v>
      </c>
    </row>
    <row r="84" spans="1:5" ht="26.4">
      <c r="A84" s="26" t="s">
        <v>40</v>
      </c>
      <c r="E84" s="27" t="s">
        <v>119</v>
      </c>
    </row>
    <row r="85" spans="1:5" ht="13.2">
      <c r="A85" s="28" t="s">
        <v>42</v>
      </c>
      <c r="E85" s="29" t="s">
        <v>120</v>
      </c>
    </row>
    <row r="86" spans="1:5" ht="39.6">
      <c r="A86" t="s">
        <v>44</v>
      </c>
      <c r="E86" s="27" t="s">
        <v>121</v>
      </c>
    </row>
    <row r="87" spans="1:16" ht="13.2">
      <c r="A87" s="17" t="s">
        <v>35</v>
      </c>
      <c r="B87" s="21" t="s">
        <v>122</v>
      </c>
      <c r="C87" s="21" t="s">
        <v>117</v>
      </c>
      <c r="D87" s="17" t="s">
        <v>46</v>
      </c>
      <c r="E87" s="22" t="s">
        <v>118</v>
      </c>
      <c r="F87" s="23" t="s">
        <v>39</v>
      </c>
      <c r="G87" s="24">
        <v>8.1</v>
      </c>
      <c r="H87" s="25"/>
      <c r="I87" s="25">
        <f>ROUND(ROUND(H87,2)*ROUND(G87,3),2)</f>
        <v>0</v>
      </c>
      <c r="O87">
        <f>(I87*21)/100</f>
        <v>0</v>
      </c>
      <c r="P87" t="s">
        <v>13</v>
      </c>
    </row>
    <row r="88" spans="1:5" ht="39.6">
      <c r="A88" s="26" t="s">
        <v>40</v>
      </c>
      <c r="E88" s="27" t="s">
        <v>123</v>
      </c>
    </row>
    <row r="89" spans="1:5" ht="13.2">
      <c r="A89" s="28" t="s">
        <v>42</v>
      </c>
      <c r="E89" s="29" t="s">
        <v>124</v>
      </c>
    </row>
    <row r="90" spans="1:5" ht="39.6">
      <c r="A90" t="s">
        <v>44</v>
      </c>
      <c r="E90" s="27" t="s">
        <v>121</v>
      </c>
    </row>
    <row r="91" spans="1:16" ht="13.2">
      <c r="A91" s="17" t="s">
        <v>35</v>
      </c>
      <c r="B91" s="21" t="s">
        <v>125</v>
      </c>
      <c r="C91" s="21" t="s">
        <v>126</v>
      </c>
      <c r="D91" s="17" t="s">
        <v>37</v>
      </c>
      <c r="E91" s="22" t="s">
        <v>127</v>
      </c>
      <c r="F91" s="23" t="s">
        <v>39</v>
      </c>
      <c r="G91" s="24">
        <v>12.15</v>
      </c>
      <c r="H91" s="25"/>
      <c r="I91" s="25">
        <f>ROUND(ROUND(H91,2)*ROUND(G91,3),2)</f>
        <v>0</v>
      </c>
      <c r="O91">
        <f>(I91*21)/100</f>
        <v>0</v>
      </c>
      <c r="P91" t="s">
        <v>13</v>
      </c>
    </row>
    <row r="92" spans="1:5" ht="39.6">
      <c r="A92" s="26" t="s">
        <v>40</v>
      </c>
      <c r="E92" s="27" t="s">
        <v>128</v>
      </c>
    </row>
    <row r="93" spans="1:5" ht="13.2">
      <c r="A93" s="28" t="s">
        <v>42</v>
      </c>
      <c r="E93" s="29" t="s">
        <v>129</v>
      </c>
    </row>
    <row r="94" spans="1:5" ht="79.2">
      <c r="A94" t="s">
        <v>44</v>
      </c>
      <c r="E94" s="27" t="s">
        <v>130</v>
      </c>
    </row>
    <row r="95" spans="1:16" ht="13.2">
      <c r="A95" s="17" t="s">
        <v>35</v>
      </c>
      <c r="B95" s="21" t="s">
        <v>131</v>
      </c>
      <c r="C95" s="21" t="s">
        <v>126</v>
      </c>
      <c r="D95" s="17" t="s">
        <v>46</v>
      </c>
      <c r="E95" s="22" t="s">
        <v>127</v>
      </c>
      <c r="F95" s="23" t="s">
        <v>39</v>
      </c>
      <c r="G95" s="24">
        <v>5.4</v>
      </c>
      <c r="H95" s="25"/>
      <c r="I95" s="25">
        <f>ROUND(ROUND(H95,2)*ROUND(G95,3),2)</f>
        <v>0</v>
      </c>
      <c r="O95">
        <f>(I95*21)/100</f>
        <v>0</v>
      </c>
      <c r="P95" t="s">
        <v>13</v>
      </c>
    </row>
    <row r="96" spans="1:5" ht="52.8">
      <c r="A96" s="26" t="s">
        <v>40</v>
      </c>
      <c r="E96" s="27" t="s">
        <v>132</v>
      </c>
    </row>
    <row r="97" spans="1:5" ht="13.2">
      <c r="A97" s="28" t="s">
        <v>42</v>
      </c>
      <c r="E97" s="29" t="s">
        <v>133</v>
      </c>
    </row>
    <row r="98" spans="1:5" ht="79.2">
      <c r="A98" t="s">
        <v>44</v>
      </c>
      <c r="E98" s="27" t="s">
        <v>130</v>
      </c>
    </row>
    <row r="99" spans="1:18" ht="12.75" customHeight="1">
      <c r="A99" s="10" t="s">
        <v>33</v>
      </c>
      <c r="B99" s="10"/>
      <c r="C99" s="30" t="s">
        <v>25</v>
      </c>
      <c r="D99" s="10"/>
      <c r="E99" s="19" t="s">
        <v>134</v>
      </c>
      <c r="F99" s="10"/>
      <c r="G99" s="10"/>
      <c r="H99" s="10"/>
      <c r="I99" s="31">
        <f>0+Q99</f>
        <v>0</v>
      </c>
      <c r="O99">
        <f>0+R99</f>
        <v>0</v>
      </c>
      <c r="Q99">
        <f>0+I100+I104+I108+I112</f>
        <v>0</v>
      </c>
      <c r="R99">
        <f>0+O100+O104+O108+O112</f>
        <v>0</v>
      </c>
    </row>
    <row r="100" spans="1:16" ht="13.2">
      <c r="A100" s="17" t="s">
        <v>35</v>
      </c>
      <c r="B100" s="21" t="s">
        <v>135</v>
      </c>
      <c r="C100" s="21" t="s">
        <v>136</v>
      </c>
      <c r="D100" s="17" t="s">
        <v>37</v>
      </c>
      <c r="E100" s="22" t="s">
        <v>137</v>
      </c>
      <c r="F100" s="23" t="s">
        <v>39</v>
      </c>
      <c r="G100" s="24">
        <v>147.875</v>
      </c>
      <c r="H100" s="25"/>
      <c r="I100" s="25">
        <f>ROUND(ROUND(H100,2)*ROUND(G100,3),2)</f>
        <v>0</v>
      </c>
      <c r="O100">
        <f>(I100*21)/100</f>
        <v>0</v>
      </c>
      <c r="P100" t="s">
        <v>13</v>
      </c>
    </row>
    <row r="101" spans="1:5" ht="26.4">
      <c r="A101" s="26" t="s">
        <v>40</v>
      </c>
      <c r="E101" s="27" t="s">
        <v>138</v>
      </c>
    </row>
    <row r="102" spans="1:5" ht="39.6">
      <c r="A102" s="28" t="s">
        <v>42</v>
      </c>
      <c r="E102" s="29" t="s">
        <v>139</v>
      </c>
    </row>
    <row r="103" spans="1:5" ht="52.8">
      <c r="A103" t="s">
        <v>44</v>
      </c>
      <c r="E103" s="27" t="s">
        <v>140</v>
      </c>
    </row>
    <row r="104" spans="1:16" ht="13.2">
      <c r="A104" s="17" t="s">
        <v>35</v>
      </c>
      <c r="B104" s="21" t="s">
        <v>141</v>
      </c>
      <c r="C104" s="21" t="s">
        <v>136</v>
      </c>
      <c r="D104" s="17" t="s">
        <v>46</v>
      </c>
      <c r="E104" s="22" t="s">
        <v>137</v>
      </c>
      <c r="F104" s="23" t="s">
        <v>39</v>
      </c>
      <c r="G104" s="24">
        <v>87.75</v>
      </c>
      <c r="H104" s="25"/>
      <c r="I104" s="25">
        <f>ROUND(ROUND(H104,2)*ROUND(G104,3),2)</f>
        <v>0</v>
      </c>
      <c r="O104">
        <f>(I104*21)/100</f>
        <v>0</v>
      </c>
      <c r="P104" t="s">
        <v>13</v>
      </c>
    </row>
    <row r="105" spans="1:5" ht="52.8">
      <c r="A105" s="26" t="s">
        <v>40</v>
      </c>
      <c r="E105" s="27" t="s">
        <v>142</v>
      </c>
    </row>
    <row r="106" spans="1:5" ht="39.6">
      <c r="A106" s="28" t="s">
        <v>42</v>
      </c>
      <c r="E106" s="29" t="s">
        <v>143</v>
      </c>
    </row>
    <row r="107" spans="1:5" ht="52.8">
      <c r="A107" t="s">
        <v>44</v>
      </c>
      <c r="E107" s="27" t="s">
        <v>140</v>
      </c>
    </row>
    <row r="108" spans="1:16" ht="13.2">
      <c r="A108" s="17" t="s">
        <v>35</v>
      </c>
      <c r="B108" s="21" t="s">
        <v>144</v>
      </c>
      <c r="C108" s="21" t="s">
        <v>145</v>
      </c>
      <c r="D108" s="17" t="s">
        <v>37</v>
      </c>
      <c r="E108" s="22" t="s">
        <v>146</v>
      </c>
      <c r="F108" s="23" t="s">
        <v>63</v>
      </c>
      <c r="G108" s="24">
        <v>682.5</v>
      </c>
      <c r="H108" s="25"/>
      <c r="I108" s="25">
        <f>ROUND(ROUND(H108,2)*ROUND(G108,3),2)</f>
        <v>0</v>
      </c>
      <c r="O108">
        <f>(I108*21)/100</f>
        <v>0</v>
      </c>
      <c r="P108" t="s">
        <v>13</v>
      </c>
    </row>
    <row r="109" spans="1:5" ht="39.6">
      <c r="A109" s="26" t="s">
        <v>40</v>
      </c>
      <c r="E109" s="27" t="s">
        <v>147</v>
      </c>
    </row>
    <row r="110" spans="1:5" ht="39.6">
      <c r="A110" s="28" t="s">
        <v>42</v>
      </c>
      <c r="E110" s="29" t="s">
        <v>148</v>
      </c>
    </row>
    <row r="111" spans="1:5" ht="52.8">
      <c r="A111" t="s">
        <v>44</v>
      </c>
      <c r="E111" s="27" t="s">
        <v>140</v>
      </c>
    </row>
    <row r="112" spans="1:16" ht="13.2">
      <c r="A112" s="17" t="s">
        <v>35</v>
      </c>
      <c r="B112" s="21" t="s">
        <v>149</v>
      </c>
      <c r="C112" s="21" t="s">
        <v>145</v>
      </c>
      <c r="D112" s="17" t="s">
        <v>46</v>
      </c>
      <c r="E112" s="22" t="s">
        <v>146</v>
      </c>
      <c r="F112" s="23" t="s">
        <v>63</v>
      </c>
      <c r="G112" s="24">
        <v>487.5</v>
      </c>
      <c r="H112" s="25"/>
      <c r="I112" s="25">
        <f>ROUND(ROUND(H112,2)*ROUND(G112,3),2)</f>
        <v>0</v>
      </c>
      <c r="O112">
        <f>(I112*21)/100</f>
        <v>0</v>
      </c>
      <c r="P112" t="s">
        <v>13</v>
      </c>
    </row>
    <row r="113" spans="1:5" ht="52.8">
      <c r="A113" s="26" t="s">
        <v>40</v>
      </c>
      <c r="E113" s="27" t="s">
        <v>150</v>
      </c>
    </row>
    <row r="114" spans="1:5" ht="39.6">
      <c r="A114" s="28" t="s">
        <v>42</v>
      </c>
      <c r="E114" s="29" t="s">
        <v>151</v>
      </c>
    </row>
    <row r="115" spans="1:5" ht="52.8">
      <c r="A115" t="s">
        <v>44</v>
      </c>
      <c r="E115" s="27" t="s">
        <v>140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kucerova.jana</dc:creator>
  <cp:keywords/>
  <dc:description/>
  <cp:lastModifiedBy>Jana Kučerová</cp:lastModifiedBy>
  <dcterms:created xsi:type="dcterms:W3CDTF">2023-12-27T14:15:32Z</dcterms:created>
  <dcterms:modified xsi:type="dcterms:W3CDTF">2023-12-27T14:15:33Z</dcterms:modified>
  <cp:category/>
  <cp:version/>
  <cp:contentType/>
  <cp:contentStatus/>
</cp:coreProperties>
</file>