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029"/>
  <workbookPr/>
  <bookViews>
    <workbookView xWindow="65428" yWindow="65428" windowWidth="23256" windowHeight="12456" activeTab="0"/>
  </bookViews>
  <sheets>
    <sheet name="Rekapitulace" sheetId="1" r:id="rId1"/>
    <sheet name="051" sheetId="2" r:id="rId2"/>
  </sheets>
  <definedNames/>
  <calcPr calcId="191029"/>
  <extLst/>
</workbook>
</file>

<file path=xl/sharedStrings.xml><?xml version="1.0" encoding="utf-8"?>
<sst xmlns="http://schemas.openxmlformats.org/spreadsheetml/2006/main" count="246" uniqueCount="124">
  <si>
    <t>Firma: Firma</t>
  </si>
  <si>
    <t>Rekapitulace ceny</t>
  </si>
  <si>
    <t>Stavba: 20221204 - Povodňové škody 2021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</si>
  <si>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</si>
  <si>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</si>
  <si>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</si>
  <si>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</si>
  <si>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</si>
  <si>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</si>
  <si>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</si>
  <si>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</si>
  <si>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</si>
  <si>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</si>
  <si>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</si>
  <si>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</si>
  <si>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20221204</t>
  </si>
  <si>
    <t>Povodňové škody 2021</t>
  </si>
  <si>
    <t>O</t>
  </si>
  <si>
    <t>Rozpočet:</t>
  </si>
  <si>
    <t>0,00</t>
  </si>
  <si>
    <t>15,00</t>
  </si>
  <si>
    <t>21,00</t>
  </si>
  <si>
    <t>3</t>
  </si>
  <si>
    <t>2</t>
  </si>
  <si>
    <t>051</t>
  </si>
  <si>
    <t>ul. U Koupaliště - městské lesy Liberec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</si>
  <si>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</si>
  <si>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</si>
  <si>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</si>
  <si>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</si>
  <si>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</si>
  <si>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</si>
  <si>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</si>
  <si>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</si>
  <si>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</si>
  <si>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</si>
  <si>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</si>
  <si>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</si>
  <si>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</si>
  <si>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</si>
  <si>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</si>
  <si>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</si>
  <si>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</si>
  <si>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</si>
  <si>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</si>
  <si>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</si>
  <si>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02910</t>
  </si>
  <si>
    <t/>
  </si>
  <si>
    <t>OSTATNÍ POŽADAVKY - ZEMĚMĚŘIČSKÁ MĚŘENÍ</t>
  </si>
  <si>
    <t>KČ</t>
  </si>
  <si>
    <t>PP</t>
  </si>
  <si>
    <t>geodetické práce, vytyčení stavby</t>
  </si>
  <si>
    <t>VV</t>
  </si>
  <si>
    <t>1=1,000 [A]</t>
  </si>
  <si>
    <t>TS</t>
  </si>
  <si>
    <t>zahrnuje veškeré náklady spojené s objednatelem požadovanými pracemi</t>
  </si>
  <si>
    <t>02911</t>
  </si>
  <si>
    <t>OSTATNÍ POŽADAVKY - GEODETICKÉ ZAMĚŘENÍ</t>
  </si>
  <si>
    <t>HM</t>
  </si>
  <si>
    <t>2=2,000 [A]</t>
  </si>
  <si>
    <t>02943</t>
  </si>
  <si>
    <t>OSTATNÍ POŽADAVKY - VYPRACOVÁNÍ RDS</t>
  </si>
  <si>
    <t>KPL</t>
  </si>
  <si>
    <t>vypracování realizační rokumentace stavby</t>
  </si>
  <si>
    <t>02944</t>
  </si>
  <si>
    <t>OSTAT POŽADAVKY - DOKUMENTACE SKUTEČ PROVEDENÍ V DIGIT FORMĚ</t>
  </si>
  <si>
    <t>Bude obsahovat zejména čitelný Koordinační situační výkres a charakteristické příčné řezy se zákresem původního stavu před realizací stavby, zákres projektovaného návrhu a zákres realizované stavby. V koordinační situaci budou též hranice stavbou dotčených a sousedních pozemků včetně jejich čísel. 
Z výkresů bude patrný soulad a případné odchylky realizovaného díla od PD. Realizovaná stavba bude přiměřeně okótována tak, aby bylo možné z výkresů provést kontrolu výměr skutečně provedených prací a soulad realizované stavby s vyhláškou 398/2009. Další přílohou bude zákres stavby do katastrální mapy. Dokumentace bude předána v počtu 3 ks tisk a 3 ks CD/DVD.</t>
  </si>
  <si>
    <t>03100</t>
  </si>
  <si>
    <t>ZAŘÍZENÍ STAVENIŠTĚ - ZŘÍZENÍ, PROVOZ, DEMONTÁŽ</t>
  </si>
  <si>
    <t>kompletní zázemí stavby včetně oplocení, stavebních buněk, oplocení, mobilního WC, přechodné dopravní značení, výstražného značení a všech souvisejících prací</t>
  </si>
  <si>
    <t>zahrnuje objednatelem povolené náklady na pořízení (event. pronájem), provozování, udržování a likvidaci zhotovitelova zařízení</t>
  </si>
  <si>
    <t>7</t>
  </si>
  <si>
    <t>03720</t>
  </si>
  <si>
    <t>POMOC PRÁCE ZAJIŠŤ NEBO ZŘÍZ REGULACI A OCHRANU DOPRAVY</t>
  </si>
  <si>
    <t>Stanovení DIO - určí dodavatel stavby dle svého harmonogramu prací</t>
  </si>
  <si>
    <t>zahrnuje objednatelem povolené náklady na požadovaná zařízení zhotovitele</t>
  </si>
  <si>
    <t>31</t>
  </si>
  <si>
    <t>02730</t>
  </si>
  <si>
    <t>POMOC PRÁCE ZŘÍZ NEBO ZAJIŠŤ OCHRANU INŽENÝRSKÝCH SÍTÍ</t>
  </si>
  <si>
    <t>vytyčení a ochrana sítí</t>
  </si>
  <si>
    <t>zahrnuje veškeré náklady spojené s objednatelem požadovanými zařízeními</t>
  </si>
  <si>
    <t>33</t>
  </si>
  <si>
    <t>015112</t>
  </si>
  <si>
    <t>POPLATKY ZA LIKVIDACŮ ODPADŮ NEKONTAMINOVANÝCH - 17 05 04 VYTĚŽENÉ ZEMINY A HORNINY - II. TŘÍDA TĚŽITELNOSTI</t>
  </si>
  <si>
    <t>T</t>
  </si>
  <si>
    <t>skládkovné za vytěženou zeminu - položka 123934</t>
  </si>
  <si>
    <t>219,2*1,8=394,560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</si>
  <si>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</si>
  <si>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Zemní práce</t>
  </si>
  <si>
    <t>123934</t>
  </si>
  <si>
    <t>ODKOP PRO SPOD STAVBU SILNIC A ŽELEZNIC TŘ. III, ODVOZ DO 5KM</t>
  </si>
  <si>
    <t>M3</t>
  </si>
  <si>
    <t>Odkop pro konstrukční vrstvy lesní cesty v tl. 400 mm</t>
  </si>
  <si>
    <t>548*0,4=219,200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</si>
  <si>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</si>
  <si>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173103</t>
  </si>
  <si>
    <t>ZEMNÍ KRAJNICE A DOSYPÁVKY SE ZHUT DO 100% PS</t>
  </si>
  <si>
    <t>dosypávky podél vnějších betonových obrub ze zeminy vhodné k násypu</t>
  </si>
  <si>
    <t>(110*2)*0,2=44,000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</si>
  <si>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</si>
  <si>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18120</t>
  </si>
  <si>
    <t>ÚPRAVA PLÁNĚ SE ZHUTNĚNÍM V HORNINĚ TŘ. II</t>
  </si>
  <si>
    <t>M2</t>
  </si>
  <si>
    <t>úprava pláně včetně vyrovnání výškových rozdílů. Míru zhutnění určuje projekt - viz. výkr. A.3. Včetně hutnících zkoušek v počtu 3</t>
  </si>
  <si>
    <t>vozovka (30 MPa): 548=548,000 [A]</t>
  </si>
  <si>
    <t>položka zahrnuje úpravu pláně včetně vyrovnání výškových rozdílů. Míru zhutnění určuje projekt.</t>
  </si>
  <si>
    <t>Komunikace</t>
  </si>
  <si>
    <t>8</t>
  </si>
  <si>
    <t>56330</t>
  </si>
  <si>
    <t>VOZOVKOVÉ VRSTVY ZE ŠTĚRKODRTI</t>
  </si>
  <si>
    <t>konstrukční vrstvy zpevněných ploch ŠDb, frakce 32-63 v tl. 200 mm</t>
  </si>
  <si>
    <t>vozovka: 548*0,2=109,600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</si>
  <si>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</si>
  <si>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23</t>
  </si>
  <si>
    <t>56320</t>
  </si>
  <si>
    <t>VOZOVKOVÉ VRSTVY Z VIBROVANÉHO ŠTĚRKU</t>
  </si>
  <si>
    <t>kryt lesní cesty v tl. 200 mm</t>
  </si>
  <si>
    <t>Ostatní konstrukce a práce</t>
  </si>
  <si>
    <t>24</t>
  </si>
  <si>
    <t>935822</t>
  </si>
  <si>
    <t>ŽLABY A RIGOLY DLÁŽDĚNÉ Z KOSTEK VELKÝCH DO BETONU TL 100MM</t>
  </si>
  <si>
    <t>žlab v žulových kostek 15/17, čtyřlinka</t>
  </si>
  <si>
    <t>108*0,15*4=64,800 [A]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</si>
  <si>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úravu napojení a ukončení  
- vnitrostaveništní i mimostaveništní dopravu  
- měří se vydlážděná plocha.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</si>
</sst>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workbookViewId="0" topLeftCell="A1">
      <selection activeCell="B24" sqref="B24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19.95" customHeight="1">
      <c r="A3" s="7"/>
      <c r="B3" s="7"/>
      <c r="C3" s="8"/>
      <c r="D3" s="8"/>
      <c r="E3" s="8"/>
    </row>
    <row r="4" spans="1:5" ht="19.95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SUM(C10:C10)</f>
        <v>0</v>
      </c>
      <c r="D6" s="8"/>
      <c r="E6" s="8"/>
    </row>
    <row r="7" spans="1:5" ht="12.75" customHeight="1">
      <c r="A7" s="8"/>
      <c r="B7" s="10" t="s">
        <v>5</v>
      </c>
      <c r="C7" s="13">
        <f>SUM(E10:E10)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24</v>
      </c>
      <c r="B10" s="22" t="s">
        <v>25</v>
      </c>
      <c r="C10" s="23">
        <f>'051'!I3</f>
        <v>0</v>
      </c>
      <c r="D10" s="23">
        <f>'051'!O2</f>
        <v>0</v>
      </c>
      <c r="E10" s="23">
        <f>C10+D10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7"/>
  <sheetViews>
    <sheetView workbookViewId="0" topLeftCell="B1">
      <pane ySplit="7" topLeftCell="A46" activePane="bottomLeft" state="frozen"/>
      <selection pane="bottomLeft" activeCell="H49" sqref="H4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5.0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0+O8+O41+O54+O63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24</v>
      </c>
      <c r="I3" s="39">
        <f>0+I8+I41+I54+I63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24</v>
      </c>
      <c r="D4" s="2"/>
      <c r="E4" s="20" t="s">
        <v>25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3.2">
      <c r="A9" s="24" t="s">
        <v>45</v>
      </c>
      <c r="B9" s="28" t="s">
        <v>29</v>
      </c>
      <c r="C9" s="28" t="s">
        <v>46</v>
      </c>
      <c r="D9" s="24" t="s">
        <v>47</v>
      </c>
      <c r="E9" s="29" t="s">
        <v>48</v>
      </c>
      <c r="F9" s="30" t="s">
        <v>49</v>
      </c>
      <c r="G9" s="31">
        <v>1</v>
      </c>
      <c r="H9" s="32"/>
      <c r="I9" s="32">
        <f>ROUND(ROUND(H9,2)*ROUND(G9,3),2)</f>
        <v>0</v>
      </c>
      <c r="O9">
        <f>(I9*21)/100</f>
        <v>0</v>
      </c>
      <c r="P9" t="s">
        <v>23</v>
      </c>
    </row>
    <row r="10" spans="1:5" ht="13.2">
      <c r="A10" s="33" t="s">
        <v>50</v>
      </c>
      <c r="E10" s="34" t="s">
        <v>51</v>
      </c>
    </row>
    <row r="11" spans="1:5" ht="13.2">
      <c r="A11" s="35" t="s">
        <v>52</v>
      </c>
      <c r="E11" s="36" t="s">
        <v>53</v>
      </c>
    </row>
    <row r="12" spans="1:5" ht="13.2">
      <c r="A12" t="s">
        <v>54</v>
      </c>
      <c r="E12" s="34" t="s">
        <v>55</v>
      </c>
    </row>
    <row r="13" spans="1:16" ht="13.2">
      <c r="A13" s="24" t="s">
        <v>45</v>
      </c>
      <c r="B13" s="28" t="s">
        <v>23</v>
      </c>
      <c r="C13" s="28" t="s">
        <v>56</v>
      </c>
      <c r="D13" s="24" t="s">
        <v>47</v>
      </c>
      <c r="E13" s="29" t="s">
        <v>57</v>
      </c>
      <c r="F13" s="30" t="s">
        <v>58</v>
      </c>
      <c r="G13" s="31">
        <v>2</v>
      </c>
      <c r="H13" s="32"/>
      <c r="I13" s="32">
        <f>ROUND(ROUND(H13,2)*ROUND(G13,3),2)</f>
        <v>0</v>
      </c>
      <c r="O13">
        <f>(I13*21)/100</f>
        <v>0</v>
      </c>
      <c r="P13" t="s">
        <v>23</v>
      </c>
    </row>
    <row r="14" spans="1:5" ht="13.2">
      <c r="A14" s="33" t="s">
        <v>50</v>
      </c>
      <c r="E14" s="34" t="s">
        <v>47</v>
      </c>
    </row>
    <row r="15" spans="1:5" ht="13.2">
      <c r="A15" s="35" t="s">
        <v>52</v>
      </c>
      <c r="E15" s="36" t="s">
        <v>59</v>
      </c>
    </row>
    <row r="16" spans="1:5" ht="13.2">
      <c r="A16" t="s">
        <v>54</v>
      </c>
      <c r="E16" s="34" t="s">
        <v>55</v>
      </c>
    </row>
    <row r="17" spans="1:16" ht="13.2">
      <c r="A17" s="24" t="s">
        <v>45</v>
      </c>
      <c r="B17" s="28" t="s">
        <v>22</v>
      </c>
      <c r="C17" s="28" t="s">
        <v>60</v>
      </c>
      <c r="D17" s="24" t="s">
        <v>47</v>
      </c>
      <c r="E17" s="29" t="s">
        <v>61</v>
      </c>
      <c r="F17" s="30" t="s">
        <v>62</v>
      </c>
      <c r="G17" s="31">
        <v>1</v>
      </c>
      <c r="H17" s="32"/>
      <c r="I17" s="32">
        <f>ROUND(ROUND(H17,2)*ROUND(G17,3),2)</f>
        <v>0</v>
      </c>
      <c r="O17">
        <f>(I17*21)/100</f>
        <v>0</v>
      </c>
      <c r="P17" t="s">
        <v>23</v>
      </c>
    </row>
    <row r="18" spans="1:5" ht="13.2">
      <c r="A18" s="33" t="s">
        <v>50</v>
      </c>
      <c r="E18" s="34" t="s">
        <v>63</v>
      </c>
    </row>
    <row r="19" spans="1:5" ht="13.2">
      <c r="A19" s="35" t="s">
        <v>52</v>
      </c>
      <c r="E19" s="36" t="s">
        <v>53</v>
      </c>
    </row>
    <row r="20" spans="1:5" ht="13.2">
      <c r="A20" t="s">
        <v>54</v>
      </c>
      <c r="E20" s="34" t="s">
        <v>55</v>
      </c>
    </row>
    <row r="21" spans="1:16" ht="13.2">
      <c r="A21" s="24" t="s">
        <v>45</v>
      </c>
      <c r="B21" s="28" t="s">
        <v>33</v>
      </c>
      <c r="C21" s="28" t="s">
        <v>64</v>
      </c>
      <c r="D21" s="24" t="s">
        <v>47</v>
      </c>
      <c r="E21" s="29" t="s">
        <v>65</v>
      </c>
      <c r="F21" s="30" t="s">
        <v>62</v>
      </c>
      <c r="G21" s="31">
        <v>1</v>
      </c>
      <c r="H21" s="32"/>
      <c r="I21" s="32">
        <f>ROUND(ROUND(H21,2)*ROUND(G21,3),2)</f>
        <v>0</v>
      </c>
      <c r="O21">
        <f>(I21*21)/100</f>
        <v>0</v>
      </c>
      <c r="P21" t="s">
        <v>23</v>
      </c>
    </row>
    <row r="22" spans="1:5" ht="118.8">
      <c r="A22" s="33" t="s">
        <v>50</v>
      </c>
      <c r="E22" s="34" t="s">
        <v>66</v>
      </c>
    </row>
    <row r="23" spans="1:5" ht="13.2">
      <c r="A23" s="35" t="s">
        <v>52</v>
      </c>
      <c r="E23" s="36" t="s">
        <v>53</v>
      </c>
    </row>
    <row r="24" spans="1:5" ht="13.2">
      <c r="A24" t="s">
        <v>54</v>
      </c>
      <c r="E24" s="34" t="s">
        <v>55</v>
      </c>
    </row>
    <row r="25" spans="1:16" ht="13.2">
      <c r="A25" s="24" t="s">
        <v>45</v>
      </c>
      <c r="B25" s="28" t="s">
        <v>37</v>
      </c>
      <c r="C25" s="28" t="s">
        <v>67</v>
      </c>
      <c r="D25" s="24" t="s">
        <v>47</v>
      </c>
      <c r="E25" s="29" t="s">
        <v>68</v>
      </c>
      <c r="F25" s="30" t="s">
        <v>49</v>
      </c>
      <c r="G25" s="31">
        <v>1</v>
      </c>
      <c r="H25" s="32"/>
      <c r="I25" s="32">
        <f>ROUND(ROUND(H25,2)*ROUND(G25,3),2)</f>
        <v>0</v>
      </c>
      <c r="O25">
        <f>(I25*21)/100</f>
        <v>0</v>
      </c>
      <c r="P25" t="s">
        <v>23</v>
      </c>
    </row>
    <row r="26" spans="1:5" ht="26.4">
      <c r="A26" s="33" t="s">
        <v>50</v>
      </c>
      <c r="E26" s="34" t="s">
        <v>69</v>
      </c>
    </row>
    <row r="27" spans="1:5" ht="13.2">
      <c r="A27" s="35" t="s">
        <v>52</v>
      </c>
      <c r="E27" s="36" t="s">
        <v>53</v>
      </c>
    </row>
    <row r="28" spans="1:5" ht="26.4">
      <c r="A28" t="s">
        <v>54</v>
      </c>
      <c r="E28" s="34" t="s">
        <v>70</v>
      </c>
    </row>
    <row r="29" spans="1:16" ht="13.2">
      <c r="A29" s="24" t="s">
        <v>45</v>
      </c>
      <c r="B29" s="28" t="s">
        <v>71</v>
      </c>
      <c r="C29" s="28" t="s">
        <v>72</v>
      </c>
      <c r="D29" s="24" t="s">
        <v>47</v>
      </c>
      <c r="E29" s="29" t="s">
        <v>73</v>
      </c>
      <c r="F29" s="30" t="s">
        <v>49</v>
      </c>
      <c r="G29" s="31">
        <v>1</v>
      </c>
      <c r="H29" s="32"/>
      <c r="I29" s="32">
        <f>ROUND(ROUND(H29,2)*ROUND(G29,3),2)</f>
        <v>0</v>
      </c>
      <c r="O29">
        <f>(I29*21)/100</f>
        <v>0</v>
      </c>
      <c r="P29" t="s">
        <v>23</v>
      </c>
    </row>
    <row r="30" spans="1:5" ht="13.2">
      <c r="A30" s="33" t="s">
        <v>50</v>
      </c>
      <c r="E30" s="34" t="s">
        <v>74</v>
      </c>
    </row>
    <row r="31" spans="1:5" ht="13.2">
      <c r="A31" s="35" t="s">
        <v>52</v>
      </c>
      <c r="E31" s="36" t="s">
        <v>53</v>
      </c>
    </row>
    <row r="32" spans="1:5" ht="13.2">
      <c r="A32" t="s">
        <v>54</v>
      </c>
      <c r="E32" s="34" t="s">
        <v>75</v>
      </c>
    </row>
    <row r="33" spans="1:16" ht="13.2">
      <c r="A33" s="24" t="s">
        <v>45</v>
      </c>
      <c r="B33" s="28" t="s">
        <v>76</v>
      </c>
      <c r="C33" s="28" t="s">
        <v>77</v>
      </c>
      <c r="D33" s="24" t="s">
        <v>47</v>
      </c>
      <c r="E33" s="29" t="s">
        <v>78</v>
      </c>
      <c r="F33" s="30" t="s">
        <v>62</v>
      </c>
      <c r="G33" s="31">
        <v>1</v>
      </c>
      <c r="H33" s="32"/>
      <c r="I33" s="32">
        <f>ROUND(ROUND(H33,2)*ROUND(G33,3),2)</f>
        <v>0</v>
      </c>
      <c r="O33">
        <f>(I33*21)/100</f>
        <v>0</v>
      </c>
      <c r="P33" t="s">
        <v>23</v>
      </c>
    </row>
    <row r="34" spans="1:5" ht="13.2">
      <c r="A34" s="33" t="s">
        <v>50</v>
      </c>
      <c r="E34" s="34" t="s">
        <v>79</v>
      </c>
    </row>
    <row r="35" spans="1:5" ht="13.2">
      <c r="A35" s="35" t="s">
        <v>52</v>
      </c>
      <c r="E35" s="36" t="s">
        <v>53</v>
      </c>
    </row>
    <row r="36" spans="1:5" ht="13.2">
      <c r="A36" t="s">
        <v>54</v>
      </c>
      <c r="E36" s="34" t="s">
        <v>80</v>
      </c>
    </row>
    <row r="37" spans="1:16" ht="26.4">
      <c r="A37" s="24" t="s">
        <v>45</v>
      </c>
      <c r="B37" s="28" t="s">
        <v>81</v>
      </c>
      <c r="C37" s="28" t="s">
        <v>82</v>
      </c>
      <c r="D37" s="24" t="s">
        <v>47</v>
      </c>
      <c r="E37" s="29" t="s">
        <v>83</v>
      </c>
      <c r="F37" s="30" t="s">
        <v>84</v>
      </c>
      <c r="G37" s="31">
        <v>394.56</v>
      </c>
      <c r="H37" s="32"/>
      <c r="I37" s="32">
        <f>ROUND(ROUND(H37,2)*ROUND(G37,3),2)</f>
        <v>0</v>
      </c>
      <c r="O37">
        <f>(I37*21)/100</f>
        <v>0</v>
      </c>
      <c r="P37" t="s">
        <v>23</v>
      </c>
    </row>
    <row r="38" spans="1:5" ht="13.2">
      <c r="A38" s="33" t="s">
        <v>50</v>
      </c>
      <c r="E38" s="34" t="s">
        <v>85</v>
      </c>
    </row>
    <row r="39" spans="1:5" ht="13.2">
      <c r="A39" s="35" t="s">
        <v>52</v>
      </c>
      <c r="E39" s="36" t="s">
        <v>86</v>
      </c>
    </row>
    <row r="40" spans="1:5" ht="145.2">
      <c r="A40" t="s">
        <v>54</v>
      </c>
      <c r="E40" s="34" t="s">
        <v>87</v>
      </c>
    </row>
    <row r="41" spans="1:18" ht="12.75" customHeight="1">
      <c r="A41" s="12" t="s">
        <v>43</v>
      </c>
      <c r="B41" s="12"/>
      <c r="C41" s="37" t="s">
        <v>29</v>
      </c>
      <c r="D41" s="12"/>
      <c r="E41" s="26" t="s">
        <v>88</v>
      </c>
      <c r="F41" s="12"/>
      <c r="G41" s="12"/>
      <c r="H41" s="12"/>
      <c r="I41" s="38">
        <f>0+Q41</f>
        <v>0</v>
      </c>
      <c r="O41">
        <f>0+R41</f>
        <v>0</v>
      </c>
      <c r="Q41">
        <f>0+I42+I46+I50</f>
        <v>0</v>
      </c>
      <c r="R41">
        <f>0+O42+O46+O50</f>
        <v>0</v>
      </c>
    </row>
    <row r="42" spans="1:16" ht="13.2">
      <c r="A42" s="24" t="s">
        <v>45</v>
      </c>
      <c r="B42" s="28" t="s">
        <v>23</v>
      </c>
      <c r="C42" s="28" t="s">
        <v>89</v>
      </c>
      <c r="D42" s="24" t="s">
        <v>47</v>
      </c>
      <c r="E42" s="29" t="s">
        <v>90</v>
      </c>
      <c r="F42" s="30" t="s">
        <v>91</v>
      </c>
      <c r="G42" s="31">
        <v>219.2</v>
      </c>
      <c r="H42" s="32"/>
      <c r="I42" s="32">
        <f>ROUND(ROUND(H42,2)*ROUND(G42,3),2)</f>
        <v>0</v>
      </c>
      <c r="O42">
        <f>(I42*21)/100</f>
        <v>0</v>
      </c>
      <c r="P42" t="s">
        <v>23</v>
      </c>
    </row>
    <row r="43" spans="1:5" ht="13.2">
      <c r="A43" s="33" t="s">
        <v>50</v>
      </c>
      <c r="E43" s="34" t="s">
        <v>92</v>
      </c>
    </row>
    <row r="44" spans="1:5" ht="13.2">
      <c r="A44" s="35" t="s">
        <v>52</v>
      </c>
      <c r="E44" s="36" t="s">
        <v>93</v>
      </c>
    </row>
    <row r="45" spans="1:5" ht="382.8">
      <c r="A45" t="s">
        <v>54</v>
      </c>
      <c r="E45" s="34" t="s">
        <v>94</v>
      </c>
    </row>
    <row r="46" spans="1:16" ht="13.2">
      <c r="A46" s="24" t="s">
        <v>45</v>
      </c>
      <c r="B46" s="28" t="s">
        <v>33</v>
      </c>
      <c r="C46" s="28" t="s">
        <v>95</v>
      </c>
      <c r="D46" s="24" t="s">
        <v>47</v>
      </c>
      <c r="E46" s="29" t="s">
        <v>96</v>
      </c>
      <c r="F46" s="30" t="s">
        <v>91</v>
      </c>
      <c r="G46" s="31">
        <v>44</v>
      </c>
      <c r="H46" s="32"/>
      <c r="I46" s="32">
        <f>ROUND(ROUND(H46,2)*ROUND(G46,3),2)</f>
        <v>0</v>
      </c>
      <c r="O46">
        <f>(I46*21)/100</f>
        <v>0</v>
      </c>
      <c r="P46" t="s">
        <v>23</v>
      </c>
    </row>
    <row r="47" spans="1:5" ht="13.2">
      <c r="A47" s="33" t="s">
        <v>50</v>
      </c>
      <c r="E47" s="34" t="s">
        <v>97</v>
      </c>
    </row>
    <row r="48" spans="1:5" ht="13.2">
      <c r="A48" s="35" t="s">
        <v>52</v>
      </c>
      <c r="E48" s="36" t="s">
        <v>98</v>
      </c>
    </row>
    <row r="49" spans="1:5" ht="250.8">
      <c r="A49" t="s">
        <v>54</v>
      </c>
      <c r="E49" s="34" t="s">
        <v>99</v>
      </c>
    </row>
    <row r="50" spans="1:16" ht="13.2">
      <c r="A50" s="24" t="s">
        <v>45</v>
      </c>
      <c r="B50" s="28" t="s">
        <v>35</v>
      </c>
      <c r="C50" s="28" t="s">
        <v>100</v>
      </c>
      <c r="D50" s="24" t="s">
        <v>47</v>
      </c>
      <c r="E50" s="29" t="s">
        <v>101</v>
      </c>
      <c r="F50" s="30" t="s">
        <v>102</v>
      </c>
      <c r="G50" s="31">
        <v>548</v>
      </c>
      <c r="H50" s="32"/>
      <c r="I50" s="32">
        <f>ROUND(ROUND(H50,2)*ROUND(G50,3),2)</f>
        <v>0</v>
      </c>
      <c r="O50">
        <f>(I50*21)/100</f>
        <v>0</v>
      </c>
      <c r="P50" t="s">
        <v>23</v>
      </c>
    </row>
    <row r="51" spans="1:5" ht="26.4">
      <c r="A51" s="33" t="s">
        <v>50</v>
      </c>
      <c r="E51" s="34" t="s">
        <v>103</v>
      </c>
    </row>
    <row r="52" spans="1:5" ht="13.2">
      <c r="A52" s="35" t="s">
        <v>52</v>
      </c>
      <c r="E52" s="36" t="s">
        <v>104</v>
      </c>
    </row>
    <row r="53" spans="1:5" ht="26.4">
      <c r="A53" t="s">
        <v>54</v>
      </c>
      <c r="E53" s="34" t="s">
        <v>105</v>
      </c>
    </row>
    <row r="54" spans="1:18" ht="12.75" customHeight="1">
      <c r="A54" s="12" t="s">
        <v>43</v>
      </c>
      <c r="B54" s="12"/>
      <c r="C54" s="37" t="s">
        <v>35</v>
      </c>
      <c r="D54" s="12"/>
      <c r="E54" s="26" t="s">
        <v>106</v>
      </c>
      <c r="F54" s="12"/>
      <c r="G54" s="12"/>
      <c r="H54" s="12"/>
      <c r="I54" s="38">
        <f>0+Q54</f>
        <v>0</v>
      </c>
      <c r="O54">
        <f>0+R54</f>
        <v>0</v>
      </c>
      <c r="Q54">
        <f>0+I55+I59</f>
        <v>0</v>
      </c>
      <c r="R54">
        <f>0+O55+O59</f>
        <v>0</v>
      </c>
    </row>
    <row r="55" spans="1:16" ht="13.2">
      <c r="A55" s="24" t="s">
        <v>45</v>
      </c>
      <c r="B55" s="28" t="s">
        <v>107</v>
      </c>
      <c r="C55" s="28" t="s">
        <v>108</v>
      </c>
      <c r="D55" s="24" t="s">
        <v>47</v>
      </c>
      <c r="E55" s="29" t="s">
        <v>109</v>
      </c>
      <c r="F55" s="30" t="s">
        <v>91</v>
      </c>
      <c r="G55" s="31">
        <v>109.6</v>
      </c>
      <c r="H55" s="32"/>
      <c r="I55" s="32">
        <f>ROUND(ROUND(H55,2)*ROUND(G55,3),2)</f>
        <v>0</v>
      </c>
      <c r="O55">
        <f>(I55*21)/100</f>
        <v>0</v>
      </c>
      <c r="P55" t="s">
        <v>23</v>
      </c>
    </row>
    <row r="56" spans="1:5" ht="13.2">
      <c r="A56" s="33" t="s">
        <v>50</v>
      </c>
      <c r="E56" s="34" t="s">
        <v>110</v>
      </c>
    </row>
    <row r="57" spans="1:5" ht="13.2">
      <c r="A57" s="35" t="s">
        <v>52</v>
      </c>
      <c r="E57" s="36" t="s">
        <v>111</v>
      </c>
    </row>
    <row r="58" spans="1:5" ht="52.8">
      <c r="A58" t="s">
        <v>54</v>
      </c>
      <c r="E58" s="34" t="s">
        <v>112</v>
      </c>
    </row>
    <row r="59" spans="1:16" ht="13.2">
      <c r="A59" s="24" t="s">
        <v>45</v>
      </c>
      <c r="B59" s="28" t="s">
        <v>113</v>
      </c>
      <c r="C59" s="28" t="s">
        <v>114</v>
      </c>
      <c r="D59" s="24" t="s">
        <v>47</v>
      </c>
      <c r="E59" s="29" t="s">
        <v>115</v>
      </c>
      <c r="F59" s="30" t="s">
        <v>91</v>
      </c>
      <c r="G59" s="31">
        <v>109.6</v>
      </c>
      <c r="H59" s="32"/>
      <c r="I59" s="32">
        <f>ROUND(ROUND(H59,2)*ROUND(G59,3),2)</f>
        <v>0</v>
      </c>
      <c r="O59">
        <f>(I59*21)/100</f>
        <v>0</v>
      </c>
      <c r="P59" t="s">
        <v>23</v>
      </c>
    </row>
    <row r="60" spans="1:5" ht="13.2">
      <c r="A60" s="33" t="s">
        <v>50</v>
      </c>
      <c r="E60" s="34" t="s">
        <v>116</v>
      </c>
    </row>
    <row r="61" spans="1:5" ht="13.2">
      <c r="A61" s="35" t="s">
        <v>52</v>
      </c>
      <c r="E61" s="36" t="s">
        <v>111</v>
      </c>
    </row>
    <row r="62" spans="1:5" ht="52.8">
      <c r="A62" t="s">
        <v>54</v>
      </c>
      <c r="E62" s="34" t="s">
        <v>112</v>
      </c>
    </row>
    <row r="63" spans="1:18" ht="12.75" customHeight="1">
      <c r="A63" s="12" t="s">
        <v>43</v>
      </c>
      <c r="B63" s="12"/>
      <c r="C63" s="37" t="s">
        <v>40</v>
      </c>
      <c r="D63" s="12"/>
      <c r="E63" s="26" t="s">
        <v>117</v>
      </c>
      <c r="F63" s="12"/>
      <c r="G63" s="12"/>
      <c r="H63" s="12"/>
      <c r="I63" s="38">
        <f>0+Q63</f>
        <v>0</v>
      </c>
      <c r="O63">
        <f>0+R63</f>
        <v>0</v>
      </c>
      <c r="Q63">
        <f>0+I64</f>
        <v>0</v>
      </c>
      <c r="R63">
        <f>0+O64</f>
        <v>0</v>
      </c>
    </row>
    <row r="64" spans="1:16" ht="13.2">
      <c r="A64" s="24" t="s">
        <v>45</v>
      </c>
      <c r="B64" s="28" t="s">
        <v>118</v>
      </c>
      <c r="C64" s="28" t="s">
        <v>119</v>
      </c>
      <c r="D64" s="24" t="s">
        <v>47</v>
      </c>
      <c r="E64" s="29" t="s">
        <v>120</v>
      </c>
      <c r="F64" s="30" t="s">
        <v>102</v>
      </c>
      <c r="G64" s="31">
        <v>64.8</v>
      </c>
      <c r="H64" s="32"/>
      <c r="I64" s="32">
        <f>ROUND(ROUND(H64,2)*ROUND(G64,3),2)</f>
        <v>0</v>
      </c>
      <c r="O64">
        <f>(I64*21)/100</f>
        <v>0</v>
      </c>
      <c r="P64" t="s">
        <v>23</v>
      </c>
    </row>
    <row r="65" spans="1:5" ht="13.2">
      <c r="A65" s="33" t="s">
        <v>50</v>
      </c>
      <c r="E65" s="34" t="s">
        <v>121</v>
      </c>
    </row>
    <row r="66" spans="1:5" ht="13.2">
      <c r="A66" s="35" t="s">
        <v>52</v>
      </c>
      <c r="E66" s="36" t="s">
        <v>122</v>
      </c>
    </row>
    <row r="67" spans="1:5" ht="105.6">
      <c r="A67" t="s">
        <v>54</v>
      </c>
      <c r="E67" s="34" t="s">
        <v>123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kucerova.jana</dc:creator>
  <cp:keywords/>
  <dc:description/>
  <cp:lastModifiedBy>Jana Kučerová</cp:lastModifiedBy>
  <dcterms:created xsi:type="dcterms:W3CDTF">2023-12-27T14:19:19Z</dcterms:created>
  <dcterms:modified xsi:type="dcterms:W3CDTF">2023-12-27T14:19:19Z</dcterms:modified>
  <cp:category/>
  <cp:version/>
  <cp:contentType/>
  <cp:contentStatus/>
</cp:coreProperties>
</file>