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0"/>
  </bookViews>
  <sheets>
    <sheet name="Rekapitulace" sheetId="1" r:id="rId1"/>
    <sheet name="02" sheetId="2" r:id="rId2"/>
  </sheets>
  <definedNames/>
  <calcPr calcId="162913" calcMode="manual"/>
</workbook>
</file>

<file path=xl/sharedStrings.xml><?xml version="1.0" encoding="utf-8"?>
<sst xmlns="http://schemas.openxmlformats.org/spreadsheetml/2006/main" count="288" uniqueCount="144">
  <si>
    <t>Firma: Firma</t>
  </si>
  <si>
    <t>Rekapitulace ceny</t>
  </si>
  <si>
    <t>Stavba: 20221204 - Povodňové škody 2021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</si>
  <si>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</si>
  <si>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</si>
  <si>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</si>
  <si>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</si>
  <si>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</si>
  <si>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</si>
  <si>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</si>
  <si>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</si>
  <si>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</si>
  <si>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</si>
  <si>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</si>
  <si>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</si>
  <si>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20221204</t>
  </si>
  <si>
    <t>Povodňové škody 2021</t>
  </si>
  <si>
    <t>O</t>
  </si>
  <si>
    <t>Rozpočet:</t>
  </si>
  <si>
    <t>0,00</t>
  </si>
  <si>
    <t>15,00</t>
  </si>
  <si>
    <t>21,00</t>
  </si>
  <si>
    <t>3</t>
  </si>
  <si>
    <t>2</t>
  </si>
  <si>
    <t>02</t>
  </si>
  <si>
    <t>ul. Wolkerova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</si>
  <si>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</si>
  <si>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</si>
  <si>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</si>
  <si>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</si>
  <si>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</si>
  <si>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</si>
  <si>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</si>
  <si>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</si>
  <si>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</si>
  <si>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</si>
  <si>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</si>
  <si>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</si>
  <si>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</si>
  <si>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</si>
  <si>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</si>
  <si>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</si>
  <si>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</si>
  <si>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</si>
  <si>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</si>
  <si>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</si>
  <si>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02910</t>
  </si>
  <si>
    <t/>
  </si>
  <si>
    <t>OSTATNÍ POŽADAVKY - ZEMĚMĚŘIČSKÁ MĚŘENÍ</t>
  </si>
  <si>
    <t>KČ</t>
  </si>
  <si>
    <t>PP</t>
  </si>
  <si>
    <t>geodetické práce, vytyčení stavby</t>
  </si>
  <si>
    <t>VV</t>
  </si>
  <si>
    <t>1=1,000 [A]</t>
  </si>
  <si>
    <t>TS</t>
  </si>
  <si>
    <t>zahrnuje veškeré náklady spojené s objednatelem požadovanými pracemi</t>
  </si>
  <si>
    <t>02911</t>
  </si>
  <si>
    <t>OSTATNÍ POŽADAVKY - GEODETICKÉ ZAMĚŘENÍ</t>
  </si>
  <si>
    <t>HM</t>
  </si>
  <si>
    <t>zaměření po dokončení stavby</t>
  </si>
  <si>
    <t>02943</t>
  </si>
  <si>
    <t>OSTATNÍ POŽADAVKY - VYPRACOVÁNÍ RDS</t>
  </si>
  <si>
    <t>KPL</t>
  </si>
  <si>
    <t>vypracování realizační rokumentace stavby</t>
  </si>
  <si>
    <t>02944</t>
  </si>
  <si>
    <t>OSTAT POŽADAVKY - DOKUMENTACE SKUTEČ PROVEDENÍ V DIGIT FORMĚ</t>
  </si>
  <si>
    <t>Bude obsahovat zejména čitelný Koordinační situační výkres a charakteristické příčné řezy se zákresem původního stavu před realizací stavby, zákres projektovaného návrhu a zákres realizované stavby. V koordinační situaci budou též hranice stavbou dotčených a sousedních pozemků včetně jejich čísel. 
Z výkresů bude patrný soulad a případné odchylky realizovaného díla od PD. Realizovaná stavba bude přiměřeně okótována tak, aby bylo možné z výkresů provést kontrolu výměr skutečně provedených prací a soulad realizované stavby s vyhláškou 398/2009. Další přílohou bude zákres stavby do katastrální mapy. Dokumentace bude předána v počtu 3 ks tisk a 3 ks CD/DVD.</t>
  </si>
  <si>
    <t>03100</t>
  </si>
  <si>
    <t>ZAŘÍZENÍ STAVENIŠTĚ - ZŘÍZENÍ, PROVOZ, DEMONTÁŽ</t>
  </si>
  <si>
    <t>kompletní zázemí stavby včetně oplocení, stavebních buněk, oplocení, mobilního WC, přechodné dopravní značení, výstražného značení a všech souvisejících prací</t>
  </si>
  <si>
    <t>zahrnuje objednatelem povolené náklady na pořízení (event. pronájem), provozování, udržování a likvidaci zhotovitelova zařízení</t>
  </si>
  <si>
    <t>7</t>
  </si>
  <si>
    <t>03720</t>
  </si>
  <si>
    <t>POMOC PRÁCE ZAJIŠŤ NEBO ZŘÍZ REGULACI A OCHRANU DOPRAVY</t>
  </si>
  <si>
    <t>Stanovení DIO - určí dodavatel stavby dle svého harmonogramu prací</t>
  </si>
  <si>
    <t>zahrnuje objednatelem povolené náklady na požadovaná zařízení zhotovitele</t>
  </si>
  <si>
    <t>31</t>
  </si>
  <si>
    <t>02730</t>
  </si>
  <si>
    <t>POMOC PRÁCE ZŘÍZ NEBO ZAJIŠŤ OCHRANU INŽENÝRSKÝCH SÍTÍ</t>
  </si>
  <si>
    <t>vytyčení a ochrana sítí</t>
  </si>
  <si>
    <t>zahrnuje veškeré náklady spojené s objednatelem požadovanými zařízeními</t>
  </si>
  <si>
    <t>34</t>
  </si>
  <si>
    <t>015130</t>
  </si>
  <si>
    <t>POPLATKY ZA LIKVIDACŮ ODPADŮ NEKONTAMINOVANÝCH - 17 03 02 VYBOURANÝ ASFALTOVÝ BETON BEZ DEHTU</t>
  </si>
  <si>
    <t>T</t>
  </si>
  <si>
    <t>recyklace odfrézovaného krytu - položka 113725</t>
  </si>
  <si>
    <t>267,900*1,4=375,060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</si>
  <si>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</si>
  <si>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Zemní práce</t>
  </si>
  <si>
    <t>173103</t>
  </si>
  <si>
    <t>ZEMNÍ KRAJNICE A DOSYPÁVKY SE ZHUT DO 100% PS</t>
  </si>
  <si>
    <t>M3</t>
  </si>
  <si>
    <t>dosypávky podél vnějších betonových obrub ze zeminy vhodné k násypu</t>
  </si>
  <si>
    <t>(1020*2)*0,2=408,000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</si>
  <si>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</si>
  <si>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23</t>
  </si>
  <si>
    <t>113725</t>
  </si>
  <si>
    <t>FRÉZOVÁNÍ ZPEVNĚNÝCH PLOCH ASFALTOVÝCH, ODVOZ DO 8KM</t>
  </si>
  <si>
    <t>frézování krytu do tl. 50 mm</t>
  </si>
  <si>
    <t>(1984+3374)*0,05=267,900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</si>
  <si>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</si>
  <si>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Svislé konstrukce</t>
  </si>
  <si>
    <t>26</t>
  </si>
  <si>
    <t>35517</t>
  </si>
  <si>
    <t>STOKOVÉ ŽLABY Z DÍLCŮ KOVOVÝCH</t>
  </si>
  <si>
    <t>ocelové svodnice dl. 5 m - 3 ks, cena včetně osazení, lože a všech souvisejících prací, 15 kg/bm</t>
  </si>
  <si>
    <t>15*5*3*0,001=0,225 [A]</t>
  </si>
  <si>
    <t>- dodání dílce požadovaného tvaru a vlastností, jeho skladování, doprava a osazení do definitivní polohy, včetně komplexní technologie výroby a montáže dílců, ošetření a ochrana dílců,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dílci (úprava pohledových ploch, příp. rubových ploch, osazení měřících zařízení, zkoušení a měření dílců a pod.).</t>
  </si>
  <si>
    <t>Komunikace</t>
  </si>
  <si>
    <t>572213</t>
  </si>
  <si>
    <t>SPOJOVACÍ POSTŘIK Z EMULZE DO 0,5KG/M2</t>
  </si>
  <si>
    <t>M2</t>
  </si>
  <si>
    <t>spojovací postřik PS-E 0,20-0,30 kg/m2 mezi ACO 11+, ACL 16+,  ACP 16+</t>
  </si>
  <si>
    <t>vozovka: (1984+3374)*1,03=5 518,740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</si>
  <si>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</si>
  <si>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11</t>
  </si>
  <si>
    <t>574A03</t>
  </si>
  <si>
    <t>ASFALTOVÝ BETON PRO OBRUSNÉ VRSTVY ACO 11</t>
  </si>
  <si>
    <t>Nový povrch vozovky v tl. 50 mm</t>
  </si>
  <si>
    <t>vozovka: (1984+3374)*0,05*1,03=275,937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</si>
  <si>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</si>
  <si>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24</t>
  </si>
  <si>
    <t>572133</t>
  </si>
  <si>
    <t>INFILTRAČNÍ POSTŘIK Z EMULZE DO 1,5KG/M2</t>
  </si>
  <si>
    <t>infiltrační postřik PI-E 0,60-1,30 kg/m3 mezi vrstvu ACP16+ a původní podklad - dvouvrstvý kryt</t>
  </si>
  <si>
    <t>vozovka: (3374)*1,05=3 542,700 [A]</t>
  </si>
  <si>
    <t>25</t>
  </si>
  <si>
    <t>574E06</t>
  </si>
  <si>
    <t>ASFALTOVÝ BETON PRO PODKLADNÍ VRSTVY ACP 16+, 16S</t>
  </si>
  <si>
    <t>podkladní vrstva souvrství v tl. 70 mm</t>
  </si>
  <si>
    <t>vozovka: (3374)*0,07*1,05=247,989 [A]</t>
  </si>
  <si>
    <t>8</t>
  </si>
  <si>
    <t>Potrubí</t>
  </si>
  <si>
    <t>35</t>
  </si>
  <si>
    <t>89923</t>
  </si>
  <si>
    <t>VÝŠKOVÁ ÚPRAVA KRYCÍCH HRNCŮ</t>
  </si>
  <si>
    <t>KUS</t>
  </si>
  <si>
    <t>18=18,000 [A]</t>
  </si>
  <si>
    <t>- položka výškové úpravy zahrnuje všechny nutné práce a materiály pro zvýšení nebo snížení zařízení (včetně nutné úpravy stávajícího povrchu vozovky nebo chodníku).</t>
  </si>
  <si>
    <t>36</t>
  </si>
  <si>
    <t>89922</t>
  </si>
  <si>
    <t>VÝŠKOVÁ ÚPRAVA MŘÍŽÍ</t>
  </si>
  <si>
    <t>mříže kanalizačních vpustí</t>
  </si>
  <si>
    <t>5=5,000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</si>
</sst>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SUM(C10:C10)</f>
        <v>0</v>
      </c>
      <c r="D6" s="8"/>
      <c r="E6" s="8"/>
    </row>
    <row r="7" spans="1:5" ht="12.75" customHeight="1">
      <c r="A7" s="8"/>
      <c r="B7" s="10" t="s">
        <v>5</v>
      </c>
      <c r="C7" s="13">
        <f>SUM(E10:E10)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'02'!I3</f>
        <v>0</v>
      </c>
      <c r="D10" s="23">
        <f>'02'!O2</f>
        <v>0</v>
      </c>
      <c r="E10" s="23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0+O8+O41+O50+O55+O72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9">
        <f>0+I8+I41+I50+I55+I72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2.75">
      <c r="A10" s="33" t="s">
        <v>50</v>
      </c>
      <c r="E10" s="34" t="s">
        <v>51</v>
      </c>
    </row>
    <row r="11" spans="1:5" ht="12.75">
      <c r="A11" s="35" t="s">
        <v>52</v>
      </c>
      <c r="E11" s="36" t="s">
        <v>53</v>
      </c>
    </row>
    <row r="12" spans="1:5" ht="12.75">
      <c r="A12" t="s">
        <v>54</v>
      </c>
      <c r="E12" s="34" t="s">
        <v>55</v>
      </c>
    </row>
    <row r="13" spans="1:16" ht="12.75">
      <c r="A13" s="24" t="s">
        <v>45</v>
      </c>
      <c r="B13" s="28" t="s">
        <v>23</v>
      </c>
      <c r="C13" s="28" t="s">
        <v>56</v>
      </c>
      <c r="D13" s="24" t="s">
        <v>47</v>
      </c>
      <c r="E13" s="29" t="s">
        <v>57</v>
      </c>
      <c r="F13" s="30" t="s">
        <v>58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59</v>
      </c>
    </row>
    <row r="15" spans="1:5" ht="12.75">
      <c r="A15" s="35" t="s">
        <v>52</v>
      </c>
      <c r="E15" s="36" t="s">
        <v>53</v>
      </c>
    </row>
    <row r="16" spans="1:5" ht="12.75">
      <c r="A16" t="s">
        <v>54</v>
      </c>
      <c r="E16" s="34" t="s">
        <v>55</v>
      </c>
    </row>
    <row r="17" spans="1:16" ht="12.75">
      <c r="A17" s="24" t="s">
        <v>45</v>
      </c>
      <c r="B17" s="28" t="s">
        <v>22</v>
      </c>
      <c r="C17" s="28" t="s">
        <v>60</v>
      </c>
      <c r="D17" s="24" t="s">
        <v>47</v>
      </c>
      <c r="E17" s="29" t="s">
        <v>61</v>
      </c>
      <c r="F17" s="30" t="s">
        <v>62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3" t="s">
        <v>50</v>
      </c>
      <c r="E18" s="34" t="s">
        <v>63</v>
      </c>
    </row>
    <row r="19" spans="1:5" ht="12.75">
      <c r="A19" s="35" t="s">
        <v>52</v>
      </c>
      <c r="E19" s="36" t="s">
        <v>53</v>
      </c>
    </row>
    <row r="20" spans="1:5" ht="12.75">
      <c r="A20" t="s">
        <v>54</v>
      </c>
      <c r="E20" s="34" t="s">
        <v>55</v>
      </c>
    </row>
    <row r="21" spans="1:16" ht="12.75">
      <c r="A21" s="24" t="s">
        <v>45</v>
      </c>
      <c r="B21" s="28" t="s">
        <v>33</v>
      </c>
      <c r="C21" s="28" t="s">
        <v>64</v>
      </c>
      <c r="D21" s="24" t="s">
        <v>47</v>
      </c>
      <c r="E21" s="29" t="s">
        <v>65</v>
      </c>
      <c r="F21" s="30" t="s">
        <v>62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14.75">
      <c r="A22" s="33" t="s">
        <v>50</v>
      </c>
      <c r="E22" s="34" t="s">
        <v>66</v>
      </c>
    </row>
    <row r="23" spans="1:5" ht="12.75">
      <c r="A23" s="35" t="s">
        <v>52</v>
      </c>
      <c r="E23" s="36" t="s">
        <v>53</v>
      </c>
    </row>
    <row r="24" spans="1:5" ht="12.75">
      <c r="A24" t="s">
        <v>54</v>
      </c>
      <c r="E24" s="34" t="s">
        <v>55</v>
      </c>
    </row>
    <row r="25" spans="1:16" ht="12.75">
      <c r="A25" s="24" t="s">
        <v>45</v>
      </c>
      <c r="B25" s="28" t="s">
        <v>37</v>
      </c>
      <c r="C25" s="28" t="s">
        <v>67</v>
      </c>
      <c r="D25" s="24" t="s">
        <v>47</v>
      </c>
      <c r="E25" s="29" t="s">
        <v>68</v>
      </c>
      <c r="F25" s="30" t="s">
        <v>49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25.5">
      <c r="A26" s="33" t="s">
        <v>50</v>
      </c>
      <c r="E26" s="34" t="s">
        <v>69</v>
      </c>
    </row>
    <row r="27" spans="1:5" ht="12.75">
      <c r="A27" s="35" t="s">
        <v>52</v>
      </c>
      <c r="E27" s="36" t="s">
        <v>53</v>
      </c>
    </row>
    <row r="28" spans="1:5" ht="25.5">
      <c r="A28" t="s">
        <v>54</v>
      </c>
      <c r="E28" s="34" t="s">
        <v>70</v>
      </c>
    </row>
    <row r="29" spans="1:16" ht="12.75">
      <c r="A29" s="24" t="s">
        <v>45</v>
      </c>
      <c r="B29" s="28" t="s">
        <v>71</v>
      </c>
      <c r="C29" s="28" t="s">
        <v>72</v>
      </c>
      <c r="D29" s="24" t="s">
        <v>47</v>
      </c>
      <c r="E29" s="29" t="s">
        <v>73</v>
      </c>
      <c r="F29" s="30" t="s">
        <v>49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3" t="s">
        <v>50</v>
      </c>
      <c r="E30" s="34" t="s">
        <v>74</v>
      </c>
    </row>
    <row r="31" spans="1:5" ht="12.75">
      <c r="A31" s="35" t="s">
        <v>52</v>
      </c>
      <c r="E31" s="36" t="s">
        <v>53</v>
      </c>
    </row>
    <row r="32" spans="1:5" ht="12.75">
      <c r="A32" t="s">
        <v>54</v>
      </c>
      <c r="E32" s="34" t="s">
        <v>75</v>
      </c>
    </row>
    <row r="33" spans="1:16" ht="12.75">
      <c r="A33" s="24" t="s">
        <v>45</v>
      </c>
      <c r="B33" s="28" t="s">
        <v>76</v>
      </c>
      <c r="C33" s="28" t="s">
        <v>77</v>
      </c>
      <c r="D33" s="24" t="s">
        <v>47</v>
      </c>
      <c r="E33" s="29" t="s">
        <v>78</v>
      </c>
      <c r="F33" s="30" t="s">
        <v>62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3" t="s">
        <v>50</v>
      </c>
      <c r="E34" s="34" t="s">
        <v>79</v>
      </c>
    </row>
    <row r="35" spans="1:5" ht="12.75">
      <c r="A35" s="35" t="s">
        <v>52</v>
      </c>
      <c r="E35" s="36" t="s">
        <v>53</v>
      </c>
    </row>
    <row r="36" spans="1:5" ht="12.75">
      <c r="A36" t="s">
        <v>54</v>
      </c>
      <c r="E36" s="34" t="s">
        <v>80</v>
      </c>
    </row>
    <row r="37" spans="1:16" ht="25.5">
      <c r="A37" s="24" t="s">
        <v>45</v>
      </c>
      <c r="B37" s="28" t="s">
        <v>81</v>
      </c>
      <c r="C37" s="28" t="s">
        <v>82</v>
      </c>
      <c r="D37" s="24" t="s">
        <v>47</v>
      </c>
      <c r="E37" s="29" t="s">
        <v>83</v>
      </c>
      <c r="F37" s="30" t="s">
        <v>84</v>
      </c>
      <c r="G37" s="31">
        <v>375.06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3" t="s">
        <v>50</v>
      </c>
      <c r="E38" s="34" t="s">
        <v>85</v>
      </c>
    </row>
    <row r="39" spans="1:5" ht="12.75">
      <c r="A39" s="35" t="s">
        <v>52</v>
      </c>
      <c r="E39" s="36" t="s">
        <v>86</v>
      </c>
    </row>
    <row r="40" spans="1:5" ht="140.25">
      <c r="A40" t="s">
        <v>54</v>
      </c>
      <c r="E40" s="34" t="s">
        <v>87</v>
      </c>
    </row>
    <row r="41" spans="1:18" ht="12.75" customHeight="1">
      <c r="A41" s="12" t="s">
        <v>43</v>
      </c>
      <c r="B41" s="12"/>
      <c r="C41" s="37" t="s">
        <v>29</v>
      </c>
      <c r="D41" s="12"/>
      <c r="E41" s="26" t="s">
        <v>88</v>
      </c>
      <c r="F41" s="12"/>
      <c r="G41" s="12"/>
      <c r="H41" s="12"/>
      <c r="I41" s="38">
        <f>0+Q41</f>
        <v>0</v>
      </c>
      <c r="O41">
        <f>0+R41</f>
        <v>0</v>
      </c>
      <c r="Q41">
        <f>0+I42+I46</f>
        <v>0</v>
      </c>
      <c r="R41">
        <f>0+O42+O46</f>
        <v>0</v>
      </c>
    </row>
    <row r="42" spans="1:16" ht="12.75">
      <c r="A42" s="24" t="s">
        <v>45</v>
      </c>
      <c r="B42" s="28" t="s">
        <v>33</v>
      </c>
      <c r="C42" s="28" t="s">
        <v>89</v>
      </c>
      <c r="D42" s="24" t="s">
        <v>47</v>
      </c>
      <c r="E42" s="29" t="s">
        <v>90</v>
      </c>
      <c r="F42" s="30" t="s">
        <v>91</v>
      </c>
      <c r="G42" s="31">
        <v>408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12.75">
      <c r="A43" s="33" t="s">
        <v>50</v>
      </c>
      <c r="E43" s="34" t="s">
        <v>92</v>
      </c>
    </row>
    <row r="44" spans="1:5" ht="12.75">
      <c r="A44" s="35" t="s">
        <v>52</v>
      </c>
      <c r="E44" s="36" t="s">
        <v>93</v>
      </c>
    </row>
    <row r="45" spans="1:5" ht="242.25">
      <c r="A45" t="s">
        <v>54</v>
      </c>
      <c r="E45" s="34" t="s">
        <v>94</v>
      </c>
    </row>
    <row r="46" spans="1:16" ht="12.75">
      <c r="A46" s="24" t="s">
        <v>45</v>
      </c>
      <c r="B46" s="28" t="s">
        <v>95</v>
      </c>
      <c r="C46" s="28" t="s">
        <v>96</v>
      </c>
      <c r="D46" s="24" t="s">
        <v>47</v>
      </c>
      <c r="E46" s="29" t="s">
        <v>97</v>
      </c>
      <c r="F46" s="30" t="s">
        <v>91</v>
      </c>
      <c r="G46" s="31">
        <v>267.9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12.75">
      <c r="A47" s="33" t="s">
        <v>50</v>
      </c>
      <c r="E47" s="34" t="s">
        <v>98</v>
      </c>
    </row>
    <row r="48" spans="1:5" ht="12.75">
      <c r="A48" s="35" t="s">
        <v>52</v>
      </c>
      <c r="E48" s="36" t="s">
        <v>99</v>
      </c>
    </row>
    <row r="49" spans="1:5" ht="63.75">
      <c r="A49" t="s">
        <v>54</v>
      </c>
      <c r="E49" s="34" t="s">
        <v>100</v>
      </c>
    </row>
    <row r="50" spans="1:18" ht="12.75" customHeight="1">
      <c r="A50" s="12" t="s">
        <v>43</v>
      </c>
      <c r="B50" s="12"/>
      <c r="C50" s="37" t="s">
        <v>22</v>
      </c>
      <c r="D50" s="12"/>
      <c r="E50" s="26" t="s">
        <v>101</v>
      </c>
      <c r="F50" s="12"/>
      <c r="G50" s="12"/>
      <c r="H50" s="12"/>
      <c r="I50" s="38">
        <f>0+Q50</f>
        <v>0</v>
      </c>
      <c r="O50">
        <f>0+R50</f>
        <v>0</v>
      </c>
      <c r="Q50">
        <f>0+I51</f>
        <v>0</v>
      </c>
      <c r="R50">
        <f>0+O51</f>
        <v>0</v>
      </c>
    </row>
    <row r="51" spans="1:16" ht="12.75">
      <c r="A51" s="24" t="s">
        <v>45</v>
      </c>
      <c r="B51" s="28" t="s">
        <v>102</v>
      </c>
      <c r="C51" s="28" t="s">
        <v>103</v>
      </c>
      <c r="D51" s="24" t="s">
        <v>47</v>
      </c>
      <c r="E51" s="29" t="s">
        <v>104</v>
      </c>
      <c r="F51" s="30" t="s">
        <v>84</v>
      </c>
      <c r="G51" s="31">
        <v>0.225</v>
      </c>
      <c r="H51" s="32">
        <v>0</v>
      </c>
      <c r="I51" s="32">
        <f>ROUND(ROUND(H51,2)*ROUND(G51,3),2)</f>
        <v>0</v>
      </c>
      <c r="O51">
        <f>(I51*21)/100</f>
        <v>0</v>
      </c>
      <c r="P51" t="s">
        <v>23</v>
      </c>
    </row>
    <row r="52" spans="1:5" ht="25.5">
      <c r="A52" s="33" t="s">
        <v>50</v>
      </c>
      <c r="E52" s="34" t="s">
        <v>105</v>
      </c>
    </row>
    <row r="53" spans="1:5" ht="12.75">
      <c r="A53" s="35" t="s">
        <v>52</v>
      </c>
      <c r="E53" s="36" t="s">
        <v>106</v>
      </c>
    </row>
    <row r="54" spans="1:5" ht="204">
      <c r="A54" t="s">
        <v>54</v>
      </c>
      <c r="E54" s="34" t="s">
        <v>107</v>
      </c>
    </row>
    <row r="55" spans="1:18" ht="12.75" customHeight="1">
      <c r="A55" s="12" t="s">
        <v>43</v>
      </c>
      <c r="B55" s="12"/>
      <c r="C55" s="37" t="s">
        <v>35</v>
      </c>
      <c r="D55" s="12"/>
      <c r="E55" s="26" t="s">
        <v>108</v>
      </c>
      <c r="F55" s="12"/>
      <c r="G55" s="12"/>
      <c r="H55" s="12"/>
      <c r="I55" s="38">
        <f>0+Q55</f>
        <v>0</v>
      </c>
      <c r="O55">
        <f>0+R55</f>
        <v>0</v>
      </c>
      <c r="Q55">
        <f>0+I56+I60+I64+I68</f>
        <v>0</v>
      </c>
      <c r="R55">
        <f>0+O56+O60+O64+O68</f>
        <v>0</v>
      </c>
    </row>
    <row r="56" spans="1:16" ht="12.75">
      <c r="A56" s="24" t="s">
        <v>45</v>
      </c>
      <c r="B56" s="28" t="s">
        <v>42</v>
      </c>
      <c r="C56" s="28" t="s">
        <v>109</v>
      </c>
      <c r="D56" s="24" t="s">
        <v>47</v>
      </c>
      <c r="E56" s="29" t="s">
        <v>110</v>
      </c>
      <c r="F56" s="30" t="s">
        <v>111</v>
      </c>
      <c r="G56" s="31">
        <v>5518.74</v>
      </c>
      <c r="H56" s="32">
        <v>0</v>
      </c>
      <c r="I56" s="32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3" t="s">
        <v>50</v>
      </c>
      <c r="E57" s="34" t="s">
        <v>112</v>
      </c>
    </row>
    <row r="58" spans="1:5" ht="12.75">
      <c r="A58" s="35" t="s">
        <v>52</v>
      </c>
      <c r="E58" s="36" t="s">
        <v>113</v>
      </c>
    </row>
    <row r="59" spans="1:5" ht="51">
      <c r="A59" t="s">
        <v>54</v>
      </c>
      <c r="E59" s="34" t="s">
        <v>114</v>
      </c>
    </row>
    <row r="60" spans="1:16" ht="12.75">
      <c r="A60" s="24" t="s">
        <v>45</v>
      </c>
      <c r="B60" s="28" t="s">
        <v>115</v>
      </c>
      <c r="C60" s="28" t="s">
        <v>116</v>
      </c>
      <c r="D60" s="24" t="s">
        <v>47</v>
      </c>
      <c r="E60" s="29" t="s">
        <v>117</v>
      </c>
      <c r="F60" s="30" t="s">
        <v>91</v>
      </c>
      <c r="G60" s="31">
        <v>275.937</v>
      </c>
      <c r="H60" s="32">
        <v>0</v>
      </c>
      <c r="I60" s="32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3" t="s">
        <v>50</v>
      </c>
      <c r="E61" s="34" t="s">
        <v>118</v>
      </c>
    </row>
    <row r="62" spans="1:5" ht="12.75">
      <c r="A62" s="35" t="s">
        <v>52</v>
      </c>
      <c r="E62" s="36" t="s">
        <v>119</v>
      </c>
    </row>
    <row r="63" spans="1:5" ht="140.25">
      <c r="A63" t="s">
        <v>54</v>
      </c>
      <c r="E63" s="34" t="s">
        <v>120</v>
      </c>
    </row>
    <row r="64" spans="1:16" ht="12.75">
      <c r="A64" s="24" t="s">
        <v>45</v>
      </c>
      <c r="B64" s="28" t="s">
        <v>121</v>
      </c>
      <c r="C64" s="28" t="s">
        <v>122</v>
      </c>
      <c r="D64" s="24" t="s">
        <v>47</v>
      </c>
      <c r="E64" s="29" t="s">
        <v>123</v>
      </c>
      <c r="F64" s="30" t="s">
        <v>111</v>
      </c>
      <c r="G64" s="31">
        <v>3542.7</v>
      </c>
      <c r="H64" s="32">
        <v>0</v>
      </c>
      <c r="I64" s="32">
        <f>ROUND(ROUND(H64,2)*ROUND(G64,3),2)</f>
        <v>0</v>
      </c>
      <c r="O64">
        <f>(I64*21)/100</f>
        <v>0</v>
      </c>
      <c r="P64" t="s">
        <v>23</v>
      </c>
    </row>
    <row r="65" spans="1:5" ht="25.5">
      <c r="A65" s="33" t="s">
        <v>50</v>
      </c>
      <c r="E65" s="34" t="s">
        <v>124</v>
      </c>
    </row>
    <row r="66" spans="1:5" ht="12.75">
      <c r="A66" s="35" t="s">
        <v>52</v>
      </c>
      <c r="E66" s="36" t="s">
        <v>125</v>
      </c>
    </row>
    <row r="67" spans="1:5" ht="51">
      <c r="A67" t="s">
        <v>54</v>
      </c>
      <c r="E67" s="34" t="s">
        <v>114</v>
      </c>
    </row>
    <row r="68" spans="1:16" ht="12.75">
      <c r="A68" s="24" t="s">
        <v>45</v>
      </c>
      <c r="B68" s="28" t="s">
        <v>126</v>
      </c>
      <c r="C68" s="28" t="s">
        <v>127</v>
      </c>
      <c r="D68" s="24" t="s">
        <v>47</v>
      </c>
      <c r="E68" s="29" t="s">
        <v>128</v>
      </c>
      <c r="F68" s="30" t="s">
        <v>91</v>
      </c>
      <c r="G68" s="31">
        <v>247.989</v>
      </c>
      <c r="H68" s="32">
        <v>0</v>
      </c>
      <c r="I68" s="32">
        <f>ROUND(ROUND(H68,2)*ROUND(G68,3),2)</f>
        <v>0</v>
      </c>
      <c r="O68">
        <f>(I68*21)/100</f>
        <v>0</v>
      </c>
      <c r="P68" t="s">
        <v>23</v>
      </c>
    </row>
    <row r="69" spans="1:5" ht="12.75">
      <c r="A69" s="33" t="s">
        <v>50</v>
      </c>
      <c r="E69" s="34" t="s">
        <v>129</v>
      </c>
    </row>
    <row r="70" spans="1:5" ht="12.75">
      <c r="A70" s="35" t="s">
        <v>52</v>
      </c>
      <c r="E70" s="36" t="s">
        <v>130</v>
      </c>
    </row>
    <row r="71" spans="1:5" ht="140.25">
      <c r="A71" t="s">
        <v>54</v>
      </c>
      <c r="E71" s="34" t="s">
        <v>120</v>
      </c>
    </row>
    <row r="72" spans="1:18" ht="12.75" customHeight="1">
      <c r="A72" s="12" t="s">
        <v>43</v>
      </c>
      <c r="B72" s="12"/>
      <c r="C72" s="37" t="s">
        <v>131</v>
      </c>
      <c r="D72" s="12"/>
      <c r="E72" s="26" t="s">
        <v>132</v>
      </c>
      <c r="F72" s="12"/>
      <c r="G72" s="12"/>
      <c r="H72" s="12"/>
      <c r="I72" s="38">
        <f>0+Q72</f>
        <v>0</v>
      </c>
      <c r="O72">
        <f>0+R72</f>
        <v>0</v>
      </c>
      <c r="Q72">
        <f>0+I73+I77</f>
        <v>0</v>
      </c>
      <c r="R72">
        <f>0+O73+O77</f>
        <v>0</v>
      </c>
    </row>
    <row r="73" spans="1:16" ht="12.75">
      <c r="A73" s="24" t="s">
        <v>45</v>
      </c>
      <c r="B73" s="28" t="s">
        <v>133</v>
      </c>
      <c r="C73" s="28" t="s">
        <v>134</v>
      </c>
      <c r="D73" s="24" t="s">
        <v>47</v>
      </c>
      <c r="E73" s="29" t="s">
        <v>135</v>
      </c>
      <c r="F73" s="30" t="s">
        <v>136</v>
      </c>
      <c r="G73" s="31">
        <v>18</v>
      </c>
      <c r="H73" s="32">
        <v>0</v>
      </c>
      <c r="I73" s="32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3" t="s">
        <v>50</v>
      </c>
      <c r="E74" s="34" t="s">
        <v>47</v>
      </c>
    </row>
    <row r="75" spans="1:5" ht="12.75">
      <c r="A75" s="35" t="s">
        <v>52</v>
      </c>
      <c r="E75" s="36" t="s">
        <v>137</v>
      </c>
    </row>
    <row r="76" spans="1:5" ht="38.25">
      <c r="A76" t="s">
        <v>54</v>
      </c>
      <c r="E76" s="34" t="s">
        <v>138</v>
      </c>
    </row>
    <row r="77" spans="1:16" ht="12.75">
      <c r="A77" s="24" t="s">
        <v>45</v>
      </c>
      <c r="B77" s="28" t="s">
        <v>139</v>
      </c>
      <c r="C77" s="28" t="s">
        <v>140</v>
      </c>
      <c r="D77" s="24" t="s">
        <v>47</v>
      </c>
      <c r="E77" s="29" t="s">
        <v>141</v>
      </c>
      <c r="F77" s="30" t="s">
        <v>136</v>
      </c>
      <c r="G77" s="31">
        <v>5</v>
      </c>
      <c r="H77" s="32">
        <v>0</v>
      </c>
      <c r="I77" s="32">
        <f>ROUND(ROUND(H77,2)*ROUND(G77,3),2)</f>
        <v>0</v>
      </c>
      <c r="O77">
        <f>(I77*21)/100</f>
        <v>0</v>
      </c>
      <c r="P77" t="s">
        <v>23</v>
      </c>
    </row>
    <row r="78" spans="1:5" ht="12.75">
      <c r="A78" s="33" t="s">
        <v>50</v>
      </c>
      <c r="E78" s="34" t="s">
        <v>142</v>
      </c>
    </row>
    <row r="79" spans="1:5" ht="12.75">
      <c r="A79" s="35" t="s">
        <v>52</v>
      </c>
      <c r="E79" s="36" t="s">
        <v>143</v>
      </c>
    </row>
    <row r="80" spans="1:5" ht="38.25">
      <c r="A80" t="s">
        <v>54</v>
      </c>
      <c r="E80" s="34" t="s">
        <v>138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Růžičková Kristýna</cp:lastModifiedBy>
  <cp:lastPrinted>2024-01-10T08:18:21Z</cp:lastPrinted>
  <dcterms:modified xsi:type="dcterms:W3CDTF">2024-01-10T08:18:25Z</dcterms:modified>
  <cp:category/>
  <cp:version/>
  <cp:contentType/>
  <cp:contentStatus/>
</cp:coreProperties>
</file>