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<sst xmlns="http://schemas.openxmlformats.org/spreadsheetml/2006/main" count="689" uniqueCount="393">
  <si>
    <t>Soupis objektů s DPH</t>
  </si>
  <si>
    <t>Stavba:23-012 - Oprava mostu LB-046 Na Bohdalci, Starý Harcov, aktualizace PD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</si>
  <si>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</si>
  <si>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</si>
  <si>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</si>
  <si>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</si>
  <si>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</si>
  <si>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</si>
  <si>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</si>
  <si>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</si>
  <si>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</si>
  <si>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</si>
  <si>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</si>
  <si>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</si>
  <si>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</si>
  <si>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</si>
  <si>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</si>
  <si>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</si>
  <si>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</si>
  <si>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23-012</t>
  </si>
  <si>
    <t>Oprava mostu LB-046 Na Bohdalci, Starý Harcov, aktualizace PD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</si>
  <si>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</si>
  <si>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</si>
  <si>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</si>
  <si>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</si>
  <si>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</si>
  <si>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</si>
  <si>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</si>
  <si>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</si>
  <si>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</si>
  <si>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</si>
  <si>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</si>
  <si>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</si>
  <si>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</si>
  <si>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</si>
  <si>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</si>
  <si>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</si>
  <si>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</si>
  <si>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</si>
  <si>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</si>
  <si>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</si>
  <si>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</si>
  <si>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</si>
  <si>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</si>
  <si>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</si>
  <si>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Zahrnuje kompletní dopravně inženýrská opatření v průběhu celé stavby (dle schváleného plánu ZOV a vyjádření DI PČR, který si zpracuje a zajistí zhotovitel stavby), zahrnuje osazení, údržbu během stavby,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</si>
  <si>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 xml:space="preserve">KPL       </t>
  </si>
  <si>
    <t>1=1.000 [A]</t>
  </si>
  <si>
    <t>zahrnuje veškeré náklady spojené s objednatelem požadovanými zařízeními</t>
  </si>
  <si>
    <t>02730</t>
  </si>
  <si>
    <t>POMOC PRÁCE ZŘÍZ NEBO ZAJIŠŤ OCHRANU INŽENÝRSKÝCH SÍTÍ
Práce v ochranném pásmu stáv. IS - dočasná opatření po dobu stavby, vytyčení a vyznačení tras a ochranných pásem náklady na ztížené práce v ochranném
pásmu IS, komunikace se správcem, náklady spojené s dodržením vydaných požadavků, vyjádření a stanovisek jednotlivých dotčených správců IS.</t>
  </si>
  <si>
    <t>02911</t>
  </si>
  <si>
    <t>OSTATNÍ POŽADAVKY - GEODETICKÉ ZAMĚŘENÍ</t>
  </si>
  <si>
    <t xml:space="preserve">HM        </t>
  </si>
  <si>
    <t xml:space="preserve">zaměření horní plochy NK po odstranění izolace 1=1.000 [A] </t>
  </si>
  <si>
    <t>zahrnuje veškeré náklady spojené s objednatelem požadovanými pracemi</t>
  </si>
  <si>
    <t>02940</t>
  </si>
  <si>
    <t>OSTATNÍ POŽADAVKY - VYPRACOVÁNÍ DOKUMENTACE
Plán BOZP vč. oznámení o zahájení stavebních prací Oblastnímu inspektorátu práce ve smyslu Přílohy č. 6 k nařízení vlády č. 591/2006 Sb., zhodnocení zásad bezpečnosti práce na staveništi, zásad organizace výstavby.</t>
  </si>
  <si>
    <t>029412</t>
  </si>
  <si>
    <t>OSTATNÍ POŽADAVKY - VYPRACOVÁNÍ MOSTNÍHO LISTU
ML</t>
  </si>
  <si>
    <t xml:space="preserve">KUS       </t>
  </si>
  <si>
    <t>02943</t>
  </si>
  <si>
    <t>OSTATNÍ POŽADAVKY - VYPRACOVÁNÍ RDS
4 paré</t>
  </si>
  <si>
    <t>02944</t>
  </si>
  <si>
    <t>OSTAT POŽADAVKY - DOKUMENTACE SKUTEČ PROVEDENÍ V DIGIT FORMĚ
DSPS - 4 paré</t>
  </si>
  <si>
    <t>02950</t>
  </si>
  <si>
    <t>OSTATNÍ POŽADAVKY - POSUDKY, KONTROLY, REVIZNÍ ZPRÁVY
práce vyplývající z podmínek stavebního povolení, bude upřesněno po získání SP, položka bude provedena na přímý příkaz TDS</t>
  </si>
  <si>
    <t>a</t>
  </si>
  <si>
    <t>OSTATNÍ POŽADAVKY - POSUDKY, KONTROLY, REVIZNÍ ZPRÁVY
havarijní a povodńový plán, včetně schválení příslušnými orgány státní správy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</si>
  <si>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</si>
  <si>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</si>
  <si>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</si>
  <si>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02991</t>
  </si>
  <si>
    <t>OSTATNÍ POŽADAVKY - INFORMAČNÍ TABULE</t>
  </si>
  <si>
    <t>2=2.000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</si>
  <si>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</si>
  <si>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</si>
  <si>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</si>
  <si>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</si>
  <si>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</si>
  <si>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</si>
  <si>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</si>
  <si>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</si>
  <si>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</si>
  <si>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</si>
  <si>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</si>
  <si>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</si>
  <si>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Oprava mostu</t>
  </si>
  <si>
    <t>014101</t>
  </si>
  <si>
    <t>POPLATKY ZA SKLÁDKU
vyzískaná zemina, v případě zpětného využití vykopané zeminy, bude položka na pokyn TDS upravena</t>
  </si>
  <si>
    <t xml:space="preserve">M3        </t>
  </si>
  <si>
    <t>pol. 131736  18.355=18.355 [A]
pol. 12960  8.820=8.820 [B]
Celkem: A+B=27.175 [C]</t>
  </si>
  <si>
    <t>zahrnuje veškeré poplatky provozovateli skládky související s uložením odpadu na skládce.</t>
  </si>
  <si>
    <t>014102</t>
  </si>
  <si>
    <t>POPLATKY ZA SKLÁDKU
suť z vybouraných betonových a žb konstrukcí, 2,3 t/m3</t>
  </si>
  <si>
    <t xml:space="preserve">T         </t>
  </si>
  <si>
    <t>pol. 96615  6.240*2.3=14.352 [A]
pol. 966166 0.803*2.3=1.847 [B]
pol. 966146 0.330*2.3=0.759 [C]
Celkem: A+B+C=16.958 [D]</t>
  </si>
  <si>
    <t>014122</t>
  </si>
  <si>
    <t>POPLATKY ZA SKLÁDKU TYP S-OO (OSTATNÍ ODPAD)
stmelené podkladní vrstvy vozovky s obsahem asfaltu, 1,8 t/m3</t>
  </si>
  <si>
    <t>pol. 113336   4.960*1.8=8.928 [A]</t>
  </si>
  <si>
    <t>014132</t>
  </si>
  <si>
    <t>POPLATKY ZA SKLÁDKU TYP S-NO (NEBEZPEČNÝ ODPAD)
odfrézovaný materiál, položka bude provedena pouze na příkaz TDI</t>
  </si>
  <si>
    <t>z pol. 11372, 1,8 t/m3
(15.18*2.97*0.1)*1.8=8.115 [A]</t>
  </si>
  <si>
    <t>POPLATKY ZA SKLÁDKU TYP S-NO (NEBEZPEČNÝ ODPAD)
vybouraná mostní izolace vč. zbytků betonu; 2,3 t/m3</t>
  </si>
  <si>
    <t>pol. 97817 23.302*0.005*2.3=0.268 [A]</t>
  </si>
  <si>
    <t>Zemní práce</t>
  </si>
  <si>
    <t>11090</t>
  </si>
  <si>
    <t>VŠEOBECNÉ VYKLIZENÍ OSTATNÍCH PLOCH
včetně odstranění provizornéího bet. svodidla a odvozu na místo určené investorem</t>
  </si>
  <si>
    <t xml:space="preserve">M2        </t>
  </si>
  <si>
    <t>120.0=120.000 [A]</t>
  </si>
  <si>
    <t>zahrnuje odstranění všech překážek pro uskutečnění stavby</t>
  </si>
  <si>
    <t>111206</t>
  </si>
  <si>
    <t>ODSTRANĚNÍ KŘOVIN S ODVOZEM DO 12KM
včetně odvozu na skládku a ekologické likvidace</t>
  </si>
  <si>
    <t>odstranění křovin a stromů do průměru 100 mm
doprava dřevin na předepsanou vzdálenost
spálení na hromadách nebo štěpkování</t>
  </si>
  <si>
    <t>112218</t>
  </si>
  <si>
    <t>ODSTRANĚNÍ PAŘEZŮ D DO 0,5M, ODVOZ DO 20KM
včetně odvozu na skládku a skládkovného</t>
  </si>
  <si>
    <t>3+1=4.000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</si>
  <si>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</si>
  <si>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113336</t>
  </si>
  <si>
    <t>ODSTRAN PODKL ZPEVNĚNÝCH PLOCH S ASFALT POJIVEM, ODVOZ DO 12KM
včetně odvozu na skládku</t>
  </si>
  <si>
    <t>(1.12+4.38+1.18)*2.97*0.25=4.960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</si>
  <si>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</si>
  <si>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</si>
  <si>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 xml:space="preserve">FRÉZOVÁNÍ ZPEVNĚNÝCH PLOCH ASFALTOVÝCH
Vč. zkoušek složení asf. směsi, uložení a dopravy na skládku, poplatek za skládku v položce 014132. V případě, že materiál dle zkoušek bude vyhodnocen jako nebezpečný odpad, bude doprava vykázána na přímý příkaz TDS v pol. 11372B.
</t>
  </si>
  <si>
    <t>15.18*2.97*0.1=4.508 [A]</t>
  </si>
  <si>
    <t>11372B</t>
  </si>
  <si>
    <t>FRÉZOVÁNÍ ZPEVNĚNÝCH PLOCH ASFALTOVÝCH - DOPRAVA
Položka bude provedena pouze na přímý příkaz TDS. Včetně odvozu a uložení na skládku, poplatek za skládku v položce 014132, v závislosti na výsledku zkoušek budou na přímý příkaz TDS upraveny km za odvoz materiálu v případě nevhodnosti materiálu.</t>
  </si>
  <si>
    <t xml:space="preserve">tkm       </t>
  </si>
  <si>
    <t>uvažováno 200 km, 1,8 t/m3
(15.18*2.97*0.1)*1.8*200=1 623.046 [A]</t>
  </si>
  <si>
    <t>Položka zahrnuje samostatnou dopravu suti a vybouraných hmot. Množství se určí jako součin hmotnosti [t] a požadované vzdálenosti [km].</t>
  </si>
  <si>
    <t>11511</t>
  </si>
  <si>
    <t>ČERPÁNÍ VODY DO 500 L/MIN</t>
  </si>
  <si>
    <t xml:space="preserve">HOD       </t>
  </si>
  <si>
    <t>odhad 6*8.0=48.000 [A]</t>
  </si>
  <si>
    <t>Položka čerpání vody na povrchu zahrnuje i potrubí, pohotovost záložní čerpací soupravy a zřízení čerpací jímky. Součástí položky je také následná demontáž a likvidace těchto zařízení</t>
  </si>
  <si>
    <t>121104</t>
  </si>
  <si>
    <t>SEJMUTÍ ORNICE NEBO LESNÍ PŮDY S ODVOZEM DO 5KM
vč. příp. ochrany proti znehodnocení a ošetřování na meziskládce (odvoz pouze do 5 km); bude zpětně použito, přebytečný materiál bude odvezen na skládku</t>
  </si>
  <si>
    <t>odhad plocha  30.0*0.15=4.500 [A]</t>
  </si>
  <si>
    <t>položka zahrnuje sejmutí ornice bez ohledu na tloušťku vrstvy a její vodorovnou dopravu
nezahrnuje uložení na trvalou skládku</t>
  </si>
  <si>
    <t>12960</t>
  </si>
  <si>
    <t xml:space="preserve">ČIŠTĚNÍ VODOTEČÍ A MELIORAČ KANÁLŮ OD NÁNOSŮ
včetně odvozu na skládku </t>
  </si>
  <si>
    <t>(2.7*13.0+1.5*6.0)*0.2=8.820 [A]</t>
  </si>
  <si>
    <t>- vodorovná a svislá doprava, přemístění, přeložení, manipulace s výkopkem a uložení na skládku (bez poplatku)</t>
  </si>
  <si>
    <t>131736</t>
  </si>
  <si>
    <t>HLOUBENÍ JAM ZAPAŽ I NEPAŽ TŘ. I, ODVOZ DO 12KM
včetně odvozu do meziskladu pro zpětné využití, příp. přebytek včetně odvozu na skládku</t>
  </si>
  <si>
    <t>za opěrami 2*(0.6*1.0*8.7)=10.440 [A]
za výtokovým křídlem vpravo 2.3*1.0*0.8=1.840 [B]
za výtokovým křídlem vlevo (4.0+0.5)*2.0*1.0/2=4.500 [C]
před výtokovým křídlem vlevo (4.0+0.5)*1.0*0.7/2=1.575 [D]
Celkem: A+B+C+D=18.355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</si>
  <si>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</si>
  <si>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</si>
  <si>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hutnění po vrstvách o max.tl.300mm</t>
  </si>
  <si>
    <t>zásyp okolo křídel 
za opěrami 2*(0.6*1.0*(8.7-3.0))=6.840 [A]
za výtokovým křídlem vpravo 2.3*1.0*0.8=1.840 [B]
za výtokovým křídlem vlevo (4.0+0.5)*2.0*1.0/2=4.500 [C]
před výtokovým křídlem vlevo (4.0+0.5)*1.0*0.7/2=1.575 [D]
obsyp říms (odhad) 4*1.0=4.000 [E]
Celkem: A+B+C+D+E=18.755 [F]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</si>
  <si>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</si>
  <si>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</si>
  <si>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>ZEMNÍ HRÁZKY ZE ZEMIN NEPROPUSTNÝCH
pytle plněné pískem, včetně přesunů a manipulace</t>
  </si>
  <si>
    <t>11.0*0.7*0.6=4.620 [A]</t>
  </si>
  <si>
    <t>18214</t>
  </si>
  <si>
    <t>ÚPRAVA POVRCHŮ SROVNÁNÍM ÚZEMÍ V TL DO 0,25M</t>
  </si>
  <si>
    <t>pro zatravnění 30.0=30.000 [A]
pro krajnice 30.0=30.000 [B]
Celkem: A+B=60.000 [C]</t>
  </si>
  <si>
    <t>položka zahrnuje srovnání výškových rozdílů terénu</t>
  </si>
  <si>
    <t>18230</t>
  </si>
  <si>
    <t>ROZPROSTŘENÍ ORNICE V ROVINĚ
vč. dopravy z meziskládky do 5 km</t>
  </si>
  <si>
    <t>30.0*0.10=3.000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</si>
  <si>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</si>
  <si>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</si>
  <si>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osetí travní směsí podléhající schválení TDI, vč. zalití a ošetřování</t>
  </si>
  <si>
    <t>30.0=30.000 [A]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</si>
  <si>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</si>
  <si>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</si>
  <si>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</si>
  <si>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včetně obsypu ŠD a podkladního betonu</t>
  </si>
  <si>
    <t xml:space="preserve">M         </t>
  </si>
  <si>
    <t>4.0+9.9+9.2+2.2+0.6=25.900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</si>
  <si>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</si>
  <si>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261412</t>
  </si>
  <si>
    <t>VRTY PRO KOTVENÍ A INJEKTÁŽ TŘ IV NA POVRCHU D DO 16MM</t>
  </si>
  <si>
    <t>pro zábradlí (6+4)*4*0.2=8.000 [A]
pro spřahující desku (9*18)*0.14=22.680 [B]
Celkem: A+B=30.680 [C]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</si>
  <si>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</si>
  <si>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261514</t>
  </si>
  <si>
    <t>VRTY PRO KOTVENÍ A INJEKTÁŽ TŘ V NA POVRCHU D DO 35MM</t>
  </si>
  <si>
    <t>kotvy pro římsu (5+6)*0.22=2.420 [A]</t>
  </si>
  <si>
    <t>261516</t>
  </si>
  <si>
    <t>VRTY PRO KOTV, INJEKT, MIKROPIL NA POVRCHU TŘ V D DO 80MM
pro odvodňovače izolace</t>
  </si>
  <si>
    <t>2*0.33=0.660 [A]</t>
  </si>
  <si>
    <t>27157</t>
  </si>
  <si>
    <t>POLŠTÁŘE POD ZÁKLADY Z KAMENIVA TĚŽENÉHO
ŠD fr. 0-63, hutněný polštář, položka bude provedena na přímý příkaz TDS v případě nutnosti zlepšení základových poměrů</t>
  </si>
  <si>
    <t>výtokové křídlo vlevo 0.20*0.9*(4.0+0.3)=0.774 [A]</t>
  </si>
  <si>
    <t>položka zahrnuje dodávku předepsaného kameniva, mimostaveništní a vnitrostaveništní dopravu a jeho uložení
není-li v zadávací dokumentaci uvedeno jinak, jedná se o nakupovaný materiál</t>
  </si>
  <si>
    <t>272314</t>
  </si>
  <si>
    <t>ZÁKLADY Z PROSTÉHO BETONU DO C25/30 (B30)</t>
  </si>
  <si>
    <t>výtokové křídlo vlevo 0.8*0.9*4.0=2.880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</si>
  <si>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</si>
  <si>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Svislé konstrukce</t>
  </si>
  <si>
    <t>31717</t>
  </si>
  <si>
    <t>KOVOVÉ KONSTRUKCE PRO KOTVENÍ ŘÍMSY
vč. rozměření, vrtání, přípravy vrtu pro kotvení, kotvy vč. PKO, vlepení</t>
  </si>
  <si>
    <t xml:space="preserve">KG        </t>
  </si>
  <si>
    <t>5*(5+4)=45.000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</si>
  <si>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</si>
  <si>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</si>
  <si>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
beton C30/37-XF4+XC4+XD3</t>
  </si>
  <si>
    <t>vtok 0.2988*5.1=1.524 [A]
výtok 0.2907*4.5=1.308 [B]
Celkem: A+B=2.832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</si>
  <si>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</si>
  <si>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</si>
  <si>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</t>
  </si>
  <si>
    <t>vtok (0.2988*5.1)*0.035*7850/1000=0.419 [A]
výtok (0.2907*4.5)*0.035*7850/1000=0.359 [B]
Celkem: A+B=0.778 [C]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</si>
  <si>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</si>
  <si>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327366</t>
  </si>
  <si>
    <t>VÝZTUŽ ZDÍ OPĚRNÝCH, ZÁRUBNÍCH, NÁBŘEŽNÍCH Z KARI SÍTÍ
KARI síť 100x100x8</t>
  </si>
  <si>
    <t>rub výtokového křídla vpravo, 20% na prostřihy a přesahy
1.2*(1.0*4.0)*7.9/1000=0.038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</si>
  <si>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</si>
  <si>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333212</t>
  </si>
  <si>
    <t>MOSTNÍ OPĚRY A KŘÍDLA Z LOMOVÉHO KAMENE  NA MC</t>
  </si>
  <si>
    <t>koruna kamenného  křídla na výtoku vpravo 2.2*0.5*0.3=0.330 [A]</t>
  </si>
  <si>
    <t>položka zahrnuje dodávku a osazení lomového kamene, jeho výběr a případnou úpravu, dodávku předepsané malty, spárování.</t>
  </si>
  <si>
    <t>333213</t>
  </si>
  <si>
    <t>OBKLAD MOST OPĚR A KŘÍDEL Z LOM KAMENE
obklad použit jako ztracené bednění</t>
  </si>
  <si>
    <t>0.3*(1.0+0.7)*4.0=2.040 [A]</t>
  </si>
  <si>
    <t>položka zahrnuje dodávku a osazení lomového kamene, jeho výběr a případnou úpravu, jeho případné kotvení se všemi souvisejícími materiály a pracemi, dodávku předepsané malty, spárování.</t>
  </si>
  <si>
    <t>333314</t>
  </si>
  <si>
    <t>MOSTNÍ OPĚRY A KŘÍDLA Z PROSTÉHO BETONU DO C25/30 (B30)</t>
  </si>
  <si>
    <t>dřík křídla 1.0*0.4*4.0=1.600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</si>
  <si>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</si>
  <si>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</si>
  <si>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
kotevní trny průměr 20 mm, á 500 mm</t>
  </si>
  <si>
    <t>9*1.5*2.466/1000=0.033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</si>
  <si>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</si>
  <si>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33817A</t>
  </si>
  <si>
    <t>SLOUPKY OHRADNÍ A PLOTOVÉ Z DÍLCŮ KOVOVÝCH  KOTVENÉ DO PATEK NEBO BERANĚNÉ
včetně protikorozní ochrany (PKO), využití původního profilu</t>
  </si>
  <si>
    <t>zaberaněný původní I-profil č.180 jako sloupek oplocení na vtoku vlevo
2.0*18.8/1000=0.038 [A]</t>
  </si>
  <si>
    <t>- dodání a osazení předepsaného sloupku včetně PKO
- případnou betonovou patku z předepsané třídy betonu
- nutné zemní práce</t>
  </si>
  <si>
    <t>Vodorovné konstrukce</t>
  </si>
  <si>
    <t>421325</t>
  </si>
  <si>
    <t>MOSTNÍ NOSNÉ DESKOVÉ KONSTRUKCE ZE ŽELEZOBETONU C30/37
beton C30/37-XC4+XF2+XD1</t>
  </si>
  <si>
    <t>spřahující deska 4.38*7.64*0.08=2.677 [A]</t>
  </si>
  <si>
    <t>421365</t>
  </si>
  <si>
    <t>VÝZTUŽ MOSTNÍ DESKOVÉ KONSTRUKCE Z OCELI 10505, B500B</t>
  </si>
  <si>
    <t>kotevní trny (9*18)*0.3*0.888/1000=0.043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</si>
  <si>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</si>
  <si>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421366</t>
  </si>
  <si>
    <t>VÝZTUŽ MOSTNÍ DESKOVÉ KONSTRUKCE Z KARI SÍTÍ
KARI síť 100x100x8</t>
  </si>
  <si>
    <t>20% na prostřihy a přesahy:
NK 1.2*(4.38*7.64)*7.992/1000=0.321 [A]</t>
  </si>
  <si>
    <t>451312</t>
  </si>
  <si>
    <t>PODKLADNÍ A VÝPLŇOVÉ VRSTVY Z PROSTÉHO BETONU C12/15</t>
  </si>
  <si>
    <t>drenážní beton za opěrami 2*0.3091*8.6=5.317 [A]</t>
  </si>
  <si>
    <t>pod základ výtokového křídla vlevo 
0.15*0.9*(4.0+0.2)=0.567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</si>
  <si>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</si>
  <si>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451324</t>
  </si>
  <si>
    <t>PODKL A VÝPLŇ VRSTVY ZE ŽELEZOBET DO C25/30 (B30)
ochrana izolace nad NK, beton C25/30-XF3</t>
  </si>
  <si>
    <t>6.60*4.38*0.065=1.879 [A]</t>
  </si>
  <si>
    <t>451366</t>
  </si>
  <si>
    <t>VÝZTUŽ PODKL VRSTEV Z KARI-SÍTÍ
KARI síť 100x100x6</t>
  </si>
  <si>
    <t>ochrany izolace 1.2*(4.38*7.64)*4.44/1000=0.178 [B]</t>
  </si>
  <si>
    <t>položka zahrnuje: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veškerá opatření pro zajištění soudržnosti výztuže a betonu
- vodivé propojení výztuže, které je součástí ochrany konstrukce proti vlivům bludných proudů, vyvedení do měřících skříní nebo míst pro měření bludných proudů
- povrchovou antikorozní úpravu výztuže
- separaci výztuže</t>
  </si>
  <si>
    <t>46251</t>
  </si>
  <si>
    <t>ZÁHOZ Z LOMOVÉHO KAMENE
kamenné bloky o min. hmotnosti 180 kg</t>
  </si>
  <si>
    <t>za výtokovým křídlem vpravo 2.5*1.0*0.8=2.000 [A]  
za výtokovým křídlem vlevo 2.0*1.0*0.8=1.600 [B]
u paty na výtoku levobřežní opěry 1.5*1.0*0.8=1.200 [C]
Celkem: A+B+C=4.800 [D]</t>
  </si>
  <si>
    <t>položka zahrnuje:
- dodávku a zához lomového kamene předepsané frakce včetně mimostaveništní a vnitrostaveništní dopravy</t>
  </si>
  <si>
    <t>46321</t>
  </si>
  <si>
    <t>ROVNANINA Z LOMOVÉHO KAMENE
kamenné bloky o min hmotnosti 50 kg</t>
  </si>
  <si>
    <t>v místě výkopu v korytě před výtok. křídlem vlevo
1.0*0.5*(4.0+1.0)=2.500 [A]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</si>
  <si>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</si>
  <si>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Komunikace</t>
  </si>
  <si>
    <t>56330</t>
  </si>
  <si>
    <t>VOZOVKOVÉ VRSTVY ZE ŠTĚRKODRTI</t>
  </si>
  <si>
    <t>6.68*5.27*0.12=4.224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</si>
  <si>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</si>
  <si>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56960</t>
  </si>
  <si>
    <t>ZPEVNĚNÍ KRAJNIC Z RECYKLOVANÉHO MATERIÁLU
využití odfrézovaného materiálu</t>
  </si>
  <si>
    <t>plocha odečtena z celkové sutuace stavby 29.5512*0.10=2.955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</si>
  <si>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</si>
  <si>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572143</t>
  </si>
  <si>
    <t>INFILTRAČNÍ POSTŘIK Z EMULZE DO 2,0KG/M2</t>
  </si>
  <si>
    <t>7.68*2.97=22.810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</si>
  <si>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</si>
  <si>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</si>
  <si>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</si>
  <si>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45.6155=45.616 [A]</t>
  </si>
  <si>
    <t>574A04</t>
  </si>
  <si>
    <t>ASFALTOVÝ BETON PRO OBRUSNÉ VRSTVY ACO 11+, 11S</t>
  </si>
  <si>
    <t>plocha odečtena z celkové situace stavby 45.6155*0.04=1.825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</si>
  <si>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</si>
  <si>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574D05</t>
  </si>
  <si>
    <t>ASFALTOVÝ BETON PRO LOŽNÍ VRSTVY MODIFIK ACL 16</t>
  </si>
  <si>
    <t>7.68*2.97*0.05=1.140 [A]</t>
  </si>
  <si>
    <t>Úpravy povrchů, podlahy, výplně otvorů</t>
  </si>
  <si>
    <t>626113</t>
  </si>
  <si>
    <t>REPROFILACE PODHLEDŮ, SVISLÝCH PLOCH SANAČNÍ MALTOU JEDNOVRST TL 30MM
kompletní sanační systém - skladba viz. TZ, bez otryskání a sjednocujícího nátěru, které jsou vykázány v samostatných položkách. Nutno uvažovat se zhoršeným přístupem - malá podchozí výška.</t>
  </si>
  <si>
    <t>sanace podhledu a boků NK 20% plochy
0.2*(7.64*3.05+2*0.25*(4.5+5.1))=5.620 [A]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</si>
  <si>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</si>
  <si>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62745</t>
  </si>
  <si>
    <t>SPÁROVÁNÍ STARÉHO ZDIVA CEMENTOVOU MALTOU
včetně zhoršeného přístupu k opěrám - malá podchozí výška</t>
  </si>
  <si>
    <t>hloubkové přespárování:
stávajících opěr 8.9*(0.75+0.65)=12.460 [A]
výtokové křídlo vpravo 2.2*1.10=2.420 [B]
Celkem: A+B=14.880 [C]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</si>
  <si>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</si>
  <si>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Přidružená stavební výroba</t>
  </si>
  <si>
    <t>711111</t>
  </si>
  <si>
    <t>IZOLACE BĚŽNÝCH KONSTRUKCÍ PROTI ZEMNÍ VLHKOSTI ASFALTOVÝMI NÁTĚRY
1xALP + 2xALN</t>
  </si>
  <si>
    <t>výtok. křídla vpravo:
základ  4.0*0.8+0.8*0.9=3.920 [A]
dřík      4.0*1.0=4.000 [B]
Celkem: A+B=7.920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</si>
  <si>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</si>
  <si>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711412</t>
  </si>
  <si>
    <t>IZOLACE MOSTOVEK CELOPLOŠNÁ ASFALTOVÝMI PÁSY
včetně zatažení pod rubovou drenáž</t>
  </si>
  <si>
    <t>7.36*(0.6+3.05+0.6)=31.280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</si>
  <si>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</si>
  <si>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711502</t>
  </si>
  <si>
    <t>OCHRANA IZOLACE NA POVRCHU ASFALTOVÝMI PÁSY
ochrana izolace pod římsou asfaltovými pásy s kovovou vložkou</t>
  </si>
  <si>
    <t>0.6*(5.10+4.5)=5.760 [A]</t>
  </si>
  <si>
    <t>položka zahrnuje:
- dodání  předepsaného ochranného materiálu
- zřízení ochrany izolace</t>
  </si>
  <si>
    <t>711509</t>
  </si>
  <si>
    <t>OCHRANA IZOLACE NA POVRCHU TEXTILIÍ
geotextílie o min. gramáži 600 g/m2</t>
  </si>
  <si>
    <t>na svislých plochách 2*0.6*8.9=10.680 [A]</t>
  </si>
  <si>
    <t>767911</t>
  </si>
  <si>
    <t>OPLOCENÍ Z DRÁTĚNÉHO PLETIVA POZINKOVANÉHO STANDARDNÍHO</t>
  </si>
  <si>
    <t>obnova původního oplocení na vtoku vpravo 1.7*(2.0+3.0+4.0)=15.300 [A]</t>
  </si>
  <si>
    <t>- položka zahrnuje vedle vlastního pletiva i rámy, rošty, lišty, kování, podpěrné, závěsné, upevňovací prvky, spojovací a těsnící materiál, pomocný materiál, kompletní povrchovou úpravu.
- nejsou zahrnuty sloupky, jejich základové konstrukce a zemní práce, které se vykazují v samostatných položkách 338**, 272**, 26A**, 13***, není zahrnuta podezdívka (272**)
- součástí položky je  případně i ostnatý drát, uvažovaná plocha se pak vypočítává po horní hranu drátu.</t>
  </si>
  <si>
    <t>78382</t>
  </si>
  <si>
    <t>NÁTĚRY BETON KONSTR TYP S2 (OS-B)
2x antiakrbonatační, resp. sjednocující nátěr
včetně zhoršeného přístupu - malá podchozí výška</t>
  </si>
  <si>
    <t>2*(7.64*3.05+2*0.25*(4.5+5.1))=56.204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</si>
  <si>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</si>
  <si>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</si>
  <si>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
typ S4 dle TKP 31</t>
  </si>
  <si>
    <t>ochranný nátěr říms (0.15+0.15)*(5.10+4.5+4.0)=4.080 [A]</t>
  </si>
  <si>
    <t>Potrubí</t>
  </si>
  <si>
    <t>87633</t>
  </si>
  <si>
    <t>CHRÁNIČKY Z TRUB PLASTOVÝCH DN DO 150MM
provizorní rezervní chráničky v římsách, včetně zaslepení</t>
  </si>
  <si>
    <t>v římsách 2*(4.5+5.1)=19.200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</si>
  <si>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</si>
  <si>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Ostatní konstrukce a práce</t>
  </si>
  <si>
    <t>9</t>
  </si>
  <si>
    <t>9112B1</t>
  </si>
  <si>
    <t>ZÁBRADLÍ MOSTNÍ SE SVISLOU VÝPLNÍ - DODÁVKA A MONTÁŽ
včetně PKO</t>
  </si>
  <si>
    <t>4.5+4.0+5.1=13.600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</si>
  <si>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</si>
  <si>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91334</t>
  </si>
  <si>
    <t>MEZNÍKY KAMENNÉ
osazemí kamenných sloupků na vtoku s využitím původního materiálu</t>
  </si>
  <si>
    <t>položka zahrnuje:
- dodání a osazení mezníku včetně nutných zemních prací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</si>
  <si>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</si>
  <si>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</si>
  <si>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</si>
  <si>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</si>
  <si>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
včetně výškové úpravy a bet.lože</t>
  </si>
  <si>
    <t>2*2.0=4.000 [A]</t>
  </si>
  <si>
    <t>Položka zahrnuje:
dodání a pokládku betonových obrubníků o rozměrech předepsaných zadávací dokumentací
betonové lože i boční betonovou opěrku.</t>
  </si>
  <si>
    <t>919113</t>
  </si>
  <si>
    <t>ŘEZÁNÍ ASFALTOVÉHO KRYTU VOZOVEK TL DO 150MM</t>
  </si>
  <si>
    <t>v místě napojení na stávající stav 2.61+3.15=5.760 [A]
nad konci NK 3.47+3.45=6.920 [B]
Celkem: A+B=12.680 [C]</t>
  </si>
  <si>
    <t>položka zahrnuje řezání vozovkové vrstvy v předepsané tloušťce, včetně spotřeby vody</t>
  </si>
  <si>
    <t>93132</t>
  </si>
  <si>
    <t>TĚSNĚNÍ DILATAČ SPAR ASF ZÁLIVKOU MODIFIK</t>
  </si>
  <si>
    <t>v místě napojení na stávající stav (2.61+3.15)*0.04*0.02=0.005 [A]
nad konci NK (3.47+3.45)*0.02*0.04=0.006 [B]
Celkem: A+B=0.011 [C]</t>
  </si>
  <si>
    <t>položka zahrnuje dodávku a osazení předepsaného materiálu, očištění ploch spáry před úpravou, očištění okolí spáry po úpravě
nezahrnuje těsnící profil</t>
  </si>
  <si>
    <t>93650</t>
  </si>
  <si>
    <t>DROBNÉ DOPLŇK KONSTR KOVOVÉ
kotvy pro kotvení říms, včetně vlepení a PKO</t>
  </si>
  <si>
    <t>6kg/ 1ks, á 1.0 m
(5+6)*6.0=66.000 [A]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</si>
  <si>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</si>
  <si>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936501</t>
  </si>
  <si>
    <t>DROBNÉ DOPLŇK KONSTR KOVOVÉ NEREZ
kotvy zábradlí</t>
  </si>
  <si>
    <t>(6+3)*4*0.5=18.000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</si>
  <si>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</si>
  <si>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936541</t>
  </si>
  <si>
    <t>MOSTNÍ ODVODŇOVACÍ TRUBKA (POVRCHŮ IZOLACE) Z NEREZ OCELI
nerez trubička odvodnění izolace, DN 50 s přírubou 200x200x5 mm nebo průměr 200 mm; kompletní provedení s nerez pletivem příp. nerez perfor. mřížkou, vč. 
seříznutí pro přímý odtok pod most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</si>
  <si>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</si>
  <si>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938541</t>
  </si>
  <si>
    <t>OČIŠTĚNÍ ZDIVA OTRYSKÁNÍM TLAKOVOU VODOU DO 200 BARŮ
včetně zhoršeného přístupu k opěrám - malá podchozí výška</t>
  </si>
  <si>
    <t>opěry 8.9*(0.75+0.65)=12.460 [A] 
výtok.křídlo vpravo 2.2*1.10=2.420 [B]
Celkem: A+B=14.880 [C]</t>
  </si>
  <si>
    <t>položka zahrnuje očištění předepsaným způsobem včetně odklizení vzniklého odpadu</t>
  </si>
  <si>
    <t>938542</t>
  </si>
  <si>
    <t>OČIŠTĚNÍ BETON KONSTR OTRYSKÁNÍM TLAK VODOU DO 500 BARŮ
včetně zhoršeného přístupu - malá podchozí výška</t>
  </si>
  <si>
    <t>horní plocha NK po odstranění izolace 7.64*3.05=23.302 [A]
podhled a boky NK 7.64*3.05+2*0.25*(4.5+5.1)=28.102 [B]
Celkem: A+B=51.404 [C]</t>
  </si>
  <si>
    <t>96612</t>
  </si>
  <si>
    <t>BOURÁNÍ KONSTRUKCÍ Z KAMENE NA SUCHO
včetně odvozu do meziskladu</t>
  </si>
  <si>
    <t>2*(2.0*0.2*0.2)=0.160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</si>
  <si>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</si>
  <si>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966146</t>
  </si>
  <si>
    <t>BOURÁNÍ KONSTRUKCÍ Z CIHEL A TVÁRNIC S ODVOZEM DO 12KM
včetně odvozu na skládku</t>
  </si>
  <si>
    <t>2.2*0.5*0.3=0.330 [A]</t>
  </si>
  <si>
    <t>96615</t>
  </si>
  <si>
    <t>BOURÁNÍ KONSTRUKCÍ Z PROSTÉHO BETONU
včetně odvozu na skládku</t>
  </si>
  <si>
    <t>výtok.křídlo vlevo ((1.3*0.4)+(0.8*0.6))*(4.1+0.2+1.7)=6.000 [A]
bet. sloupky oplocení 3*0.2*0.2*2.0=0.240 [B]
Celkem: A+B=6.240 [C]</t>
  </si>
  <si>
    <t>966166</t>
  </si>
  <si>
    <t>BOURÁNÍ KONSTRUKCÍ ZE ŽELEZOBETONU S ODVOZEM DO 12KM
včetně odvozu na skládku</t>
  </si>
  <si>
    <t>římsy 4.5*0.25*0.26+5.1*0.25*0.4=0.803 [A]</t>
  </si>
  <si>
    <t>966186</t>
  </si>
  <si>
    <t>DEMONTÁŽ KONSTRUKCÍ KOVOVÝCH S ODVOZEM DO 12KM
včetně odvozu do meziskladu</t>
  </si>
  <si>
    <t>ocel. I-profil č. 180 na vtoku vlevo 2.0*18.8/1000=0.038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</si>
  <si>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</si>
  <si>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966841</t>
  </si>
  <si>
    <t>ODSTRANĚNÍ OPLOCENÍ DŘEVĚNÉHO
včetně odvozu do meziskladu</t>
  </si>
  <si>
    <t>provizorní odstranění dřevěného oplocení na vtoku vpravo 4.0=4.000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</si>
  <si>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,
- položka zahrnuje i odstranění sloupků z jiného materiálu, odstranění vrat a vrátek.</t>
  </si>
  <si>
    <t>966842</t>
  </si>
  <si>
    <t>ODSTRANĚNÍ OPLOCENÍ Z DRÁT PLETIVA
odstranění, včetně následného znovuosazení</t>
  </si>
  <si>
    <t>1.7*(2.0+3.0+4.0)=15.300 [A]</t>
  </si>
  <si>
    <t>97817</t>
  </si>
  <si>
    <t>ODSTRANĚNÍ MOSTNÍ IZOLACE
včetně odvozu a skládkovného</t>
  </si>
  <si>
    <t>7.64*3.05=23.302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</si>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</sst>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167" fontId="0" fillId="34" borderId="10" xfId="0" applyNumberFormat="1" applyFont="1" applyFill="1" applyBorder="1" applyAlignment="1" applyProtection="1">
      <alignment vertical="center"/>
      <protection/>
    </xf>
    <xf numFmtId="166" fontId="0" fillId="34" borderId="10" xfId="0" applyNumberFormat="1" applyFill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001'!H59</f>
        <v>0</v>
      </c>
      <c r="D11" s="10">
        <f>'SO 001'!P59</f>
        <v>0</v>
      </c>
      <c r="E11" s="10">
        <f>C11+D11</f>
        <v>0</v>
      </c>
    </row>
    <row r="12" spans="1:5" ht="12.75" customHeight="1">
      <c r="A12" s="6" t="s">
        <v>86</v>
      </c>
      <c r="B12" s="6" t="s">
        <v>87</v>
      </c>
      <c r="C12" s="10">
        <f>'SO 201'!H287</f>
        <v>0</v>
      </c>
      <c r="D12" s="10">
        <f>'SO 201'!P287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01'!A1" tooltip="Odkaz na stranku objektu [SO 201]" display="SO 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8" t="s">
        <v>23</v>
      </c>
      <c r="B8" s="18" t="s">
        <v>25</v>
      </c>
      <c r="C8" s="18" t="s">
        <v>26</v>
      </c>
      <c r="D8" s="18" t="s">
        <v>27</v>
      </c>
      <c r="E8" s="18" t="s">
        <v>28</v>
      </c>
      <c r="F8" s="18" t="s">
        <v>29</v>
      </c>
      <c r="G8" s="18" t="s">
        <v>30</v>
      </c>
      <c r="H8" s="18"/>
      <c r="O8" t="s">
        <v>33</v>
      </c>
      <c r="P8" t="s">
        <v>11</v>
      </c>
    </row>
    <row r="9" spans="1:15" ht="14.25">
      <c r="A9" s="18"/>
      <c r="B9" s="18"/>
      <c r="C9" s="18"/>
      <c r="D9" s="18"/>
      <c r="E9" s="18"/>
      <c r="F9" s="18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14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12.75">
      <c r="D14" s="12" t="s">
        <v>48</v>
      </c>
    </row>
    <row r="15" spans="1:16" ht="63.75">
      <c r="A15" s="6">
        <v>2</v>
      </c>
      <c r="B15" s="6" t="s">
        <v>49</v>
      </c>
      <c r="C15" s="6" t="s">
        <v>44</v>
      </c>
      <c r="D15" s="6" t="s">
        <v>50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47</v>
      </c>
    </row>
    <row r="17" ht="12.75">
      <c r="D17" s="12" t="s">
        <v>48</v>
      </c>
    </row>
    <row r="18" spans="1:16" ht="12.75">
      <c r="A18" s="6">
        <v>3</v>
      </c>
      <c r="B18" s="6" t="s">
        <v>51</v>
      </c>
      <c r="C18" s="6" t="s">
        <v>44</v>
      </c>
      <c r="D18" s="6" t="s">
        <v>52</v>
      </c>
      <c r="E18" s="6" t="s">
        <v>53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54</v>
      </c>
    </row>
    <row r="20" ht="12.75">
      <c r="D20" s="12" t="s">
        <v>55</v>
      </c>
    </row>
    <row r="21" spans="1:16" ht="51">
      <c r="A21" s="6">
        <v>4</v>
      </c>
      <c r="B21" s="6" t="s">
        <v>56</v>
      </c>
      <c r="C21" s="6" t="s">
        <v>44</v>
      </c>
      <c r="D21" s="6" t="s">
        <v>57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47</v>
      </c>
    </row>
    <row r="23" ht="12.75">
      <c r="D23" s="12" t="s">
        <v>55</v>
      </c>
    </row>
    <row r="24" spans="1:16" ht="25.5">
      <c r="A24" s="6">
        <v>5</v>
      </c>
      <c r="B24" s="6" t="s">
        <v>58</v>
      </c>
      <c r="C24" s="6" t="s">
        <v>44</v>
      </c>
      <c r="D24" s="6" t="s">
        <v>59</v>
      </c>
      <c r="E24" s="6" t="s">
        <v>60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47</v>
      </c>
    </row>
    <row r="26" ht="12.75">
      <c r="D26" s="12" t="s">
        <v>55</v>
      </c>
    </row>
    <row r="27" spans="1:16" ht="25.5">
      <c r="A27" s="6">
        <v>6</v>
      </c>
      <c r="B27" s="6" t="s">
        <v>61</v>
      </c>
      <c r="C27" s="6" t="s">
        <v>44</v>
      </c>
      <c r="D27" s="6" t="s">
        <v>62</v>
      </c>
      <c r="E27" s="6" t="s">
        <v>46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47</v>
      </c>
    </row>
    <row r="29" ht="12.75">
      <c r="D29" s="12" t="s">
        <v>55</v>
      </c>
    </row>
    <row r="30" spans="1:16" ht="25.5">
      <c r="A30" s="6">
        <v>7</v>
      </c>
      <c r="B30" s="6" t="s">
        <v>63</v>
      </c>
      <c r="C30" s="6" t="s">
        <v>44</v>
      </c>
      <c r="D30" s="6" t="s">
        <v>64</v>
      </c>
      <c r="E30" s="6" t="s">
        <v>46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47</v>
      </c>
    </row>
    <row r="32" ht="12.75">
      <c r="D32" s="12" t="s">
        <v>55</v>
      </c>
    </row>
    <row r="33" spans="1:16" ht="38.25">
      <c r="A33" s="6">
        <v>8</v>
      </c>
      <c r="B33" s="6" t="s">
        <v>65</v>
      </c>
      <c r="C33" s="6" t="s">
        <v>44</v>
      </c>
      <c r="D33" s="6" t="s">
        <v>66</v>
      </c>
      <c r="E33" s="6" t="s">
        <v>46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47</v>
      </c>
    </row>
    <row r="35" ht="12.75">
      <c r="D35" s="12" t="s">
        <v>55</v>
      </c>
    </row>
    <row r="36" spans="1:16" ht="25.5">
      <c r="A36" s="6">
        <v>9</v>
      </c>
      <c r="B36" s="6" t="s">
        <v>65</v>
      </c>
      <c r="C36" s="6" t="s">
        <v>67</v>
      </c>
      <c r="D36" s="6" t="s">
        <v>68</v>
      </c>
      <c r="E36" s="6" t="s">
        <v>46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47</v>
      </c>
    </row>
    <row r="38" ht="12.75">
      <c r="D38" s="12" t="s">
        <v>55</v>
      </c>
    </row>
    <row r="39" spans="1:16" ht="12.75">
      <c r="A39" s="6">
        <v>10</v>
      </c>
      <c r="B39" s="6" t="s">
        <v>69</v>
      </c>
      <c r="C39" s="6" t="s">
        <v>44</v>
      </c>
      <c r="D39" s="6" t="s">
        <v>70</v>
      </c>
      <c r="E39" s="6" t="s">
        <v>60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47</v>
      </c>
    </row>
    <row r="41" ht="51">
      <c r="D41" s="12" t="s">
        <v>71</v>
      </c>
    </row>
    <row r="42" spans="1:16" ht="12.75">
      <c r="A42" s="6">
        <v>11</v>
      </c>
      <c r="B42" s="6" t="s">
        <v>72</v>
      </c>
      <c r="C42" s="6" t="s">
        <v>44</v>
      </c>
      <c r="D42" s="6" t="s">
        <v>73</v>
      </c>
      <c r="E42" s="6" t="s">
        <v>60</v>
      </c>
      <c r="F42" s="8">
        <v>2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74</v>
      </c>
    </row>
    <row r="44" ht="89.25">
      <c r="D44" s="12" t="s">
        <v>75</v>
      </c>
    </row>
    <row r="45" spans="1:16" ht="12.75">
      <c r="A45" s="6">
        <v>12</v>
      </c>
      <c r="B45" s="6" t="s">
        <v>76</v>
      </c>
      <c r="C45" s="6" t="s">
        <v>44</v>
      </c>
      <c r="D45" s="6" t="s">
        <v>77</v>
      </c>
      <c r="E45" s="6" t="s">
        <v>46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47</v>
      </c>
    </row>
    <row r="47" ht="25.5">
      <c r="D47" s="12" t="s">
        <v>78</v>
      </c>
    </row>
    <row r="48" spans="1:16" ht="12.75" customHeight="1">
      <c r="A48" s="13"/>
      <c r="B48" s="13"/>
      <c r="C48" s="13" t="s">
        <v>42</v>
      </c>
      <c r="D48" s="13" t="s">
        <v>41</v>
      </c>
      <c r="E48" s="13"/>
      <c r="F48" s="13"/>
      <c r="G48" s="13"/>
      <c r="H48" s="13">
        <f>SUM(H12:H47)</f>
        <v>0</v>
      </c>
      <c r="P48">
        <f>ROUND(SUM(P12:P47),2)</f>
        <v>0</v>
      </c>
    </row>
    <row r="50" spans="1:16" ht="12.75" customHeight="1">
      <c r="A50" s="13"/>
      <c r="B50" s="13"/>
      <c r="C50" s="13"/>
      <c r="D50" s="13" t="s">
        <v>79</v>
      </c>
      <c r="E50" s="13"/>
      <c r="F50" s="13"/>
      <c r="G50" s="13"/>
      <c r="H50" s="13">
        <f>+H48</f>
        <v>0</v>
      </c>
      <c r="P50">
        <f>+P48</f>
        <v>0</v>
      </c>
    </row>
    <row r="52" spans="1:8" ht="12.75" customHeight="1">
      <c r="A52" s="7" t="s">
        <v>80</v>
      </c>
      <c r="B52" s="7"/>
      <c r="C52" s="7"/>
      <c r="D52" s="7"/>
      <c r="E52" s="7"/>
      <c r="F52" s="7"/>
      <c r="G52" s="7"/>
      <c r="H52" s="7"/>
    </row>
    <row r="53" spans="1:8" ht="12.75" customHeight="1">
      <c r="A53" s="7"/>
      <c r="B53" s="7"/>
      <c r="C53" s="7"/>
      <c r="D53" s="7" t="s">
        <v>81</v>
      </c>
      <c r="E53" s="7"/>
      <c r="F53" s="7"/>
      <c r="G53" s="7"/>
      <c r="H53" s="7"/>
    </row>
    <row r="54" spans="1:16" ht="12.75" customHeight="1">
      <c r="A54" s="13"/>
      <c r="B54" s="13"/>
      <c r="C54" s="13"/>
      <c r="D54" s="13" t="s">
        <v>82</v>
      </c>
      <c r="E54" s="13"/>
      <c r="F54" s="13"/>
      <c r="G54" s="13"/>
      <c r="H54" s="13">
        <v>0</v>
      </c>
      <c r="P54">
        <v>0</v>
      </c>
    </row>
    <row r="55" spans="1:8" ht="12.75" customHeight="1">
      <c r="A55" s="13"/>
      <c r="B55" s="13"/>
      <c r="C55" s="13"/>
      <c r="D55" s="13" t="s">
        <v>83</v>
      </c>
      <c r="E55" s="13"/>
      <c r="F55" s="13"/>
      <c r="G55" s="13"/>
      <c r="H55" s="13"/>
    </row>
    <row r="56" spans="1:16" ht="12.75" customHeight="1">
      <c r="A56" s="13"/>
      <c r="B56" s="13"/>
      <c r="C56" s="13"/>
      <c r="D56" s="13" t="s">
        <v>84</v>
      </c>
      <c r="E56" s="13"/>
      <c r="F56" s="13"/>
      <c r="G56" s="13"/>
      <c r="H56" s="13">
        <v>0</v>
      </c>
      <c r="P56">
        <v>0</v>
      </c>
    </row>
    <row r="57" spans="1:16" ht="12.75" customHeight="1">
      <c r="A57" s="13"/>
      <c r="B57" s="13"/>
      <c r="C57" s="13"/>
      <c r="D57" s="13" t="s">
        <v>85</v>
      </c>
      <c r="E57" s="13"/>
      <c r="F57" s="13"/>
      <c r="G57" s="13"/>
      <c r="H57" s="13">
        <f>H54+H56</f>
        <v>0</v>
      </c>
      <c r="P57">
        <f>P54+P56</f>
        <v>0</v>
      </c>
    </row>
    <row r="59" spans="1:16" ht="12.75" customHeight="1">
      <c r="A59" s="13"/>
      <c r="B59" s="13"/>
      <c r="C59" s="13"/>
      <c r="D59" s="13" t="s">
        <v>85</v>
      </c>
      <c r="E59" s="13"/>
      <c r="F59" s="13"/>
      <c r="G59" s="13"/>
      <c r="H59" s="13">
        <f>H50+H57</f>
        <v>0</v>
      </c>
      <c r="P59">
        <f>P50+P57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01" sqref="A201:H20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86</v>
      </c>
      <c r="D5" s="5" t="s">
        <v>87</v>
      </c>
      <c r="E5" s="5"/>
    </row>
    <row r="6" spans="1:5" ht="12.75" customHeight="1">
      <c r="A6" t="s">
        <v>18</v>
      </c>
      <c r="C6" s="5" t="s">
        <v>86</v>
      </c>
      <c r="D6" s="5" t="s">
        <v>87</v>
      </c>
      <c r="E6" s="5"/>
    </row>
    <row r="7" spans="3:5" ht="12.75" customHeight="1">
      <c r="C7" s="5"/>
      <c r="D7" s="5"/>
      <c r="E7" s="5"/>
    </row>
    <row r="8" spans="1:16" ht="12.75" customHeight="1">
      <c r="A8" s="18" t="s">
        <v>23</v>
      </c>
      <c r="B8" s="18" t="s">
        <v>25</v>
      </c>
      <c r="C8" s="18" t="s">
        <v>26</v>
      </c>
      <c r="D8" s="18" t="s">
        <v>27</v>
      </c>
      <c r="E8" s="18" t="s">
        <v>28</v>
      </c>
      <c r="F8" s="18" t="s">
        <v>29</v>
      </c>
      <c r="G8" s="18" t="s">
        <v>30</v>
      </c>
      <c r="H8" s="18"/>
      <c r="O8" t="s">
        <v>33</v>
      </c>
      <c r="P8" t="s">
        <v>11</v>
      </c>
    </row>
    <row r="9" spans="1:15" ht="14.25">
      <c r="A9" s="18"/>
      <c r="B9" s="18"/>
      <c r="C9" s="18"/>
      <c r="D9" s="18"/>
      <c r="E9" s="18"/>
      <c r="F9" s="18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88</v>
      </c>
      <c r="C12" s="6" t="s">
        <v>24</v>
      </c>
      <c r="D12" s="6" t="s">
        <v>89</v>
      </c>
      <c r="E12" s="6" t="s">
        <v>90</v>
      </c>
      <c r="F12" s="8">
        <v>27.175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38.25">
      <c r="D13" s="12" t="s">
        <v>91</v>
      </c>
    </row>
    <row r="14" ht="25.5">
      <c r="D14" s="12" t="s">
        <v>92</v>
      </c>
    </row>
    <row r="15" spans="1:16" ht="25.5">
      <c r="A15" s="6">
        <v>2</v>
      </c>
      <c r="B15" s="6" t="s">
        <v>93</v>
      </c>
      <c r="C15" s="6" t="s">
        <v>24</v>
      </c>
      <c r="D15" s="6" t="s">
        <v>94</v>
      </c>
      <c r="E15" s="6" t="s">
        <v>95</v>
      </c>
      <c r="F15" s="8">
        <v>16.958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51">
      <c r="D16" s="12" t="s">
        <v>96</v>
      </c>
    </row>
    <row r="17" ht="25.5">
      <c r="D17" s="12" t="s">
        <v>92</v>
      </c>
    </row>
    <row r="18" spans="1:16" ht="25.5">
      <c r="A18" s="6">
        <v>3</v>
      </c>
      <c r="B18" s="6" t="s">
        <v>97</v>
      </c>
      <c r="C18" s="6" t="s">
        <v>44</v>
      </c>
      <c r="D18" s="6" t="s">
        <v>98</v>
      </c>
      <c r="E18" s="6" t="s">
        <v>95</v>
      </c>
      <c r="F18" s="8">
        <v>8.928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99</v>
      </c>
    </row>
    <row r="20" ht="25.5">
      <c r="D20" s="12" t="s">
        <v>92</v>
      </c>
    </row>
    <row r="21" spans="1:16" ht="25.5">
      <c r="A21" s="6">
        <v>4</v>
      </c>
      <c r="B21" s="6" t="s">
        <v>100</v>
      </c>
      <c r="C21" s="6" t="s">
        <v>24</v>
      </c>
      <c r="D21" s="6" t="s">
        <v>101</v>
      </c>
      <c r="E21" s="6" t="s">
        <v>95</v>
      </c>
      <c r="F21" s="8">
        <v>8.115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25.5">
      <c r="D22" s="12" t="s">
        <v>102</v>
      </c>
    </row>
    <row r="23" ht="25.5">
      <c r="D23" s="12" t="s">
        <v>92</v>
      </c>
    </row>
    <row r="24" spans="1:16" ht="25.5">
      <c r="A24" s="6">
        <v>5</v>
      </c>
      <c r="B24" s="6" t="s">
        <v>100</v>
      </c>
      <c r="C24" s="6" t="s">
        <v>34</v>
      </c>
      <c r="D24" s="6" t="s">
        <v>103</v>
      </c>
      <c r="E24" s="6" t="s">
        <v>95</v>
      </c>
      <c r="F24" s="8">
        <v>0.268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104</v>
      </c>
    </row>
    <row r="26" ht="25.5">
      <c r="D26" s="12" t="s">
        <v>92</v>
      </c>
    </row>
    <row r="27" spans="1:16" ht="12.75" customHeight="1">
      <c r="A27" s="13"/>
      <c r="B27" s="13"/>
      <c r="C27" s="13" t="s">
        <v>42</v>
      </c>
      <c r="D27" s="13" t="s">
        <v>41</v>
      </c>
      <c r="E27" s="13"/>
      <c r="F27" s="13"/>
      <c r="G27" s="13"/>
      <c r="H27" s="13">
        <f>SUM(H12:H26)</f>
        <v>0</v>
      </c>
      <c r="P27">
        <f>ROUND(SUM(P12:P26),2)</f>
        <v>0</v>
      </c>
    </row>
    <row r="29" spans="1:8" ht="12.75" customHeight="1">
      <c r="A29" s="7"/>
      <c r="B29" s="7"/>
      <c r="C29" s="7" t="s">
        <v>24</v>
      </c>
      <c r="D29" s="7" t="s">
        <v>105</v>
      </c>
      <c r="E29" s="7"/>
      <c r="F29" s="9"/>
      <c r="G29" s="7"/>
      <c r="H29" s="9"/>
    </row>
    <row r="30" spans="1:16" ht="25.5">
      <c r="A30" s="6">
        <v>6</v>
      </c>
      <c r="B30" s="6" t="s">
        <v>106</v>
      </c>
      <c r="C30" s="6" t="s">
        <v>44</v>
      </c>
      <c r="D30" s="6" t="s">
        <v>107</v>
      </c>
      <c r="E30" s="6" t="s">
        <v>108</v>
      </c>
      <c r="F30" s="8">
        <v>120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109</v>
      </c>
    </row>
    <row r="32" ht="12.75">
      <c r="D32" s="12" t="s">
        <v>110</v>
      </c>
    </row>
    <row r="33" spans="1:16" ht="25.5">
      <c r="A33" s="6">
        <v>7</v>
      </c>
      <c r="B33" s="6" t="s">
        <v>111</v>
      </c>
      <c r="C33" s="6" t="s">
        <v>44</v>
      </c>
      <c r="D33" s="6" t="s">
        <v>112</v>
      </c>
      <c r="E33" s="6" t="s">
        <v>108</v>
      </c>
      <c r="F33" s="8">
        <v>120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109</v>
      </c>
    </row>
    <row r="35" ht="38.25">
      <c r="D35" s="12" t="s">
        <v>113</v>
      </c>
    </row>
    <row r="36" spans="1:16" ht="25.5">
      <c r="A36" s="6">
        <v>8</v>
      </c>
      <c r="B36" s="6" t="s">
        <v>114</v>
      </c>
      <c r="C36" s="6" t="s">
        <v>44</v>
      </c>
      <c r="D36" s="6" t="s">
        <v>115</v>
      </c>
      <c r="E36" s="6" t="s">
        <v>60</v>
      </c>
      <c r="F36" s="8">
        <v>4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116</v>
      </c>
    </row>
    <row r="38" ht="114.75">
      <c r="D38" s="12" t="s">
        <v>117</v>
      </c>
    </row>
    <row r="39" spans="1:16" ht="25.5">
      <c r="A39" s="6">
        <v>9</v>
      </c>
      <c r="B39" s="6" t="s">
        <v>118</v>
      </c>
      <c r="C39" s="6" t="s">
        <v>44</v>
      </c>
      <c r="D39" s="6" t="s">
        <v>119</v>
      </c>
      <c r="E39" s="6" t="s">
        <v>90</v>
      </c>
      <c r="F39" s="8">
        <v>4.96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120</v>
      </c>
    </row>
    <row r="41" ht="63.75">
      <c r="D41" s="12" t="s">
        <v>121</v>
      </c>
    </row>
    <row r="42" spans="1:16" ht="63.75">
      <c r="A42" s="6">
        <v>10</v>
      </c>
      <c r="B42" s="6" t="s">
        <v>122</v>
      </c>
      <c r="C42" s="6" t="s">
        <v>44</v>
      </c>
      <c r="D42" s="6" t="s">
        <v>123</v>
      </c>
      <c r="E42" s="6" t="s">
        <v>90</v>
      </c>
      <c r="F42" s="8">
        <v>4.508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124</v>
      </c>
    </row>
    <row r="44" ht="63.75">
      <c r="D44" s="12" t="s">
        <v>121</v>
      </c>
    </row>
    <row r="45" spans="1:16" ht="51">
      <c r="A45" s="6">
        <v>11</v>
      </c>
      <c r="B45" s="6" t="s">
        <v>125</v>
      </c>
      <c r="C45" s="6" t="s">
        <v>44</v>
      </c>
      <c r="D45" s="6" t="s">
        <v>126</v>
      </c>
      <c r="E45" s="6" t="s">
        <v>127</v>
      </c>
      <c r="F45" s="8">
        <v>1623.046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25.5">
      <c r="D46" s="12" t="s">
        <v>128</v>
      </c>
    </row>
    <row r="47" ht="25.5">
      <c r="D47" s="12" t="s">
        <v>129</v>
      </c>
    </row>
    <row r="48" spans="1:16" ht="12.75">
      <c r="A48" s="6">
        <v>12</v>
      </c>
      <c r="B48" s="6" t="s">
        <v>130</v>
      </c>
      <c r="C48" s="6" t="s">
        <v>44</v>
      </c>
      <c r="D48" s="6" t="s">
        <v>131</v>
      </c>
      <c r="E48" s="6" t="s">
        <v>132</v>
      </c>
      <c r="F48" s="8">
        <v>48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133</v>
      </c>
    </row>
    <row r="50" ht="38.25">
      <c r="D50" s="12" t="s">
        <v>134</v>
      </c>
    </row>
    <row r="51" spans="1:16" ht="38.25">
      <c r="A51" s="6">
        <v>13</v>
      </c>
      <c r="B51" s="6" t="s">
        <v>135</v>
      </c>
      <c r="C51" s="6" t="s">
        <v>44</v>
      </c>
      <c r="D51" s="6" t="s">
        <v>136</v>
      </c>
      <c r="E51" s="6" t="s">
        <v>90</v>
      </c>
      <c r="F51" s="8">
        <v>4.5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137</v>
      </c>
    </row>
    <row r="53" ht="25.5">
      <c r="D53" s="12" t="s">
        <v>138</v>
      </c>
    </row>
    <row r="54" spans="1:16" ht="25.5">
      <c r="A54" s="6">
        <v>14</v>
      </c>
      <c r="B54" s="6" t="s">
        <v>139</v>
      </c>
      <c r="C54" s="6" t="s">
        <v>44</v>
      </c>
      <c r="D54" s="6" t="s">
        <v>140</v>
      </c>
      <c r="E54" s="6" t="s">
        <v>90</v>
      </c>
      <c r="F54" s="8">
        <v>8.82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141</v>
      </c>
    </row>
    <row r="56" ht="25.5">
      <c r="D56" s="12" t="s">
        <v>142</v>
      </c>
    </row>
    <row r="57" spans="1:16" ht="38.25">
      <c r="A57" s="6">
        <v>15</v>
      </c>
      <c r="B57" s="6" t="s">
        <v>143</v>
      </c>
      <c r="C57" s="6" t="s">
        <v>44</v>
      </c>
      <c r="D57" s="6" t="s">
        <v>144</v>
      </c>
      <c r="E57" s="6" t="s">
        <v>90</v>
      </c>
      <c r="F57" s="8">
        <v>18.355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63.75">
      <c r="D58" s="12" t="s">
        <v>145</v>
      </c>
    </row>
    <row r="59" ht="318.75">
      <c r="D59" s="12" t="s">
        <v>146</v>
      </c>
    </row>
    <row r="60" spans="1:16" ht="25.5">
      <c r="A60" s="6">
        <v>16</v>
      </c>
      <c r="B60" s="6" t="s">
        <v>147</v>
      </c>
      <c r="C60" s="6" t="s">
        <v>44</v>
      </c>
      <c r="D60" s="6" t="s">
        <v>148</v>
      </c>
      <c r="E60" s="6" t="s">
        <v>90</v>
      </c>
      <c r="F60" s="8">
        <v>18.755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89.25">
      <c r="D61" s="12" t="s">
        <v>149</v>
      </c>
    </row>
    <row r="62" ht="267.75">
      <c r="D62" s="12" t="s">
        <v>150</v>
      </c>
    </row>
    <row r="63" spans="1:16" ht="25.5">
      <c r="A63" s="6">
        <v>17</v>
      </c>
      <c r="B63" s="6" t="s">
        <v>151</v>
      </c>
      <c r="C63" s="6" t="s">
        <v>44</v>
      </c>
      <c r="D63" s="6" t="s">
        <v>152</v>
      </c>
      <c r="E63" s="6" t="s">
        <v>90</v>
      </c>
      <c r="F63" s="8">
        <v>4.62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153</v>
      </c>
    </row>
    <row r="65" ht="267.75">
      <c r="D65" s="12" t="s">
        <v>150</v>
      </c>
    </row>
    <row r="66" spans="1:16" ht="12.75">
      <c r="A66" s="6">
        <v>18</v>
      </c>
      <c r="B66" s="6" t="s">
        <v>154</v>
      </c>
      <c r="C66" s="6" t="s">
        <v>44</v>
      </c>
      <c r="D66" s="6" t="s">
        <v>155</v>
      </c>
      <c r="E66" s="6" t="s">
        <v>108</v>
      </c>
      <c r="F66" s="8">
        <v>60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38.25">
      <c r="D67" s="12" t="s">
        <v>156</v>
      </c>
    </row>
    <row r="68" ht="12.75">
      <c r="D68" s="12" t="s">
        <v>157</v>
      </c>
    </row>
    <row r="69" spans="1:16" ht="25.5">
      <c r="A69" s="6">
        <v>19</v>
      </c>
      <c r="B69" s="6" t="s">
        <v>158</v>
      </c>
      <c r="C69" s="6" t="s">
        <v>44</v>
      </c>
      <c r="D69" s="6" t="s">
        <v>159</v>
      </c>
      <c r="E69" s="6" t="s">
        <v>90</v>
      </c>
      <c r="F69" s="8">
        <v>3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12.75">
      <c r="D70" s="12" t="s">
        <v>160</v>
      </c>
    </row>
    <row r="71" ht="38.25">
      <c r="D71" s="12" t="s">
        <v>161</v>
      </c>
    </row>
    <row r="72" spans="1:16" ht="25.5">
      <c r="A72" s="6">
        <v>20</v>
      </c>
      <c r="B72" s="6" t="s">
        <v>162</v>
      </c>
      <c r="C72" s="6" t="s">
        <v>44</v>
      </c>
      <c r="D72" s="6" t="s">
        <v>163</v>
      </c>
      <c r="E72" s="6" t="s">
        <v>108</v>
      </c>
      <c r="F72" s="8">
        <v>30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164</v>
      </c>
    </row>
    <row r="74" ht="25.5">
      <c r="D74" s="12" t="s">
        <v>165</v>
      </c>
    </row>
    <row r="75" spans="1:16" ht="12.75" customHeight="1">
      <c r="A75" s="13"/>
      <c r="B75" s="13"/>
      <c r="C75" s="13" t="s">
        <v>24</v>
      </c>
      <c r="D75" s="13" t="s">
        <v>105</v>
      </c>
      <c r="E75" s="13"/>
      <c r="F75" s="13"/>
      <c r="G75" s="13"/>
      <c r="H75" s="13">
        <f>SUM(H30:H74)</f>
        <v>0</v>
      </c>
      <c r="P75">
        <f>ROUND(SUM(P30:P74),2)</f>
        <v>0</v>
      </c>
    </row>
    <row r="77" spans="1:8" ht="12.75" customHeight="1">
      <c r="A77" s="7"/>
      <c r="B77" s="7"/>
      <c r="C77" s="7" t="s">
        <v>34</v>
      </c>
      <c r="D77" s="7" t="s">
        <v>166</v>
      </c>
      <c r="E77" s="7"/>
      <c r="F77" s="9"/>
      <c r="G77" s="7"/>
      <c r="H77" s="9"/>
    </row>
    <row r="78" spans="1:16" ht="25.5">
      <c r="A78" s="14">
        <v>21</v>
      </c>
      <c r="B78" s="14" t="s">
        <v>167</v>
      </c>
      <c r="C78" s="14" t="s">
        <v>44</v>
      </c>
      <c r="D78" s="14" t="s">
        <v>168</v>
      </c>
      <c r="E78" s="14" t="s">
        <v>169</v>
      </c>
      <c r="F78" s="15">
        <v>25.9</v>
      </c>
      <c r="G78" s="16"/>
      <c r="H78" s="17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170</v>
      </c>
    </row>
    <row r="80" ht="165.75">
      <c r="D80" s="12" t="s">
        <v>171</v>
      </c>
    </row>
    <row r="81" spans="1:16" ht="12.75">
      <c r="A81" s="14">
        <v>22</v>
      </c>
      <c r="B81" s="14" t="s">
        <v>172</v>
      </c>
      <c r="C81" s="14" t="s">
        <v>44</v>
      </c>
      <c r="D81" s="14" t="s">
        <v>173</v>
      </c>
      <c r="E81" s="14" t="s">
        <v>169</v>
      </c>
      <c r="F81" s="15">
        <v>30.68</v>
      </c>
      <c r="G81" s="16"/>
      <c r="H81" s="17">
        <f>ROUND((G81*F81),2)</f>
        <v>0</v>
      </c>
      <c r="O81">
        <f>rekapitulace!H8</f>
        <v>21</v>
      </c>
      <c r="P81">
        <f>O81/100*H81</f>
        <v>0</v>
      </c>
    </row>
    <row r="82" ht="38.25">
      <c r="D82" s="12" t="s">
        <v>174</v>
      </c>
    </row>
    <row r="83" ht="63.75">
      <c r="D83" s="12" t="s">
        <v>175</v>
      </c>
    </row>
    <row r="84" spans="1:16" ht="12.75">
      <c r="A84" s="14">
        <v>23</v>
      </c>
      <c r="B84" s="14" t="s">
        <v>176</v>
      </c>
      <c r="C84" s="14" t="s">
        <v>44</v>
      </c>
      <c r="D84" s="14" t="s">
        <v>177</v>
      </c>
      <c r="E84" s="14" t="s">
        <v>169</v>
      </c>
      <c r="F84" s="15">
        <v>2.42</v>
      </c>
      <c r="G84" s="16"/>
      <c r="H84" s="17">
        <f>ROUND((G84*F84),2)</f>
        <v>0</v>
      </c>
      <c r="O84">
        <f>rekapitulace!H8</f>
        <v>21</v>
      </c>
      <c r="P84">
        <f>O84/100*H84</f>
        <v>0</v>
      </c>
    </row>
    <row r="85" ht="12.75">
      <c r="D85" s="12" t="s">
        <v>178</v>
      </c>
    </row>
    <row r="86" ht="63.75">
      <c r="D86" s="12" t="s">
        <v>175</v>
      </c>
    </row>
    <row r="87" spans="1:16" ht="25.5">
      <c r="A87" s="14">
        <v>24</v>
      </c>
      <c r="B87" s="14" t="s">
        <v>179</v>
      </c>
      <c r="C87" s="14" t="s">
        <v>44</v>
      </c>
      <c r="D87" s="14" t="s">
        <v>180</v>
      </c>
      <c r="E87" s="14" t="s">
        <v>169</v>
      </c>
      <c r="F87" s="15">
        <v>0.66</v>
      </c>
      <c r="G87" s="16"/>
      <c r="H87" s="17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181</v>
      </c>
    </row>
    <row r="89" ht="63.75">
      <c r="D89" s="12" t="s">
        <v>175</v>
      </c>
    </row>
    <row r="90" spans="1:16" ht="38.25">
      <c r="A90" s="14">
        <v>25</v>
      </c>
      <c r="B90" s="14" t="s">
        <v>182</v>
      </c>
      <c r="C90" s="14" t="s">
        <v>44</v>
      </c>
      <c r="D90" s="14" t="s">
        <v>183</v>
      </c>
      <c r="E90" s="14" t="s">
        <v>90</v>
      </c>
      <c r="F90" s="15">
        <v>0.774</v>
      </c>
      <c r="G90" s="16"/>
      <c r="H90" s="17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184</v>
      </c>
    </row>
    <row r="92" ht="38.25">
      <c r="D92" s="12" t="s">
        <v>185</v>
      </c>
    </row>
    <row r="93" spans="1:16" ht="12.75">
      <c r="A93" s="14">
        <v>26</v>
      </c>
      <c r="B93" s="14" t="s">
        <v>186</v>
      </c>
      <c r="C93" s="14" t="s">
        <v>44</v>
      </c>
      <c r="D93" s="14" t="s">
        <v>187</v>
      </c>
      <c r="E93" s="14" t="s">
        <v>90</v>
      </c>
      <c r="F93" s="15">
        <v>2.88</v>
      </c>
      <c r="G93" s="16"/>
      <c r="H93" s="17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188</v>
      </c>
    </row>
    <row r="95" ht="357">
      <c r="D95" s="12" t="s">
        <v>189</v>
      </c>
    </row>
    <row r="96" spans="1:16" ht="12.75" customHeight="1">
      <c r="A96" s="13"/>
      <c r="B96" s="13"/>
      <c r="C96" s="13" t="s">
        <v>34</v>
      </c>
      <c r="D96" s="13" t="s">
        <v>166</v>
      </c>
      <c r="E96" s="13"/>
      <c r="F96" s="13"/>
      <c r="G96" s="13"/>
      <c r="H96" s="13">
        <f>SUM(H78:H95)</f>
        <v>0</v>
      </c>
      <c r="P96">
        <f>ROUND(SUM(P78:P95),2)</f>
        <v>0</v>
      </c>
    </row>
    <row r="98" spans="1:8" ht="12.75" customHeight="1">
      <c r="A98" s="7"/>
      <c r="B98" s="7"/>
      <c r="C98" s="7" t="s">
        <v>35</v>
      </c>
      <c r="D98" s="7" t="s">
        <v>190</v>
      </c>
      <c r="E98" s="7"/>
      <c r="F98" s="9"/>
      <c r="G98" s="7"/>
      <c r="H98" s="9"/>
    </row>
    <row r="99" spans="1:16" ht="25.5">
      <c r="A99" s="14">
        <v>27</v>
      </c>
      <c r="B99" s="14" t="s">
        <v>191</v>
      </c>
      <c r="C99" s="14" t="s">
        <v>44</v>
      </c>
      <c r="D99" s="14" t="s">
        <v>192</v>
      </c>
      <c r="E99" s="14" t="s">
        <v>193</v>
      </c>
      <c r="F99" s="15">
        <v>45</v>
      </c>
      <c r="G99" s="16"/>
      <c r="H99" s="17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194</v>
      </c>
    </row>
    <row r="101" ht="25.5">
      <c r="D101" s="12" t="s">
        <v>195</v>
      </c>
    </row>
    <row r="102" spans="1:16" ht="25.5">
      <c r="A102" s="14">
        <v>28</v>
      </c>
      <c r="B102" s="14" t="s">
        <v>196</v>
      </c>
      <c r="C102" s="14" t="s">
        <v>44</v>
      </c>
      <c r="D102" s="14" t="s">
        <v>197</v>
      </c>
      <c r="E102" s="14" t="s">
        <v>90</v>
      </c>
      <c r="F102" s="15">
        <v>2.832</v>
      </c>
      <c r="G102" s="16"/>
      <c r="H102" s="17">
        <f>ROUND((G102*F102),2)</f>
        <v>0</v>
      </c>
      <c r="O102">
        <f>rekapitulace!H8</f>
        <v>21</v>
      </c>
      <c r="P102">
        <f>O102/100*H102</f>
        <v>0</v>
      </c>
    </row>
    <row r="103" ht="38.25">
      <c r="D103" s="12" t="s">
        <v>198</v>
      </c>
    </row>
    <row r="104" ht="369.75">
      <c r="D104" s="12" t="s">
        <v>199</v>
      </c>
    </row>
    <row r="105" spans="1:16" ht="25.5">
      <c r="A105" s="14">
        <v>29</v>
      </c>
      <c r="B105" s="14" t="s">
        <v>200</v>
      </c>
      <c r="C105" s="14" t="s">
        <v>44</v>
      </c>
      <c r="D105" s="14" t="s">
        <v>201</v>
      </c>
      <c r="E105" s="14" t="s">
        <v>95</v>
      </c>
      <c r="F105" s="15">
        <v>0.778</v>
      </c>
      <c r="G105" s="16"/>
      <c r="H105" s="17">
        <f>ROUND((G105*F105),2)</f>
        <v>0</v>
      </c>
      <c r="O105">
        <f>rekapitulace!H8</f>
        <v>21</v>
      </c>
      <c r="P105">
        <f>O105/100*H105</f>
        <v>0</v>
      </c>
    </row>
    <row r="106" ht="38.25">
      <c r="D106" s="12" t="s">
        <v>202</v>
      </c>
    </row>
    <row r="107" ht="242.25">
      <c r="D107" s="12" t="s">
        <v>203</v>
      </c>
    </row>
    <row r="108" spans="1:16" ht="25.5">
      <c r="A108" s="14">
        <v>30</v>
      </c>
      <c r="B108" s="14" t="s">
        <v>204</v>
      </c>
      <c r="C108" s="14" t="s">
        <v>44</v>
      </c>
      <c r="D108" s="14" t="s">
        <v>205</v>
      </c>
      <c r="E108" s="14" t="s">
        <v>95</v>
      </c>
      <c r="F108" s="15">
        <v>0.038</v>
      </c>
      <c r="G108" s="16"/>
      <c r="H108" s="17">
        <f>ROUND((G108*F108),2)</f>
        <v>0</v>
      </c>
      <c r="O108">
        <f>rekapitulace!H8</f>
        <v>21</v>
      </c>
      <c r="P108">
        <f>O108/100*H108</f>
        <v>0</v>
      </c>
    </row>
    <row r="109" ht="25.5">
      <c r="D109" s="12" t="s">
        <v>206</v>
      </c>
    </row>
    <row r="110" ht="267.75">
      <c r="D110" s="12" t="s">
        <v>207</v>
      </c>
    </row>
    <row r="111" spans="1:16" ht="12.75">
      <c r="A111" s="14">
        <v>31</v>
      </c>
      <c r="B111" s="14" t="s">
        <v>208</v>
      </c>
      <c r="C111" s="14" t="s">
        <v>44</v>
      </c>
      <c r="D111" s="14" t="s">
        <v>209</v>
      </c>
      <c r="E111" s="14" t="s">
        <v>90</v>
      </c>
      <c r="F111" s="15">
        <v>0.33</v>
      </c>
      <c r="G111" s="16"/>
      <c r="H111" s="17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210</v>
      </c>
    </row>
    <row r="113" ht="25.5">
      <c r="D113" s="12" t="s">
        <v>211</v>
      </c>
    </row>
    <row r="114" spans="1:16" ht="25.5">
      <c r="A114" s="14">
        <v>32</v>
      </c>
      <c r="B114" s="14" t="s">
        <v>212</v>
      </c>
      <c r="C114" s="14" t="s">
        <v>44</v>
      </c>
      <c r="D114" s="14" t="s">
        <v>213</v>
      </c>
      <c r="E114" s="14" t="s">
        <v>90</v>
      </c>
      <c r="F114" s="15">
        <v>2.04</v>
      </c>
      <c r="G114" s="16"/>
      <c r="H114" s="17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214</v>
      </c>
    </row>
    <row r="116" ht="38.25">
      <c r="D116" s="12" t="s">
        <v>215</v>
      </c>
    </row>
    <row r="117" spans="1:16" ht="12.75">
      <c r="A117" s="14">
        <v>33</v>
      </c>
      <c r="B117" s="14" t="s">
        <v>216</v>
      </c>
      <c r="C117" s="14" t="s">
        <v>44</v>
      </c>
      <c r="D117" s="14" t="s">
        <v>217</v>
      </c>
      <c r="E117" s="14" t="s">
        <v>90</v>
      </c>
      <c r="F117" s="15">
        <v>1.6</v>
      </c>
      <c r="G117" s="16"/>
      <c r="H117" s="17">
        <f>ROUND((G117*F117),2)</f>
        <v>0</v>
      </c>
      <c r="O117">
        <f>rekapitulace!H8</f>
        <v>21</v>
      </c>
      <c r="P117">
        <f>O117/100*H117</f>
        <v>0</v>
      </c>
    </row>
    <row r="118" ht="12.75">
      <c r="D118" s="12" t="s">
        <v>218</v>
      </c>
    </row>
    <row r="119" ht="357">
      <c r="D119" s="12" t="s">
        <v>219</v>
      </c>
    </row>
    <row r="120" spans="1:16" ht="25.5">
      <c r="A120" s="14">
        <v>34</v>
      </c>
      <c r="B120" s="14" t="s">
        <v>220</v>
      </c>
      <c r="C120" s="14" t="s">
        <v>44</v>
      </c>
      <c r="D120" s="14" t="s">
        <v>221</v>
      </c>
      <c r="E120" s="14" t="s">
        <v>95</v>
      </c>
      <c r="F120" s="15">
        <v>0.033</v>
      </c>
      <c r="G120" s="16"/>
      <c r="H120" s="17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222</v>
      </c>
    </row>
    <row r="122" ht="267.75">
      <c r="D122" s="12" t="s">
        <v>223</v>
      </c>
    </row>
    <row r="123" spans="1:16" ht="38.25">
      <c r="A123" s="14">
        <v>35</v>
      </c>
      <c r="B123" s="14" t="s">
        <v>224</v>
      </c>
      <c r="C123" s="14" t="s">
        <v>44</v>
      </c>
      <c r="D123" s="14" t="s">
        <v>225</v>
      </c>
      <c r="E123" s="14" t="s">
        <v>95</v>
      </c>
      <c r="F123" s="15">
        <v>0.038</v>
      </c>
      <c r="G123" s="16"/>
      <c r="H123" s="17">
        <f>ROUND((G123*F123),2)</f>
        <v>0</v>
      </c>
      <c r="O123">
        <f>rekapitulace!H8</f>
        <v>21</v>
      </c>
      <c r="P123">
        <f>O123/100*H123</f>
        <v>0</v>
      </c>
    </row>
    <row r="124" ht="25.5">
      <c r="D124" s="12" t="s">
        <v>226</v>
      </c>
    </row>
    <row r="125" ht="38.25">
      <c r="D125" s="12" t="s">
        <v>227</v>
      </c>
    </row>
    <row r="126" spans="1:16" ht="12.75" customHeight="1">
      <c r="A126" s="13"/>
      <c r="B126" s="13"/>
      <c r="C126" s="13" t="s">
        <v>35</v>
      </c>
      <c r="D126" s="13" t="s">
        <v>190</v>
      </c>
      <c r="E126" s="13"/>
      <c r="F126" s="13"/>
      <c r="G126" s="13"/>
      <c r="H126" s="13">
        <f>SUM(H99:H125)</f>
        <v>0</v>
      </c>
      <c r="P126">
        <f>ROUND(SUM(P99:P125),2)</f>
        <v>0</v>
      </c>
    </row>
    <row r="128" spans="1:8" ht="12.75" customHeight="1">
      <c r="A128" s="7"/>
      <c r="B128" s="7"/>
      <c r="C128" s="7" t="s">
        <v>36</v>
      </c>
      <c r="D128" s="7" t="s">
        <v>228</v>
      </c>
      <c r="E128" s="7"/>
      <c r="F128" s="9"/>
      <c r="G128" s="7"/>
      <c r="H128" s="9"/>
    </row>
    <row r="129" spans="1:16" ht="25.5">
      <c r="A129" s="14">
        <v>36</v>
      </c>
      <c r="B129" s="14" t="s">
        <v>229</v>
      </c>
      <c r="C129" s="14" t="s">
        <v>44</v>
      </c>
      <c r="D129" s="14" t="s">
        <v>230</v>
      </c>
      <c r="E129" s="14" t="s">
        <v>90</v>
      </c>
      <c r="F129" s="15">
        <v>2.677</v>
      </c>
      <c r="G129" s="16"/>
      <c r="H129" s="17">
        <f>ROUND((G129*F129),2)</f>
        <v>0</v>
      </c>
      <c r="O129">
        <f>rekapitulace!H8</f>
        <v>21</v>
      </c>
      <c r="P129">
        <f>O129/100*H129</f>
        <v>0</v>
      </c>
    </row>
    <row r="130" ht="12.75">
      <c r="D130" s="12" t="s">
        <v>231</v>
      </c>
    </row>
    <row r="131" ht="357">
      <c r="D131" s="12" t="s">
        <v>219</v>
      </c>
    </row>
    <row r="132" spans="1:16" ht="12.75">
      <c r="A132" s="14">
        <v>37</v>
      </c>
      <c r="B132" s="14" t="s">
        <v>232</v>
      </c>
      <c r="C132" s="14" t="s">
        <v>44</v>
      </c>
      <c r="D132" s="14" t="s">
        <v>233</v>
      </c>
      <c r="E132" s="14" t="s">
        <v>95</v>
      </c>
      <c r="F132" s="15">
        <v>0.043</v>
      </c>
      <c r="G132" s="16"/>
      <c r="H132" s="17">
        <f>ROUND((G132*F132),2)</f>
        <v>0</v>
      </c>
      <c r="O132">
        <f>rekapitulace!H8</f>
        <v>21</v>
      </c>
      <c r="P132">
        <f>O132/100*H132</f>
        <v>0</v>
      </c>
    </row>
    <row r="133" ht="12.75">
      <c r="D133" s="12" t="s">
        <v>234</v>
      </c>
    </row>
    <row r="134" ht="267.75">
      <c r="D134" s="12" t="s">
        <v>235</v>
      </c>
    </row>
    <row r="135" spans="1:16" ht="25.5">
      <c r="A135" s="14">
        <v>38</v>
      </c>
      <c r="B135" s="14" t="s">
        <v>236</v>
      </c>
      <c r="C135" s="14" t="s">
        <v>44</v>
      </c>
      <c r="D135" s="14" t="s">
        <v>237</v>
      </c>
      <c r="E135" s="14" t="s">
        <v>95</v>
      </c>
      <c r="F135" s="15">
        <v>0.321</v>
      </c>
      <c r="G135" s="16"/>
      <c r="H135" s="17">
        <f>ROUND((G135*F135),2)</f>
        <v>0</v>
      </c>
      <c r="O135">
        <f>rekapitulace!H8</f>
        <v>21</v>
      </c>
      <c r="P135">
        <f>O135/100*H135</f>
        <v>0</v>
      </c>
    </row>
    <row r="136" ht="25.5">
      <c r="D136" s="12" t="s">
        <v>238</v>
      </c>
    </row>
    <row r="137" ht="267.75">
      <c r="D137" s="12" t="s">
        <v>235</v>
      </c>
    </row>
    <row r="138" spans="1:16" ht="12.75">
      <c r="A138" s="14">
        <v>39</v>
      </c>
      <c r="B138" s="14" t="s">
        <v>239</v>
      </c>
      <c r="C138" s="14" t="s">
        <v>24</v>
      </c>
      <c r="D138" s="14" t="s">
        <v>240</v>
      </c>
      <c r="E138" s="14" t="s">
        <v>90</v>
      </c>
      <c r="F138" s="15">
        <v>5.317</v>
      </c>
      <c r="G138" s="16"/>
      <c r="H138" s="17">
        <f>ROUND((G138*F138),2)</f>
        <v>0</v>
      </c>
      <c r="O138">
        <f>rekapitulace!H8</f>
        <v>21</v>
      </c>
      <c r="P138">
        <f>O138/100*H138</f>
        <v>0</v>
      </c>
    </row>
    <row r="139" ht="12.75">
      <c r="D139" s="12" t="s">
        <v>241</v>
      </c>
    </row>
    <row r="140" ht="357">
      <c r="D140" s="12" t="s">
        <v>219</v>
      </c>
    </row>
    <row r="141" spans="1:16" ht="12.75">
      <c r="A141" s="14">
        <v>40</v>
      </c>
      <c r="B141" s="14" t="s">
        <v>239</v>
      </c>
      <c r="C141" s="14" t="s">
        <v>34</v>
      </c>
      <c r="D141" s="14" t="s">
        <v>240</v>
      </c>
      <c r="E141" s="14" t="s">
        <v>90</v>
      </c>
      <c r="F141" s="15">
        <v>0.567</v>
      </c>
      <c r="G141" s="16"/>
      <c r="H141" s="17">
        <f>ROUND((G141*F141),2)</f>
        <v>0</v>
      </c>
      <c r="O141">
        <f>rekapitulace!H8</f>
        <v>21</v>
      </c>
      <c r="P141">
        <f>O141/100*H141</f>
        <v>0</v>
      </c>
    </row>
    <row r="142" ht="25.5">
      <c r="D142" s="12" t="s">
        <v>242</v>
      </c>
    </row>
    <row r="143" ht="357">
      <c r="D143" s="12" t="s">
        <v>243</v>
      </c>
    </row>
    <row r="144" spans="1:16" ht="25.5">
      <c r="A144" s="14">
        <v>41</v>
      </c>
      <c r="B144" s="14" t="s">
        <v>244</v>
      </c>
      <c r="C144" s="14" t="s">
        <v>44</v>
      </c>
      <c r="D144" s="14" t="s">
        <v>245</v>
      </c>
      <c r="E144" s="14" t="s">
        <v>90</v>
      </c>
      <c r="F144" s="15">
        <v>1.879</v>
      </c>
      <c r="G144" s="16"/>
      <c r="H144" s="17">
        <f>ROUND((G144*F144),2)</f>
        <v>0</v>
      </c>
      <c r="O144">
        <f>rekapitulace!H8</f>
        <v>21</v>
      </c>
      <c r="P144">
        <f>O144/100*H144</f>
        <v>0</v>
      </c>
    </row>
    <row r="145" ht="12.75">
      <c r="D145" s="12" t="s">
        <v>246</v>
      </c>
    </row>
    <row r="146" ht="357">
      <c r="D146" s="12" t="s">
        <v>219</v>
      </c>
    </row>
    <row r="147" spans="1:16" ht="25.5">
      <c r="A147" s="14">
        <v>42</v>
      </c>
      <c r="B147" s="14" t="s">
        <v>247</v>
      </c>
      <c r="C147" s="14" t="s">
        <v>44</v>
      </c>
      <c r="D147" s="14" t="s">
        <v>248</v>
      </c>
      <c r="E147" s="14" t="s">
        <v>95</v>
      </c>
      <c r="F147" s="15">
        <v>0.178</v>
      </c>
      <c r="G147" s="16"/>
      <c r="H147" s="17">
        <f>ROUND((G147*F147),2)</f>
        <v>0</v>
      </c>
      <c r="O147">
        <f>rekapitulace!H8</f>
        <v>21</v>
      </c>
      <c r="P147">
        <f>O147/100*H147</f>
        <v>0</v>
      </c>
    </row>
    <row r="148" ht="12.75">
      <c r="D148" s="12" t="s">
        <v>249</v>
      </c>
    </row>
    <row r="149" ht="178.5">
      <c r="D149" s="12" t="s">
        <v>250</v>
      </c>
    </row>
    <row r="150" spans="1:16" ht="25.5">
      <c r="A150" s="14">
        <v>43</v>
      </c>
      <c r="B150" s="14" t="s">
        <v>251</v>
      </c>
      <c r="C150" s="14" t="s">
        <v>44</v>
      </c>
      <c r="D150" s="14" t="s">
        <v>252</v>
      </c>
      <c r="E150" s="14" t="s">
        <v>90</v>
      </c>
      <c r="F150" s="15">
        <v>4.8</v>
      </c>
      <c r="G150" s="16"/>
      <c r="H150" s="17">
        <f>ROUND((G150*F150),2)</f>
        <v>0</v>
      </c>
      <c r="O150">
        <f>rekapitulace!H8</f>
        <v>21</v>
      </c>
      <c r="P150">
        <f>O150/100*H150</f>
        <v>0</v>
      </c>
    </row>
    <row r="151" ht="51">
      <c r="D151" s="12" t="s">
        <v>253</v>
      </c>
    </row>
    <row r="152" ht="38.25">
      <c r="D152" s="12" t="s">
        <v>254</v>
      </c>
    </row>
    <row r="153" spans="1:16" ht="25.5">
      <c r="A153" s="14">
        <v>44</v>
      </c>
      <c r="B153" s="14" t="s">
        <v>255</v>
      </c>
      <c r="C153" s="14" t="s">
        <v>44</v>
      </c>
      <c r="D153" s="14" t="s">
        <v>256</v>
      </c>
      <c r="E153" s="14" t="s">
        <v>90</v>
      </c>
      <c r="F153" s="15">
        <v>2.5</v>
      </c>
      <c r="G153" s="16"/>
      <c r="H153" s="17">
        <f>ROUND((G153*F153),2)</f>
        <v>0</v>
      </c>
      <c r="O153">
        <f>rekapitulace!H8</f>
        <v>21</v>
      </c>
      <c r="P153">
        <f>O153/100*H153</f>
        <v>0</v>
      </c>
    </row>
    <row r="154" ht="25.5">
      <c r="D154" s="12" t="s">
        <v>257</v>
      </c>
    </row>
    <row r="155" ht="51">
      <c r="D155" s="12" t="s">
        <v>258</v>
      </c>
    </row>
    <row r="156" spans="1:16" ht="12.75" customHeight="1">
      <c r="A156" s="13"/>
      <c r="B156" s="13"/>
      <c r="C156" s="13" t="s">
        <v>36</v>
      </c>
      <c r="D156" s="13" t="s">
        <v>228</v>
      </c>
      <c r="E156" s="13"/>
      <c r="F156" s="13"/>
      <c r="G156" s="13"/>
      <c r="H156" s="13">
        <f>SUM(H129:H155)</f>
        <v>0</v>
      </c>
      <c r="P156">
        <f>ROUND(SUM(P129:P155),2)</f>
        <v>0</v>
      </c>
    </row>
    <row r="158" spans="1:8" ht="12.75" customHeight="1">
      <c r="A158" s="7"/>
      <c r="B158" s="7"/>
      <c r="C158" s="7" t="s">
        <v>37</v>
      </c>
      <c r="D158" s="7" t="s">
        <v>259</v>
      </c>
      <c r="E158" s="7"/>
      <c r="F158" s="9"/>
      <c r="G158" s="7"/>
      <c r="H158" s="9"/>
    </row>
    <row r="159" spans="1:16" ht="12.75">
      <c r="A159" s="6">
        <v>45</v>
      </c>
      <c r="B159" s="6" t="s">
        <v>260</v>
      </c>
      <c r="C159" s="6" t="s">
        <v>44</v>
      </c>
      <c r="D159" s="6" t="s">
        <v>261</v>
      </c>
      <c r="E159" s="6" t="s">
        <v>90</v>
      </c>
      <c r="F159" s="8">
        <v>4.224</v>
      </c>
      <c r="G159" s="11"/>
      <c r="H159" s="10">
        <f>ROUND((G159*F159),2)</f>
        <v>0</v>
      </c>
      <c r="O159">
        <f>rekapitulace!H8</f>
        <v>21</v>
      </c>
      <c r="P159">
        <f>O159/100*H159</f>
        <v>0</v>
      </c>
    </row>
    <row r="160" ht="12.75">
      <c r="D160" s="12" t="s">
        <v>262</v>
      </c>
    </row>
    <row r="161" ht="51">
      <c r="D161" s="12" t="s">
        <v>263</v>
      </c>
    </row>
    <row r="162" spans="1:16" ht="25.5">
      <c r="A162" s="6">
        <v>46</v>
      </c>
      <c r="B162" s="6" t="s">
        <v>264</v>
      </c>
      <c r="C162" s="6" t="s">
        <v>44</v>
      </c>
      <c r="D162" s="6" t="s">
        <v>265</v>
      </c>
      <c r="E162" s="6" t="s">
        <v>90</v>
      </c>
      <c r="F162" s="8">
        <v>2.955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12.75">
      <c r="D163" s="12" t="s">
        <v>266</v>
      </c>
    </row>
    <row r="164" ht="102">
      <c r="D164" s="12" t="s">
        <v>267</v>
      </c>
    </row>
    <row r="165" spans="1:16" ht="12.75">
      <c r="A165" s="6">
        <v>47</v>
      </c>
      <c r="B165" s="6" t="s">
        <v>268</v>
      </c>
      <c r="C165" s="6" t="s">
        <v>44</v>
      </c>
      <c r="D165" s="6" t="s">
        <v>269</v>
      </c>
      <c r="E165" s="6" t="s">
        <v>108</v>
      </c>
      <c r="F165" s="8">
        <v>22.81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12.75">
      <c r="D166" s="12" t="s">
        <v>270</v>
      </c>
    </row>
    <row r="167" ht="51">
      <c r="D167" s="12" t="s">
        <v>271</v>
      </c>
    </row>
    <row r="168" spans="1:16" ht="12.75">
      <c r="A168" s="6">
        <v>48</v>
      </c>
      <c r="B168" s="6" t="s">
        <v>272</v>
      </c>
      <c r="C168" s="6" t="s">
        <v>44</v>
      </c>
      <c r="D168" s="6" t="s">
        <v>273</v>
      </c>
      <c r="E168" s="6" t="s">
        <v>108</v>
      </c>
      <c r="F168" s="8">
        <v>45.616</v>
      </c>
      <c r="G168" s="11"/>
      <c r="H168" s="10">
        <f>ROUND((G168*F168),2)</f>
        <v>0</v>
      </c>
      <c r="O168">
        <f>rekapitulace!H8</f>
        <v>21</v>
      </c>
      <c r="P168">
        <f>O168/100*H168</f>
        <v>0</v>
      </c>
    </row>
    <row r="169" ht="12.75">
      <c r="D169" s="12" t="s">
        <v>274</v>
      </c>
    </row>
    <row r="170" ht="51">
      <c r="D170" s="12" t="s">
        <v>271</v>
      </c>
    </row>
    <row r="171" spans="1:16" ht="12.75">
      <c r="A171" s="6">
        <v>49</v>
      </c>
      <c r="B171" s="6" t="s">
        <v>275</v>
      </c>
      <c r="C171" s="6" t="s">
        <v>44</v>
      </c>
      <c r="D171" s="6" t="s">
        <v>276</v>
      </c>
      <c r="E171" s="6" t="s">
        <v>90</v>
      </c>
      <c r="F171" s="8">
        <v>1.825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12.75">
      <c r="D172" s="12" t="s">
        <v>277</v>
      </c>
    </row>
    <row r="173" ht="140.25">
      <c r="D173" s="12" t="s">
        <v>278</v>
      </c>
    </row>
    <row r="174" spans="1:16" ht="12.75">
      <c r="A174" s="6">
        <v>50</v>
      </c>
      <c r="B174" s="6" t="s">
        <v>279</v>
      </c>
      <c r="C174" s="6" t="s">
        <v>44</v>
      </c>
      <c r="D174" s="6" t="s">
        <v>280</v>
      </c>
      <c r="E174" s="6" t="s">
        <v>90</v>
      </c>
      <c r="F174" s="8">
        <v>1.14</v>
      </c>
      <c r="G174" s="11"/>
      <c r="H174" s="10">
        <f>ROUND((G174*F174),2)</f>
        <v>0</v>
      </c>
      <c r="O174">
        <f>rekapitulace!H8</f>
        <v>21</v>
      </c>
      <c r="P174">
        <f>O174/100*H174</f>
        <v>0</v>
      </c>
    </row>
    <row r="175" ht="12.75">
      <c r="D175" s="12" t="s">
        <v>281</v>
      </c>
    </row>
    <row r="176" ht="140.25">
      <c r="D176" s="12" t="s">
        <v>278</v>
      </c>
    </row>
    <row r="177" spans="1:16" ht="12.75" customHeight="1">
      <c r="A177" s="13"/>
      <c r="B177" s="13"/>
      <c r="C177" s="13" t="s">
        <v>37</v>
      </c>
      <c r="D177" s="13" t="s">
        <v>259</v>
      </c>
      <c r="E177" s="13"/>
      <c r="F177" s="13"/>
      <c r="G177" s="13"/>
      <c r="H177" s="13">
        <f>SUM(H159:H176)</f>
        <v>0</v>
      </c>
      <c r="P177">
        <f>ROUND(SUM(P159:P176),2)</f>
        <v>0</v>
      </c>
    </row>
    <row r="179" spans="1:8" ht="12.75" customHeight="1">
      <c r="A179" s="7"/>
      <c r="B179" s="7"/>
      <c r="C179" s="7" t="s">
        <v>38</v>
      </c>
      <c r="D179" s="7" t="s">
        <v>282</v>
      </c>
      <c r="E179" s="7"/>
      <c r="F179" s="9"/>
      <c r="G179" s="7"/>
      <c r="H179" s="9"/>
    </row>
    <row r="180" spans="1:16" ht="63.75">
      <c r="A180" s="14">
        <v>51</v>
      </c>
      <c r="B180" s="14" t="s">
        <v>283</v>
      </c>
      <c r="C180" s="14" t="s">
        <v>44</v>
      </c>
      <c r="D180" s="14" t="s">
        <v>284</v>
      </c>
      <c r="E180" s="14" t="s">
        <v>108</v>
      </c>
      <c r="F180" s="15">
        <v>5.62</v>
      </c>
      <c r="G180" s="16"/>
      <c r="H180" s="17">
        <f>ROUND((G180*F180),2)</f>
        <v>0</v>
      </c>
      <c r="O180">
        <f>rekapitulace!H8</f>
        <v>21</v>
      </c>
      <c r="P180">
        <f>O180/100*H180</f>
        <v>0</v>
      </c>
    </row>
    <row r="181" ht="25.5">
      <c r="D181" s="12" t="s">
        <v>285</v>
      </c>
    </row>
    <row r="182" ht="63.75">
      <c r="D182" s="12" t="s">
        <v>286</v>
      </c>
    </row>
    <row r="183" spans="1:16" ht="25.5">
      <c r="A183" s="14">
        <v>52</v>
      </c>
      <c r="B183" s="14" t="s">
        <v>287</v>
      </c>
      <c r="C183" s="14" t="s">
        <v>44</v>
      </c>
      <c r="D183" s="14" t="s">
        <v>288</v>
      </c>
      <c r="E183" s="14" t="s">
        <v>108</v>
      </c>
      <c r="F183" s="15">
        <v>14.88</v>
      </c>
      <c r="G183" s="16"/>
      <c r="H183" s="17">
        <f>ROUND((G183*F183),2)</f>
        <v>0</v>
      </c>
      <c r="O183">
        <f>rekapitulace!H8</f>
        <v>21</v>
      </c>
      <c r="P183">
        <f>O183/100*H183</f>
        <v>0</v>
      </c>
    </row>
    <row r="184" ht="51">
      <c r="D184" s="12" t="s">
        <v>289</v>
      </c>
    </row>
    <row r="185" ht="76.5">
      <c r="D185" s="12" t="s">
        <v>290</v>
      </c>
    </row>
    <row r="186" spans="1:16" ht="12.75" customHeight="1">
      <c r="A186" s="13"/>
      <c r="B186" s="13"/>
      <c r="C186" s="13" t="s">
        <v>38</v>
      </c>
      <c r="D186" s="13" t="s">
        <v>282</v>
      </c>
      <c r="E186" s="13"/>
      <c r="F186" s="13"/>
      <c r="G186" s="13"/>
      <c r="H186" s="13">
        <f>SUM(H180:H185)</f>
        <v>0</v>
      </c>
      <c r="P186">
        <f>ROUND(SUM(P180:P185),2)</f>
        <v>0</v>
      </c>
    </row>
    <row r="188" spans="1:8" ht="12.75" customHeight="1">
      <c r="A188" s="7"/>
      <c r="B188" s="7"/>
      <c r="C188" s="7" t="s">
        <v>39</v>
      </c>
      <c r="D188" s="7" t="s">
        <v>291</v>
      </c>
      <c r="E188" s="7"/>
      <c r="F188" s="9"/>
      <c r="G188" s="7"/>
      <c r="H188" s="9"/>
    </row>
    <row r="189" spans="1:16" ht="38.25">
      <c r="A189" s="14">
        <v>53</v>
      </c>
      <c r="B189" s="14" t="s">
        <v>292</v>
      </c>
      <c r="C189" s="14" t="s">
        <v>44</v>
      </c>
      <c r="D189" s="14" t="s">
        <v>293</v>
      </c>
      <c r="E189" s="14" t="s">
        <v>108</v>
      </c>
      <c r="F189" s="15">
        <v>7.92</v>
      </c>
      <c r="G189" s="16"/>
      <c r="H189" s="17">
        <f>ROUND((G189*F189),2)</f>
        <v>0</v>
      </c>
      <c r="O189">
        <f>rekapitulace!H8</f>
        <v>21</v>
      </c>
      <c r="P189">
        <f>O189/100*H189</f>
        <v>0</v>
      </c>
    </row>
    <row r="190" ht="51">
      <c r="D190" s="12" t="s">
        <v>294</v>
      </c>
    </row>
    <row r="191" ht="191.25">
      <c r="D191" s="12" t="s">
        <v>295</v>
      </c>
    </row>
    <row r="192" spans="1:16" ht="25.5">
      <c r="A192" s="14">
        <v>54</v>
      </c>
      <c r="B192" s="14" t="s">
        <v>296</v>
      </c>
      <c r="C192" s="14" t="s">
        <v>44</v>
      </c>
      <c r="D192" s="14" t="s">
        <v>297</v>
      </c>
      <c r="E192" s="14" t="s">
        <v>108</v>
      </c>
      <c r="F192" s="15">
        <v>31.28</v>
      </c>
      <c r="G192" s="16"/>
      <c r="H192" s="17">
        <f>ROUND((G192*F192),2)</f>
        <v>0</v>
      </c>
      <c r="O192">
        <f>rekapitulace!H8</f>
        <v>21</v>
      </c>
      <c r="P192">
        <f>O192/100*H192</f>
        <v>0</v>
      </c>
    </row>
    <row r="193" ht="12.75">
      <c r="D193" s="12" t="s">
        <v>298</v>
      </c>
    </row>
    <row r="194" ht="204">
      <c r="D194" s="12" t="s">
        <v>299</v>
      </c>
    </row>
    <row r="195" spans="1:16" ht="25.5">
      <c r="A195" s="14">
        <v>55</v>
      </c>
      <c r="B195" s="14" t="s">
        <v>300</v>
      </c>
      <c r="C195" s="14" t="s">
        <v>44</v>
      </c>
      <c r="D195" s="14" t="s">
        <v>301</v>
      </c>
      <c r="E195" s="14" t="s">
        <v>108</v>
      </c>
      <c r="F195" s="15">
        <v>5.76</v>
      </c>
      <c r="G195" s="16"/>
      <c r="H195" s="17">
        <f>ROUND((G195*F195),2)</f>
        <v>0</v>
      </c>
      <c r="O195">
        <f>rekapitulace!H8</f>
        <v>21</v>
      </c>
      <c r="P195">
        <f>O195/100*H195</f>
        <v>0</v>
      </c>
    </row>
    <row r="196" ht="12.75">
      <c r="D196" s="12" t="s">
        <v>302</v>
      </c>
    </row>
    <row r="197" ht="38.25">
      <c r="D197" s="12" t="s">
        <v>303</v>
      </c>
    </row>
    <row r="198" spans="1:16" ht="25.5">
      <c r="A198" s="14">
        <v>56</v>
      </c>
      <c r="B198" s="14" t="s">
        <v>304</v>
      </c>
      <c r="C198" s="14" t="s">
        <v>44</v>
      </c>
      <c r="D198" s="14" t="s">
        <v>305</v>
      </c>
      <c r="E198" s="14" t="s">
        <v>108</v>
      </c>
      <c r="F198" s="15">
        <v>10.68</v>
      </c>
      <c r="G198" s="16"/>
      <c r="H198" s="17">
        <f>ROUND((G198*F198),2)</f>
        <v>0</v>
      </c>
      <c r="O198">
        <f>rekapitulace!H8</f>
        <v>21</v>
      </c>
      <c r="P198">
        <f>O198/100*H198</f>
        <v>0</v>
      </c>
    </row>
    <row r="199" ht="12.75">
      <c r="D199" s="12" t="s">
        <v>306</v>
      </c>
    </row>
    <row r="200" ht="38.25">
      <c r="D200" s="12" t="s">
        <v>303</v>
      </c>
    </row>
    <row r="201" spans="1:16" ht="12.75">
      <c r="A201" s="6">
        <v>57</v>
      </c>
      <c r="B201" s="6" t="s">
        <v>307</v>
      </c>
      <c r="C201" s="6" t="s">
        <v>44</v>
      </c>
      <c r="D201" s="6" t="s">
        <v>308</v>
      </c>
      <c r="E201" s="6" t="s">
        <v>108</v>
      </c>
      <c r="F201" s="8">
        <v>15.3</v>
      </c>
      <c r="G201" s="19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12.75">
      <c r="D202" s="12" t="s">
        <v>309</v>
      </c>
    </row>
    <row r="203" ht="89.25">
      <c r="D203" s="12" t="s">
        <v>310</v>
      </c>
    </row>
    <row r="204" spans="1:16" ht="38.25">
      <c r="A204" s="14">
        <v>58</v>
      </c>
      <c r="B204" s="14" t="s">
        <v>311</v>
      </c>
      <c r="C204" s="14" t="s">
        <v>44</v>
      </c>
      <c r="D204" s="14" t="s">
        <v>312</v>
      </c>
      <c r="E204" s="14" t="s">
        <v>108</v>
      </c>
      <c r="F204" s="15">
        <v>56.204</v>
      </c>
      <c r="G204" s="16"/>
      <c r="H204" s="17">
        <f>ROUND((G204*F204),2)</f>
        <v>0</v>
      </c>
      <c r="O204">
        <f>rekapitulace!H8</f>
        <v>21</v>
      </c>
      <c r="P204">
        <f>O204/100*H204</f>
        <v>0</v>
      </c>
    </row>
    <row r="205" ht="12.75">
      <c r="D205" s="12" t="s">
        <v>313</v>
      </c>
    </row>
    <row r="206" ht="38.25">
      <c r="D206" s="12" t="s">
        <v>314</v>
      </c>
    </row>
    <row r="207" spans="1:16" ht="25.5">
      <c r="A207" s="14">
        <v>59</v>
      </c>
      <c r="B207" s="14" t="s">
        <v>315</v>
      </c>
      <c r="C207" s="14" t="s">
        <v>44</v>
      </c>
      <c r="D207" s="14" t="s">
        <v>316</v>
      </c>
      <c r="E207" s="14" t="s">
        <v>108</v>
      </c>
      <c r="F207" s="15">
        <v>4.08</v>
      </c>
      <c r="G207" s="16"/>
      <c r="H207" s="17">
        <f>ROUND((G207*F207),2)</f>
        <v>0</v>
      </c>
      <c r="O207">
        <f>rekapitulace!H8</f>
        <v>21</v>
      </c>
      <c r="P207">
        <f>O207/100*H207</f>
        <v>0</v>
      </c>
    </row>
    <row r="208" ht="12.75">
      <c r="D208" s="12" t="s">
        <v>317</v>
      </c>
    </row>
    <row r="209" ht="38.25">
      <c r="D209" s="12" t="s">
        <v>314</v>
      </c>
    </row>
    <row r="210" spans="1:16" ht="12.75" customHeight="1">
      <c r="A210" s="13"/>
      <c r="B210" s="13"/>
      <c r="C210" s="13" t="s">
        <v>39</v>
      </c>
      <c r="D210" s="13" t="s">
        <v>291</v>
      </c>
      <c r="E210" s="13"/>
      <c r="F210" s="13"/>
      <c r="G210" s="13"/>
      <c r="H210" s="13">
        <f>SUM(H189:H209)</f>
        <v>0</v>
      </c>
      <c r="P210">
        <f>ROUND(SUM(P189:P209),2)</f>
        <v>0</v>
      </c>
    </row>
    <row r="212" spans="1:8" ht="12.75" customHeight="1">
      <c r="A212" s="7"/>
      <c r="B212" s="7"/>
      <c r="C212" s="7" t="s">
        <v>40</v>
      </c>
      <c r="D212" s="7" t="s">
        <v>318</v>
      </c>
      <c r="E212" s="7"/>
      <c r="F212" s="9"/>
      <c r="G212" s="7"/>
      <c r="H212" s="9"/>
    </row>
    <row r="213" spans="1:16" ht="25.5">
      <c r="A213" s="6">
        <v>60</v>
      </c>
      <c r="B213" s="6" t="s">
        <v>319</v>
      </c>
      <c r="C213" s="6" t="s">
        <v>24</v>
      </c>
      <c r="D213" s="6" t="s">
        <v>320</v>
      </c>
      <c r="E213" s="6" t="s">
        <v>169</v>
      </c>
      <c r="F213" s="8">
        <v>19.2</v>
      </c>
      <c r="G213" s="11"/>
      <c r="H213" s="10">
        <f>ROUND((G213*F213),2)</f>
        <v>0</v>
      </c>
      <c r="O213">
        <f>rekapitulace!H8</f>
        <v>21</v>
      </c>
      <c r="P213">
        <f>O213/100*H213</f>
        <v>0</v>
      </c>
    </row>
    <row r="214" ht="12.75">
      <c r="D214" s="12" t="s">
        <v>321</v>
      </c>
    </row>
    <row r="215" ht="242.25">
      <c r="D215" s="12" t="s">
        <v>322</v>
      </c>
    </row>
    <row r="216" spans="1:16" ht="12.75" customHeight="1">
      <c r="A216" s="13"/>
      <c r="B216" s="13"/>
      <c r="C216" s="13" t="s">
        <v>40</v>
      </c>
      <c r="D216" s="13" t="s">
        <v>318</v>
      </c>
      <c r="E216" s="13"/>
      <c r="F216" s="13"/>
      <c r="G216" s="13"/>
      <c r="H216" s="13">
        <f>SUM(H213:H215)</f>
        <v>0</v>
      </c>
      <c r="P216">
        <f>ROUND(SUM(P213:P215),2)</f>
        <v>0</v>
      </c>
    </row>
    <row r="218" spans="1:8" ht="12.75" customHeight="1">
      <c r="A218" s="7"/>
      <c r="B218" s="7"/>
      <c r="C218" s="7" t="s">
        <v>324</v>
      </c>
      <c r="D218" s="7" t="s">
        <v>323</v>
      </c>
      <c r="E218" s="7"/>
      <c r="F218" s="9"/>
      <c r="G218" s="7"/>
      <c r="H218" s="9"/>
    </row>
    <row r="219" spans="1:16" ht="25.5">
      <c r="A219" s="6">
        <v>61</v>
      </c>
      <c r="B219" s="6" t="s">
        <v>325</v>
      </c>
      <c r="C219" s="6" t="s">
        <v>44</v>
      </c>
      <c r="D219" s="6" t="s">
        <v>326</v>
      </c>
      <c r="E219" s="6" t="s">
        <v>169</v>
      </c>
      <c r="F219" s="8">
        <v>13.6</v>
      </c>
      <c r="G219" s="11"/>
      <c r="H219" s="10">
        <f>ROUND((G219*F219),2)</f>
        <v>0</v>
      </c>
      <c r="O219">
        <f>rekapitulace!H8</f>
        <v>21</v>
      </c>
      <c r="P219">
        <f>O219/100*H219</f>
        <v>0</v>
      </c>
    </row>
    <row r="220" ht="12.75">
      <c r="D220" s="12" t="s">
        <v>327</v>
      </c>
    </row>
    <row r="221" ht="63.75">
      <c r="D221" s="12" t="s">
        <v>328</v>
      </c>
    </row>
    <row r="222" spans="1:16" ht="25.5">
      <c r="A222" s="6">
        <v>62</v>
      </c>
      <c r="B222" s="6" t="s">
        <v>329</v>
      </c>
      <c r="C222" s="6" t="s">
        <v>44</v>
      </c>
      <c r="D222" s="6" t="s">
        <v>330</v>
      </c>
      <c r="E222" s="6" t="s">
        <v>60</v>
      </c>
      <c r="F222" s="8">
        <v>2</v>
      </c>
      <c r="G222" s="11"/>
      <c r="H222" s="10">
        <f>ROUND((G222*F222),2)</f>
        <v>0</v>
      </c>
      <c r="O222">
        <f>rekapitulace!H8</f>
        <v>21</v>
      </c>
      <c r="P222">
        <f>O222/100*H222</f>
        <v>0</v>
      </c>
    </row>
    <row r="223" ht="12.75">
      <c r="D223" s="12" t="s">
        <v>74</v>
      </c>
    </row>
    <row r="224" ht="38.25">
      <c r="D224" s="12" t="s">
        <v>331</v>
      </c>
    </row>
    <row r="225" spans="1:16" ht="12.75">
      <c r="A225" s="6">
        <v>63</v>
      </c>
      <c r="B225" s="6" t="s">
        <v>332</v>
      </c>
      <c r="C225" s="6" t="s">
        <v>44</v>
      </c>
      <c r="D225" s="6" t="s">
        <v>333</v>
      </c>
      <c r="E225" s="6" t="s">
        <v>60</v>
      </c>
      <c r="F225" s="8">
        <v>2</v>
      </c>
      <c r="G225" s="11"/>
      <c r="H225" s="10">
        <f>ROUND((G225*F225),2)</f>
        <v>0</v>
      </c>
      <c r="O225">
        <f>rekapitulace!H8</f>
        <v>21</v>
      </c>
      <c r="P225">
        <f>O225/100*H225</f>
        <v>0</v>
      </c>
    </row>
    <row r="226" ht="12.75">
      <c r="D226" s="12" t="s">
        <v>74</v>
      </c>
    </row>
    <row r="227" ht="25.5">
      <c r="D227" s="12" t="s">
        <v>334</v>
      </c>
    </row>
    <row r="228" spans="1:16" ht="25.5">
      <c r="A228" s="6">
        <v>64</v>
      </c>
      <c r="B228" s="6" t="s">
        <v>335</v>
      </c>
      <c r="C228" s="6" t="s">
        <v>44</v>
      </c>
      <c r="D228" s="6" t="s">
        <v>336</v>
      </c>
      <c r="E228" s="6" t="s">
        <v>169</v>
      </c>
      <c r="F228" s="8">
        <v>4</v>
      </c>
      <c r="G228" s="11"/>
      <c r="H228" s="10">
        <f>ROUND((G228*F228),2)</f>
        <v>0</v>
      </c>
      <c r="O228">
        <f>rekapitulace!H8</f>
        <v>21</v>
      </c>
      <c r="P228">
        <f>O228/100*H228</f>
        <v>0</v>
      </c>
    </row>
    <row r="229" ht="12.75">
      <c r="D229" s="12" t="s">
        <v>337</v>
      </c>
    </row>
    <row r="230" ht="51">
      <c r="D230" s="12" t="s">
        <v>338</v>
      </c>
    </row>
    <row r="231" spans="1:16" ht="12.75">
      <c r="A231" s="6">
        <v>65</v>
      </c>
      <c r="B231" s="6" t="s">
        <v>339</v>
      </c>
      <c r="C231" s="6" t="s">
        <v>44</v>
      </c>
      <c r="D231" s="6" t="s">
        <v>340</v>
      </c>
      <c r="E231" s="6" t="s">
        <v>169</v>
      </c>
      <c r="F231" s="8">
        <v>12.68</v>
      </c>
      <c r="G231" s="11"/>
      <c r="H231" s="10">
        <f>ROUND((G231*F231),2)</f>
        <v>0</v>
      </c>
      <c r="O231">
        <f>rekapitulace!H8</f>
        <v>21</v>
      </c>
      <c r="P231">
        <f>O231/100*H231</f>
        <v>0</v>
      </c>
    </row>
    <row r="232" ht="38.25">
      <c r="D232" s="12" t="s">
        <v>341</v>
      </c>
    </row>
    <row r="233" ht="12.75">
      <c r="D233" s="12" t="s">
        <v>342</v>
      </c>
    </row>
    <row r="234" spans="1:16" ht="12.75">
      <c r="A234" s="6">
        <v>66</v>
      </c>
      <c r="B234" s="6" t="s">
        <v>343</v>
      </c>
      <c r="C234" s="6" t="s">
        <v>44</v>
      </c>
      <c r="D234" s="6" t="s">
        <v>344</v>
      </c>
      <c r="E234" s="6" t="s">
        <v>90</v>
      </c>
      <c r="F234" s="8">
        <v>0.011</v>
      </c>
      <c r="G234" s="11"/>
      <c r="H234" s="10">
        <f>ROUND((G234*F234),2)</f>
        <v>0</v>
      </c>
      <c r="O234">
        <f>rekapitulace!H8</f>
        <v>21</v>
      </c>
      <c r="P234">
        <f>O234/100*H234</f>
        <v>0</v>
      </c>
    </row>
    <row r="235" ht="38.25">
      <c r="D235" s="12" t="s">
        <v>345</v>
      </c>
    </row>
    <row r="236" ht="38.25">
      <c r="D236" s="12" t="s">
        <v>346</v>
      </c>
    </row>
    <row r="237" spans="1:16" ht="25.5">
      <c r="A237" s="6">
        <v>67</v>
      </c>
      <c r="B237" s="6" t="s">
        <v>347</v>
      </c>
      <c r="C237" s="6" t="s">
        <v>44</v>
      </c>
      <c r="D237" s="6" t="s">
        <v>348</v>
      </c>
      <c r="E237" s="6" t="s">
        <v>193</v>
      </c>
      <c r="F237" s="8">
        <v>66</v>
      </c>
      <c r="G237" s="11"/>
      <c r="H237" s="10">
        <f>ROUND((G237*F237),2)</f>
        <v>0</v>
      </c>
      <c r="O237">
        <f>rekapitulace!H8</f>
        <v>21</v>
      </c>
      <c r="P237">
        <f>O237/100*H237</f>
        <v>0</v>
      </c>
    </row>
    <row r="238" ht="25.5">
      <c r="D238" s="12" t="s">
        <v>349</v>
      </c>
    </row>
    <row r="239" ht="409.5">
      <c r="D239" s="12" t="s">
        <v>350</v>
      </c>
    </row>
    <row r="240" spans="1:16" ht="25.5">
      <c r="A240" s="6">
        <v>68</v>
      </c>
      <c r="B240" s="6" t="s">
        <v>351</v>
      </c>
      <c r="C240" s="6" t="s">
        <v>44</v>
      </c>
      <c r="D240" s="6" t="s">
        <v>352</v>
      </c>
      <c r="E240" s="6" t="s">
        <v>193</v>
      </c>
      <c r="F240" s="8">
        <v>18</v>
      </c>
      <c r="G240" s="11"/>
      <c r="H240" s="10">
        <f>ROUND((G240*F240),2)</f>
        <v>0</v>
      </c>
      <c r="O240">
        <f>rekapitulace!H8</f>
        <v>21</v>
      </c>
      <c r="P240">
        <f>O240/100*H240</f>
        <v>0</v>
      </c>
    </row>
    <row r="241" ht="12.75">
      <c r="D241" s="12" t="s">
        <v>353</v>
      </c>
    </row>
    <row r="242" ht="344.25">
      <c r="D242" s="12" t="s">
        <v>354</v>
      </c>
    </row>
    <row r="243" spans="1:16" ht="51">
      <c r="A243" s="14">
        <v>69</v>
      </c>
      <c r="B243" s="14" t="s">
        <v>355</v>
      </c>
      <c r="C243" s="14" t="s">
        <v>44</v>
      </c>
      <c r="D243" s="14" t="s">
        <v>356</v>
      </c>
      <c r="E243" s="14" t="s">
        <v>60</v>
      </c>
      <c r="F243" s="15">
        <v>2</v>
      </c>
      <c r="G243" s="16"/>
      <c r="H243" s="17">
        <f>ROUND((G243*F243),2)</f>
        <v>0</v>
      </c>
      <c r="O243">
        <f>rekapitulace!H8</f>
        <v>21</v>
      </c>
      <c r="P243">
        <f>O243/100*H243</f>
        <v>0</v>
      </c>
    </row>
    <row r="244" ht="12.75">
      <c r="D244" s="12" t="s">
        <v>74</v>
      </c>
    </row>
    <row r="245" ht="255">
      <c r="D245" s="12" t="s">
        <v>357</v>
      </c>
    </row>
    <row r="246" spans="1:16" ht="25.5">
      <c r="A246" s="6">
        <v>70</v>
      </c>
      <c r="B246" s="6" t="s">
        <v>358</v>
      </c>
      <c r="C246" s="6" t="s">
        <v>44</v>
      </c>
      <c r="D246" s="6" t="s">
        <v>359</v>
      </c>
      <c r="E246" s="6" t="s">
        <v>108</v>
      </c>
      <c r="F246" s="8">
        <v>14.88</v>
      </c>
      <c r="G246" s="11"/>
      <c r="H246" s="10">
        <f>ROUND((G246*F246),2)</f>
        <v>0</v>
      </c>
      <c r="O246">
        <f>rekapitulace!H8</f>
        <v>21</v>
      </c>
      <c r="P246">
        <f>O246/100*H246</f>
        <v>0</v>
      </c>
    </row>
    <row r="247" ht="38.25">
      <c r="D247" s="12" t="s">
        <v>360</v>
      </c>
    </row>
    <row r="248" ht="12.75">
      <c r="D248" s="12" t="s">
        <v>361</v>
      </c>
    </row>
    <row r="249" spans="1:16" ht="25.5">
      <c r="A249" s="6">
        <v>71</v>
      </c>
      <c r="B249" s="6" t="s">
        <v>362</v>
      </c>
      <c r="C249" s="6" t="s">
        <v>44</v>
      </c>
      <c r="D249" s="6" t="s">
        <v>363</v>
      </c>
      <c r="E249" s="6" t="s">
        <v>108</v>
      </c>
      <c r="F249" s="8">
        <v>51.404</v>
      </c>
      <c r="G249" s="11"/>
      <c r="H249" s="10">
        <f>ROUND((G249*F249),2)</f>
        <v>0</v>
      </c>
      <c r="O249">
        <f>rekapitulace!H8</f>
        <v>21</v>
      </c>
      <c r="P249">
        <f>O249/100*H249</f>
        <v>0</v>
      </c>
    </row>
    <row r="250" ht="38.25">
      <c r="D250" s="12" t="s">
        <v>364</v>
      </c>
    </row>
    <row r="251" ht="12.75">
      <c r="D251" s="12" t="s">
        <v>361</v>
      </c>
    </row>
    <row r="252" spans="1:16" ht="25.5">
      <c r="A252" s="6">
        <v>72</v>
      </c>
      <c r="B252" s="6" t="s">
        <v>365</v>
      </c>
      <c r="C252" s="6" t="s">
        <v>44</v>
      </c>
      <c r="D252" s="6" t="s">
        <v>366</v>
      </c>
      <c r="E252" s="6" t="s">
        <v>90</v>
      </c>
      <c r="F252" s="8">
        <v>0.16</v>
      </c>
      <c r="G252" s="11"/>
      <c r="H252" s="10">
        <f>ROUND((G252*F252),2)</f>
        <v>0</v>
      </c>
      <c r="O252">
        <f>rekapitulace!H8</f>
        <v>21</v>
      </c>
      <c r="P252">
        <f>O252/100*H252</f>
        <v>0</v>
      </c>
    </row>
    <row r="253" ht="12.75">
      <c r="D253" s="12" t="s">
        <v>367</v>
      </c>
    </row>
    <row r="254" ht="102">
      <c r="D254" s="12" t="s">
        <v>368</v>
      </c>
    </row>
    <row r="255" spans="1:16" ht="25.5">
      <c r="A255" s="6">
        <v>73</v>
      </c>
      <c r="B255" s="6" t="s">
        <v>369</v>
      </c>
      <c r="C255" s="6" t="s">
        <v>44</v>
      </c>
      <c r="D255" s="6" t="s">
        <v>370</v>
      </c>
      <c r="E255" s="6" t="s">
        <v>90</v>
      </c>
      <c r="F255" s="8">
        <v>0.33</v>
      </c>
      <c r="G255" s="11"/>
      <c r="H255" s="10">
        <f>ROUND((G255*F255),2)</f>
        <v>0</v>
      </c>
      <c r="O255">
        <f>rekapitulace!H8</f>
        <v>21</v>
      </c>
      <c r="P255">
        <f>O255/100*H255</f>
        <v>0</v>
      </c>
    </row>
    <row r="256" ht="12.75">
      <c r="D256" s="12" t="s">
        <v>371</v>
      </c>
    </row>
    <row r="257" ht="102">
      <c r="D257" s="12" t="s">
        <v>368</v>
      </c>
    </row>
    <row r="258" spans="1:16" ht="25.5">
      <c r="A258" s="6">
        <v>74</v>
      </c>
      <c r="B258" s="6" t="s">
        <v>372</v>
      </c>
      <c r="C258" s="6" t="s">
        <v>44</v>
      </c>
      <c r="D258" s="6" t="s">
        <v>373</v>
      </c>
      <c r="E258" s="6" t="s">
        <v>90</v>
      </c>
      <c r="F258" s="8">
        <v>6.24</v>
      </c>
      <c r="G258" s="11"/>
      <c r="H258" s="10">
        <f>ROUND((G258*F258),2)</f>
        <v>0</v>
      </c>
      <c r="O258">
        <f>rekapitulace!H8</f>
        <v>21</v>
      </c>
      <c r="P258">
        <f>O258/100*H258</f>
        <v>0</v>
      </c>
    </row>
    <row r="259" ht="38.25">
      <c r="D259" s="12" t="s">
        <v>374</v>
      </c>
    </row>
    <row r="260" ht="102">
      <c r="D260" s="12" t="s">
        <v>368</v>
      </c>
    </row>
    <row r="261" spans="1:16" ht="25.5">
      <c r="A261" s="6">
        <v>75</v>
      </c>
      <c r="B261" s="6" t="s">
        <v>375</v>
      </c>
      <c r="C261" s="6" t="s">
        <v>44</v>
      </c>
      <c r="D261" s="6" t="s">
        <v>376</v>
      </c>
      <c r="E261" s="6" t="s">
        <v>90</v>
      </c>
      <c r="F261" s="8">
        <v>0.803</v>
      </c>
      <c r="G261" s="11"/>
      <c r="H261" s="10">
        <f>ROUND((G261*F261),2)</f>
        <v>0</v>
      </c>
      <c r="O261">
        <f>rekapitulace!H8</f>
        <v>21</v>
      </c>
      <c r="P261">
        <f>O261/100*H261</f>
        <v>0</v>
      </c>
    </row>
    <row r="262" ht="12.75">
      <c r="D262" s="12" t="s">
        <v>377</v>
      </c>
    </row>
    <row r="263" ht="102">
      <c r="D263" s="12" t="s">
        <v>368</v>
      </c>
    </row>
    <row r="264" spans="1:16" ht="25.5">
      <c r="A264" s="6">
        <v>76</v>
      </c>
      <c r="B264" s="6" t="s">
        <v>378</v>
      </c>
      <c r="C264" s="6" t="s">
        <v>44</v>
      </c>
      <c r="D264" s="6" t="s">
        <v>379</v>
      </c>
      <c r="E264" s="6" t="s">
        <v>95</v>
      </c>
      <c r="F264" s="8">
        <v>0.038</v>
      </c>
      <c r="G264" s="11"/>
      <c r="H264" s="10">
        <f>ROUND((G264*F264),2)</f>
        <v>0</v>
      </c>
      <c r="O264">
        <f>rekapitulace!H8</f>
        <v>21</v>
      </c>
      <c r="P264">
        <f>O264/100*H264</f>
        <v>0</v>
      </c>
    </row>
    <row r="265" ht="12.75">
      <c r="D265" s="12" t="s">
        <v>380</v>
      </c>
    </row>
    <row r="266" ht="102">
      <c r="D266" s="12" t="s">
        <v>381</v>
      </c>
    </row>
    <row r="267" spans="1:16" ht="25.5">
      <c r="A267" s="6">
        <v>77</v>
      </c>
      <c r="B267" s="6" t="s">
        <v>382</v>
      </c>
      <c r="C267" s="6" t="s">
        <v>44</v>
      </c>
      <c r="D267" s="6" t="s">
        <v>383</v>
      </c>
      <c r="E267" s="6" t="s">
        <v>169</v>
      </c>
      <c r="F267" s="8">
        <v>4</v>
      </c>
      <c r="G267" s="11"/>
      <c r="H267" s="10">
        <f>ROUND((G267*F267),2)</f>
        <v>0</v>
      </c>
      <c r="O267">
        <f>rekapitulace!H8</f>
        <v>21</v>
      </c>
      <c r="P267">
        <f>O267/100*H267</f>
        <v>0</v>
      </c>
    </row>
    <row r="268" ht="12.75">
      <c r="D268" s="12" t="s">
        <v>384</v>
      </c>
    </row>
    <row r="269" ht="89.25">
      <c r="D269" s="12" t="s">
        <v>385</v>
      </c>
    </row>
    <row r="270" spans="1:16" ht="25.5">
      <c r="A270" s="6">
        <v>78</v>
      </c>
      <c r="B270" s="6" t="s">
        <v>386</v>
      </c>
      <c r="C270" s="6" t="s">
        <v>44</v>
      </c>
      <c r="D270" s="6" t="s">
        <v>387</v>
      </c>
      <c r="E270" s="6" t="s">
        <v>169</v>
      </c>
      <c r="F270" s="8">
        <v>15.3</v>
      </c>
      <c r="G270" s="11"/>
      <c r="H270" s="10">
        <f>ROUND((G270*F270),2)</f>
        <v>0</v>
      </c>
      <c r="O270">
        <f>rekapitulace!H8</f>
        <v>21</v>
      </c>
      <c r="P270">
        <f>O270/100*H270</f>
        <v>0</v>
      </c>
    </row>
    <row r="271" ht="12.75">
      <c r="D271" s="12" t="s">
        <v>388</v>
      </c>
    </row>
    <row r="272" ht="89.25">
      <c r="D272" s="12" t="s">
        <v>385</v>
      </c>
    </row>
    <row r="273" spans="1:16" ht="25.5">
      <c r="A273" s="6">
        <v>79</v>
      </c>
      <c r="B273" s="6" t="s">
        <v>389</v>
      </c>
      <c r="C273" s="6" t="s">
        <v>44</v>
      </c>
      <c r="D273" s="6" t="s">
        <v>390</v>
      </c>
      <c r="E273" s="6" t="s">
        <v>108</v>
      </c>
      <c r="F273" s="8">
        <v>23.302</v>
      </c>
      <c r="G273" s="11"/>
      <c r="H273" s="10">
        <f>ROUND((G273*F273),2)</f>
        <v>0</v>
      </c>
      <c r="O273">
        <f>rekapitulace!H8</f>
        <v>21</v>
      </c>
      <c r="P273">
        <f>O273/100*H273</f>
        <v>0</v>
      </c>
    </row>
    <row r="274" ht="12.75">
      <c r="D274" s="12" t="s">
        <v>391</v>
      </c>
    </row>
    <row r="275" ht="76.5">
      <c r="D275" s="12" t="s">
        <v>392</v>
      </c>
    </row>
    <row r="276" spans="1:16" ht="12.75" customHeight="1">
      <c r="A276" s="13"/>
      <c r="B276" s="13"/>
      <c r="C276" s="13" t="s">
        <v>324</v>
      </c>
      <c r="D276" s="13" t="s">
        <v>323</v>
      </c>
      <c r="E276" s="13"/>
      <c r="F276" s="13"/>
      <c r="G276" s="13"/>
      <c r="H276" s="13">
        <f>SUM(H219:H275)</f>
        <v>0</v>
      </c>
      <c r="P276">
        <f>ROUND(SUM(P219:P275),2)</f>
        <v>0</v>
      </c>
    </row>
    <row r="278" spans="1:16" ht="12.75" customHeight="1">
      <c r="A278" s="13"/>
      <c r="B278" s="13"/>
      <c r="C278" s="13"/>
      <c r="D278" s="13" t="s">
        <v>79</v>
      </c>
      <c r="E278" s="13"/>
      <c r="F278" s="13"/>
      <c r="G278" s="13"/>
      <c r="H278" s="13">
        <f>+H27+H75+H96+H126+H156+H177+H186+H210+H216+H276</f>
        <v>0</v>
      </c>
      <c r="P278">
        <f>+P27+P75+P96+P126+P156+P177+P186+P210+P216+P276</f>
        <v>0</v>
      </c>
    </row>
    <row r="280" spans="1:8" ht="12.75" customHeight="1">
      <c r="A280" s="7" t="s">
        <v>80</v>
      </c>
      <c r="B280" s="7"/>
      <c r="C280" s="7"/>
      <c r="D280" s="7"/>
      <c r="E280" s="7"/>
      <c r="F280" s="7"/>
      <c r="G280" s="7"/>
      <c r="H280" s="7"/>
    </row>
    <row r="281" spans="1:8" ht="12.75" customHeight="1">
      <c r="A281" s="7"/>
      <c r="B281" s="7"/>
      <c r="C281" s="7"/>
      <c r="D281" s="7" t="s">
        <v>81</v>
      </c>
      <c r="E281" s="7"/>
      <c r="F281" s="7"/>
      <c r="G281" s="7"/>
      <c r="H281" s="7"/>
    </row>
    <row r="282" spans="1:16" ht="12.75" customHeight="1">
      <c r="A282" s="13"/>
      <c r="B282" s="13"/>
      <c r="C282" s="13"/>
      <c r="D282" s="13" t="s">
        <v>82</v>
      </c>
      <c r="E282" s="13"/>
      <c r="F282" s="13"/>
      <c r="G282" s="13"/>
      <c r="H282" s="13">
        <v>0</v>
      </c>
      <c r="P282">
        <v>0</v>
      </c>
    </row>
    <row r="283" spans="1:8" ht="12.75" customHeight="1">
      <c r="A283" s="13"/>
      <c r="B283" s="13"/>
      <c r="C283" s="13"/>
      <c r="D283" s="13" t="s">
        <v>83</v>
      </c>
      <c r="E283" s="13"/>
      <c r="F283" s="13"/>
      <c r="G283" s="13"/>
      <c r="H283" s="13"/>
    </row>
    <row r="284" spans="1:16" ht="12.75" customHeight="1">
      <c r="A284" s="13"/>
      <c r="B284" s="13"/>
      <c r="C284" s="13"/>
      <c r="D284" s="13" t="s">
        <v>84</v>
      </c>
      <c r="E284" s="13"/>
      <c r="F284" s="13"/>
      <c r="G284" s="13"/>
      <c r="H284" s="13">
        <v>0</v>
      </c>
      <c r="P284">
        <v>0</v>
      </c>
    </row>
    <row r="285" spans="1:16" ht="12.75" customHeight="1">
      <c r="A285" s="13"/>
      <c r="B285" s="13"/>
      <c r="C285" s="13"/>
      <c r="D285" s="13" t="s">
        <v>85</v>
      </c>
      <c r="E285" s="13"/>
      <c r="F285" s="13"/>
      <c r="G285" s="13"/>
      <c r="H285" s="13">
        <f>H282+H284</f>
        <v>0</v>
      </c>
      <c r="P285">
        <f>P282+P284</f>
        <v>0</v>
      </c>
    </row>
    <row r="287" spans="1:16" ht="12.75" customHeight="1">
      <c r="A287" s="13"/>
      <c r="B287" s="13"/>
      <c r="C287" s="13"/>
      <c r="D287" s="13" t="s">
        <v>85</v>
      </c>
      <c r="E287" s="13"/>
      <c r="F287" s="13"/>
      <c r="G287" s="13"/>
      <c r="H287" s="13">
        <f>H278+H285</f>
        <v>0</v>
      </c>
      <c r="P287">
        <f>P278+P285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Beranová Jitka</cp:lastModifiedBy>
  <dcterms:modified xsi:type="dcterms:W3CDTF">2023-10-10T12:37:56Z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