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94" activeTab="3"/>
  </bookViews>
  <sheets>
    <sheet name="Rekapitulace" sheetId="1" r:id="rId1"/>
    <sheet name="rozklad VRN" sheetId="2" r:id="rId2"/>
    <sheet name="Arboristika dle NOO" sheetId="3" r:id="rId3"/>
    <sheet name="SU dle NOO" sheetId="4" r:id="rId4"/>
    <sheet name="Rostliny" sheetId="5" r:id="rId5"/>
    <sheet name="Indikátory" sheetId="6" r:id="rId6"/>
  </sheets>
  <externalReferences>
    <externalReference r:id="rId9"/>
  </externalReferences>
  <definedNames>
    <definedName name="Navrh_opatreni">#REF!</definedName>
    <definedName name="_xlnm.Print_Area" localSheetId="2">'Arboristika dle NOO'!$A$1:$U$172</definedName>
    <definedName name="_xlnm.Print_Area" localSheetId="5">'Indikátory'!$A$1:$D$31</definedName>
    <definedName name="_xlnm.Print_Area" localSheetId="4">'Rostliny'!$A$1:$D$36</definedName>
    <definedName name="_xlnm.Print_Area" localSheetId="1">'rozklad VRN'!$A$1:$D$27</definedName>
    <definedName name="_xlnm.Print_Area" localSheetId="3">'SU dle NOO'!$A$1:$F$219</definedName>
    <definedName name="taxony">#REF!</definedName>
  </definedNames>
  <calcPr fullCalcOnLoad="1"/>
</workbook>
</file>

<file path=xl/sharedStrings.xml><?xml version="1.0" encoding="utf-8"?>
<sst xmlns="http://schemas.openxmlformats.org/spreadsheetml/2006/main" count="1000" uniqueCount="367">
  <si>
    <t>VÝKAZ VÝMĚR</t>
  </si>
  <si>
    <t>ks</t>
  </si>
  <si>
    <t>m2</t>
  </si>
  <si>
    <t>P.Č.</t>
  </si>
  <si>
    <t>TEXT</t>
  </si>
  <si>
    <t>M.J.</t>
  </si>
  <si>
    <t>MNOŽSTVÍ</t>
  </si>
  <si>
    <t>JEDN.CENA</t>
  </si>
  <si>
    <t>CELK.CENA</t>
  </si>
  <si>
    <t>m3</t>
  </si>
  <si>
    <t>t</t>
  </si>
  <si>
    <t>VÝKAZ VYMĚR</t>
  </si>
  <si>
    <t>Přesun hmot pro SÚ</t>
  </si>
  <si>
    <t>lt</t>
  </si>
  <si>
    <t>kg</t>
  </si>
  <si>
    <t>Další práce</t>
  </si>
  <si>
    <t>Výsadby dřevin</t>
  </si>
  <si>
    <t>CELKEM ZPŮSOBILÉ NÁKLADY BEZ DPH</t>
  </si>
  <si>
    <t>DPH 21%</t>
  </si>
  <si>
    <t>CELKEM VČETNĚ DPH</t>
  </si>
  <si>
    <t>množ.</t>
  </si>
  <si>
    <t>jedn.cena</t>
  </si>
  <si>
    <t>Arboristické práce</t>
  </si>
  <si>
    <t>Dřeviny ponechané bez ošetření</t>
  </si>
  <si>
    <t>kpt</t>
  </si>
  <si>
    <t>DŘEVINY URČENÉ K OŠETŘENÍ DLE PD</t>
  </si>
  <si>
    <t>CELKOVÝ POČET INVENTARIZOVANÝCH DŘEVIN SOLITERNÍCH</t>
  </si>
  <si>
    <t>případné zajištění povolení záboru veřejného prostranství či komunikací nutných k provedení prací, včetně úhrady poplatků</t>
  </si>
  <si>
    <t>zajištění přípojky vody pro realizaci zakázky, přičemž spotřebu těchto energií v průběhu provádění prací hradí dodavatel</t>
  </si>
  <si>
    <t xml:space="preserve"> případné zajištění dopravního značení po dobu plnění předmětu zakázky </t>
  </si>
  <si>
    <t>zajištění informovanosti občanů v dané lokalitě o způsobu obslužnosti, parkování atd. v dostatečném předstihu a míře v případě realizace dopravních opatření</t>
  </si>
  <si>
    <t xml:space="preserve"> zajištění bezpečnosti při plnění předmětu zakázky a zajištění ochrany životního prostředí</t>
  </si>
  <si>
    <t>ostatní související práce potřebné ke kompletnímu dokončení zakázky podle zadávací PD, příslušných povolení a vyjádření v rámci realizace díla a platných norem a předpisů</t>
  </si>
  <si>
    <t xml:space="preserve"> zajištění čistoty staveniště a zejména okolí, v případě potřeby zajistit čištění komunikací dotčených provozem dodavatele, zejména výjezd a příjezd na místo plnění zakázky</t>
  </si>
  <si>
    <t>odvoz a likvidace odpadů vzniklých při plnění zakázky včetně poplatků ve smyslu platné legislativy</t>
  </si>
  <si>
    <t>Vazby v korunách:</t>
  </si>
  <si>
    <t>Půdní kondicionér</t>
  </si>
  <si>
    <t>INDIKÁTORY PROJEKTU</t>
  </si>
  <si>
    <t>ASANACE A ARBORISTIKA</t>
  </si>
  <si>
    <t>ZPŮSOBILÉ NÁKLADY</t>
  </si>
  <si>
    <t>OSTATNÍ NÁKLADY NEZPŮSOBILÉ</t>
  </si>
  <si>
    <t>CELKEM OSTATNÍ NÁKLADY BEZ DPH</t>
  </si>
  <si>
    <t>Celkem</t>
  </si>
  <si>
    <t>CELKEM</t>
  </si>
  <si>
    <t>ROZPOČET KONTROLNÍ  REKAPITULACE</t>
  </si>
  <si>
    <t>Celkový počet inventarizovaných porostních skupin určených k pěstebnímu zásahu:</t>
  </si>
  <si>
    <t>ks / m2</t>
  </si>
  <si>
    <t>Doporučená velikost</t>
  </si>
  <si>
    <t>Množství</t>
  </si>
  <si>
    <t>AP</t>
  </si>
  <si>
    <t>Acer pseudoplatanus (javor klen) Zb Šp</t>
  </si>
  <si>
    <t>CB</t>
  </si>
  <si>
    <t>TC</t>
  </si>
  <si>
    <t>Tilia cordata (lípa srdčitá) Zb Šp</t>
  </si>
  <si>
    <t>UG</t>
  </si>
  <si>
    <t>FS</t>
  </si>
  <si>
    <t>Fagus sylvatica (buk lesní) Zb Šp</t>
  </si>
  <si>
    <t>AA</t>
  </si>
  <si>
    <t>Abies alba (jedle bělokorá) Zb</t>
  </si>
  <si>
    <t>60/80</t>
  </si>
  <si>
    <t>Betula pendula (bříza bělokorá) Zb Šp</t>
  </si>
  <si>
    <t>BP</t>
  </si>
  <si>
    <t>PA</t>
  </si>
  <si>
    <t>Ca</t>
  </si>
  <si>
    <t>Ee</t>
  </si>
  <si>
    <t>Liberec</t>
  </si>
  <si>
    <t>Založení</t>
  </si>
  <si>
    <t>Příprava půdy pro sadovnické úpravy vč. terénních úprav, modelace terénu - tj. zřízení plošky pro výsadbu s oddrnováním, odstranění buřeně,  a hrázkou ve svahu</t>
  </si>
  <si>
    <t>Zřízení závlahové mísy a namulčování drcenou borkou nebo štěpkou</t>
  </si>
  <si>
    <t>Ostatní materiály</t>
  </si>
  <si>
    <t>totální herbicid příprava</t>
  </si>
  <si>
    <t>Tabletové pomalurozpustné hnojivo</t>
  </si>
  <si>
    <t>Repelent proti okusu zvěří</t>
  </si>
  <si>
    <t>Borka mulčovací hrubá, alternativně štěpka</t>
  </si>
  <si>
    <t>Úvazky k odrostkům</t>
  </si>
  <si>
    <t>Celková plocha revitalizovaného území</t>
  </si>
  <si>
    <t>Dokončovací a rozvojová péče o založené výsadby - způsobilé náklady</t>
  </si>
  <si>
    <t>1.Rok</t>
  </si>
  <si>
    <t>2.Rok</t>
  </si>
  <si>
    <t>Celkem rozvojová péče způsobilá</t>
  </si>
  <si>
    <t>Dokončovací a rozvojová péče o založené výsadby - nezpůsobilé náklady</t>
  </si>
  <si>
    <t>osazení kůlu k dřevině s uvázáním, délka kůlů do 2 m</t>
  </si>
  <si>
    <t>zalití po výsadbě 3x 10 lt včetně dovozu a dodávky vody</t>
  </si>
  <si>
    <t xml:space="preserve">přihnojení rostlin pomalurozpustným tabletovým hnojivem </t>
  </si>
  <si>
    <t>zalití po výsadbě 3x 5 lt včetně dovozu a dodávky vody</t>
  </si>
  <si>
    <t>Ochrana keřů repelentním nátěrem proti okusu a vytloukání</t>
  </si>
  <si>
    <t>ošetření a řez odrostků po výsadbě</t>
  </si>
  <si>
    <t>ošetření a řez keřů po výsadbě</t>
  </si>
  <si>
    <t>mechanické odplevelení po výsadbě</t>
  </si>
  <si>
    <t>Namulčování drcenou borkou nebo štěpkou</t>
  </si>
  <si>
    <t>Výčet ostatních a vedlejších nákladů, nezbytných pro realizaci díla a zahrnutých do ceny díla</t>
  </si>
  <si>
    <t>Geodetické zaměření a vytýčení pozemků pro realizaci opatření</t>
  </si>
  <si>
    <t>zařízení staveniště a související náklady</t>
  </si>
  <si>
    <t>vytýčení všech dotčených IS na místě plnění zakázky a zajištění jejich ochrany během provádění zakázky</t>
  </si>
  <si>
    <t>zajištění dokumentace skutečného stavu (dále jen „DSPS“) ve 2 vyhotoveních (1x tisk  + 1x dig. forma ; výkresy ve formátu .dwg, textová část ve formátech Word a Excel), příprava všech dokladů nezbytných ze strany zhotovitele pro případnou kolaudaci díla</t>
  </si>
  <si>
    <t xml:space="preserve">Kůly 2 m, průměr min.6cm </t>
  </si>
  <si>
    <t>hloubení jamek ve svahu do 0,125 m3</t>
  </si>
  <si>
    <t>hloubení jamek  ve svahu do 0,05 m3</t>
  </si>
  <si>
    <t>výsadba dřevin s balem do 20 cm ve svahu se zalitím</t>
  </si>
  <si>
    <t>VÝSADBY</t>
  </si>
  <si>
    <t>ha</t>
  </si>
  <si>
    <t>Euonymus europaeus (brslen evropský) Kt</t>
  </si>
  <si>
    <t>Viburnum opulus (kalina obecná) Kt</t>
  </si>
  <si>
    <t>Ligustrum vulgare (ptačí zob obecný) Kt</t>
  </si>
  <si>
    <t>Lv</t>
  </si>
  <si>
    <t>Vo</t>
  </si>
  <si>
    <t>Následná péče nad rámec způsobilých nákladů</t>
  </si>
  <si>
    <t>3.Rok</t>
  </si>
  <si>
    <t>4.Rok</t>
  </si>
  <si>
    <t>Celkem rozvojová péče nezpůsobilá</t>
  </si>
  <si>
    <t xml:space="preserve"> 9 / 7300</t>
  </si>
  <si>
    <t>Obnova veřejné sídelní zeleně</t>
  </si>
  <si>
    <t>Lesopark Příkrý Vrch</t>
  </si>
  <si>
    <t>D 1.3.1.4.1.090_07 Zakládání a obnova veřejné sídelní zeleně</t>
  </si>
  <si>
    <t>Počet ošetřených stromů</t>
  </si>
  <si>
    <t>Počet vysazených stromů</t>
  </si>
  <si>
    <t>Počet vysazených keřů</t>
  </si>
  <si>
    <t>ROSTLINNÝ MATERIÁL</t>
  </si>
  <si>
    <t>Stromy soliterní listnaté</t>
  </si>
  <si>
    <t>Carpinus betulus (habr obecný) Zb VK</t>
  </si>
  <si>
    <t>12/14</t>
  </si>
  <si>
    <t>CS</t>
  </si>
  <si>
    <t>Castanea sativa (kaštanovník) ZB VK</t>
  </si>
  <si>
    <t>JN</t>
  </si>
  <si>
    <t>Juglans nigra (ořešák černý) ZB VK</t>
  </si>
  <si>
    <t>Prunus avium (třešeň ptačí) Zb VK</t>
  </si>
  <si>
    <t>QR</t>
  </si>
  <si>
    <t>Quercus robur (dub letní) Zb VK</t>
  </si>
  <si>
    <t>SA</t>
  </si>
  <si>
    <t>Sorbus aucuparia (jeřáb obecný) Zb VK</t>
  </si>
  <si>
    <t>Ulmus glabra (jilm horský) Zb VK</t>
  </si>
  <si>
    <t>Stromy soliterní jehličnaté</t>
  </si>
  <si>
    <t>100/125</t>
  </si>
  <si>
    <t xml:space="preserve">KTS + Odrostky pro kotlíkovou nebo individuální dosadbu </t>
  </si>
  <si>
    <t>AC</t>
  </si>
  <si>
    <t>Acer campestre (javor babyka) Zb KTS</t>
  </si>
  <si>
    <t>100/120</t>
  </si>
  <si>
    <t>CM</t>
  </si>
  <si>
    <t>Crataegus macrocarpa (hloh) Zb KTS</t>
  </si>
  <si>
    <t>Listnaté keře</t>
  </si>
  <si>
    <t>Corylus avellana (líska obecná) Kt</t>
  </si>
  <si>
    <t>Ma</t>
  </si>
  <si>
    <t>Mahonia angustifolia (mahonie) Kt</t>
  </si>
  <si>
    <t>Pc</t>
  </si>
  <si>
    <t>Philladelphus coronarius (pustoryl Kt</t>
  </si>
  <si>
    <t>Vr</t>
  </si>
  <si>
    <t>Viburnum rhytidophyllum (kalina) Kt</t>
  </si>
  <si>
    <t>Soliterní stromy listnaté 12/14</t>
  </si>
  <si>
    <t>Soliterní stromy jehličnaté 100/125</t>
  </si>
  <si>
    <t>Odrostky a keřové tvary stromů listnaté 100/120</t>
  </si>
  <si>
    <t>Listnaté keře 60/80</t>
  </si>
  <si>
    <t>Výsadba keřů</t>
  </si>
  <si>
    <t>Keře listnaté</t>
  </si>
  <si>
    <t>Celkem keře</t>
  </si>
  <si>
    <t>Výsadba odrostků</t>
  </si>
  <si>
    <t>výsadba odrostků s balem do 30 cm, se zalitím a aplikací kondicionéru ve svahu</t>
  </si>
  <si>
    <t>Zhotovení obalu kmene z PE chráničky nebo repelentní nátěr KTS  proti okusu a vytloukání</t>
  </si>
  <si>
    <t>Chránička PE supertubus 100cm</t>
  </si>
  <si>
    <t>Celkem odrostky</t>
  </si>
  <si>
    <t>Výsadba stromů listnatých</t>
  </si>
  <si>
    <t>hloubení jamek ve svahu do 0,4 m3</t>
  </si>
  <si>
    <t>osazení konstruikce ze 3 kůlu k dřevině s uvázáním, délka kůlů do 2,5 m</t>
  </si>
  <si>
    <t>zalití po výsadbě 3x 50 lt včetně dovozu a dodávky vody</t>
  </si>
  <si>
    <t>výsadba stromů s balem do 60 cm, se zalitím a aplikací kondicionéru ve svahu</t>
  </si>
  <si>
    <t>ošetření a řez stromů po výsadbě</t>
  </si>
  <si>
    <t>Celkem stromy listnaté</t>
  </si>
  <si>
    <t>Arboflex nátěr kmene</t>
  </si>
  <si>
    <t>Příčky a spojpovací materiál</t>
  </si>
  <si>
    <t>Kůly 2,5 m, průměr min.7cm a spojovací materiál</t>
  </si>
  <si>
    <t>ošetření stromů po výsadbě</t>
  </si>
  <si>
    <t>Repelentní nátěr proti okusu a vytloukání</t>
  </si>
  <si>
    <t>Zhotovení nátěru kmene Arboflex a obalu kmene z PE chráničky  proti okusu a vytloukání</t>
  </si>
  <si>
    <t>výsadba stromů s balem do 50 cm, se zalitím a aplikací kondicionéru ve svahu</t>
  </si>
  <si>
    <t>Celkem stromy jehličnaté</t>
  </si>
  <si>
    <t>Výsadba stromů jehličnatých</t>
  </si>
  <si>
    <t>zahrnuje všechny nezbytné činnosti a materiály,- zahrnuje zálivku včetně dopravy vody (běžně 8-12 x ročně), kontrolu, doplnění nebo odstranění kotvících a ochranných prvků, hnojení, kypření výsadbové mísy, výchovný řez, vyžínání porostu, odplevelování, ochranu proti chorobám a škůdcům, doplnění mulče</t>
  </si>
  <si>
    <t>Roční následná péče o jednotlivé stromy</t>
  </si>
  <si>
    <t>Roční následná péče o keře v zápoji</t>
  </si>
  <si>
    <t>Základní následná tříletá péče o vegetační prvky</t>
  </si>
  <si>
    <t>5.Rok</t>
  </si>
  <si>
    <t>%</t>
  </si>
  <si>
    <t>Ruční odstranění náletu do 3 m výšky</t>
  </si>
  <si>
    <t>Ruční odstranění náletu nad 3 m výšky</t>
  </si>
  <si>
    <t>Chránička PE supertubus 120cm</t>
  </si>
  <si>
    <t>zahrnuje všechny nezbytné činnosti a materiály,kontrolu, doplnění nebo odstranění kotvících a ochranných prvků, hnojení, kypření výsadbové mísy, výchovný řez, vyžínání porostu, odplevelování, ochranu proti chorobám a škůdcům, doplnění mulče, vylepšení a dosadby odumřelých jedinců apod.</t>
  </si>
  <si>
    <t>Likvidace vznilého a stávajícího klestu - štěpkování (objem klestu po štěpkování) s odklidem</t>
  </si>
  <si>
    <t>ZE02n</t>
  </si>
  <si>
    <t>Výsadba jehličnanu více než 100 cm</t>
  </si>
  <si>
    <t>ZE02a</t>
  </si>
  <si>
    <t>Výsadba listnatého keře - kontejnerovaný, vel. 60-100 cm</t>
  </si>
  <si>
    <t>ZE02j</t>
  </si>
  <si>
    <t>ZE02</t>
  </si>
  <si>
    <t>KONTROLNÍ KUMULOVANÝ ROZPOČET DLE NOO</t>
  </si>
  <si>
    <t>ZE02aa</t>
  </si>
  <si>
    <t>Výsadba listnatého špičáku- KTS, výška 80-125 cm</t>
  </si>
  <si>
    <t>Výsadba listnatého stromu, ok 12-14 cm; alejový, s balem</t>
  </si>
  <si>
    <t>ZE07B</t>
  </si>
  <si>
    <t>Pořízení zavlažovacího lemu</t>
  </si>
  <si>
    <t>m</t>
  </si>
  <si>
    <t>POLOŽKOVÝ REALIZAČNÍ ROZPOČET</t>
  </si>
  <si>
    <t>Úvazky ke stromům</t>
  </si>
  <si>
    <t>ZE08</t>
  </si>
  <si>
    <t>ZE08c</t>
  </si>
  <si>
    <t xml:space="preserve">Příplatek za ztížené podmínky (poškození zvěří 10%, svažitost 30%) stromy a špičáky </t>
  </si>
  <si>
    <t>Následná péče</t>
  </si>
  <si>
    <r>
      <t>Individuální výsadba dřevin</t>
    </r>
    <r>
      <rPr>
        <i/>
        <sz val="9"/>
        <color indexed="8"/>
        <rFont val="Arial Narrow"/>
        <family val="2"/>
      </rPr>
      <t xml:space="preserve"> - zahrnuje všechny nezbytné činnosti a materiály, jako jsou vytyčení výsadeb, (příprava půdy), vykopání jamky, přesun hmot pro účely výsadby, výměna půdy, výsadba, sazenice, mulčování výsadby, povýsadbový řez, kotvení, ochrana kmene, zálivka, hnojení, materiál pro výsadbu (substrát, kotvení, ochrana kmene stromu, ochrana proti okusu v případě volné krajiny, drenáž, mulč, hnojivo, půdní kondicionér), likvidace zeminy zbylé po výměně</t>
    </r>
  </si>
  <si>
    <t>ZE08b</t>
  </si>
  <si>
    <t>Individuální výsadba dřevin</t>
  </si>
  <si>
    <t>zahrnuje zálivku včetně dopravy vody (běžně 8-12 x ročně), kontrolu, doplnění nebo odstranění kotvících a ochranných prvků, hnojení, kypření výsadbové mísy, výchovný řez, vyžínání porostu, odplevelování, ochranu proti chorobám a škůdcům, doplnění mulče</t>
  </si>
  <si>
    <r>
      <t>Následná péče o výsadby se zálivkou</t>
    </r>
    <r>
      <rPr>
        <sz val="11"/>
        <color indexed="8"/>
        <rFont val="Arial Narrow"/>
        <family val="2"/>
      </rPr>
      <t xml:space="preserve"> </t>
    </r>
  </si>
  <si>
    <r>
      <t>m</t>
    </r>
    <r>
      <rPr>
        <vertAlign val="superscript"/>
        <sz val="10"/>
        <color indexed="8"/>
        <rFont val="Arial Narrow"/>
        <family val="2"/>
      </rPr>
      <t>2</t>
    </r>
  </si>
  <si>
    <t xml:space="preserve">Příplatek za stromy 12/14  (30%,) </t>
  </si>
  <si>
    <t xml:space="preserve">Příplatek za ztížené podmínky (nepřístupnost 20%) </t>
  </si>
  <si>
    <t>CELKEM 1.ROK</t>
  </si>
  <si>
    <t>CELKEM 2.ROK</t>
  </si>
  <si>
    <t>CELKEM 3.ROK</t>
  </si>
  <si>
    <t>KÁCENÍ VZROSTLÝCH STROMŮ POSTUPNÉ S PŘETAŽENÍM, ve svahu do 1:1:</t>
  </si>
  <si>
    <t>KONTROLNÍ ROZPOČET DLE NOO</t>
  </si>
  <si>
    <t>Číslo stromu</t>
  </si>
  <si>
    <t>Taxon</t>
  </si>
  <si>
    <t>Průměr kmene stromu na řezné ploše (cm)</t>
  </si>
  <si>
    <t xml:space="preserve">Průmět koruny (m)                    </t>
  </si>
  <si>
    <t>Výška (m)</t>
  </si>
  <si>
    <t>Plocha stromu (m2)</t>
  </si>
  <si>
    <t>Návrh opatření 1</t>
  </si>
  <si>
    <t>Návrh opatření 2</t>
  </si>
  <si>
    <t>Kód činnosti</t>
  </si>
  <si>
    <t>Jednotková cena za návrh opatření -  řez 1 (v případě více řezů na jedné dřevině srážka 30%)</t>
  </si>
  <si>
    <t>Jednotková cena za návrh opatření -  řez 2 (srážka 30%)</t>
  </si>
  <si>
    <t>Jednotková cena za návrh opatření -  řez 3  (srážka 30%)</t>
  </si>
  <si>
    <t>Jednotková cena za návrh opatření -  řez 4  (srážka 30%)</t>
  </si>
  <si>
    <t>Jednotková cena za návrh opatření -  řez 5  (srážka 30%)</t>
  </si>
  <si>
    <t>Příplatek za ZTÍŽENÉ PODMÍNKY, SVAŽITOST, NEPŘÍSTUPNOST, KONFLIKT S OBJEKTY - 30 % (součástí je S-OV)</t>
  </si>
  <si>
    <t>Příplatek za S-RLPV</t>
  </si>
  <si>
    <t>Celková cena za řezy</t>
  </si>
  <si>
    <t>Vazby</t>
  </si>
  <si>
    <t>Kácení - základní sazba</t>
  </si>
  <si>
    <t>Příplatek ke kácení - svažitost, přístupnost - 45%</t>
  </si>
  <si>
    <t>Kácení - celkem</t>
  </si>
  <si>
    <t>Acer pseudoplatanus</t>
  </si>
  <si>
    <t>S-RZ</t>
  </si>
  <si>
    <t>ZE34a</t>
  </si>
  <si>
    <t>Fraxinus excelsior</t>
  </si>
  <si>
    <t>S-RZ, S-RLLR</t>
  </si>
  <si>
    <t>ZE35a,ZE35c</t>
  </si>
  <si>
    <t>S-RLLR</t>
  </si>
  <si>
    <t>ZE34c</t>
  </si>
  <si>
    <t>Acer platanoides</t>
  </si>
  <si>
    <t>ZE35c</t>
  </si>
  <si>
    <t>Quercus rubra</t>
  </si>
  <si>
    <t>S-VDH - 8t</t>
  </si>
  <si>
    <t>ZE36a, ZE36c, ZE22b</t>
  </si>
  <si>
    <t>ZE36a, ZE36c</t>
  </si>
  <si>
    <t>S-RZ, S-OV</t>
  </si>
  <si>
    <t>S-VDH - 4t, S-VSP - 8t</t>
  </si>
  <si>
    <t>ZE36a, ZE22a, ZE22d</t>
  </si>
  <si>
    <t>Tilia cordata</t>
  </si>
  <si>
    <t>Carpinus betulus</t>
  </si>
  <si>
    <t>S-VSP - 4t</t>
  </si>
  <si>
    <t>ZE35a,ZE35c, ZE22e</t>
  </si>
  <si>
    <t>Fagus sylvatica ´Atropurpurea´</t>
  </si>
  <si>
    <t>S-RZ, S-RLLR - 2x</t>
  </si>
  <si>
    <t>3x S-VDH - 8t</t>
  </si>
  <si>
    <t>ZE40a, ZE40c, ZE22b</t>
  </si>
  <si>
    <t>Ulmus glabra</t>
  </si>
  <si>
    <t>S-RO, S-RZ</t>
  </si>
  <si>
    <t>ZE39d, ZE39a, ZE22a, ZE22d</t>
  </si>
  <si>
    <t>S-RZ, S-RLLR - 3x</t>
  </si>
  <si>
    <t>Ginkgo biloba</t>
  </si>
  <si>
    <t>ZE33a</t>
  </si>
  <si>
    <t>S-KPP</t>
  </si>
  <si>
    <t>ZE03e</t>
  </si>
  <si>
    <t>39/50</t>
  </si>
  <si>
    <t>S-VDH - 2t</t>
  </si>
  <si>
    <t>ZE35a,ZE35c, ZE22c</t>
  </si>
  <si>
    <t>ZE33c</t>
  </si>
  <si>
    <t>ZE03a</t>
  </si>
  <si>
    <t>S-RO, S-RLLR</t>
  </si>
  <si>
    <t>ZE33d, ZE33c</t>
  </si>
  <si>
    <t>ZE03c</t>
  </si>
  <si>
    <t>ZE34a, ZE34c</t>
  </si>
  <si>
    <t>Robinia pseudoacacia</t>
  </si>
  <si>
    <t>S-RZ, S-RLPV</t>
  </si>
  <si>
    <t>Tilia platyphyllos</t>
  </si>
  <si>
    <t>ZE03b</t>
  </si>
  <si>
    <t>3x S-VDH - 2t</t>
  </si>
  <si>
    <t>ZE38a, ZE38c, ZE22c</t>
  </si>
  <si>
    <t xml:space="preserve">ZE38d, ZE38a </t>
  </si>
  <si>
    <t>Quercus robur</t>
  </si>
  <si>
    <t>ZE37a</t>
  </si>
  <si>
    <t>ZE03f</t>
  </si>
  <si>
    <t>ZE40a</t>
  </si>
  <si>
    <t>ZE03h</t>
  </si>
  <si>
    <t>ZE35a</t>
  </si>
  <si>
    <t>S-RO</t>
  </si>
  <si>
    <t>ZE36d</t>
  </si>
  <si>
    <t>ZE39a</t>
  </si>
  <si>
    <t>ZE40a, ZE40c</t>
  </si>
  <si>
    <t>ZE39d</t>
  </si>
  <si>
    <t>ZE36a</t>
  </si>
  <si>
    <t>S-RLPV</t>
  </si>
  <si>
    <t>11/17</t>
  </si>
  <si>
    <t>úprava závlah. mísy</t>
  </si>
  <si>
    <t>S-RZ, S-RLLR - 4x</t>
  </si>
  <si>
    <t>2x S-VDH - 4t</t>
  </si>
  <si>
    <t>ZE39a, ZE39c, ZE22a</t>
  </si>
  <si>
    <t>2x S-VDH - 8t</t>
  </si>
  <si>
    <t>ZE39a, ZE39c, ZE22b</t>
  </si>
  <si>
    <t>ZE37a, ZE37c</t>
  </si>
  <si>
    <t>ZE37c, ZE22c</t>
  </si>
  <si>
    <t>Larix decidua</t>
  </si>
  <si>
    <t xml:space="preserve"> S-RO, S-RZ</t>
  </si>
  <si>
    <t>ZE40d, ZE40a</t>
  </si>
  <si>
    <t>Picea abies</t>
  </si>
  <si>
    <t>ZE37d</t>
  </si>
  <si>
    <t>Quercus robur ´Fastigiata´</t>
  </si>
  <si>
    <t>ZE34d</t>
  </si>
  <si>
    <t>ZE03g</t>
  </si>
  <si>
    <t>Castanea sativa</t>
  </si>
  <si>
    <t>ZE35d</t>
  </si>
  <si>
    <t>Tilia ssp.</t>
  </si>
  <si>
    <t>ZE38a</t>
  </si>
  <si>
    <t>ZE35d, ZE35a</t>
  </si>
  <si>
    <t>Ulmus glabra, Acer platanoides</t>
  </si>
  <si>
    <t>32/19/26</t>
  </si>
  <si>
    <t>S-RLLR - 3x</t>
  </si>
  <si>
    <t>ZE03d</t>
  </si>
  <si>
    <t>S-VDH - 4t</t>
  </si>
  <si>
    <t>ZE40a, ZE40c, ZE22a</t>
  </si>
  <si>
    <t>ZE39a, ZE39c</t>
  </si>
  <si>
    <t>ZE03i</t>
  </si>
  <si>
    <t>ZE36c</t>
  </si>
  <si>
    <t>S-RO, S-RZ, S-RLLR</t>
  </si>
  <si>
    <t>ZE39a, ZE22c</t>
  </si>
  <si>
    <t>Řezy:</t>
  </si>
  <si>
    <t>Vazby:</t>
  </si>
  <si>
    <t>Kácení:</t>
  </si>
  <si>
    <t>jednotka</t>
  </si>
  <si>
    <t>zákl. sazba
/příplatek</t>
  </si>
  <si>
    <t>cena celkem</t>
  </si>
  <si>
    <t>ZE05b</t>
  </si>
  <si>
    <t>Kácení postupné s přetažením, průměr kmene na pařezu 11-20 cm v porostních skupinách</t>
  </si>
  <si>
    <t>Kácení postupné s přetažením, průměr kmene na pařezu 21-30 cm v porostních skupinách</t>
  </si>
  <si>
    <t>ZE10b</t>
  </si>
  <si>
    <t>ZE10c</t>
  </si>
  <si>
    <t>Ošetření dřevin v porostních skupinách - S-RLLR</t>
  </si>
  <si>
    <t>Cena DPH:</t>
  </si>
  <si>
    <t>Cena celkem s DPH:</t>
  </si>
  <si>
    <t>Částky zahrnují veškeré činnosti a materiály potřebné k realizaci opatření včetně nákladů na dopravu, skládkovného, a dalších vyvolaných investic.</t>
  </si>
  <si>
    <t>Součástí S-RZ je i odstranění kmenových, pařezových a kořenových výmladků.</t>
  </si>
  <si>
    <t>NÁKLADY individuální:</t>
  </si>
  <si>
    <t>NÁKLADY společné:</t>
  </si>
  <si>
    <t>Cena celkem ARBORISTIKA :</t>
  </si>
  <si>
    <t>průběžná fotodokumentace z průběhu provádění zakázky (digitální forma) především fotodokumentace dřevin před ošetřením a po ošetření, vložení instalovaných vazeb do webportálu Stromy pod kontrolo</t>
  </si>
  <si>
    <t>Zřízení závlahové mísy Aquamax a namulčování drcenou borkou nebo štěpkou</t>
  </si>
  <si>
    <t>osazení konstrukce ze 3 kůlu k dřevině s uvázáním, délka kůlů do 2,5 m</t>
  </si>
  <si>
    <t>Zálivkový rezervoár Aquamax</t>
  </si>
  <si>
    <t>6.Rok</t>
  </si>
  <si>
    <t>7.Rok</t>
  </si>
  <si>
    <t>8.Rok</t>
  </si>
  <si>
    <t>9.Rok</t>
  </si>
  <si>
    <t>10.Rok</t>
  </si>
  <si>
    <t>zahrnuje všechny nezbytné činnosti a materiály, výměnu nebo odstranění kotvících a ochranných prvků, hnojení, kypření výsadbové mísy, výchovný řez, vyžínání porostu, odplevelování, ochranu proti chorobám a škůdcům, vylepšení a dosadby odumřelých jedinců apod.</t>
  </si>
  <si>
    <t>zahrnuje všechny nezbytné činnosti a materiály, odplevelení výsadbové mísy, odstranění aquamax, odstranění výmladků, vyžínání porostu, odplevelování, ochranu proti chorobám a škůdcům, vylepšení a dosadby odumřelých jedinců apod.</t>
  </si>
  <si>
    <t>zahrnuje všechny nezbytné činnosti a materiály, odplevelení výsadbové mísy, odstranění výmladků, vyžínání porostu, odplevelování, ochranu proti chorobám a škůdcům, vylepšení a dosadby odumřelých jedinců apod.</t>
  </si>
  <si>
    <t>zahrnuje všechny nezbytné činnosti a materiály, odplevelení výsadbové mísy, odstranění výmladků, výchovný řez, vyžínání porostu, odplevelování, ochranu proti chorobám a škůdcům, vylepšení a dosadby odumřelých jedinců apod.</t>
  </si>
  <si>
    <t>zahrnuje všechny nezbytné činnosti a materiály, odplevelení výsadbové mísy, odstranění výmladků, vyžínání porostu, odplevelování, zmlazen, korekce keř.skupin ochranu proti chorobám a škůdcům, vylepšení a dosadby odumřelých jedinců apod.</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</si>
</sst>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2]\ #\ ##,000_);[Red]\([$€-2]\ #\ ##,000\)"/>
    <numFmt numFmtId="172" formatCode="#,##0.0\ _K_č"/>
    <numFmt numFmtId="173" formatCode="#,##0\ _K_č"/>
    <numFmt numFmtId="174" formatCode="#,##0.00_ ;\-#,##0.00\ "/>
    <numFmt numFmtId="175" formatCode="#,##0\ &quot;Kč&quot;"/>
    <numFmt numFmtId="176" formatCode="#,##0.00\ &quot;Kč&quot;"/>
    <numFmt numFmtId="177" formatCode="[$-405]d\.\ mmmm\ yyyy"/>
    <numFmt numFmtId="178" formatCode="###0;###0"/>
    <numFmt numFmtId="179" formatCode="#,##0;#,##0"/>
    <numFmt numFmtId="180" formatCode="0.000"/>
    <numFmt numFmtId="181" formatCode="&quot; &quot;#,##0.00&quot; &quot;[$Kč-405]&quot; &quot;;&quot;-&quot;#,##0.00&quot; &quot;[$Kč-405]&quot; &quot;;&quot; -&quot;00&quot; &quot;[$Kč-405]&quot; &quot;;&quot; &quot;@&quot; &quot;"/>
    <numFmt numFmtId="182" formatCode="#,##0.00&quot; &quot;;&quot;-&quot;#,##0.00&quot; &quot;"/>
    <numFmt numFmtId="183" formatCode="0.0000"/>
    <numFmt numFmtId="184" formatCode="0.00000"/>
    <numFmt numFmtId="185" formatCode="[$-405]dddd\ d\.\ mmmm\ yyyy"/>
  </numFmts>
  <fonts count="90">
    <font>
      <sz val="11"/>
      <color theme="1"/>
      <name val="Calibri"/>
      <family val="2"/>
    </font>
    <font>
      <sz val="11"/>
      <color indexed="8"/>
      <name val="Calibri"/>
      <family val="2"/>
    </font>
    <font>
      <sz val="10"/>
      <name val="Arial"/>
      <family val="2"/>
    </font>
    <font>
      <sz val="11"/>
      <name val="Arial Narrow"/>
      <family val="2"/>
    </font>
    <font>
      <sz val="10"/>
      <name val="Arial CE"/>
      <family val="2"/>
    </font>
    <font>
      <sz val="10"/>
      <name val="Arial Narrow"/>
      <family val="2"/>
    </font>
    <font>
      <b/>
      <sz val="11"/>
      <name val="Arial Narrow"/>
      <family val="2"/>
    </font>
    <font>
      <sz val="11"/>
      <name val="Arial"/>
      <family val="2"/>
    </font>
    <font>
      <b/>
      <sz val="10"/>
      <name val="Arial Narrow"/>
      <family val="2"/>
    </font>
    <font>
      <sz val="12"/>
      <name val="formata"/>
      <family val="0"/>
    </font>
    <font>
      <sz val="12"/>
      <name val="Arial Narrow"/>
      <family val="2"/>
    </font>
    <font>
      <sz val="8"/>
      <name val="Arial Narrow"/>
      <family val="2"/>
    </font>
    <font>
      <sz val="11"/>
      <color indexed="8"/>
      <name val="Arial Narrow"/>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Narrow"/>
      <family val="2"/>
    </font>
    <font>
      <sz val="8"/>
      <name val="Calibri"/>
      <family val="2"/>
    </font>
    <font>
      <sz val="10"/>
      <color indexed="8"/>
      <name val="Calibri"/>
      <family val="2"/>
    </font>
    <font>
      <b/>
      <sz val="9"/>
      <name val="Arial Narrow"/>
      <family val="2"/>
    </font>
    <font>
      <i/>
      <sz val="9"/>
      <color indexed="8"/>
      <name val="Arial Narrow"/>
      <family val="2"/>
    </font>
    <font>
      <vertAlign val="superscript"/>
      <sz val="10"/>
      <color indexed="8"/>
      <name val="Arial Narrow"/>
      <family val="2"/>
    </font>
    <font>
      <i/>
      <sz val="8"/>
      <name val="Arial CE"/>
      <family val="2"/>
    </font>
    <font>
      <b/>
      <i/>
      <sz val="8"/>
      <name val="Arial CE"/>
      <family val="2"/>
    </font>
    <font>
      <i/>
      <sz val="8"/>
      <name val="Arial"/>
      <family val="2"/>
    </font>
    <font>
      <i/>
      <sz val="10"/>
      <name val="Arial"/>
      <family val="2"/>
    </font>
    <font>
      <b/>
      <sz val="10"/>
      <name val="Arial"/>
      <family val="2"/>
    </font>
    <font>
      <b/>
      <sz val="11"/>
      <name val="Arial"/>
      <family val="2"/>
    </font>
    <font>
      <b/>
      <sz val="10"/>
      <color indexed="8"/>
      <name val="Calibri"/>
      <family val="2"/>
    </font>
    <font>
      <sz val="11"/>
      <color indexed="8"/>
      <name val="Arial"/>
      <family val="2"/>
    </font>
    <font>
      <u val="single"/>
      <sz val="11"/>
      <color indexed="12"/>
      <name val="Calibri"/>
      <family val="2"/>
    </font>
    <font>
      <u val="single"/>
      <sz val="11"/>
      <color indexed="20"/>
      <name val="Calibri"/>
      <family val="2"/>
    </font>
    <font>
      <sz val="11"/>
      <name val="Calibri"/>
      <family val="2"/>
    </font>
    <font>
      <sz val="10"/>
      <name val="Calibri"/>
      <family val="2"/>
    </font>
    <font>
      <sz val="12"/>
      <name val="Calibri"/>
      <family val="2"/>
    </font>
    <font>
      <b/>
      <sz val="11"/>
      <color indexed="10"/>
      <name val="Arial Narrow"/>
      <family val="2"/>
    </font>
    <font>
      <b/>
      <sz val="12"/>
      <color indexed="8"/>
      <name val="Arial Narrow"/>
      <family val="2"/>
    </font>
    <font>
      <b/>
      <sz val="10"/>
      <color indexed="10"/>
      <name val="Arial Narrow"/>
      <family val="2"/>
    </font>
    <font>
      <sz val="10"/>
      <color indexed="10"/>
      <name val="Arial Narrow"/>
      <family val="2"/>
    </font>
    <font>
      <b/>
      <sz val="8"/>
      <name val="Calibri"/>
      <family val="2"/>
    </font>
    <font>
      <b/>
      <sz val="11"/>
      <color indexed="8"/>
      <name val="Arial Narrow"/>
      <family val="2"/>
    </font>
    <font>
      <b/>
      <sz val="9"/>
      <color indexed="8"/>
      <name val="Arial"/>
      <family val="2"/>
    </font>
    <font>
      <b/>
      <sz val="10"/>
      <color indexed="8"/>
      <name val="Arial Narrow"/>
      <family val="2"/>
    </font>
    <font>
      <b/>
      <sz val="10"/>
      <color indexed="8"/>
      <name val="Arial"/>
      <family val="2"/>
    </font>
    <font>
      <i/>
      <sz val="10"/>
      <color indexed="8"/>
      <name val="Arial Narrow"/>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sz val="10"/>
      <color theme="1"/>
      <name val="Arial Narrow"/>
      <family val="2"/>
    </font>
    <font>
      <sz val="11"/>
      <color theme="1"/>
      <name val="Arial Narrow"/>
      <family val="2"/>
    </font>
    <font>
      <b/>
      <sz val="11"/>
      <color rgb="FFFF0000"/>
      <name val="Arial Narrow"/>
      <family val="2"/>
    </font>
    <font>
      <b/>
      <sz val="12"/>
      <color theme="1"/>
      <name val="Arial Narrow"/>
      <family val="2"/>
    </font>
    <font>
      <b/>
      <sz val="10"/>
      <color rgb="FFFF0000"/>
      <name val="Arial Narrow"/>
      <family val="2"/>
    </font>
    <font>
      <sz val="10"/>
      <color rgb="FFFF0000"/>
      <name val="Arial Narrow"/>
      <family val="2"/>
    </font>
    <font>
      <b/>
      <sz val="9"/>
      <color rgb="FF000000"/>
      <name val="Arial"/>
      <family val="2"/>
    </font>
    <font>
      <b/>
      <sz val="10"/>
      <color rgb="FF000000"/>
      <name val="Arial"/>
      <family val="2"/>
    </font>
    <font>
      <b/>
      <sz val="10"/>
      <color theme="1"/>
      <name val="Arial Narrow"/>
      <family val="2"/>
    </font>
    <font>
      <b/>
      <sz val="11"/>
      <color theme="1"/>
      <name val="Arial Narrow"/>
      <family val="2"/>
    </font>
    <font>
      <i/>
      <sz val="9"/>
      <color rgb="FF000000"/>
      <name val="Arial Narrow"/>
      <family val="2"/>
    </font>
    <font>
      <b/>
      <sz val="10"/>
      <color rgb="FF000000"/>
      <name val="Arial Narrow"/>
      <family val="2"/>
    </font>
    <font>
      <i/>
      <sz val="10"/>
      <color theme="1"/>
      <name val="Arial Narrow"/>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2"/>
        <bgColor indexed="64"/>
      </patternFill>
    </fill>
  </fills>
  <borders count="41">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style="hair"/>
      <top style="hair"/>
      <bottom/>
    </border>
    <border>
      <left style="hair"/>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hair"/>
    </border>
    <border>
      <left>
        <color indexed="63"/>
      </left>
      <right>
        <color indexed="63"/>
      </right>
      <top style="hair"/>
      <bottom style="hair"/>
    </border>
  </borders>
  <cellStyleXfs count="3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58" fillId="2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8" fillId="2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58"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58"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58"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59" fillId="0" borderId="1"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0" fontId="9"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61" fillId="34" borderId="3" applyNumberFormat="0" applyAlignment="0" applyProtection="0"/>
    <xf numFmtId="0" fontId="16" fillId="35" borderId="4" applyNumberFormat="0" applyAlignment="0" applyProtection="0"/>
    <xf numFmtId="0" fontId="16" fillId="35" borderId="4" applyNumberFormat="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62"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63"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64" fillId="0" borderId="9"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6"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 fillId="0" borderId="0">
      <alignment/>
      <protection/>
    </xf>
    <xf numFmtId="0" fontId="9"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pplyNumberFormat="0" applyFill="0" applyBorder="0" applyAlignment="0" applyProtection="0"/>
    <xf numFmtId="0" fontId="0" fillId="38" borderId="11" applyNumberFormat="0" applyFont="0" applyAlignment="0" applyProtection="0"/>
    <xf numFmtId="0" fontId="4" fillId="39" borderId="12" applyNumberFormat="0" applyFont="0" applyAlignment="0" applyProtection="0"/>
    <xf numFmtId="0" fontId="4" fillId="39" borderId="12" applyNumberFormat="0" applyFont="0" applyAlignment="0" applyProtection="0"/>
    <xf numFmtId="9" fontId="0" fillId="0" borderId="0" applyFont="0" applyFill="0" applyBorder="0" applyAlignment="0" applyProtection="0"/>
    <xf numFmtId="0" fontId="68"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69" fillId="40"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70" fillId="41" borderId="0" applyNumberFormat="0" applyBorder="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2" fillId="42" borderId="15" applyNumberFormat="0" applyAlignment="0" applyProtection="0"/>
    <xf numFmtId="0" fontId="25" fillId="13" borderId="16" applyNumberFormat="0" applyAlignment="0" applyProtection="0"/>
    <xf numFmtId="0" fontId="25" fillId="13" borderId="16" applyNumberFormat="0" applyAlignment="0" applyProtection="0"/>
    <xf numFmtId="0" fontId="73" fillId="43" borderId="15" applyNumberFormat="0" applyAlignment="0" applyProtection="0"/>
    <xf numFmtId="0" fontId="26" fillId="44" borderId="16" applyNumberFormat="0" applyAlignment="0" applyProtection="0"/>
    <xf numFmtId="0" fontId="26" fillId="44" borderId="16" applyNumberFormat="0" applyAlignment="0" applyProtection="0"/>
    <xf numFmtId="0" fontId="74" fillId="43" borderId="17" applyNumberFormat="0" applyAlignment="0" applyProtection="0"/>
    <xf numFmtId="0" fontId="27" fillId="44" borderId="18" applyNumberFormat="0" applyAlignment="0" applyProtection="0"/>
    <xf numFmtId="0" fontId="27" fillId="44" borderId="18" applyNumberFormat="0" applyAlignment="0" applyProtection="0"/>
    <xf numFmtId="0" fontId="7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58"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58"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58" fillId="51"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58"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58" fillId="53"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cellStyleXfs>
  <cellXfs count="440">
    <xf numFmtId="0" fontId="0" fillId="0" borderId="0" xfId="0" applyFont="1" applyAlignment="1">
      <alignment/>
    </xf>
    <xf numFmtId="0" fontId="3" fillId="0" borderId="0" xfId="0" applyFont="1" applyBorder="1" applyAlignment="1">
      <alignment horizontal="center"/>
    </xf>
    <xf numFmtId="0" fontId="8" fillId="0" borderId="0" xfId="304" applyFont="1" applyFill="1" applyBorder="1" applyAlignment="1">
      <alignment horizontal="left" vertical="center"/>
      <protection/>
    </xf>
    <xf numFmtId="0" fontId="3" fillId="0" borderId="0" xfId="0" applyFont="1" applyAlignment="1">
      <alignment/>
    </xf>
    <xf numFmtId="0" fontId="5" fillId="0" borderId="0" xfId="0" applyFont="1" applyFill="1" applyAlignment="1">
      <alignment vertical="center"/>
    </xf>
    <xf numFmtId="0" fontId="5" fillId="0" borderId="0" xfId="0" applyFont="1" applyFill="1" applyAlignment="1">
      <alignment/>
    </xf>
    <xf numFmtId="0" fontId="3" fillId="0" borderId="0" xfId="0" applyFont="1" applyBorder="1" applyAlignment="1">
      <alignment/>
    </xf>
    <xf numFmtId="0" fontId="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9" xfId="284" applyFont="1" applyBorder="1" applyAlignment="1">
      <alignment horizontal="center" vertical="center" wrapText="1"/>
      <protection/>
    </xf>
    <xf numFmtId="0" fontId="5" fillId="0" borderId="19" xfId="284" applyFont="1" applyBorder="1" applyAlignment="1">
      <alignment vertical="center" wrapText="1"/>
      <protection/>
    </xf>
    <xf numFmtId="0" fontId="3" fillId="0" borderId="0" xfId="0" applyFont="1" applyBorder="1" applyAlignment="1">
      <alignment vertical="center"/>
    </xf>
    <xf numFmtId="44" fontId="5" fillId="0" borderId="0" xfId="0" applyNumberFormat="1"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0" xfId="0" applyFont="1" applyAlignment="1">
      <alignment vertical="center"/>
    </xf>
    <xf numFmtId="0" fontId="3" fillId="0" borderId="0" xfId="0" applyFont="1" applyFill="1" applyBorder="1" applyAlignment="1">
      <alignment wrapText="1"/>
    </xf>
    <xf numFmtId="0" fontId="5" fillId="0" borderId="0" xfId="0" applyFont="1" applyFill="1" applyAlignment="1">
      <alignment wrapText="1"/>
    </xf>
    <xf numFmtId="0" fontId="3" fillId="0" borderId="0" xfId="0" applyFont="1" applyFill="1" applyAlignment="1">
      <alignment/>
    </xf>
    <xf numFmtId="0" fontId="3" fillId="0" borderId="0" xfId="0" applyFont="1" applyFill="1" applyAlignment="1">
      <alignment vertical="center"/>
    </xf>
    <xf numFmtId="0" fontId="5" fillId="0" borderId="0" xfId="284" applyFont="1" applyAlignment="1">
      <alignment vertical="center"/>
      <protection/>
    </xf>
    <xf numFmtId="0" fontId="3" fillId="0" borderId="0" xfId="0" applyFont="1" applyBorder="1" applyAlignment="1">
      <alignment horizontal="center" vertical="center"/>
    </xf>
    <xf numFmtId="0" fontId="3" fillId="0" borderId="0" xfId="0" applyFont="1" applyFill="1" applyBorder="1" applyAlignment="1">
      <alignment/>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xf>
    <xf numFmtId="0" fontId="7" fillId="0" borderId="0" xfId="284" applyFont="1" applyAlignment="1">
      <alignment vertical="center"/>
      <protection/>
    </xf>
    <xf numFmtId="2" fontId="77" fillId="0" borderId="0" xfId="0" applyNumberFormat="1" applyFont="1" applyAlignment="1">
      <alignment vertical="center"/>
    </xf>
    <xf numFmtId="0" fontId="5" fillId="0" borderId="0" xfId="295" applyFont="1" applyFill="1" applyAlignment="1">
      <alignment vertical="center"/>
      <protection/>
    </xf>
    <xf numFmtId="0" fontId="8" fillId="0" borderId="0" xfId="0" applyFont="1" applyFill="1" applyAlignment="1">
      <alignment/>
    </xf>
    <xf numFmtId="0" fontId="5" fillId="0" borderId="0" xfId="0" applyFont="1" applyFill="1" applyBorder="1" applyAlignment="1">
      <alignment/>
    </xf>
    <xf numFmtId="0" fontId="45" fillId="0" borderId="0" xfId="0" applyFont="1" applyFill="1" applyAlignment="1">
      <alignment vertical="center"/>
    </xf>
    <xf numFmtId="0" fontId="46" fillId="0" borderId="0" xfId="0" applyFont="1" applyFill="1" applyAlignment="1">
      <alignment vertical="center"/>
    </xf>
    <xf numFmtId="0" fontId="5" fillId="0" borderId="0" xfId="0" applyFont="1" applyFill="1" applyBorder="1" applyAlignment="1">
      <alignment wrapText="1"/>
    </xf>
    <xf numFmtId="0" fontId="5" fillId="0" borderId="0" xfId="0" applyFont="1" applyFill="1" applyBorder="1" applyAlignment="1">
      <alignment horizontal="left" wrapText="1"/>
    </xf>
    <xf numFmtId="2" fontId="5" fillId="0" borderId="19" xfId="284" applyNumberFormat="1" applyFont="1" applyFill="1" applyBorder="1" applyAlignment="1" applyProtection="1">
      <alignment horizontal="right" vertical="center"/>
      <protection/>
    </xf>
    <xf numFmtId="0" fontId="3" fillId="0" borderId="19" xfId="0" applyFont="1" applyBorder="1" applyAlignment="1">
      <alignment horizontal="center" vertical="center"/>
    </xf>
    <xf numFmtId="0" fontId="10" fillId="0" borderId="0" xfId="295" applyFont="1">
      <alignment/>
      <protection/>
    </xf>
    <xf numFmtId="0" fontId="47" fillId="0" borderId="0" xfId="0" applyFont="1" applyAlignment="1">
      <alignment/>
    </xf>
    <xf numFmtId="0" fontId="6" fillId="0" borderId="0" xfId="0" applyFont="1" applyAlignment="1">
      <alignment/>
    </xf>
    <xf numFmtId="0" fontId="6" fillId="0" borderId="0" xfId="0" applyFont="1" applyFill="1" applyAlignment="1">
      <alignment horizontal="left" vertical="center"/>
    </xf>
    <xf numFmtId="0" fontId="0" fillId="0" borderId="0" xfId="0" applyAlignment="1">
      <alignment/>
    </xf>
    <xf numFmtId="0" fontId="45" fillId="0" borderId="0" xfId="0" applyFont="1" applyAlignment="1">
      <alignment/>
    </xf>
    <xf numFmtId="0" fontId="79" fillId="0" borderId="0" xfId="0" applyFont="1" applyFill="1" applyAlignment="1">
      <alignment vertical="center"/>
    </xf>
    <xf numFmtId="0" fontId="6" fillId="55" borderId="0" xfId="0" applyFont="1" applyFill="1" applyBorder="1" applyAlignment="1">
      <alignment/>
    </xf>
    <xf numFmtId="0" fontId="3" fillId="55" borderId="0" xfId="0" applyFont="1" applyFill="1" applyBorder="1" applyAlignment="1">
      <alignment/>
    </xf>
    <xf numFmtId="0" fontId="3" fillId="55" borderId="0" xfId="0" applyFont="1" applyFill="1" applyBorder="1" applyAlignment="1">
      <alignment horizontal="center"/>
    </xf>
    <xf numFmtId="0" fontId="6" fillId="55" borderId="20" xfId="0" applyFont="1" applyFill="1" applyBorder="1" applyAlignment="1">
      <alignment vertical="center"/>
    </xf>
    <xf numFmtId="0" fontId="6" fillId="55" borderId="21" xfId="0" applyFont="1" applyFill="1" applyBorder="1" applyAlignment="1">
      <alignment vertical="center"/>
    </xf>
    <xf numFmtId="0" fontId="6" fillId="55" borderId="0" xfId="0" applyFont="1" applyFill="1" applyBorder="1" applyAlignment="1">
      <alignment vertical="center"/>
    </xf>
    <xf numFmtId="0" fontId="6" fillId="55" borderId="22" xfId="0" applyFont="1" applyFill="1" applyBorder="1" applyAlignment="1">
      <alignment vertical="center"/>
    </xf>
    <xf numFmtId="0" fontId="5" fillId="0" borderId="0" xfId="0" applyFont="1" applyAlignment="1">
      <alignment horizontal="center" vertical="center"/>
    </xf>
    <xf numFmtId="44" fontId="5" fillId="0" borderId="0" xfId="0" applyNumberFormat="1" applyFont="1" applyAlignment="1">
      <alignment vertical="center"/>
    </xf>
    <xf numFmtId="0" fontId="5" fillId="0" borderId="0" xfId="0" applyFont="1" applyBorder="1" applyAlignment="1">
      <alignment horizontal="center" vertical="center"/>
    </xf>
    <xf numFmtId="176" fontId="3" fillId="0" borderId="0" xfId="0" applyNumberFormat="1" applyFont="1" applyBorder="1" applyAlignment="1">
      <alignment vertical="center"/>
    </xf>
    <xf numFmtId="44" fontId="3" fillId="0" borderId="0" xfId="0" applyNumberFormat="1"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176" fontId="3" fillId="55" borderId="0" xfId="0" applyNumberFormat="1" applyFont="1" applyFill="1" applyBorder="1" applyAlignment="1">
      <alignment horizontal="right"/>
    </xf>
    <xf numFmtId="0" fontId="10" fillId="0" borderId="0" xfId="295" applyFont="1" applyAlignment="1">
      <alignment horizontal="right" vertical="center"/>
      <protection/>
    </xf>
    <xf numFmtId="176" fontId="6" fillId="0" borderId="0" xfId="0" applyNumberFormat="1" applyFont="1" applyAlignment="1">
      <alignment vertical="center"/>
    </xf>
    <xf numFmtId="176" fontId="6" fillId="0" borderId="0" xfId="0" applyNumberFormat="1" applyFont="1" applyBorder="1" applyAlignment="1">
      <alignment vertical="center"/>
    </xf>
    <xf numFmtId="0" fontId="3" fillId="10" borderId="0" xfId="0" applyFont="1" applyFill="1" applyBorder="1" applyAlignment="1">
      <alignment/>
    </xf>
    <xf numFmtId="0" fontId="3" fillId="10" borderId="0" xfId="0" applyFont="1" applyFill="1" applyBorder="1" applyAlignment="1">
      <alignment horizontal="center"/>
    </xf>
    <xf numFmtId="176" fontId="5" fillId="0" borderId="0" xfId="0" applyNumberFormat="1" applyFont="1" applyAlignment="1">
      <alignment vertical="center"/>
    </xf>
    <xf numFmtId="176" fontId="6" fillId="0" borderId="23" xfId="128" applyNumberFormat="1" applyFont="1" applyBorder="1" applyAlignment="1">
      <alignment horizontal="right" vertical="center"/>
    </xf>
    <xf numFmtId="176" fontId="6" fillId="0" borderId="24" xfId="128" applyNumberFormat="1" applyFont="1" applyBorder="1" applyAlignment="1">
      <alignment horizontal="right" vertical="center"/>
    </xf>
    <xf numFmtId="176" fontId="6" fillId="0" borderId="25" xfId="0" applyNumberFormat="1" applyFont="1" applyBorder="1" applyAlignment="1">
      <alignment horizontal="right" vertical="center"/>
    </xf>
    <xf numFmtId="176" fontId="6" fillId="55" borderId="23" xfId="128" applyNumberFormat="1" applyFont="1" applyFill="1" applyBorder="1" applyAlignment="1">
      <alignment horizontal="right" vertical="center"/>
    </xf>
    <xf numFmtId="176" fontId="6" fillId="55" borderId="24" xfId="128" applyNumberFormat="1" applyFont="1" applyFill="1" applyBorder="1" applyAlignment="1">
      <alignment horizontal="right" vertical="center"/>
    </xf>
    <xf numFmtId="176" fontId="6" fillId="55" borderId="25" xfId="0" applyNumberFormat="1" applyFont="1" applyFill="1" applyBorder="1" applyAlignment="1">
      <alignment horizontal="right" vertical="center"/>
    </xf>
    <xf numFmtId="0" fontId="80" fillId="0" borderId="0" xfId="0" applyFont="1" applyAlignment="1">
      <alignment/>
    </xf>
    <xf numFmtId="0" fontId="6" fillId="0" borderId="19" xfId="0" applyFont="1" applyBorder="1" applyAlignment="1">
      <alignment horizontal="center" vertical="center"/>
    </xf>
    <xf numFmtId="0" fontId="6" fillId="0" borderId="19" xfId="300" applyFont="1" applyBorder="1" applyAlignment="1">
      <alignment horizontal="center" vertical="center"/>
      <protection/>
    </xf>
    <xf numFmtId="0" fontId="5" fillId="0" borderId="19" xfId="0" applyFont="1" applyBorder="1" applyAlignment="1">
      <alignment vertical="center"/>
    </xf>
    <xf numFmtId="0" fontId="11" fillId="0" borderId="19" xfId="304" applyFont="1" applyBorder="1" applyAlignment="1">
      <alignment horizontal="center" vertical="center"/>
      <protection/>
    </xf>
    <xf numFmtId="0" fontId="0" fillId="0" borderId="0" xfId="0" applyAlignment="1">
      <alignment vertical="center"/>
    </xf>
    <xf numFmtId="0" fontId="5" fillId="0" borderId="19" xfId="304" applyFont="1" applyBorder="1" applyAlignment="1">
      <alignment horizontal="center" vertical="center"/>
      <protection/>
    </xf>
    <xf numFmtId="0" fontId="5" fillId="0" borderId="19" xfId="304" applyFont="1" applyBorder="1" applyAlignment="1">
      <alignment horizontal="left" vertical="center"/>
      <protection/>
    </xf>
    <xf numFmtId="0" fontId="5" fillId="0" borderId="19" xfId="304" applyFont="1" applyBorder="1" applyAlignment="1">
      <alignment vertical="center" wrapText="1"/>
      <protection/>
    </xf>
    <xf numFmtId="0" fontId="2" fillId="0" borderId="0" xfId="284" applyAlignment="1">
      <alignment vertical="center"/>
      <protection/>
    </xf>
    <xf numFmtId="0" fontId="5" fillId="0" borderId="0" xfId="0" applyFont="1" applyFill="1" applyBorder="1" applyAlignment="1">
      <alignment horizontal="left"/>
    </xf>
    <xf numFmtId="0" fontId="79" fillId="0" borderId="0" xfId="0" applyFont="1" applyAlignment="1">
      <alignment/>
    </xf>
    <xf numFmtId="0" fontId="45" fillId="0" borderId="0" xfId="0" applyFont="1" applyAlignment="1">
      <alignment vertical="center"/>
    </xf>
    <xf numFmtId="0" fontId="6" fillId="0" borderId="0" xfId="0" applyFont="1" applyAlignment="1">
      <alignment horizontal="left" vertical="center"/>
    </xf>
    <xf numFmtId="0" fontId="79" fillId="0" borderId="0" xfId="0" applyFont="1" applyAlignment="1">
      <alignment vertical="center"/>
    </xf>
    <xf numFmtId="0" fontId="6" fillId="0" borderId="19" xfId="287" applyFont="1" applyBorder="1" applyAlignment="1">
      <alignment vertical="center" wrapText="1"/>
      <protection/>
    </xf>
    <xf numFmtId="0" fontId="3" fillId="0" borderId="19" xfId="0" applyFont="1" applyBorder="1" applyAlignment="1">
      <alignment horizontal="center" vertical="center" wrapText="1"/>
    </xf>
    <xf numFmtId="0" fontId="3" fillId="0" borderId="19" xfId="287" applyFont="1" applyBorder="1" applyAlignment="1">
      <alignment vertical="center" wrapText="1"/>
      <protection/>
    </xf>
    <xf numFmtId="49" fontId="3" fillId="0" borderId="19" xfId="0" applyNumberFormat="1" applyFont="1" applyBorder="1" applyAlignment="1">
      <alignment horizontal="center" vertical="center" wrapText="1"/>
    </xf>
    <xf numFmtId="0" fontId="6" fillId="0" borderId="19" xfId="287" applyFont="1" applyBorder="1" applyAlignment="1">
      <alignment wrapText="1"/>
      <protection/>
    </xf>
    <xf numFmtId="0" fontId="6" fillId="0" borderId="19" xfId="0" applyFont="1" applyBorder="1" applyAlignment="1">
      <alignment horizontal="center" vertical="center" wrapText="1"/>
    </xf>
    <xf numFmtId="0" fontId="3" fillId="0" borderId="26" xfId="0" applyFont="1" applyBorder="1" applyAlignment="1">
      <alignment horizontal="center" vertical="center"/>
    </xf>
    <xf numFmtId="0" fontId="3" fillId="0" borderId="27" xfId="287" applyFont="1" applyBorder="1" applyAlignment="1">
      <alignment vertical="center" wrapText="1"/>
      <protection/>
    </xf>
    <xf numFmtId="0" fontId="3" fillId="0" borderId="26" xfId="0" applyFont="1" applyBorder="1" applyAlignment="1">
      <alignment vertical="center"/>
    </xf>
    <xf numFmtId="0" fontId="6" fillId="0" borderId="26" xfId="300" applyFont="1" applyBorder="1" applyAlignment="1">
      <alignment horizontal="center" vertical="center"/>
      <protection/>
    </xf>
    <xf numFmtId="0" fontId="6" fillId="0" borderId="26" xfId="287" applyFont="1" applyBorder="1" applyAlignment="1">
      <alignment wrapText="1"/>
      <protection/>
    </xf>
    <xf numFmtId="0" fontId="6" fillId="0" borderId="26" xfId="0" applyFont="1" applyBorder="1" applyAlignment="1">
      <alignment vertical="center"/>
    </xf>
    <xf numFmtId="0" fontId="6" fillId="0" borderId="19" xfId="287" applyFont="1" applyBorder="1" applyAlignment="1">
      <alignment horizontal="center" vertical="center"/>
      <protection/>
    </xf>
    <xf numFmtId="0" fontId="79"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79" fillId="0" borderId="0" xfId="0" applyFont="1" applyFill="1" applyAlignment="1">
      <alignment horizontal="center" vertical="center"/>
    </xf>
    <xf numFmtId="0" fontId="81" fillId="0" borderId="0" xfId="0" applyFont="1" applyFill="1" applyAlignment="1">
      <alignment horizontal="center" vertical="center"/>
    </xf>
    <xf numFmtId="0" fontId="5" fillId="0" borderId="0" xfId="0" applyFont="1" applyFill="1" applyAlignment="1">
      <alignment horizontal="center" vertical="center"/>
    </xf>
    <xf numFmtId="0" fontId="82" fillId="0" borderId="0" xfId="0" applyFont="1" applyFill="1" applyAlignment="1">
      <alignment horizontal="center" vertical="center"/>
    </xf>
    <xf numFmtId="0" fontId="79" fillId="0" borderId="0" xfId="0" applyFont="1" applyFill="1" applyBorder="1" applyAlignment="1">
      <alignment horizontal="center" vertical="center"/>
    </xf>
    <xf numFmtId="176" fontId="3" fillId="0" borderId="0" xfId="0" applyNumberFormat="1" applyFont="1" applyAlignment="1">
      <alignment/>
    </xf>
    <xf numFmtId="0" fontId="5" fillId="0" borderId="0" xfId="0" applyFont="1" applyFill="1" applyBorder="1" applyAlignment="1">
      <alignment horizontal="left" vertical="center" wrapText="1"/>
    </xf>
    <xf numFmtId="0" fontId="5" fillId="0" borderId="28" xfId="0" applyFont="1" applyFill="1" applyBorder="1" applyAlignment="1">
      <alignment horizontal="left"/>
    </xf>
    <xf numFmtId="0" fontId="5" fillId="0" borderId="0" xfId="304" applyFont="1">
      <alignment/>
      <protection/>
    </xf>
    <xf numFmtId="0" fontId="5" fillId="0" borderId="0" xfId="304" applyFont="1" applyAlignment="1">
      <alignment horizontal="center"/>
      <protection/>
    </xf>
    <xf numFmtId="0" fontId="46" fillId="0" borderId="0" xfId="0" applyFont="1" applyAlignment="1">
      <alignment/>
    </xf>
    <xf numFmtId="0" fontId="5" fillId="0" borderId="21" xfId="0" applyFont="1" applyFill="1" applyBorder="1" applyAlignment="1">
      <alignment horizontal="left" vertical="center" wrapText="1"/>
    </xf>
    <xf numFmtId="0" fontId="82" fillId="0" borderId="0" xfId="0" applyFont="1" applyFill="1" applyBorder="1" applyAlignment="1">
      <alignment horizontal="center" vertical="center"/>
    </xf>
    <xf numFmtId="0" fontId="5" fillId="0" borderId="22" xfId="0" applyFont="1" applyFill="1" applyBorder="1" applyAlignment="1">
      <alignment horizontal="left" vertical="center" wrapText="1"/>
    </xf>
    <xf numFmtId="1" fontId="35" fillId="0" borderId="19" xfId="0" applyNumberFormat="1" applyFont="1" applyBorder="1" applyAlignment="1">
      <alignment horizontal="center" vertical="center" textRotation="90" wrapText="1"/>
    </xf>
    <xf numFmtId="49" fontId="35" fillId="0" borderId="19" xfId="0" applyNumberFormat="1" applyFont="1" applyBorder="1" applyAlignment="1">
      <alignment horizontal="center" vertical="center" wrapText="1"/>
    </xf>
    <xf numFmtId="1" fontId="36" fillId="0" borderId="19" xfId="0" applyNumberFormat="1" applyFont="1" applyBorder="1" applyAlignment="1">
      <alignment horizontal="center" vertical="center" textRotation="90" wrapText="1"/>
    </xf>
    <xf numFmtId="49" fontId="35" fillId="0" borderId="19" xfId="0" applyNumberFormat="1" applyFont="1" applyBorder="1" applyAlignment="1">
      <alignment horizontal="center" vertical="center" textRotation="90" wrapText="1"/>
    </xf>
    <xf numFmtId="49" fontId="36" fillId="0" borderId="19" xfId="0" applyNumberFormat="1" applyFont="1" applyBorder="1" applyAlignment="1">
      <alignment horizontal="center" vertical="center" textRotation="90" wrapText="1"/>
    </xf>
    <xf numFmtId="0" fontId="37" fillId="0" borderId="19" xfId="0" applyFont="1" applyBorder="1" applyAlignment="1">
      <alignment horizontal="center" vertical="center" wrapText="1"/>
    </xf>
    <xf numFmtId="49" fontId="36" fillId="0" borderId="19" xfId="0" applyNumberFormat="1" applyFont="1" applyBorder="1" applyAlignment="1">
      <alignment horizontal="center" vertical="center" wrapText="1"/>
    </xf>
    <xf numFmtId="0" fontId="11" fillId="0" borderId="0" xfId="0" applyFont="1" applyAlignment="1">
      <alignment horizontal="center" vertical="center" textRotation="90" wrapText="1"/>
    </xf>
    <xf numFmtId="0" fontId="2" fillId="0" borderId="19" xfId="0" applyFont="1" applyBorder="1" applyAlignment="1">
      <alignment horizontal="center" vertical="center" wrapText="1"/>
    </xf>
    <xf numFmtId="1" fontId="38" fillId="0" borderId="19" xfId="0" applyNumberFormat="1" applyFont="1" applyBorder="1" applyAlignment="1">
      <alignment horizontal="left" vertical="center" wrapText="1"/>
    </xf>
    <xf numFmtId="1" fontId="39" fillId="0" borderId="19"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0" xfId="0" applyFont="1" applyAlignment="1">
      <alignment wrapText="1"/>
    </xf>
    <xf numFmtId="0" fontId="2" fillId="56" borderId="19" xfId="0" applyFont="1" applyFill="1" applyBorder="1" applyAlignment="1">
      <alignment horizontal="center" vertical="center" wrapText="1"/>
    </xf>
    <xf numFmtId="1" fontId="38" fillId="56" borderId="19" xfId="0" applyNumberFormat="1" applyFont="1" applyFill="1" applyBorder="1" applyAlignment="1">
      <alignment horizontal="left" vertical="center" wrapText="1"/>
    </xf>
    <xf numFmtId="1" fontId="39" fillId="56" borderId="19" xfId="0" applyNumberFormat="1" applyFont="1" applyFill="1" applyBorder="1" applyAlignment="1">
      <alignment horizontal="center" vertical="center" wrapText="1"/>
    </xf>
    <xf numFmtId="1" fontId="2" fillId="56" borderId="19" xfId="0" applyNumberFormat="1" applyFont="1" applyFill="1" applyBorder="1" applyAlignment="1">
      <alignment horizontal="center" vertical="center" wrapText="1"/>
    </xf>
    <xf numFmtId="0" fontId="2" fillId="56" borderId="19" xfId="0" applyFont="1" applyFill="1" applyBorder="1" applyAlignment="1">
      <alignment horizontal="left" vertical="center" wrapText="1"/>
    </xf>
    <xf numFmtId="49" fontId="39" fillId="0" borderId="19" xfId="0" applyNumberFormat="1" applyFont="1" applyBorder="1" applyAlignment="1">
      <alignment horizontal="center" vertical="center" wrapText="1"/>
    </xf>
    <xf numFmtId="9" fontId="2" fillId="0" borderId="19" xfId="0" applyNumberFormat="1" applyFont="1" applyBorder="1" applyAlignment="1">
      <alignment horizontal="center" vertical="center" wrapText="1"/>
    </xf>
    <xf numFmtId="0" fontId="39" fillId="56" borderId="19" xfId="0" applyFont="1" applyFill="1" applyBorder="1" applyAlignment="1">
      <alignment horizontal="center" vertical="center" wrapText="1"/>
    </xf>
    <xf numFmtId="49" fontId="39" fillId="56" borderId="19" xfId="0" applyNumberFormat="1"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horizontal="left" vertical="center" wrapText="1"/>
    </xf>
    <xf numFmtId="3" fontId="52" fillId="0" borderId="0" xfId="0" applyNumberFormat="1" applyFont="1" applyAlignment="1">
      <alignment wrapText="1"/>
    </xf>
    <xf numFmtId="1" fontId="30" fillId="0" borderId="0" xfId="0" applyNumberFormat="1" applyFont="1" applyAlignment="1">
      <alignment wrapText="1"/>
    </xf>
    <xf numFmtId="3" fontId="30" fillId="0" borderId="0" xfId="0" applyNumberFormat="1" applyFont="1" applyAlignment="1">
      <alignment wrapText="1"/>
    </xf>
    <xf numFmtId="0" fontId="30" fillId="0" borderId="0" xfId="0" applyFont="1" applyAlignment="1">
      <alignment horizontal="left" wrapText="1"/>
    </xf>
    <xf numFmtId="0" fontId="30" fillId="0" borderId="0" xfId="0" applyFont="1" applyAlignment="1">
      <alignment horizontal="center" wrapText="1"/>
    </xf>
    <xf numFmtId="0" fontId="52" fillId="0" borderId="0" xfId="0" applyFont="1" applyAlignment="1">
      <alignment horizontal="center" wrapText="1"/>
    </xf>
    <xf numFmtId="0" fontId="30" fillId="0" borderId="0" xfId="0" applyFont="1" applyAlignment="1">
      <alignment wrapText="1"/>
    </xf>
    <xf numFmtId="0" fontId="40"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center" wrapText="1"/>
    </xf>
    <xf numFmtId="0" fontId="40" fillId="0" borderId="0" xfId="0" applyFont="1" applyAlignment="1">
      <alignment horizontal="center"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center" wrapText="1"/>
    </xf>
    <xf numFmtId="0" fontId="41" fillId="0" borderId="29" xfId="0" applyFont="1" applyBorder="1" applyAlignment="1">
      <alignment horizontal="center" vertical="center" wrapText="1"/>
    </xf>
    <xf numFmtId="0" fontId="41" fillId="0" borderId="29" xfId="0" applyFont="1" applyBorder="1" applyAlignment="1">
      <alignment horizontal="center" vertical="center"/>
    </xf>
    <xf numFmtId="0" fontId="7" fillId="0" borderId="19" xfId="0" applyFont="1" applyBorder="1" applyAlignment="1">
      <alignment vertical="center" wrapText="1"/>
    </xf>
    <xf numFmtId="0" fontId="7" fillId="0" borderId="19" xfId="0" applyFont="1" applyBorder="1" applyAlignment="1">
      <alignment horizontal="center" vertical="center" wrapText="1"/>
    </xf>
    <xf numFmtId="9" fontId="7" fillId="0" borderId="19" xfId="0" applyNumberFormat="1" applyFont="1" applyBorder="1" applyAlignment="1">
      <alignment horizontal="center" vertical="center" wrapText="1"/>
    </xf>
    <xf numFmtId="0" fontId="7" fillId="0" borderId="26" xfId="0" applyFont="1" applyBorder="1" applyAlignment="1">
      <alignment vertical="center" wrapText="1"/>
    </xf>
    <xf numFmtId="0" fontId="7" fillId="0" borderId="19" xfId="0" applyFont="1" applyBorder="1" applyAlignment="1">
      <alignment horizontal="left" wrapText="1"/>
    </xf>
    <xf numFmtId="0" fontId="7" fillId="0" borderId="19" xfId="0" applyFont="1" applyBorder="1" applyAlignment="1">
      <alignment horizontal="center" wrapText="1"/>
    </xf>
    <xf numFmtId="0" fontId="7" fillId="0" borderId="0" xfId="0" applyFont="1" applyAlignment="1">
      <alignment vertical="center"/>
    </xf>
    <xf numFmtId="3" fontId="40" fillId="0" borderId="0" xfId="0" applyNumberFormat="1" applyFont="1" applyAlignment="1">
      <alignment wrapText="1"/>
    </xf>
    <xf numFmtId="1" fontId="7" fillId="0" borderId="0" xfId="0" applyNumberFormat="1" applyFont="1" applyAlignment="1">
      <alignment wrapText="1"/>
    </xf>
    <xf numFmtId="3" fontId="7" fillId="0" borderId="0" xfId="0" applyNumberFormat="1" applyFont="1" applyAlignment="1">
      <alignment wrapText="1"/>
    </xf>
    <xf numFmtId="176" fontId="40" fillId="0" borderId="0" xfId="0" applyNumberFormat="1" applyFont="1" applyBorder="1" applyAlignment="1">
      <alignment horizontal="right" vertical="center" wrapText="1"/>
    </xf>
    <xf numFmtId="2" fontId="2" fillId="0" borderId="19" xfId="0" applyNumberFormat="1" applyFont="1" applyBorder="1" applyAlignment="1">
      <alignment horizontal="center" vertical="center" wrapText="1"/>
    </xf>
    <xf numFmtId="2" fontId="39" fillId="0" borderId="19" xfId="0" applyNumberFormat="1" applyFont="1" applyBorder="1" applyAlignment="1">
      <alignment horizontal="center" vertical="center" wrapText="1"/>
    </xf>
    <xf numFmtId="2" fontId="2" fillId="56" borderId="19" xfId="0" applyNumberFormat="1" applyFont="1" applyFill="1" applyBorder="1" applyAlignment="1">
      <alignment horizontal="center" vertical="center" wrapText="1"/>
    </xf>
    <xf numFmtId="2" fontId="39" fillId="56" borderId="19" xfId="0" applyNumberFormat="1" applyFont="1" applyFill="1" applyBorder="1" applyAlignment="1">
      <alignment horizontal="center" vertical="center" wrapText="1"/>
    </xf>
    <xf numFmtId="2" fontId="2" fillId="0" borderId="0" xfId="0" applyNumberFormat="1" applyFont="1" applyAlignment="1">
      <alignment wrapText="1"/>
    </xf>
    <xf numFmtId="2" fontId="7" fillId="0" borderId="19" xfId="0" applyNumberFormat="1" applyFont="1" applyBorder="1" applyAlignment="1">
      <alignment horizontal="center" vertical="center" wrapText="1"/>
    </xf>
    <xf numFmtId="2" fontId="2" fillId="6" borderId="19" xfId="0" applyNumberFormat="1" applyFont="1" applyFill="1" applyBorder="1" applyAlignment="1" applyProtection="1">
      <alignment horizontal="center" vertical="center" wrapText="1"/>
      <protection locked="0"/>
    </xf>
    <xf numFmtId="2" fontId="2" fillId="0" borderId="19" xfId="0" applyNumberFormat="1" applyFont="1" applyFill="1" applyBorder="1" applyAlignment="1" applyProtection="1">
      <alignment horizontal="center" vertical="center" wrapText="1"/>
      <protection/>
    </xf>
    <xf numFmtId="2" fontId="7" fillId="6" borderId="19" xfId="0" applyNumberFormat="1" applyFont="1" applyFill="1" applyBorder="1" applyAlignment="1" applyProtection="1">
      <alignment horizontal="center" vertical="center" wrapText="1"/>
      <protection locked="0"/>
    </xf>
    <xf numFmtId="0" fontId="3" fillId="0" borderId="0" xfId="0" applyFont="1" applyAlignment="1" applyProtection="1">
      <alignment/>
      <protection/>
    </xf>
    <xf numFmtId="0" fontId="45" fillId="0" borderId="0" xfId="0" applyFont="1" applyAlignment="1" applyProtection="1">
      <alignment vertical="center"/>
      <protection/>
    </xf>
    <xf numFmtId="0" fontId="6" fillId="0" borderId="0" xfId="0" applyFont="1" applyAlignment="1" applyProtection="1">
      <alignment horizontal="left"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0" xfId="304" applyFont="1" applyAlignment="1" applyProtection="1">
      <alignment horizontal="left" vertical="center"/>
      <protection/>
    </xf>
    <xf numFmtId="0" fontId="5" fillId="0" borderId="0" xfId="295" applyFont="1" applyAlignment="1" applyProtection="1">
      <alignment vertical="center"/>
      <protection/>
    </xf>
    <xf numFmtId="0" fontId="29" fillId="0" borderId="0" xfId="0" applyFont="1" applyAlignment="1" applyProtection="1">
      <alignment vertical="center"/>
      <protection/>
    </xf>
    <xf numFmtId="0" fontId="5" fillId="0" borderId="0" xfId="304" applyFont="1" applyAlignment="1" applyProtection="1">
      <alignment vertical="center"/>
      <protection/>
    </xf>
    <xf numFmtId="0" fontId="5" fillId="0" borderId="0" xfId="304" applyFont="1" applyAlignment="1" applyProtection="1">
      <alignment horizontal="center" vertical="center"/>
      <protection/>
    </xf>
    <xf numFmtId="2" fontId="5" fillId="0" borderId="0" xfId="304" applyNumberFormat="1" applyFont="1" applyAlignment="1" applyProtection="1">
      <alignment vertical="center"/>
      <protection/>
    </xf>
    <xf numFmtId="0" fontId="5" fillId="0" borderId="20" xfId="304" applyFont="1" applyBorder="1" applyAlignment="1" applyProtection="1">
      <alignment vertical="center"/>
      <protection/>
    </xf>
    <xf numFmtId="0" fontId="5" fillId="0" borderId="21" xfId="304" applyFont="1" applyBorder="1" applyAlignment="1" applyProtection="1">
      <alignment vertical="center"/>
      <protection/>
    </xf>
    <xf numFmtId="0" fontId="5" fillId="0" borderId="21" xfId="304" applyFont="1" applyBorder="1" applyAlignment="1" applyProtection="1">
      <alignment horizontal="center" vertical="center"/>
      <protection/>
    </xf>
    <xf numFmtId="0" fontId="5" fillId="0" borderId="23" xfId="304" applyFont="1" applyBorder="1" applyAlignment="1" applyProtection="1">
      <alignment horizontal="center" vertical="center"/>
      <protection/>
    </xf>
    <xf numFmtId="0" fontId="5" fillId="0" borderId="28" xfId="304" applyFont="1" applyBorder="1" applyAlignment="1" applyProtection="1">
      <alignment vertical="center"/>
      <protection/>
    </xf>
    <xf numFmtId="2" fontId="5" fillId="0" borderId="0" xfId="0" applyNumberFormat="1" applyFont="1" applyAlignment="1" applyProtection="1">
      <alignment vertical="center"/>
      <protection/>
    </xf>
    <xf numFmtId="0" fontId="5" fillId="0" borderId="0" xfId="304" applyFont="1" applyFill="1" applyBorder="1" applyAlignment="1" applyProtection="1">
      <alignment vertical="center"/>
      <protection/>
    </xf>
    <xf numFmtId="1" fontId="5" fillId="0" borderId="0" xfId="0" applyNumberFormat="1" applyFont="1" applyAlignment="1" applyProtection="1">
      <alignment vertical="center"/>
      <protection/>
    </xf>
    <xf numFmtId="0" fontId="8" fillId="0" borderId="30" xfId="304" applyFont="1" applyBorder="1" applyAlignment="1" applyProtection="1">
      <alignment vertical="center"/>
      <protection/>
    </xf>
    <xf numFmtId="0" fontId="81" fillId="0" borderId="22" xfId="304" applyFont="1" applyBorder="1" applyAlignment="1" applyProtection="1">
      <alignment vertical="center"/>
      <protection/>
    </xf>
    <xf numFmtId="0" fontId="81" fillId="0" borderId="22" xfId="304" applyFont="1" applyBorder="1" applyAlignment="1" applyProtection="1">
      <alignment horizontal="center" vertical="center"/>
      <protection/>
    </xf>
    <xf numFmtId="0" fontId="8" fillId="0" borderId="0" xfId="304" applyFont="1" applyAlignment="1" applyProtection="1">
      <alignment horizontal="left"/>
      <protection/>
    </xf>
    <xf numFmtId="0" fontId="8" fillId="0" borderId="0" xfId="304" applyFont="1" applyProtection="1">
      <alignment/>
      <protection/>
    </xf>
    <xf numFmtId="0" fontId="8" fillId="0" borderId="0" xfId="304" applyFont="1" applyAlignment="1" applyProtection="1">
      <alignment horizontal="center"/>
      <protection/>
    </xf>
    <xf numFmtId="0" fontId="5" fillId="0" borderId="0" xfId="304" applyFont="1" applyAlignment="1" applyProtection="1">
      <alignment horizontal="center"/>
      <protection/>
    </xf>
    <xf numFmtId="0" fontId="5" fillId="0" borderId="0" xfId="304" applyFont="1" applyProtection="1">
      <alignment/>
      <protection/>
    </xf>
    <xf numFmtId="0" fontId="46" fillId="0" borderId="0" xfId="0" applyFont="1" applyAlignment="1" applyProtection="1">
      <alignment/>
      <protection/>
    </xf>
    <xf numFmtId="0" fontId="6" fillId="0" borderId="0" xfId="304" applyFont="1" applyAlignment="1" applyProtection="1">
      <alignment horizontal="left"/>
      <protection/>
    </xf>
    <xf numFmtId="0" fontId="6" fillId="0" borderId="0" xfId="304" applyFont="1" applyProtection="1">
      <alignment/>
      <protection/>
    </xf>
    <xf numFmtId="0" fontId="6" fillId="0" borderId="0" xfId="304" applyFont="1" applyAlignment="1" applyProtection="1">
      <alignment horizontal="center"/>
      <protection/>
    </xf>
    <xf numFmtId="0" fontId="45" fillId="0" borderId="0" xfId="0" applyFont="1" applyAlignment="1" applyProtection="1">
      <alignment/>
      <protection/>
    </xf>
    <xf numFmtId="0" fontId="11" fillId="0" borderId="19" xfId="304" applyFont="1" applyBorder="1" applyAlignment="1" applyProtection="1">
      <alignment horizontal="center"/>
      <protection/>
    </xf>
    <xf numFmtId="2" fontId="11" fillId="0" borderId="19" xfId="304" applyNumberFormat="1" applyFont="1" applyBorder="1" applyAlignment="1" applyProtection="1">
      <alignment horizontal="center"/>
      <protection/>
    </xf>
    <xf numFmtId="0" fontId="5" fillId="0" borderId="29" xfId="304" applyFont="1" applyBorder="1" applyAlignment="1" applyProtection="1">
      <alignment horizontal="center" vertical="center"/>
      <protection/>
    </xf>
    <xf numFmtId="0" fontId="8" fillId="0" borderId="29" xfId="284" applyFont="1" applyBorder="1" applyAlignment="1" applyProtection="1">
      <alignment vertical="center" wrapText="1"/>
      <protection/>
    </xf>
    <xf numFmtId="2" fontId="5" fillId="0" borderId="29" xfId="304" applyNumberFormat="1" applyFont="1" applyBorder="1" applyAlignment="1" applyProtection="1">
      <alignment horizontal="center" vertical="center"/>
      <protection/>
    </xf>
    <xf numFmtId="0" fontId="8" fillId="56" borderId="31" xfId="304" applyFont="1" applyFill="1" applyBorder="1" applyAlignment="1" applyProtection="1">
      <alignment horizontal="center" vertical="center"/>
      <protection/>
    </xf>
    <xf numFmtId="0" fontId="8" fillId="56" borderId="0" xfId="0" applyFont="1" applyFill="1" applyAlignment="1" applyProtection="1">
      <alignment/>
      <protection/>
    </xf>
    <xf numFmtId="0" fontId="5" fillId="56" borderId="32" xfId="304" applyFont="1" applyFill="1" applyBorder="1" applyAlignment="1" applyProtection="1">
      <alignment horizontal="center" vertical="center"/>
      <protection/>
    </xf>
    <xf numFmtId="2" fontId="5" fillId="56" borderId="32" xfId="304" applyNumberFormat="1" applyFont="1" applyFill="1" applyBorder="1" applyAlignment="1" applyProtection="1">
      <alignment horizontal="center" vertical="center"/>
      <protection/>
    </xf>
    <xf numFmtId="2" fontId="5" fillId="56" borderId="33" xfId="304" applyNumberFormat="1" applyFont="1" applyFill="1" applyBorder="1" applyAlignment="1" applyProtection="1">
      <alignment horizontal="center" vertical="center"/>
      <protection/>
    </xf>
    <xf numFmtId="0" fontId="83" fillId="57" borderId="34" xfId="0" applyFont="1" applyFill="1" applyBorder="1" applyAlignment="1" applyProtection="1">
      <alignment horizontal="left" vertical="center" wrapText="1" indent="1"/>
      <protection/>
    </xf>
    <xf numFmtId="0" fontId="8" fillId="56" borderId="34" xfId="304" applyFont="1" applyFill="1" applyBorder="1" applyAlignment="1" applyProtection="1">
      <alignment horizontal="center" vertical="center"/>
      <protection/>
    </xf>
    <xf numFmtId="0" fontId="8" fillId="56" borderId="0" xfId="284" applyFont="1" applyFill="1" applyBorder="1" applyAlignment="1" applyProtection="1">
      <alignment vertical="center" wrapText="1"/>
      <protection/>
    </xf>
    <xf numFmtId="0" fontId="5" fillId="56" borderId="0" xfId="304" applyFont="1" applyFill="1" applyBorder="1" applyAlignment="1" applyProtection="1">
      <alignment horizontal="center" vertical="center"/>
      <protection/>
    </xf>
    <xf numFmtId="2" fontId="8" fillId="56" borderId="0" xfId="304" applyNumberFormat="1" applyFont="1" applyFill="1" applyBorder="1" applyAlignment="1" applyProtection="1">
      <alignment horizontal="center" vertical="center"/>
      <protection/>
    </xf>
    <xf numFmtId="2" fontId="8" fillId="56" borderId="0" xfId="304" applyNumberFormat="1" applyFont="1" applyFill="1" applyBorder="1" applyAlignment="1" applyProtection="1">
      <alignment horizontal="right" vertical="center"/>
      <protection/>
    </xf>
    <xf numFmtId="2" fontId="8" fillId="56" borderId="35" xfId="286" applyNumberFormat="1" applyFont="1" applyFill="1" applyBorder="1" applyAlignment="1" applyProtection="1">
      <alignment horizontal="right" vertical="center"/>
      <protection/>
    </xf>
    <xf numFmtId="0" fontId="32" fillId="56" borderId="34" xfId="0" applyFont="1" applyFill="1" applyBorder="1" applyAlignment="1" applyProtection="1">
      <alignment horizontal="center" vertical="center"/>
      <protection/>
    </xf>
    <xf numFmtId="0" fontId="8" fillId="56" borderId="0" xfId="0" applyFont="1" applyFill="1" applyBorder="1" applyAlignment="1" applyProtection="1">
      <alignment vertical="center" wrapText="1"/>
      <protection/>
    </xf>
    <xf numFmtId="0" fontId="5" fillId="56" borderId="0" xfId="0" applyFont="1" applyFill="1" applyBorder="1" applyAlignment="1" applyProtection="1">
      <alignment horizontal="center" vertical="center"/>
      <protection/>
    </xf>
    <xf numFmtId="2" fontId="8" fillId="56" borderId="0" xfId="0" applyNumberFormat="1" applyFont="1" applyFill="1" applyBorder="1" applyAlignment="1" applyProtection="1">
      <alignment horizontal="center" vertical="center"/>
      <protection/>
    </xf>
    <xf numFmtId="4" fontId="8" fillId="56" borderId="0" xfId="0" applyNumberFormat="1" applyFont="1" applyFill="1" applyBorder="1" applyAlignment="1" applyProtection="1">
      <alignment vertical="center"/>
      <protection/>
    </xf>
    <xf numFmtId="0" fontId="8" fillId="56" borderId="34" xfId="0" applyFont="1" applyFill="1" applyBorder="1" applyAlignment="1" applyProtection="1">
      <alignment horizontal="center" vertical="center"/>
      <protection/>
    </xf>
    <xf numFmtId="2" fontId="8" fillId="56" borderId="35" xfId="284" applyNumberFormat="1" applyFont="1" applyFill="1" applyBorder="1" applyAlignment="1" applyProtection="1">
      <alignment horizontal="right" vertical="center"/>
      <protection/>
    </xf>
    <xf numFmtId="0" fontId="8" fillId="56" borderId="36" xfId="0" applyFont="1" applyFill="1" applyBorder="1" applyAlignment="1" applyProtection="1">
      <alignment horizontal="left" vertical="center"/>
      <protection/>
    </xf>
    <xf numFmtId="0" fontId="8" fillId="56" borderId="37" xfId="0" applyFont="1" applyFill="1" applyBorder="1" applyAlignment="1" applyProtection="1">
      <alignment vertical="center" wrapText="1"/>
      <protection/>
    </xf>
    <xf numFmtId="0" fontId="5" fillId="56" borderId="37" xfId="0" applyFont="1" applyFill="1" applyBorder="1" applyAlignment="1" applyProtection="1">
      <alignment horizontal="center" vertical="center"/>
      <protection/>
    </xf>
    <xf numFmtId="2" fontId="8" fillId="56" borderId="37" xfId="0" applyNumberFormat="1" applyFont="1" applyFill="1" applyBorder="1" applyAlignment="1" applyProtection="1">
      <alignment horizontal="center" vertical="center"/>
      <protection/>
    </xf>
    <xf numFmtId="4" fontId="8" fillId="56" borderId="37" xfId="0" applyNumberFormat="1" applyFont="1" applyFill="1" applyBorder="1" applyAlignment="1" applyProtection="1">
      <alignment vertical="center"/>
      <protection/>
    </xf>
    <xf numFmtId="176" fontId="8" fillId="56" borderId="38" xfId="284" applyNumberFormat="1" applyFont="1" applyFill="1" applyBorder="1" applyAlignment="1" applyProtection="1">
      <alignment horizontal="right" vertical="center"/>
      <protection/>
    </xf>
    <xf numFmtId="0" fontId="8" fillId="56" borderId="0" xfId="0" applyFont="1" applyFill="1" applyBorder="1" applyAlignment="1" applyProtection="1">
      <alignment horizontal="left" vertical="center"/>
      <protection/>
    </xf>
    <xf numFmtId="2" fontId="8" fillId="56" borderId="0" xfId="284" applyNumberFormat="1" applyFont="1" applyFill="1" applyBorder="1" applyAlignment="1" applyProtection="1">
      <alignment horizontal="right" vertical="center"/>
      <protection/>
    </xf>
    <xf numFmtId="0" fontId="83" fillId="58" borderId="0" xfId="0" applyFont="1" applyFill="1" applyBorder="1" applyAlignment="1" applyProtection="1">
      <alignment horizontal="center" vertical="center" wrapText="1"/>
      <protection/>
    </xf>
    <xf numFmtId="0" fontId="84" fillId="57" borderId="0" xfId="0" applyFont="1" applyFill="1" applyBorder="1" applyAlignment="1" applyProtection="1">
      <alignment horizontal="left" vertical="center" wrapText="1" indent="1"/>
      <protection/>
    </xf>
    <xf numFmtId="0" fontId="85" fillId="56" borderId="0" xfId="0" applyFont="1" applyFill="1" applyBorder="1" applyAlignment="1" applyProtection="1">
      <alignment horizontal="center"/>
      <protection/>
    </xf>
    <xf numFmtId="0" fontId="85" fillId="56" borderId="0" xfId="0" applyFont="1" applyFill="1" applyBorder="1" applyAlignment="1" applyProtection="1">
      <alignment wrapText="1"/>
      <protection/>
    </xf>
    <xf numFmtId="0" fontId="77" fillId="56" borderId="0" xfId="0" applyFont="1" applyFill="1" applyBorder="1" applyAlignment="1" applyProtection="1">
      <alignment horizontal="center"/>
      <protection/>
    </xf>
    <xf numFmtId="4" fontId="85" fillId="56" borderId="0" xfId="0" applyNumberFormat="1" applyFont="1" applyFill="1" applyBorder="1" applyAlignment="1" applyProtection="1">
      <alignment horizontal="right"/>
      <protection/>
    </xf>
    <xf numFmtId="1" fontId="85" fillId="56" borderId="0" xfId="0" applyNumberFormat="1" applyFont="1" applyFill="1" applyBorder="1" applyAlignment="1" applyProtection="1">
      <alignment horizont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protection/>
    </xf>
    <xf numFmtId="4" fontId="8" fillId="0" borderId="0" xfId="0" applyNumberFormat="1" applyFont="1" applyFill="1" applyBorder="1" applyAlignment="1" applyProtection="1">
      <alignment vertical="center"/>
      <protection/>
    </xf>
    <xf numFmtId="2" fontId="8" fillId="0" borderId="0" xfId="284" applyNumberFormat="1" applyFont="1" applyFill="1" applyBorder="1" applyAlignment="1" applyProtection="1">
      <alignment horizontal="righ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wrapText="1"/>
      <protection/>
    </xf>
    <xf numFmtId="0" fontId="5" fillId="0" borderId="19" xfId="0" applyFont="1" applyBorder="1" applyAlignment="1" applyProtection="1">
      <alignment horizontal="center" vertical="center"/>
      <protection/>
    </xf>
    <xf numFmtId="2" fontId="8" fillId="0" borderId="19" xfId="0" applyNumberFormat="1" applyFont="1" applyBorder="1" applyAlignment="1" applyProtection="1">
      <alignment horizontal="center" vertical="center"/>
      <protection/>
    </xf>
    <xf numFmtId="4" fontId="8" fillId="0" borderId="19" xfId="0" applyNumberFormat="1" applyFont="1" applyBorder="1" applyAlignment="1" applyProtection="1">
      <alignment vertical="center"/>
      <protection/>
    </xf>
    <xf numFmtId="2" fontId="8" fillId="0" borderId="19" xfId="284" applyNumberFormat="1" applyFont="1" applyBorder="1" applyAlignment="1" applyProtection="1">
      <alignment horizontal="right" vertical="center"/>
      <protection/>
    </xf>
    <xf numFmtId="2" fontId="5" fillId="0" borderId="19" xfId="0" applyNumberFormat="1" applyFont="1" applyBorder="1" applyAlignment="1" applyProtection="1">
      <alignment horizontal="center" vertical="center"/>
      <protection/>
    </xf>
    <xf numFmtId="4" fontId="5" fillId="0" borderId="19" xfId="0" applyNumberFormat="1" applyFont="1" applyBorder="1" applyAlignment="1" applyProtection="1">
      <alignment vertical="center"/>
      <protection/>
    </xf>
    <xf numFmtId="0" fontId="5" fillId="0" borderId="19" xfId="304" applyFont="1" applyFill="1" applyBorder="1" applyAlignment="1" applyProtection="1">
      <alignment horizontal="center" vertical="center"/>
      <protection/>
    </xf>
    <xf numFmtId="0" fontId="5" fillId="0" borderId="19" xfId="304" applyFont="1" applyFill="1" applyBorder="1" applyAlignment="1" applyProtection="1">
      <alignment vertical="center" wrapText="1"/>
      <protection/>
    </xf>
    <xf numFmtId="2" fontId="5" fillId="0" borderId="19" xfId="304" applyNumberFormat="1" applyFont="1" applyFill="1" applyBorder="1" applyAlignment="1" applyProtection="1">
      <alignment horizontal="center" vertical="center"/>
      <protection/>
    </xf>
    <xf numFmtId="0" fontId="77" fillId="0" borderId="0" xfId="0" applyFont="1" applyAlignment="1" applyProtection="1">
      <alignment/>
      <protection/>
    </xf>
    <xf numFmtId="0" fontId="5" fillId="0" borderId="19" xfId="0" applyFont="1" applyBorder="1" applyAlignment="1" applyProtection="1">
      <alignment vertical="center" wrapText="1"/>
      <protection/>
    </xf>
    <xf numFmtId="0" fontId="5" fillId="0" borderId="19" xfId="284" applyFont="1" applyBorder="1" applyAlignment="1" applyProtection="1">
      <alignment vertical="center" wrapText="1"/>
      <protection/>
    </xf>
    <xf numFmtId="0" fontId="5" fillId="0" borderId="19" xfId="284" applyFont="1" applyBorder="1" applyAlignment="1" applyProtection="1">
      <alignment horizontal="center" vertical="center" wrapText="1"/>
      <protection/>
    </xf>
    <xf numFmtId="2" fontId="5" fillId="0" borderId="19" xfId="284" applyNumberFormat="1" applyFont="1" applyBorder="1" applyAlignment="1" applyProtection="1">
      <alignment horizontal="center" vertical="center" wrapText="1"/>
      <protection/>
    </xf>
    <xf numFmtId="2" fontId="5" fillId="0" borderId="19" xfId="284" applyNumberFormat="1" applyFont="1" applyBorder="1" applyAlignment="1" applyProtection="1">
      <alignment vertical="center" wrapText="1"/>
      <protection/>
    </xf>
    <xf numFmtId="0" fontId="5" fillId="0" borderId="29" xfId="284" applyFont="1" applyBorder="1" applyAlignment="1" applyProtection="1">
      <alignment horizontal="left" vertical="center" wrapText="1"/>
      <protection/>
    </xf>
    <xf numFmtId="0" fontId="5" fillId="0" borderId="29" xfId="284" applyFont="1" applyBorder="1" applyAlignment="1" applyProtection="1">
      <alignment horizontal="center" vertical="center"/>
      <protection/>
    </xf>
    <xf numFmtId="2" fontId="5" fillId="0" borderId="29" xfId="284" applyNumberFormat="1" applyFont="1" applyBorder="1" applyAlignment="1" applyProtection="1">
      <alignment horizontal="center" vertical="center"/>
      <protection/>
    </xf>
    <xf numFmtId="0" fontId="8" fillId="0" borderId="19" xfId="284" applyFont="1" applyBorder="1" applyAlignment="1" applyProtection="1">
      <alignment vertical="center" wrapText="1"/>
      <protection/>
    </xf>
    <xf numFmtId="2" fontId="5" fillId="0" borderId="39" xfId="284" applyNumberFormat="1" applyFont="1" applyBorder="1" applyAlignment="1" applyProtection="1">
      <alignment vertical="center" wrapText="1"/>
      <protection/>
    </xf>
    <xf numFmtId="0" fontId="5" fillId="0" borderId="19" xfId="304" applyFont="1" applyFill="1" applyBorder="1" applyAlignment="1" applyProtection="1">
      <alignment vertical="center"/>
      <protection/>
    </xf>
    <xf numFmtId="0" fontId="5" fillId="0" borderId="19" xfId="284" applyFont="1" applyFill="1" applyBorder="1" applyAlignment="1" applyProtection="1">
      <alignment vertical="center"/>
      <protection/>
    </xf>
    <xf numFmtId="0" fontId="5" fillId="0" borderId="19" xfId="284" applyFont="1" applyBorder="1" applyAlignment="1" applyProtection="1">
      <alignment horizontal="center" vertical="center"/>
      <protection/>
    </xf>
    <xf numFmtId="2" fontId="5" fillId="0" borderId="19" xfId="284" applyNumberFormat="1" applyFont="1" applyBorder="1" applyAlignment="1" applyProtection="1">
      <alignment horizontal="center" vertical="center"/>
      <protection/>
    </xf>
    <xf numFmtId="176" fontId="8" fillId="0" borderId="19" xfId="0" applyNumberFormat="1" applyFont="1" applyBorder="1" applyAlignment="1" applyProtection="1">
      <alignment vertical="center"/>
      <protection/>
    </xf>
    <xf numFmtId="44" fontId="77" fillId="0" borderId="0" xfId="0" applyNumberFormat="1" applyFont="1" applyAlignment="1" applyProtection="1">
      <alignment/>
      <protection/>
    </xf>
    <xf numFmtId="0" fontId="8" fillId="0" borderId="26" xfId="284" applyFont="1" applyBorder="1" applyAlignment="1" applyProtection="1">
      <alignment horizontal="left" vertical="center" wrapText="1"/>
      <protection/>
    </xf>
    <xf numFmtId="0" fontId="8" fillId="0" borderId="27" xfId="284" applyFont="1" applyBorder="1" applyAlignment="1" applyProtection="1">
      <alignment horizontal="left" vertical="center" wrapText="1"/>
      <protection/>
    </xf>
    <xf numFmtId="2" fontId="5" fillId="0" borderId="26" xfId="284" applyNumberFormat="1" applyFont="1" applyBorder="1" applyAlignment="1" applyProtection="1">
      <alignment vertical="center" wrapText="1"/>
      <protection/>
    </xf>
    <xf numFmtId="44" fontId="8" fillId="0" borderId="26" xfId="128" applyFont="1" applyBorder="1" applyAlignment="1" applyProtection="1">
      <alignment horizontal="center" vertical="center" wrapText="1"/>
      <protection/>
    </xf>
    <xf numFmtId="44" fontId="8" fillId="0" borderId="27" xfId="128" applyFont="1" applyBorder="1" applyAlignment="1" applyProtection="1">
      <alignment horizontal="center" vertical="center" wrapText="1"/>
      <protection/>
    </xf>
    <xf numFmtId="0" fontId="8" fillId="0" borderId="19" xfId="0" applyFont="1" applyBorder="1" applyAlignment="1" applyProtection="1">
      <alignment horizontal="center"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horizontal="center" vertical="center"/>
      <protection/>
    </xf>
    <xf numFmtId="0" fontId="8" fillId="0" borderId="0" xfId="0" applyFont="1" applyAlignment="1" applyProtection="1">
      <alignment vertical="center"/>
      <protection/>
    </xf>
    <xf numFmtId="0" fontId="5" fillId="0" borderId="19" xfId="0" applyFont="1" applyBorder="1" applyAlignment="1" applyProtection="1">
      <alignment vertical="center"/>
      <protection/>
    </xf>
    <xf numFmtId="2" fontId="5" fillId="0" borderId="19" xfId="0" applyNumberFormat="1" applyFont="1" applyBorder="1" applyAlignment="1" applyProtection="1">
      <alignment horizontal="right" vertical="center"/>
      <protection/>
    </xf>
    <xf numFmtId="4" fontId="5" fillId="0" borderId="0" xfId="0" applyNumberFormat="1" applyFont="1" applyAlignment="1" applyProtection="1">
      <alignment vertical="center"/>
      <protection/>
    </xf>
    <xf numFmtId="0" fontId="8" fillId="0" borderId="0" xfId="284" applyFont="1" applyAlignment="1" applyProtection="1">
      <alignment horizontal="left" vertical="center" wrapText="1"/>
      <protection/>
    </xf>
    <xf numFmtId="0" fontId="5" fillId="0" borderId="0" xfId="284" applyFont="1" applyAlignment="1" applyProtection="1">
      <alignment horizontal="center" vertical="center" wrapText="1"/>
      <protection/>
    </xf>
    <xf numFmtId="2" fontId="5" fillId="0" borderId="0" xfId="284" applyNumberFormat="1" applyFont="1" applyAlignment="1" applyProtection="1">
      <alignment vertical="center" wrapText="1"/>
      <protection/>
    </xf>
    <xf numFmtId="176" fontId="8" fillId="0" borderId="0" xfId="128" applyNumberFormat="1" applyFont="1" applyFill="1" applyBorder="1" applyAlignment="1" applyProtection="1">
      <alignment horizontal="right" vertical="center" wrapText="1"/>
      <protection/>
    </xf>
    <xf numFmtId="0" fontId="8" fillId="59" borderId="19" xfId="0" applyFont="1" applyFill="1" applyBorder="1" applyAlignment="1" applyProtection="1">
      <alignment horizontal="center" vertical="center"/>
      <protection/>
    </xf>
    <xf numFmtId="0" fontId="8" fillId="59" borderId="19" xfId="0" applyFont="1" applyFill="1" applyBorder="1" applyAlignment="1" applyProtection="1">
      <alignment vertical="center"/>
      <protection/>
    </xf>
    <xf numFmtId="4" fontId="8" fillId="59" borderId="19" xfId="0" applyNumberFormat="1" applyFont="1" applyFill="1" applyBorder="1" applyAlignment="1" applyProtection="1">
      <alignment horizontal="center" vertical="center"/>
      <protection/>
    </xf>
    <xf numFmtId="0" fontId="5" fillId="59" borderId="19" xfId="0" applyFont="1" applyFill="1" applyBorder="1" applyAlignment="1" applyProtection="1">
      <alignment horizontal="center" vertical="center"/>
      <protection/>
    </xf>
    <xf numFmtId="0" fontId="5" fillId="59" borderId="19" xfId="0" applyFont="1" applyFill="1" applyBorder="1" applyAlignment="1" applyProtection="1">
      <alignment vertical="center"/>
      <protection/>
    </xf>
    <xf numFmtId="2" fontId="5" fillId="59" borderId="19" xfId="0" applyNumberFormat="1" applyFont="1" applyFill="1" applyBorder="1" applyAlignment="1" applyProtection="1">
      <alignment horizontal="right" vertical="center"/>
      <protection/>
    </xf>
    <xf numFmtId="4" fontId="5" fillId="59" borderId="19" xfId="0" applyNumberFormat="1" applyFont="1" applyFill="1" applyBorder="1" applyAlignment="1" applyProtection="1">
      <alignment vertical="center"/>
      <protection/>
    </xf>
    <xf numFmtId="0" fontId="5" fillId="59" borderId="19" xfId="284" applyFont="1" applyFill="1" applyBorder="1" applyAlignment="1" applyProtection="1">
      <alignment horizontal="center" vertical="center" wrapText="1"/>
      <protection/>
    </xf>
    <xf numFmtId="2" fontId="5" fillId="59" borderId="19" xfId="284" applyNumberFormat="1" applyFont="1" applyFill="1" applyBorder="1" applyAlignment="1" applyProtection="1">
      <alignment vertical="center" wrapText="1"/>
      <protection/>
    </xf>
    <xf numFmtId="2" fontId="5" fillId="49" borderId="19" xfId="304" applyNumberFormat="1" applyFont="1" applyFill="1" applyBorder="1" applyAlignment="1" applyProtection="1">
      <alignment vertical="center"/>
      <protection locked="0"/>
    </xf>
    <xf numFmtId="4" fontId="5" fillId="49" borderId="19" xfId="0" applyNumberFormat="1" applyFont="1" applyFill="1" applyBorder="1" applyAlignment="1" applyProtection="1">
      <alignment vertical="center"/>
      <protection locked="0"/>
    </xf>
    <xf numFmtId="2" fontId="5" fillId="49" borderId="19" xfId="284" applyNumberFormat="1" applyFont="1" applyFill="1" applyBorder="1" applyAlignment="1" applyProtection="1">
      <alignment vertical="center" wrapText="1"/>
      <protection locked="0"/>
    </xf>
    <xf numFmtId="2" fontId="5" fillId="49" borderId="29" xfId="284" applyNumberFormat="1" applyFont="1" applyFill="1" applyBorder="1" applyAlignment="1" applyProtection="1">
      <alignment vertical="center"/>
      <protection locked="0"/>
    </xf>
    <xf numFmtId="2" fontId="5" fillId="49" borderId="19" xfId="284" applyNumberFormat="1" applyFont="1" applyFill="1" applyBorder="1" applyAlignment="1" applyProtection="1">
      <alignment vertical="center"/>
      <protection locked="0"/>
    </xf>
    <xf numFmtId="2" fontId="5" fillId="49" borderId="39" xfId="284" applyNumberFormat="1" applyFont="1" applyFill="1" applyBorder="1" applyAlignment="1" applyProtection="1">
      <alignment vertical="center" wrapText="1"/>
      <protection locked="0"/>
    </xf>
    <xf numFmtId="4" fontId="5" fillId="49" borderId="19" xfId="0" applyNumberFormat="1" applyFont="1" applyFill="1" applyBorder="1" applyAlignment="1" applyProtection="1">
      <alignment horizontal="right" vertical="center"/>
      <protection locked="0"/>
    </xf>
    <xf numFmtId="0" fontId="12" fillId="0" borderId="0" xfId="0" applyFont="1" applyAlignment="1" applyProtection="1">
      <alignment/>
      <protection/>
    </xf>
    <xf numFmtId="0" fontId="79" fillId="0" borderId="0" xfId="0" applyFont="1" applyAlignment="1" applyProtection="1">
      <alignment/>
      <protection/>
    </xf>
    <xf numFmtId="0" fontId="79" fillId="0" borderId="0" xfId="0" applyFont="1" applyAlignment="1" applyProtection="1">
      <alignment vertical="center"/>
      <protection/>
    </xf>
    <xf numFmtId="0" fontId="6"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0" fontId="45" fillId="0" borderId="0" xfId="0" applyFont="1" applyFill="1" applyAlignment="1" applyProtection="1">
      <alignment vertical="center"/>
      <protection/>
    </xf>
    <xf numFmtId="0" fontId="79" fillId="0" borderId="0" xfId="0" applyFont="1" applyFill="1" applyAlignment="1" applyProtection="1">
      <alignment vertical="center"/>
      <protection/>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5" fillId="0" borderId="0" xfId="0" applyFont="1" applyFill="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center" vertical="center"/>
      <protection/>
    </xf>
    <xf numFmtId="2" fontId="3" fillId="0" borderId="19" xfId="0" applyNumberFormat="1" applyFont="1" applyBorder="1" applyAlignment="1" applyProtection="1">
      <alignment horizontal="right"/>
      <protection/>
    </xf>
    <xf numFmtId="0" fontId="3" fillId="0" borderId="0" xfId="0" applyFont="1" applyBorder="1" applyAlignment="1" applyProtection="1">
      <alignment horizontal="center" vertical="center"/>
      <protection/>
    </xf>
    <xf numFmtId="2" fontId="3" fillId="0" borderId="0" xfId="0" applyNumberFormat="1" applyFont="1" applyBorder="1" applyAlignment="1" applyProtection="1">
      <alignment horizontal="right"/>
      <protection/>
    </xf>
    <xf numFmtId="0" fontId="3" fillId="0" borderId="19" xfId="0" applyFont="1" applyBorder="1" applyAlignment="1" applyProtection="1">
      <alignment vertical="center"/>
      <protection/>
    </xf>
    <xf numFmtId="176" fontId="3" fillId="0" borderId="19" xfId="0" applyNumberFormat="1" applyFont="1" applyBorder="1" applyAlignment="1" applyProtection="1">
      <alignment horizontal="center" vertical="center"/>
      <protection/>
    </xf>
    <xf numFmtId="2" fontId="3" fillId="0" borderId="19" xfId="128"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44" fontId="5" fillId="0" borderId="0" xfId="0" applyNumberFormat="1" applyFont="1" applyBorder="1" applyAlignment="1" applyProtection="1">
      <alignment vertical="center"/>
      <protection/>
    </xf>
    <xf numFmtId="175" fontId="5" fillId="0" borderId="0" xfId="0" applyNumberFormat="1" applyFont="1" applyBorder="1" applyAlignment="1" applyProtection="1">
      <alignment vertical="center"/>
      <protection/>
    </xf>
    <xf numFmtId="2" fontId="3" fillId="0" borderId="19" xfId="0" applyNumberFormat="1" applyFont="1" applyBorder="1" applyAlignment="1" applyProtection="1">
      <alignment horizontal="right" vertical="center"/>
      <protection/>
    </xf>
    <xf numFmtId="0" fontId="3" fillId="0" borderId="0" xfId="0" applyFont="1" applyBorder="1" applyAlignment="1" applyProtection="1">
      <alignment vertical="center"/>
      <protection/>
    </xf>
    <xf numFmtId="176" fontId="3" fillId="0" borderId="0" xfId="0" applyNumberFormat="1" applyFont="1" applyBorder="1" applyAlignment="1" applyProtection="1">
      <alignment vertical="center"/>
      <protection/>
    </xf>
    <xf numFmtId="44" fontId="3" fillId="0" borderId="0" xfId="0" applyNumberFormat="1" applyFont="1" applyBorder="1" applyAlignment="1" applyProtection="1">
      <alignment vertical="center"/>
      <protection/>
    </xf>
    <xf numFmtId="0" fontId="3" fillId="0" borderId="0" xfId="0" applyFont="1" applyFill="1" applyAlignment="1" applyProtection="1">
      <alignment/>
      <protection/>
    </xf>
    <xf numFmtId="0" fontId="12" fillId="0" borderId="0" xfId="0" applyFont="1" applyAlignment="1" applyProtection="1">
      <alignment/>
      <protection/>
    </xf>
    <xf numFmtId="0" fontId="6" fillId="0" borderId="28" xfId="0" applyFont="1" applyBorder="1" applyAlignment="1">
      <alignment horizontal="left" vertical="center"/>
    </xf>
    <xf numFmtId="0" fontId="6" fillId="0" borderId="0" xfId="0" applyFont="1" applyBorder="1" applyAlignment="1">
      <alignment horizontal="left" vertical="center"/>
    </xf>
    <xf numFmtId="0" fontId="6" fillId="0" borderId="30" xfId="0" applyFont="1" applyBorder="1" applyAlignment="1">
      <alignment horizontal="left" vertical="center"/>
    </xf>
    <xf numFmtId="0" fontId="6" fillId="0" borderId="22" xfId="0" applyFont="1" applyBorder="1" applyAlignment="1">
      <alignment horizontal="left" vertical="center"/>
    </xf>
    <xf numFmtId="0" fontId="6" fillId="55" borderId="28" xfId="0" applyFont="1" applyFill="1" applyBorder="1" applyAlignment="1">
      <alignment horizontal="left" vertical="center"/>
    </xf>
    <xf numFmtId="0" fontId="6" fillId="55" borderId="0" xfId="0" applyFont="1" applyFill="1" applyBorder="1" applyAlignment="1">
      <alignment horizontal="left" vertical="center"/>
    </xf>
    <xf numFmtId="0" fontId="6" fillId="55" borderId="30" xfId="0" applyFont="1" applyFill="1" applyBorder="1" applyAlignment="1">
      <alignment horizontal="left" vertical="center"/>
    </xf>
    <xf numFmtId="0" fontId="6" fillId="55" borderId="22" xfId="0" applyFont="1" applyFill="1" applyBorder="1" applyAlignment="1">
      <alignment horizontal="left" vertical="center"/>
    </xf>
    <xf numFmtId="0" fontId="86" fillId="0" borderId="0" xfId="0" applyFont="1" applyAlignment="1">
      <alignment horizontal="lef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5" fillId="0" borderId="24" xfId="0" applyNumberFormat="1" applyFont="1" applyFill="1" applyBorder="1" applyAlignment="1">
      <alignment horizontal="center"/>
    </xf>
    <xf numFmtId="0" fontId="5" fillId="0" borderId="2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 fontId="5" fillId="0" borderId="24"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8" fillId="56" borderId="0" xfId="284" applyFont="1" applyFill="1" applyBorder="1" applyAlignment="1">
      <alignment horizontal="left" vertical="center" wrapText="1"/>
      <protection/>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1" xfId="0" applyFont="1" applyFill="1" applyBorder="1" applyAlignment="1">
      <alignment horizontal="center" vertical="center"/>
    </xf>
    <xf numFmtId="1" fontId="5" fillId="0" borderId="21"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0" fontId="5" fillId="0" borderId="28" xfId="0" applyFont="1" applyFill="1" applyBorder="1" applyAlignment="1">
      <alignment horizontal="left" vertical="center" wrapText="1"/>
    </xf>
    <xf numFmtId="0" fontId="5" fillId="0" borderId="0" xfId="0" applyFont="1" applyFill="1" applyBorder="1" applyAlignment="1">
      <alignment horizontal="left" vertical="center" wrapText="1"/>
    </xf>
    <xf numFmtId="176" fontId="40" fillId="0" borderId="0" xfId="0" applyNumberFormat="1" applyFont="1" applyBorder="1" applyAlignment="1">
      <alignment horizontal="right" vertical="center" wrapText="1"/>
    </xf>
    <xf numFmtId="0" fontId="7" fillId="0" borderId="0" xfId="0" applyFont="1" applyAlignment="1">
      <alignment horizontal="left" vertical="center" wrapText="1"/>
    </xf>
    <xf numFmtId="1" fontId="5" fillId="0" borderId="22" xfId="0" applyNumberFormat="1" applyFont="1" applyFill="1" applyBorder="1" applyAlignment="1">
      <alignment horizontal="center" vertical="center"/>
    </xf>
    <xf numFmtId="1" fontId="5" fillId="0" borderId="25" xfId="0" applyNumberFormat="1"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22" xfId="0" applyFont="1" applyFill="1" applyBorder="1" applyAlignment="1">
      <alignment horizontal="left" vertical="center"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45" fillId="0" borderId="0" xfId="0" applyFont="1" applyFill="1" applyBorder="1" applyAlignment="1">
      <alignment horizontal="center"/>
    </xf>
    <xf numFmtId="0" fontId="41" fillId="0" borderId="29"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2" fillId="0" borderId="19" xfId="0" applyFont="1" applyBorder="1" applyAlignment="1">
      <alignment horizontal="center" vertical="center" wrapText="1"/>
    </xf>
    <xf numFmtId="2" fontId="42" fillId="0" borderId="19" xfId="0" applyNumberFormat="1" applyFont="1" applyBorder="1" applyAlignment="1">
      <alignment horizontal="center" vertical="center" wrapText="1"/>
    </xf>
    <xf numFmtId="176" fontId="40" fillId="0" borderId="26" xfId="0" applyNumberFormat="1" applyFont="1" applyBorder="1" applyAlignment="1">
      <alignment horizontal="right" vertical="center" wrapText="1"/>
    </xf>
    <xf numFmtId="176" fontId="40" fillId="0" borderId="27" xfId="0" applyNumberFormat="1" applyFont="1" applyBorder="1" applyAlignment="1">
      <alignment horizontal="righ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0" fillId="0" borderId="0" xfId="0" applyFont="1" applyAlignment="1">
      <alignment horizontal="left" vertical="center" wrapText="1"/>
    </xf>
    <xf numFmtId="176" fontId="40" fillId="0" borderId="40" xfId="0" applyNumberFormat="1" applyFont="1" applyBorder="1" applyAlignment="1">
      <alignment horizontal="right" vertical="center" wrapText="1"/>
    </xf>
    <xf numFmtId="0" fontId="7" fillId="0" borderId="19" xfId="0" applyFont="1" applyBorder="1" applyAlignment="1">
      <alignment horizontal="left" vertical="center" wrapText="1"/>
    </xf>
    <xf numFmtId="176" fontId="40" fillId="0" borderId="26" xfId="0" applyNumberFormat="1" applyFont="1" applyBorder="1" applyAlignment="1">
      <alignment horizontal="center" vertical="center" wrapText="1"/>
    </xf>
    <xf numFmtId="176" fontId="40" fillId="0" borderId="27" xfId="0" applyNumberFormat="1" applyFont="1" applyBorder="1" applyAlignment="1">
      <alignment horizontal="center" vertical="center" wrapText="1"/>
    </xf>
    <xf numFmtId="0" fontId="7" fillId="0" borderId="26" xfId="0" applyFont="1" applyBorder="1" applyAlignment="1">
      <alignment horizontal="left" vertical="center" wrapText="1"/>
    </xf>
    <xf numFmtId="0" fontId="7" fillId="0" borderId="40" xfId="0" applyFont="1" applyBorder="1" applyAlignment="1">
      <alignment horizontal="left" vertical="center" wrapText="1"/>
    </xf>
    <xf numFmtId="0" fontId="7" fillId="0" borderId="27" xfId="0" applyFont="1" applyBorder="1" applyAlignment="1">
      <alignment horizontal="left" vertical="center" wrapText="1"/>
    </xf>
    <xf numFmtId="2" fontId="42" fillId="0" borderId="26" xfId="0" applyNumberFormat="1" applyFont="1" applyBorder="1" applyAlignment="1">
      <alignment horizontal="center" vertical="center" wrapText="1"/>
    </xf>
    <xf numFmtId="2" fontId="42" fillId="0" borderId="27" xfId="0" applyNumberFormat="1" applyFont="1" applyBorder="1" applyAlignment="1">
      <alignment horizontal="center" vertical="center" wrapText="1"/>
    </xf>
    <xf numFmtId="0" fontId="31"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1" fontId="5" fillId="0" borderId="0" xfId="304" applyNumberFormat="1" applyFont="1" applyAlignment="1" applyProtection="1">
      <alignment horizontal="center" vertical="center"/>
      <protection/>
    </xf>
    <xf numFmtId="1" fontId="5" fillId="0" borderId="24" xfId="304" applyNumberFormat="1" applyFont="1" applyBorder="1" applyAlignment="1" applyProtection="1">
      <alignment horizontal="center" vertical="center"/>
      <protection/>
    </xf>
    <xf numFmtId="0" fontId="81" fillId="0" borderId="22" xfId="304" applyFont="1" applyBorder="1" applyAlignment="1" applyProtection="1">
      <alignment horizontal="center" vertical="center"/>
      <protection/>
    </xf>
    <xf numFmtId="0" fontId="81" fillId="0" borderId="25" xfId="304" applyFont="1" applyBorder="1" applyAlignment="1" applyProtection="1">
      <alignment horizontal="center" vertical="center"/>
      <protection/>
    </xf>
    <xf numFmtId="0" fontId="8" fillId="0" borderId="26" xfId="284" applyFont="1" applyBorder="1" applyAlignment="1" applyProtection="1">
      <alignment horizontal="left" vertical="center" wrapText="1"/>
      <protection/>
    </xf>
    <xf numFmtId="0" fontId="8" fillId="0" borderId="27" xfId="284" applyFont="1" applyBorder="1" applyAlignment="1" applyProtection="1">
      <alignment horizontal="left" vertical="center" wrapText="1"/>
      <protection/>
    </xf>
    <xf numFmtId="176" fontId="8" fillId="0" borderId="26" xfId="128" applyNumberFormat="1" applyFont="1" applyBorder="1" applyAlignment="1" applyProtection="1">
      <alignment horizontal="right" vertical="center" wrapText="1"/>
      <protection/>
    </xf>
    <xf numFmtId="176" fontId="8" fillId="0" borderId="27" xfId="128" applyNumberFormat="1" applyFont="1" applyBorder="1" applyAlignment="1" applyProtection="1">
      <alignment horizontal="right" vertical="center" wrapText="1"/>
      <protection/>
    </xf>
    <xf numFmtId="176" fontId="8" fillId="0" borderId="26" xfId="128" applyNumberFormat="1" applyFont="1" applyFill="1" applyBorder="1" applyAlignment="1" applyProtection="1">
      <alignment horizontal="right" vertical="center" wrapText="1"/>
      <protection/>
    </xf>
    <xf numFmtId="176" fontId="8" fillId="0" borderId="27" xfId="128" applyNumberFormat="1" applyFont="1" applyFill="1" applyBorder="1" applyAlignment="1" applyProtection="1">
      <alignment horizontal="right" vertical="center" wrapText="1"/>
      <protection/>
    </xf>
    <xf numFmtId="0" fontId="86"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protection/>
    </xf>
    <xf numFmtId="0" fontId="8" fillId="0" borderId="0" xfId="304" applyFont="1" applyAlignment="1" applyProtection="1">
      <alignment horizontal="left" vertical="center"/>
      <protection/>
    </xf>
    <xf numFmtId="0" fontId="87" fillId="57" borderId="0" xfId="0" applyFont="1" applyFill="1" applyBorder="1" applyAlignment="1" applyProtection="1">
      <alignment horizontal="left" vertical="top" wrapText="1"/>
      <protection/>
    </xf>
    <xf numFmtId="0" fontId="87" fillId="57" borderId="35" xfId="0" applyFont="1" applyFill="1" applyBorder="1" applyAlignment="1" applyProtection="1">
      <alignment horizontal="left" vertical="top" wrapText="1"/>
      <protection/>
    </xf>
    <xf numFmtId="0" fontId="5" fillId="0" borderId="0" xfId="304" applyFont="1" applyAlignment="1" applyProtection="1">
      <alignment horizontal="center" vertical="center"/>
      <protection/>
    </xf>
    <xf numFmtId="0" fontId="5" fillId="0" borderId="24" xfId="304" applyFont="1" applyBorder="1" applyAlignment="1" applyProtection="1">
      <alignment horizontal="center" vertical="center"/>
      <protection/>
    </xf>
    <xf numFmtId="0" fontId="88" fillId="58" borderId="0" xfId="0" applyFont="1" applyFill="1" applyBorder="1" applyAlignment="1" applyProtection="1">
      <alignment vertical="top" wrapText="1"/>
      <protection/>
    </xf>
    <xf numFmtId="0" fontId="88" fillId="58" borderId="0" xfId="0" applyFont="1" applyFill="1" applyBorder="1" applyAlignment="1" applyProtection="1">
      <alignment wrapText="1"/>
      <protection/>
    </xf>
    <xf numFmtId="0" fontId="78" fillId="56" borderId="0" xfId="0" applyFont="1" applyFill="1" applyBorder="1" applyAlignment="1" applyProtection="1">
      <alignment/>
      <protection/>
    </xf>
    <xf numFmtId="0" fontId="8" fillId="56" borderId="0" xfId="284" applyFont="1" applyFill="1" applyBorder="1" applyAlignment="1" applyProtection="1">
      <alignment horizontal="left" vertical="center" wrapText="1"/>
      <protection/>
    </xf>
    <xf numFmtId="0" fontId="89" fillId="59" borderId="30" xfId="0" applyFont="1" applyFill="1" applyBorder="1" applyAlignment="1" applyProtection="1">
      <alignment horizontal="left" vertical="top" wrapText="1"/>
      <protection/>
    </xf>
    <xf numFmtId="0" fontId="89" fillId="59" borderId="22" xfId="0" applyFont="1" applyFill="1" applyBorder="1" applyAlignment="1" applyProtection="1">
      <alignment horizontal="left" vertical="top" wrapText="1"/>
      <protection/>
    </xf>
    <xf numFmtId="0" fontId="89" fillId="59" borderId="25" xfId="0" applyFont="1" applyFill="1" applyBorder="1" applyAlignment="1" applyProtection="1">
      <alignment horizontal="left" vertical="top" wrapText="1"/>
      <protection/>
    </xf>
    <xf numFmtId="0" fontId="89" fillId="0" borderId="30" xfId="0" applyFont="1" applyBorder="1" applyAlignment="1" applyProtection="1">
      <alignment horizontal="left" vertical="top" wrapText="1"/>
      <protection/>
    </xf>
    <xf numFmtId="0" fontId="89" fillId="0" borderId="22" xfId="0" applyFont="1" applyBorder="1" applyAlignment="1" applyProtection="1">
      <alignment horizontal="left" vertical="top" wrapText="1"/>
      <protection/>
    </xf>
    <xf numFmtId="0" fontId="89" fillId="0" borderId="25" xfId="0" applyFont="1" applyBorder="1" applyAlignment="1" applyProtection="1">
      <alignment horizontal="left" vertical="top" wrapText="1"/>
      <protection/>
    </xf>
    <xf numFmtId="0" fontId="8" fillId="0" borderId="19" xfId="284" applyFont="1" applyBorder="1" applyAlignment="1" applyProtection="1">
      <alignment horizontal="left" vertical="center" wrapText="1"/>
      <protection/>
    </xf>
    <xf numFmtId="0" fontId="8" fillId="59" borderId="19" xfId="284" applyFont="1" applyFill="1" applyBorder="1" applyAlignment="1" applyProtection="1">
      <alignment horizontal="left" vertical="center" wrapText="1"/>
      <protection/>
    </xf>
    <xf numFmtId="176" fontId="8" fillId="59" borderId="26" xfId="128" applyNumberFormat="1" applyFont="1" applyFill="1" applyBorder="1" applyAlignment="1" applyProtection="1">
      <alignment horizontal="right" vertical="center" wrapText="1"/>
      <protection/>
    </xf>
    <xf numFmtId="176" fontId="8" fillId="59" borderId="27" xfId="128" applyNumberFormat="1" applyFont="1" applyFill="1" applyBorder="1" applyAlignment="1" applyProtection="1">
      <alignment horizontal="right" vertical="center" wrapText="1"/>
      <protection/>
    </xf>
    <xf numFmtId="0" fontId="12" fillId="0" borderId="0" xfId="0" applyFont="1" applyAlignment="1" applyProtection="1">
      <alignment horizontal="center"/>
      <protection/>
    </xf>
    <xf numFmtId="44" fontId="12" fillId="0" borderId="0" xfId="128" applyFont="1" applyAlignment="1" applyProtection="1">
      <alignment horizontal="right"/>
      <protection/>
    </xf>
    <xf numFmtId="0" fontId="3" fillId="0" borderId="26"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0" fontId="6" fillId="0" borderId="0" xfId="0" applyFont="1" applyFill="1" applyAlignment="1" applyProtection="1">
      <alignment horizontal="left" vertical="center"/>
      <protection/>
    </xf>
  </cellXfs>
  <cellStyles count="336">
    <cellStyle name="Normal" xfId="0"/>
    <cellStyle name="20 % – Zvýraznění1" xfId="15"/>
    <cellStyle name="20 % – Zvýraznění1 2" xfId="16"/>
    <cellStyle name="20 % – Zvýraznění1 3" xfId="17"/>
    <cellStyle name="20 % – Zvýraznění2" xfId="18"/>
    <cellStyle name="20 % – Zvýraznění2 2" xfId="19"/>
    <cellStyle name="20 % – Zvýraznění2 3" xfId="20"/>
    <cellStyle name="20 % – Zvýraznění3" xfId="21"/>
    <cellStyle name="20 % – Zvýraznění3 2" xfId="22"/>
    <cellStyle name="20 % – Zvýraznění3 3" xfId="23"/>
    <cellStyle name="20 % – Zvýraznění4" xfId="24"/>
    <cellStyle name="20 % – Zvýraznění4 2" xfId="25"/>
    <cellStyle name="20 % – Zvýraznění4 3" xfId="26"/>
    <cellStyle name="20 % – Zvýraznění5" xfId="27"/>
    <cellStyle name="20 % – Zvýraznění5 2" xfId="28"/>
    <cellStyle name="20 % – Zvýraznění5 3" xfId="29"/>
    <cellStyle name="20 % – Zvýraznění6" xfId="30"/>
    <cellStyle name="20 % – Zvýraznění6 2" xfId="31"/>
    <cellStyle name="20 % – Zvýraznění6 3" xfId="32"/>
    <cellStyle name="40 % – Zvýraznění1" xfId="33"/>
    <cellStyle name="40 % – Zvýraznění1 2" xfId="34"/>
    <cellStyle name="40 % – Zvýraznění1 3" xfId="35"/>
    <cellStyle name="40 % – Zvýraznění2" xfId="36"/>
    <cellStyle name="40 % – Zvýraznění2 2" xfId="37"/>
    <cellStyle name="40 % – Zvýraznění2 3" xfId="38"/>
    <cellStyle name="40 % – Zvýraznění3" xfId="39"/>
    <cellStyle name="40 % – Zvýraznění3 2" xfId="40"/>
    <cellStyle name="40 % – Zvýraznění3 3" xfId="41"/>
    <cellStyle name="40 % – Zvýraznění4" xfId="42"/>
    <cellStyle name="40 % – Zvýraznění4 2" xfId="43"/>
    <cellStyle name="40 % – Zvýraznění4 3" xfId="44"/>
    <cellStyle name="40 % – Zvýraznění5" xfId="45"/>
    <cellStyle name="40 % – Zvýraznění5 2" xfId="46"/>
    <cellStyle name="40 % – Zvýraznění5 3" xfId="47"/>
    <cellStyle name="40 % – Zvýraznění6" xfId="48"/>
    <cellStyle name="40 % – Zvýraznění6 2" xfId="49"/>
    <cellStyle name="40 % – Zvýraznění6 3" xfId="50"/>
    <cellStyle name="60 % – Zvýraznění1" xfId="51"/>
    <cellStyle name="60 % – Zvýraznění1 2" xfId="52"/>
    <cellStyle name="60 % – Zvýraznění1 3" xfId="53"/>
    <cellStyle name="60 % – Zvýraznění2" xfId="54"/>
    <cellStyle name="60 % – Zvýraznění2 2" xfId="55"/>
    <cellStyle name="60 % – Zvýraznění2 3" xfId="56"/>
    <cellStyle name="60 % – Zvýraznění3" xfId="57"/>
    <cellStyle name="60 % – Zvýraznění3 2" xfId="58"/>
    <cellStyle name="60 % – Zvýraznění3 3" xfId="59"/>
    <cellStyle name="60 % – Zvýraznění4" xfId="60"/>
    <cellStyle name="60 % – Zvýraznění4 2" xfId="61"/>
    <cellStyle name="60 % – Zvýraznění4 3" xfId="62"/>
    <cellStyle name="60 % – Zvýraznění5" xfId="63"/>
    <cellStyle name="60 % – Zvýraznění5 2" xfId="64"/>
    <cellStyle name="60 % – Zvýraznění5 3" xfId="65"/>
    <cellStyle name="60 % – Zvýraznění6" xfId="66"/>
    <cellStyle name="60 % – Zvýraznění6 2" xfId="67"/>
    <cellStyle name="60 % – Zvýraznění6 3" xfId="68"/>
    <cellStyle name="Celkem" xfId="69"/>
    <cellStyle name="Celkem 2" xfId="70"/>
    <cellStyle name="Celkem 3" xfId="71"/>
    <cellStyle name="Comma" xfId="72"/>
    <cellStyle name="Čárka 2" xfId="73"/>
    <cellStyle name="Čárka 2 2" xfId="74"/>
    <cellStyle name="Čárka 2 2 2" xfId="75"/>
    <cellStyle name="Čárka 2 2 2 2" xfId="76"/>
    <cellStyle name="Čárka 2 2 2 3" xfId="77"/>
    <cellStyle name="Čárka 2 2 3" xfId="78"/>
    <cellStyle name="Čárka 2 2 4" xfId="79"/>
    <cellStyle name="Čárka 2 2 5" xfId="80"/>
    <cellStyle name="Čárka 2 3" xfId="81"/>
    <cellStyle name="Čárka 2 3 2" xfId="82"/>
    <cellStyle name="Čárka 2 3 3" xfId="83"/>
    <cellStyle name="Čárka 2 4" xfId="84"/>
    <cellStyle name="Čárka 2 5" xfId="85"/>
    <cellStyle name="Čárka 2 6" xfId="86"/>
    <cellStyle name="Čárka 2 7" xfId="87"/>
    <cellStyle name="Čárka 2 8" xfId="88"/>
    <cellStyle name="Čárka 3" xfId="89"/>
    <cellStyle name="Čárka 3 2" xfId="90"/>
    <cellStyle name="Čárka 3 2 2" xfId="91"/>
    <cellStyle name="Čárka 3 2 3" xfId="92"/>
    <cellStyle name="Čárka 3 3" xfId="93"/>
    <cellStyle name="Čárka 3 3 2" xfId="94"/>
    <cellStyle name="Čárka 3 3 3" xfId="95"/>
    <cellStyle name="Čárka 3 3 4" xfId="96"/>
    <cellStyle name="Čárka 3 4" xfId="97"/>
    <cellStyle name="Čárka 3 5" xfId="98"/>
    <cellStyle name="Čárka 3 6" xfId="99"/>
    <cellStyle name="Čárka 4" xfId="100"/>
    <cellStyle name="Čárka 4 2" xfId="101"/>
    <cellStyle name="Čárka 4 2 2" xfId="102"/>
    <cellStyle name="Čárka 4 2 3" xfId="103"/>
    <cellStyle name="Čárka 4 3" xfId="104"/>
    <cellStyle name="Čárka 4 3 2" xfId="105"/>
    <cellStyle name="Čárka 4 3 3" xfId="106"/>
    <cellStyle name="Čárka 4 4" xfId="107"/>
    <cellStyle name="Čárka 4 5" xfId="108"/>
    <cellStyle name="Čárka 5" xfId="109"/>
    <cellStyle name="Čárka 5 2" xfId="110"/>
    <cellStyle name="Čárka 5 3" xfId="111"/>
    <cellStyle name="Čárka 6" xfId="112"/>
    <cellStyle name="Čárka 6 2" xfId="113"/>
    <cellStyle name="Čárka 6 3" xfId="114"/>
    <cellStyle name="Čárka 7" xfId="115"/>
    <cellStyle name="Čárka 7 2" xfId="116"/>
    <cellStyle name="Čárka 7 3" xfId="117"/>
    <cellStyle name="Čárka 8" xfId="118"/>
    <cellStyle name="Čárka 9" xfId="119"/>
    <cellStyle name="Comma [0]" xfId="120"/>
    <cellStyle name="Hyperlink" xfId="121"/>
    <cellStyle name="Chybně 2" xfId="122"/>
    <cellStyle name="Chybně 3" xfId="123"/>
    <cellStyle name="Kontrolní buňka" xfId="124"/>
    <cellStyle name="Kontrolní buňka 2" xfId="125"/>
    <cellStyle name="Kontrolní buňka 3" xfId="126"/>
    <cellStyle name="Currency" xfId="127"/>
    <cellStyle name="Měna 2" xfId="128"/>
    <cellStyle name="Měna 2 2" xfId="129"/>
    <cellStyle name="Měna 2 2 2" xfId="130"/>
    <cellStyle name="Měna 2 2 2 2" xfId="131"/>
    <cellStyle name="Měna 2 2 2 3" xfId="132"/>
    <cellStyle name="Měna 2 2 3" xfId="133"/>
    <cellStyle name="Měna 2 2 3 2" xfId="134"/>
    <cellStyle name="Měna 2 2 3 3" xfId="135"/>
    <cellStyle name="Měna 2 2 4" xfId="136"/>
    <cellStyle name="Měna 2 2 5" xfId="137"/>
    <cellStyle name="Měna 2 3" xfId="138"/>
    <cellStyle name="Měna 2 3 2" xfId="139"/>
    <cellStyle name="Měna 2 3 2 2" xfId="140"/>
    <cellStyle name="Měna 2 3 2 3" xfId="141"/>
    <cellStyle name="Měna 2 3 3" xfId="142"/>
    <cellStyle name="Měna 2 3 3 2" xfId="143"/>
    <cellStyle name="Měna 2 3 3 3" xfId="144"/>
    <cellStyle name="Měna 2 3 4" xfId="145"/>
    <cellStyle name="Měna 2 3 5" xfId="146"/>
    <cellStyle name="Měna 2 4" xfId="147"/>
    <cellStyle name="Měna 2 4 2" xfId="148"/>
    <cellStyle name="Měna 2 4 2 2" xfId="149"/>
    <cellStyle name="Měna 2 4 2 3" xfId="150"/>
    <cellStyle name="Měna 2 4 3" xfId="151"/>
    <cellStyle name="Měna 2 4 4" xfId="152"/>
    <cellStyle name="Měna 2 5" xfId="153"/>
    <cellStyle name="Měna 2 5 2" xfId="154"/>
    <cellStyle name="Měna 2 5 3" xfId="155"/>
    <cellStyle name="Měna 2 6" xfId="156"/>
    <cellStyle name="Měna 2 6 2" xfId="157"/>
    <cellStyle name="Měna 2 6 3" xfId="158"/>
    <cellStyle name="Měna 2 7" xfId="159"/>
    <cellStyle name="Měna 2 8" xfId="160"/>
    <cellStyle name="Měna 3" xfId="161"/>
    <cellStyle name="Měna 3 2" xfId="162"/>
    <cellStyle name="Měna 3 2 2" xfId="163"/>
    <cellStyle name="Měna 3 2 2 2" xfId="164"/>
    <cellStyle name="Měna 3 2 2 3" xfId="165"/>
    <cellStyle name="Měna 3 2 3" xfId="166"/>
    <cellStyle name="Měna 3 2 3 2" xfId="167"/>
    <cellStyle name="Měna 3 2 3 3" xfId="168"/>
    <cellStyle name="Měna 3 2 4" xfId="169"/>
    <cellStyle name="Měna 3 2 5" xfId="170"/>
    <cellStyle name="Měna 3 3" xfId="171"/>
    <cellStyle name="Měna 3 3 2" xfId="172"/>
    <cellStyle name="Měna 3 3 2 2" xfId="173"/>
    <cellStyle name="Měna 3 3 2 3" xfId="174"/>
    <cellStyle name="Měna 3 3 3" xfId="175"/>
    <cellStyle name="Měna 3 3 4" xfId="176"/>
    <cellStyle name="Měna 3 4" xfId="177"/>
    <cellStyle name="Měna 3 4 2" xfId="178"/>
    <cellStyle name="Měna 3 4 3" xfId="179"/>
    <cellStyle name="Měna 3 5" xfId="180"/>
    <cellStyle name="Měna 3 5 2" xfId="181"/>
    <cellStyle name="Měna 3 5 3" xfId="182"/>
    <cellStyle name="Měna 3 6" xfId="183"/>
    <cellStyle name="Měna 3 6 2" xfId="184"/>
    <cellStyle name="Měna 3 6 3" xfId="185"/>
    <cellStyle name="Měna 3 7" xfId="186"/>
    <cellStyle name="Měna 3 8" xfId="187"/>
    <cellStyle name="Měna 4" xfId="188"/>
    <cellStyle name="Měna 4 2" xfId="189"/>
    <cellStyle name="Měna 4 2 2" xfId="190"/>
    <cellStyle name="Měna 4 2 3" xfId="191"/>
    <cellStyle name="Měna 4 3" xfId="192"/>
    <cellStyle name="Měna 4 3 2" xfId="193"/>
    <cellStyle name="Měna 4 3 3" xfId="194"/>
    <cellStyle name="Měna 4 4" xfId="195"/>
    <cellStyle name="Měna 4 4 2" xfId="196"/>
    <cellStyle name="Měna 4 4 3" xfId="197"/>
    <cellStyle name="Měna 4 5" xfId="198"/>
    <cellStyle name="Měna 4 6" xfId="199"/>
    <cellStyle name="Měna 5" xfId="200"/>
    <cellStyle name="Měna 5 2" xfId="201"/>
    <cellStyle name="Měna 5 2 2" xfId="202"/>
    <cellStyle name="Měna 5 2 3" xfId="203"/>
    <cellStyle name="Měna 5 3" xfId="204"/>
    <cellStyle name="Měna 5 3 2" xfId="205"/>
    <cellStyle name="Měna 5 3 3" xfId="206"/>
    <cellStyle name="Měna 5 4" xfId="207"/>
    <cellStyle name="Měna 5 5" xfId="208"/>
    <cellStyle name="Měna 6" xfId="209"/>
    <cellStyle name="Měna 6 2" xfId="210"/>
    <cellStyle name="Měna 6 2 2" xfId="211"/>
    <cellStyle name="Měna 6 2 3" xfId="212"/>
    <cellStyle name="Měna 6 3" xfId="213"/>
    <cellStyle name="Měna 6 4" xfId="214"/>
    <cellStyle name="Měna 6 5" xfId="215"/>
    <cellStyle name="Měna 7" xfId="216"/>
    <cellStyle name="Měna 7 2" xfId="217"/>
    <cellStyle name="Měna 7 3" xfId="218"/>
    <cellStyle name="Měna 8" xfId="219"/>
    <cellStyle name="měny 2 2" xfId="220"/>
    <cellStyle name="měny 3" xfId="221"/>
    <cellStyle name="měny 3 2" xfId="222"/>
    <cellStyle name="měny 3 2 2" xfId="223"/>
    <cellStyle name="měny 3 2 2 2" xfId="224"/>
    <cellStyle name="měny 3 2 2 2 2" xfId="225"/>
    <cellStyle name="měny 3 2 2 2 3" xfId="226"/>
    <cellStyle name="měny 3 2 2 3" xfId="227"/>
    <cellStyle name="měny 3 2 2 4" xfId="228"/>
    <cellStyle name="měny 3 2 3" xfId="229"/>
    <cellStyle name="měny 3 2 3 2" xfId="230"/>
    <cellStyle name="měny 3 2 3 3" xfId="231"/>
    <cellStyle name="měny 3 2 4" xfId="232"/>
    <cellStyle name="měny 3 2 5" xfId="233"/>
    <cellStyle name="měny 3 2 6" xfId="234"/>
    <cellStyle name="měny 3 3" xfId="235"/>
    <cellStyle name="měny 3 3 2" xfId="236"/>
    <cellStyle name="měny 3 3 2 2" xfId="237"/>
    <cellStyle name="měny 3 3 2 3" xfId="238"/>
    <cellStyle name="měny 3 3 3" xfId="239"/>
    <cellStyle name="měny 3 3 4" xfId="240"/>
    <cellStyle name="měny 3 4" xfId="241"/>
    <cellStyle name="měny 3 4 2" xfId="242"/>
    <cellStyle name="měny 3 4 2 2" xfId="243"/>
    <cellStyle name="měny 3 4 2 3" xfId="244"/>
    <cellStyle name="měny 3 4 3" xfId="245"/>
    <cellStyle name="měny 3 4 4" xfId="246"/>
    <cellStyle name="měny 3 5" xfId="247"/>
    <cellStyle name="měny 3 5 2" xfId="248"/>
    <cellStyle name="měny 3 5 2 2" xfId="249"/>
    <cellStyle name="měny 3 5 2 3" xfId="250"/>
    <cellStyle name="měny 3 5 3" xfId="251"/>
    <cellStyle name="měny 3 5 4" xfId="252"/>
    <cellStyle name="měny 3 6" xfId="253"/>
    <cellStyle name="měny 3 6 2" xfId="254"/>
    <cellStyle name="měny 3 6 3" xfId="255"/>
    <cellStyle name="měny 3 7" xfId="256"/>
    <cellStyle name="měny 3 7 2" xfId="257"/>
    <cellStyle name="měny 3 7 3" xfId="258"/>
    <cellStyle name="měny 3 8" xfId="259"/>
    <cellStyle name="měny 3 9" xfId="260"/>
    <cellStyle name="Currency [0]" xfId="261"/>
    <cellStyle name="Nadpis 1" xfId="262"/>
    <cellStyle name="Nadpis 1 2" xfId="263"/>
    <cellStyle name="Nadpis 1 3" xfId="264"/>
    <cellStyle name="Nadpis 2" xfId="265"/>
    <cellStyle name="Nadpis 2 2" xfId="266"/>
    <cellStyle name="Nadpis 2 3" xfId="267"/>
    <cellStyle name="Nadpis 3" xfId="268"/>
    <cellStyle name="Nadpis 3 2" xfId="269"/>
    <cellStyle name="Nadpis 3 3" xfId="270"/>
    <cellStyle name="Nadpis 4" xfId="271"/>
    <cellStyle name="Nadpis 4 2" xfId="272"/>
    <cellStyle name="Nadpis 4 3" xfId="273"/>
    <cellStyle name="Název" xfId="274"/>
    <cellStyle name="Název 2" xfId="275"/>
    <cellStyle name="Název 3" xfId="276"/>
    <cellStyle name="Neutrální" xfId="277"/>
    <cellStyle name="Neutrální 2" xfId="278"/>
    <cellStyle name="Neutrální 3" xfId="279"/>
    <cellStyle name="Normální 10" xfId="280"/>
    <cellStyle name="Normální 11" xfId="281"/>
    <cellStyle name="Normální 11 2" xfId="282"/>
    <cellStyle name="Normální 12" xfId="283"/>
    <cellStyle name="normální 2" xfId="284"/>
    <cellStyle name="normální 2 2" xfId="285"/>
    <cellStyle name="normální 2 2 2" xfId="286"/>
    <cellStyle name="normální 3" xfId="287"/>
    <cellStyle name="normální 3 2" xfId="288"/>
    <cellStyle name="Normální 3 3" xfId="289"/>
    <cellStyle name="Normální 3 4" xfId="290"/>
    <cellStyle name="normální 4" xfId="291"/>
    <cellStyle name="normální 4 2" xfId="292"/>
    <cellStyle name="Normální 4 3" xfId="293"/>
    <cellStyle name="Normální 4 4" xfId="294"/>
    <cellStyle name="normální 5" xfId="295"/>
    <cellStyle name="normální 5 2" xfId="296"/>
    <cellStyle name="Normální 6" xfId="297"/>
    <cellStyle name="Normální 6 2" xfId="298"/>
    <cellStyle name="Normální 6 3" xfId="299"/>
    <cellStyle name="normální 7" xfId="300"/>
    <cellStyle name="normální 8" xfId="301"/>
    <cellStyle name="Normální 8 2" xfId="302"/>
    <cellStyle name="Normální 9" xfId="303"/>
    <cellStyle name="normální_List1" xfId="304"/>
    <cellStyle name="Followed Hyperlink" xfId="305"/>
    <cellStyle name="Poznámka" xfId="306"/>
    <cellStyle name="Poznámka 2" xfId="307"/>
    <cellStyle name="Poznámka 3" xfId="308"/>
    <cellStyle name="Percent" xfId="309"/>
    <cellStyle name="Propojená buňka" xfId="310"/>
    <cellStyle name="Propojená buňka 2" xfId="311"/>
    <cellStyle name="Propojená buňka 3" xfId="312"/>
    <cellStyle name="Správně" xfId="313"/>
    <cellStyle name="Správně 2" xfId="314"/>
    <cellStyle name="Správně 3" xfId="315"/>
    <cellStyle name="Špatně" xfId="316"/>
    <cellStyle name="Text upozornění" xfId="317"/>
    <cellStyle name="Text upozornění 2" xfId="318"/>
    <cellStyle name="Text upozornění 3" xfId="319"/>
    <cellStyle name="Vstup" xfId="320"/>
    <cellStyle name="Vstup 2" xfId="321"/>
    <cellStyle name="Vstup 3" xfId="322"/>
    <cellStyle name="Výpočet" xfId="323"/>
    <cellStyle name="Výpočet 2" xfId="324"/>
    <cellStyle name="Výpočet 3" xfId="325"/>
    <cellStyle name="Výstup" xfId="326"/>
    <cellStyle name="Výstup 2" xfId="327"/>
    <cellStyle name="Výstup 3" xfId="328"/>
    <cellStyle name="Vysvětlující text" xfId="329"/>
    <cellStyle name="Vysvětlující text 2" xfId="330"/>
    <cellStyle name="Vysvětlující text 3" xfId="331"/>
    <cellStyle name="Zvýraznění 1" xfId="332"/>
    <cellStyle name="Zvýraznění 1 2" xfId="333"/>
    <cellStyle name="Zvýraznění 1 3" xfId="334"/>
    <cellStyle name="Zvýraznění 2" xfId="335"/>
    <cellStyle name="Zvýraznění 2 2" xfId="336"/>
    <cellStyle name="Zvýraznění 2 3" xfId="337"/>
    <cellStyle name="Zvýraznění 3" xfId="338"/>
    <cellStyle name="Zvýraznění 3 2" xfId="339"/>
    <cellStyle name="Zvýraznění 3 3" xfId="340"/>
    <cellStyle name="Zvýraznění 4" xfId="341"/>
    <cellStyle name="Zvýraznění 4 2" xfId="342"/>
    <cellStyle name="Zvýraznění 4 3" xfId="343"/>
    <cellStyle name="Zvýraznění 5" xfId="344"/>
    <cellStyle name="Zvýraznění 5 2" xfId="345"/>
    <cellStyle name="Zvýraznění 5 3" xfId="346"/>
    <cellStyle name="Zvýraznění 6" xfId="347"/>
    <cellStyle name="Zvýraznění 6 2" xfId="348"/>
    <cellStyle name="Zvýraznění 6 3" xfId="349"/>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inaj\Downloads\Polo&#382;kov&#253;%20rozpo&#269;et%20Tyr&#353;&#225;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očet strom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T29"/>
  <sheetViews>
    <sheetView zoomScalePageLayoutView="0" workbookViewId="0" topLeftCell="A1">
      <selection activeCell="D33" sqref="D33"/>
    </sheetView>
  </sheetViews>
  <sheetFormatPr defaultColWidth="9.140625" defaultRowHeight="15"/>
  <cols>
    <col min="1" max="1" width="4.57421875" style="3" customWidth="1"/>
    <col min="2" max="2" width="45.7109375" style="3" customWidth="1"/>
    <col min="3" max="3" width="12.7109375" style="3" customWidth="1"/>
    <col min="4" max="4" width="26.140625" style="3" customWidth="1"/>
    <col min="5" max="5" width="5.421875" style="3" customWidth="1"/>
    <col min="6" max="6" width="13.7109375" style="3" bestFit="1" customWidth="1"/>
    <col min="7" max="7" width="15.140625" style="3" bestFit="1" customWidth="1"/>
    <col min="8" max="8" width="9.140625" style="3" customWidth="1"/>
    <col min="9" max="9" width="14.00390625" style="3" bestFit="1" customWidth="1"/>
    <col min="10" max="11" width="9.140625" style="3" customWidth="1"/>
    <col min="12" max="12" width="12.140625" style="3" bestFit="1" customWidth="1"/>
    <col min="13" max="16384" width="9.140625" style="3" customWidth="1"/>
  </cols>
  <sheetData>
    <row r="1" spans="1:241" s="84" customFormat="1" ht="15.75" customHeight="1">
      <c r="A1" s="351" t="s">
        <v>111</v>
      </c>
      <c r="B1" s="351"/>
      <c r="C1" s="351"/>
      <c r="D1" s="351"/>
      <c r="E1" s="3"/>
      <c r="F1" s="3"/>
      <c r="G1" s="8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row>
    <row r="2" spans="1:241" s="84" customFormat="1" ht="20.25" customHeight="1">
      <c r="A2" s="85" t="s">
        <v>112</v>
      </c>
      <c r="B2" s="85"/>
      <c r="C2" s="85"/>
      <c r="D2" s="85"/>
      <c r="E2" s="85"/>
      <c r="F2" s="85"/>
      <c r="G2" s="86"/>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254" s="84" customFormat="1" ht="16.5">
      <c r="A3" s="353" t="s">
        <v>65</v>
      </c>
      <c r="B3" s="353"/>
      <c r="C3" s="353"/>
      <c r="D3" s="353"/>
      <c r="E3" s="353"/>
      <c r="F3" s="353"/>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4" s="32" customFormat="1" ht="16.5">
      <c r="A4" s="352"/>
      <c r="B4" s="352"/>
      <c r="C4" s="352"/>
      <c r="D4" s="352"/>
      <c r="E4" s="352"/>
      <c r="F4" s="352"/>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row>
    <row r="5" spans="1:241" s="32" customFormat="1" ht="12.75" customHeight="1">
      <c r="A5" s="41"/>
      <c r="B5" s="41"/>
      <c r="C5" s="41"/>
      <c r="D5" s="41"/>
      <c r="E5" s="41"/>
      <c r="F5" s="41"/>
      <c r="G5" s="44"/>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row>
    <row r="6" spans="1:220" s="5" customFormat="1" ht="16.5">
      <c r="A6" s="6" t="s">
        <v>44</v>
      </c>
      <c r="B6" s="6"/>
      <c r="C6" s="1"/>
      <c r="D6" s="1"/>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row>
    <row r="7" spans="1:220" s="5" customFormat="1" ht="3.75" customHeight="1">
      <c r="A7" s="6"/>
      <c r="B7" s="6"/>
      <c r="C7" s="1"/>
      <c r="D7" s="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row>
    <row r="8" spans="1:220" s="5" customFormat="1" ht="16.5">
      <c r="A8" s="63" t="s">
        <v>113</v>
      </c>
      <c r="B8" s="63"/>
      <c r="C8" s="64"/>
      <c r="D8" s="64"/>
      <c r="E8" s="19"/>
      <c r="F8" s="19"/>
      <c r="G8" s="19"/>
      <c r="H8" s="19"/>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row>
    <row r="9" spans="1:220" s="5" customFormat="1" ht="16.5">
      <c r="A9" s="6"/>
      <c r="B9" s="6"/>
      <c r="C9" s="1"/>
      <c r="D9" s="1"/>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row>
    <row r="10" spans="1:236" ht="16.5">
      <c r="A10" s="40" t="s">
        <v>39</v>
      </c>
      <c r="B10" s="38"/>
      <c r="C10" s="38"/>
      <c r="D10" s="60" t="s">
        <v>43</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row>
    <row r="11" spans="1:4" ht="9.75" customHeight="1">
      <c r="A11" s="6"/>
      <c r="B11" s="6"/>
      <c r="C11" s="1"/>
      <c r="D11" s="1"/>
    </row>
    <row r="12" spans="1:230" s="5" customFormat="1" ht="23.25" customHeight="1">
      <c r="A12" s="7" t="s">
        <v>22</v>
      </c>
      <c r="B12" s="8"/>
      <c r="C12" s="52"/>
      <c r="D12" s="61">
        <f>SUM('Arboristika dle NOO'!J164:L164)</f>
        <v>0</v>
      </c>
      <c r="E12" s="53"/>
      <c r="F12" s="53"/>
      <c r="G12" s="65"/>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row>
    <row r="13" spans="1:230" s="5" customFormat="1" ht="24" customHeight="1">
      <c r="A13" s="12" t="s">
        <v>16</v>
      </c>
      <c r="B13" s="9"/>
      <c r="C13" s="54"/>
      <c r="D13" s="62">
        <f>SUM('SU dle NOO'!F28)</f>
        <v>0</v>
      </c>
      <c r="E13" s="13"/>
      <c r="F13" s="13"/>
      <c r="G13" s="13"/>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row>
    <row r="14" spans="1:230" s="19" customFormat="1" ht="22.5" customHeight="1">
      <c r="A14" s="12" t="s">
        <v>178</v>
      </c>
      <c r="B14" s="12"/>
      <c r="C14" s="22"/>
      <c r="D14" s="62">
        <f>SUM('SU dle NOO'!F37,'SU dle NOO'!F43,'SU dle NOO'!F49)</f>
        <v>0</v>
      </c>
      <c r="E14" s="56"/>
      <c r="F14" s="56"/>
      <c r="G14" s="55"/>
      <c r="H14" s="56"/>
      <c r="I14" s="56"/>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row>
    <row r="15" spans="1:230" s="5" customFormat="1" ht="10.5" customHeight="1">
      <c r="A15" s="12"/>
      <c r="B15" s="9"/>
      <c r="C15" s="54"/>
      <c r="D15" s="62"/>
      <c r="E15" s="13"/>
      <c r="F15" s="13"/>
      <c r="G15" s="13"/>
      <c r="H15" s="13"/>
      <c r="I15" s="13"/>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row>
    <row r="16" spans="1:230" s="5" customFormat="1" ht="16.5">
      <c r="A16" s="14" t="s">
        <v>17</v>
      </c>
      <c r="B16" s="15"/>
      <c r="C16" s="15"/>
      <c r="D16" s="66">
        <f>SUM(D12:D15)</f>
        <v>0</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row>
    <row r="17" spans="1:230" s="5" customFormat="1" ht="16.5">
      <c r="A17" s="343" t="s">
        <v>18</v>
      </c>
      <c r="B17" s="344"/>
      <c r="C17" s="57"/>
      <c r="D17" s="67">
        <f>PRODUCT(D16,0.21)</f>
        <v>0</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row>
    <row r="18" spans="1:230" s="5" customFormat="1" ht="16.5">
      <c r="A18" s="345" t="s">
        <v>19</v>
      </c>
      <c r="B18" s="346"/>
      <c r="C18" s="58"/>
      <c r="D18" s="68">
        <f>SUM(D16:D17)</f>
        <v>0</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row>
    <row r="19" ht="36" customHeight="1"/>
    <row r="20" spans="1:230" s="5" customFormat="1" ht="16.5">
      <c r="A20" s="45" t="s">
        <v>40</v>
      </c>
      <c r="B20" s="46"/>
      <c r="C20" s="47"/>
      <c r="D20" s="47"/>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row>
    <row r="21" spans="1:230" s="5" customFormat="1" ht="16.5">
      <c r="A21" s="46"/>
      <c r="B21" s="46"/>
      <c r="C21" s="47"/>
      <c r="D21" s="47"/>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row>
    <row r="22" spans="1:230" s="5" customFormat="1" ht="16.5">
      <c r="A22" s="46" t="s">
        <v>106</v>
      </c>
      <c r="B22" s="46"/>
      <c r="C22" s="47"/>
      <c r="D22" s="59">
        <f>SUM('SU dle NOO'!E215:F215)</f>
        <v>0</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row>
    <row r="23" spans="1:230" s="5" customFormat="1" ht="16.5">
      <c r="A23" s="46"/>
      <c r="B23" s="46"/>
      <c r="C23" s="47"/>
      <c r="D23" s="47"/>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row>
    <row r="24" spans="1:230" s="5" customFormat="1" ht="16.5">
      <c r="A24" s="48" t="s">
        <v>41</v>
      </c>
      <c r="B24" s="49"/>
      <c r="C24" s="49"/>
      <c r="D24" s="69">
        <f>SUM(D22:D23)</f>
        <v>0</v>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row>
    <row r="25" spans="1:230" s="5" customFormat="1" ht="16.5">
      <c r="A25" s="347" t="s">
        <v>18</v>
      </c>
      <c r="B25" s="348"/>
      <c r="C25" s="50"/>
      <c r="D25" s="70">
        <f>PRODUCT(D24,0.21)</f>
        <v>0</v>
      </c>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row>
    <row r="26" spans="1:230" s="5" customFormat="1" ht="16.5">
      <c r="A26" s="349" t="s">
        <v>19</v>
      </c>
      <c r="B26" s="350"/>
      <c r="C26" s="51"/>
      <c r="D26" s="71">
        <f>SUM(D24:D25)</f>
        <v>0</v>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row>
    <row r="29" ht="16.5">
      <c r="D29" s="108"/>
    </row>
  </sheetData>
  <sheetProtection password="C65C" sheet="1" selectLockedCells="1"/>
  <mergeCells count="7">
    <mergeCell ref="A17:B17"/>
    <mergeCell ref="A18:B18"/>
    <mergeCell ref="A25:B25"/>
    <mergeCell ref="A26:B26"/>
    <mergeCell ref="A1:D1"/>
    <mergeCell ref="A4:F4"/>
    <mergeCell ref="A3:F3"/>
  </mergeCells>
  <printOptions/>
  <pageMargins left="0.7086614173228347" right="0.31496062992125984" top="0.5905511811023623" bottom="0.5905511811023623"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T21"/>
  <sheetViews>
    <sheetView zoomScale="120" zoomScaleNormal="120" zoomScalePageLayoutView="0" workbookViewId="0" topLeftCell="A7">
      <selection activeCell="B29" sqref="B29"/>
    </sheetView>
  </sheetViews>
  <sheetFormatPr defaultColWidth="9.140625" defaultRowHeight="15"/>
  <cols>
    <col min="1" max="1" width="4.00390625" style="42" customWidth="1"/>
    <col min="2" max="2" width="67.421875" style="42" customWidth="1"/>
    <col min="3" max="3" width="7.421875" style="42" customWidth="1"/>
    <col min="4" max="4" width="10.421875" style="42" customWidth="1"/>
    <col min="5" max="16384" width="9.140625" style="42" customWidth="1"/>
  </cols>
  <sheetData>
    <row r="1" spans="1:241" s="84" customFormat="1" ht="15.75" customHeight="1">
      <c r="A1" s="351" t="s">
        <v>111</v>
      </c>
      <c r="B1" s="351"/>
      <c r="C1" s="351"/>
      <c r="D1" s="351"/>
      <c r="E1" s="3"/>
      <c r="F1" s="3"/>
      <c r="G1" s="8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row>
    <row r="2" spans="1:241" s="84" customFormat="1" ht="20.25" customHeight="1">
      <c r="A2" s="85" t="s">
        <v>112</v>
      </c>
      <c r="B2" s="85"/>
      <c r="C2" s="85"/>
      <c r="D2" s="85"/>
      <c r="E2" s="85"/>
      <c r="F2" s="85"/>
      <c r="G2" s="86"/>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254" s="84" customFormat="1" ht="16.5">
      <c r="A3" s="353" t="s">
        <v>65</v>
      </c>
      <c r="B3" s="353"/>
      <c r="C3" s="353"/>
      <c r="D3" s="353"/>
      <c r="E3" s="353"/>
      <c r="F3" s="353"/>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4" s="32" customFormat="1" ht="16.5">
      <c r="A4" s="352"/>
      <c r="B4" s="352"/>
      <c r="C4" s="352"/>
      <c r="D4" s="352"/>
      <c r="E4" s="352"/>
      <c r="F4" s="352"/>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row>
    <row r="6" s="26" customFormat="1" ht="16.5">
      <c r="A6" s="26" t="s">
        <v>90</v>
      </c>
    </row>
    <row r="8" spans="1:5" s="77" customFormat="1" ht="15">
      <c r="A8" s="76" t="s">
        <v>3</v>
      </c>
      <c r="B8" s="76" t="s">
        <v>4</v>
      </c>
      <c r="C8" s="76" t="s">
        <v>5</v>
      </c>
      <c r="D8" s="76" t="s">
        <v>6</v>
      </c>
      <c r="E8" s="27"/>
    </row>
    <row r="9" spans="1:5" s="77" customFormat="1" ht="15">
      <c r="A9" s="76">
        <v>1</v>
      </c>
      <c r="B9" s="75" t="s">
        <v>91</v>
      </c>
      <c r="C9" s="78" t="s">
        <v>24</v>
      </c>
      <c r="D9" s="78">
        <v>1</v>
      </c>
      <c r="E9" s="27"/>
    </row>
    <row r="10" spans="1:5" s="77" customFormat="1" ht="15">
      <c r="A10" s="78">
        <v>2</v>
      </c>
      <c r="B10" s="79" t="s">
        <v>92</v>
      </c>
      <c r="C10" s="78" t="s">
        <v>24</v>
      </c>
      <c r="D10" s="78">
        <v>1</v>
      </c>
      <c r="E10" s="27"/>
    </row>
    <row r="11" spans="1:5" s="25" customFormat="1" ht="25.5">
      <c r="A11" s="76">
        <v>3</v>
      </c>
      <c r="B11" s="11" t="s">
        <v>93</v>
      </c>
      <c r="C11" s="10" t="s">
        <v>24</v>
      </c>
      <c r="D11" s="78">
        <v>1</v>
      </c>
      <c r="E11" s="21"/>
    </row>
    <row r="12" spans="1:5" s="24" customFormat="1" ht="25.5">
      <c r="A12" s="78">
        <v>4</v>
      </c>
      <c r="B12" s="80" t="s">
        <v>27</v>
      </c>
      <c r="C12" s="10" t="s">
        <v>24</v>
      </c>
      <c r="D12" s="78">
        <v>1</v>
      </c>
      <c r="E12" s="81"/>
    </row>
    <row r="13" spans="1:5" s="25" customFormat="1" ht="25.5">
      <c r="A13" s="76">
        <v>5</v>
      </c>
      <c r="B13" s="11" t="s">
        <v>28</v>
      </c>
      <c r="C13" s="10" t="s">
        <v>24</v>
      </c>
      <c r="D13" s="78">
        <v>1</v>
      </c>
      <c r="E13" s="21"/>
    </row>
    <row r="14" spans="1:5" s="25" customFormat="1" ht="12.75">
      <c r="A14" s="78">
        <v>6</v>
      </c>
      <c r="B14" s="11" t="s">
        <v>29</v>
      </c>
      <c r="C14" s="10" t="s">
        <v>24</v>
      </c>
      <c r="D14" s="78">
        <v>1</v>
      </c>
      <c r="E14" s="21"/>
    </row>
    <row r="15" spans="1:5" s="24" customFormat="1" ht="25.5">
      <c r="A15" s="76">
        <v>7</v>
      </c>
      <c r="B15" s="11" t="s">
        <v>30</v>
      </c>
      <c r="C15" s="10" t="s">
        <v>24</v>
      </c>
      <c r="D15" s="78">
        <v>1</v>
      </c>
      <c r="E15" s="81"/>
    </row>
    <row r="16" spans="1:5" s="25" customFormat="1" ht="12.75">
      <c r="A16" s="78">
        <v>8</v>
      </c>
      <c r="B16" s="11" t="s">
        <v>31</v>
      </c>
      <c r="C16" s="10" t="s">
        <v>24</v>
      </c>
      <c r="D16" s="78">
        <v>1</v>
      </c>
      <c r="E16" s="21"/>
    </row>
    <row r="17" spans="1:4" s="24" customFormat="1" ht="25.5">
      <c r="A17" s="76">
        <v>9</v>
      </c>
      <c r="B17" s="11" t="s">
        <v>32</v>
      </c>
      <c r="C17" s="10" t="s">
        <v>24</v>
      </c>
      <c r="D17" s="78">
        <v>1</v>
      </c>
    </row>
    <row r="18" spans="1:6" s="25" customFormat="1" ht="25.5">
      <c r="A18" s="78">
        <v>10</v>
      </c>
      <c r="B18" s="11" t="s">
        <v>33</v>
      </c>
      <c r="C18" s="10" t="s">
        <v>24</v>
      </c>
      <c r="D18" s="78">
        <v>1</v>
      </c>
      <c r="E18" s="21"/>
      <c r="F18" s="28"/>
    </row>
    <row r="19" spans="1:5" s="24" customFormat="1" ht="19.5" customHeight="1">
      <c r="A19" s="76">
        <v>11</v>
      </c>
      <c r="B19" s="11" t="s">
        <v>34</v>
      </c>
      <c r="C19" s="10" t="s">
        <v>24</v>
      </c>
      <c r="D19" s="78">
        <v>1</v>
      </c>
      <c r="E19" s="81"/>
    </row>
    <row r="20" spans="1:5" s="24" customFormat="1" ht="38.25">
      <c r="A20" s="78">
        <v>12</v>
      </c>
      <c r="B20" s="11" t="s">
        <v>353</v>
      </c>
      <c r="C20" s="10" t="s">
        <v>24</v>
      </c>
      <c r="D20" s="78">
        <v>1</v>
      </c>
      <c r="E20" s="81"/>
    </row>
    <row r="21" spans="1:5" s="24" customFormat="1" ht="38.25">
      <c r="A21" s="76">
        <v>13</v>
      </c>
      <c r="B21" s="11" t="s">
        <v>94</v>
      </c>
      <c r="C21" s="10" t="s">
        <v>24</v>
      </c>
      <c r="D21" s="78">
        <v>1</v>
      </c>
      <c r="E21" s="81"/>
    </row>
  </sheetData>
  <sheetProtection password="C65C" sheet="1" selectLockedCells="1"/>
  <mergeCells count="3">
    <mergeCell ref="A1:D1"/>
    <mergeCell ref="A4:F4"/>
    <mergeCell ref="A3:F3"/>
  </mergeCells>
  <printOptions/>
  <pageMargins left="0.7086614173228347" right="0.5118110236220472" top="0.7874015748031497" bottom="0.7874015748031497"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T169"/>
  <sheetViews>
    <sheetView zoomScale="85" zoomScaleNormal="85" workbookViewId="0" topLeftCell="A124">
      <selection activeCell="I158" sqref="I158"/>
    </sheetView>
  </sheetViews>
  <sheetFormatPr defaultColWidth="9.140625" defaultRowHeight="12.75" customHeight="1"/>
  <cols>
    <col min="1" max="1" width="8.421875" style="5" customWidth="1"/>
    <col min="2" max="2" width="19.140625" style="18" customWidth="1"/>
    <col min="3" max="3" width="5.57421875" style="5" customWidth="1"/>
    <col min="4" max="4" width="7.421875" style="5" customWidth="1"/>
    <col min="5" max="5" width="8.57421875" style="5" customWidth="1"/>
    <col min="6" max="6" width="10.8515625" style="5" customWidth="1"/>
    <col min="7" max="7" width="11.140625" style="104" customWidth="1"/>
    <col min="8" max="8" width="9.140625" style="5" customWidth="1"/>
    <col min="9" max="9" width="10.7109375" style="5" customWidth="1"/>
    <col min="10" max="10" width="12.28125" style="5" customWidth="1"/>
    <col min="11" max="11" width="10.7109375" style="5" customWidth="1"/>
    <col min="12" max="12" width="10.8515625" style="5" customWidth="1"/>
    <col min="13" max="13" width="11.7109375" style="5" customWidth="1"/>
    <col min="14" max="14" width="9.140625" style="5" customWidth="1"/>
    <col min="15" max="15" width="10.7109375" style="5" customWidth="1"/>
    <col min="16" max="16" width="9.140625" style="5" customWidth="1"/>
    <col min="17" max="17" width="12.421875" style="5" customWidth="1"/>
    <col min="18" max="18" width="11.7109375" style="5" customWidth="1"/>
    <col min="19" max="19" width="13.00390625" style="5" customWidth="1"/>
    <col min="20" max="20" width="11.28125" style="5" customWidth="1"/>
    <col min="21" max="21" width="11.7109375" style="5" customWidth="1"/>
    <col min="22" max="16384" width="9.140625" style="5" customWidth="1"/>
  </cols>
  <sheetData>
    <row r="1" spans="1:241" s="84" customFormat="1" ht="15.75" customHeight="1">
      <c r="A1" s="351" t="s">
        <v>111</v>
      </c>
      <c r="B1" s="351"/>
      <c r="C1" s="351"/>
      <c r="D1" s="351"/>
      <c r="E1" s="3"/>
      <c r="F1" s="3"/>
      <c r="G1" s="100"/>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row>
    <row r="2" spans="1:241" s="84" customFormat="1" ht="20.25" customHeight="1">
      <c r="A2" s="85" t="s">
        <v>112</v>
      </c>
      <c r="B2" s="85"/>
      <c r="C2" s="85"/>
      <c r="D2" s="85"/>
      <c r="E2" s="85"/>
      <c r="F2" s="85"/>
      <c r="G2" s="100"/>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254" s="84" customFormat="1" ht="16.5">
      <c r="A3" s="353" t="s">
        <v>65</v>
      </c>
      <c r="B3" s="353"/>
      <c r="C3" s="353"/>
      <c r="D3" s="353"/>
      <c r="E3" s="353"/>
      <c r="F3" s="353"/>
      <c r="G3" s="101"/>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1" s="32" customFormat="1" ht="16.5">
      <c r="A4" s="352"/>
      <c r="B4" s="352"/>
      <c r="C4" s="352"/>
      <c r="D4" s="352"/>
      <c r="E4" s="352"/>
      <c r="F4" s="352"/>
      <c r="G4" s="102"/>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row>
    <row r="5" spans="1:238" s="32" customFormat="1" ht="12.75" customHeight="1">
      <c r="A5" s="41"/>
      <c r="B5" s="41"/>
      <c r="C5" s="41"/>
      <c r="D5" s="41"/>
      <c r="E5" s="41"/>
      <c r="F5" s="41"/>
      <c r="G5" s="103"/>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row>
    <row r="6" spans="1:223" s="33" customFormat="1" ht="12.75" customHeight="1">
      <c r="A6" s="2" t="s">
        <v>38</v>
      </c>
      <c r="B6" s="29"/>
      <c r="C6" s="4"/>
      <c r="D6" s="4"/>
      <c r="E6" s="4"/>
      <c r="F6" s="4"/>
      <c r="G6" s="10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row>
    <row r="7" ht="12.75" customHeight="1">
      <c r="A7" s="30"/>
    </row>
    <row r="8" ht="12.75" customHeight="1">
      <c r="A8" s="5" t="s">
        <v>0</v>
      </c>
    </row>
    <row r="9" spans="1:2" ht="12.75" customHeight="1">
      <c r="A9" s="31"/>
      <c r="B9" s="34"/>
    </row>
    <row r="10" spans="1:11" ht="12.75" customHeight="1">
      <c r="A10" s="364" t="s">
        <v>26</v>
      </c>
      <c r="B10" s="365"/>
      <c r="C10" s="114"/>
      <c r="D10" s="114"/>
      <c r="E10" s="114"/>
      <c r="F10" s="114"/>
      <c r="G10" s="366" t="s">
        <v>1</v>
      </c>
      <c r="H10" s="366"/>
      <c r="I10" s="367">
        <v>180</v>
      </c>
      <c r="J10" s="368"/>
      <c r="K10" s="106"/>
    </row>
    <row r="11" spans="1:11" ht="12.75" customHeight="1">
      <c r="A11" s="369" t="s">
        <v>23</v>
      </c>
      <c r="B11" s="370"/>
      <c r="C11" s="109"/>
      <c r="D11" s="109"/>
      <c r="E11" s="109"/>
      <c r="F11" s="109"/>
      <c r="G11" s="359" t="s">
        <v>1</v>
      </c>
      <c r="H11" s="359"/>
      <c r="I11" s="360">
        <v>49</v>
      </c>
      <c r="J11" s="361"/>
      <c r="K11" s="106"/>
    </row>
    <row r="12" spans="1:11" ht="12.75" customHeight="1">
      <c r="A12" s="110" t="s">
        <v>25</v>
      </c>
      <c r="B12" s="82"/>
      <c r="C12" s="82"/>
      <c r="D12" s="82"/>
      <c r="E12" s="82"/>
      <c r="F12" s="82"/>
      <c r="G12" s="354" t="s">
        <v>1</v>
      </c>
      <c r="H12" s="354"/>
      <c r="I12" s="355">
        <v>91</v>
      </c>
      <c r="J12" s="356"/>
      <c r="K12" s="106"/>
    </row>
    <row r="13" spans="1:11" ht="12.75">
      <c r="A13" s="357" t="s">
        <v>35</v>
      </c>
      <c r="B13" s="358"/>
      <c r="C13" s="35"/>
      <c r="D13" s="35"/>
      <c r="E13" s="35"/>
      <c r="F13" s="35"/>
      <c r="G13" s="354"/>
      <c r="H13" s="354"/>
      <c r="I13" s="355">
        <v>24</v>
      </c>
      <c r="J13" s="356"/>
      <c r="K13" s="115"/>
    </row>
    <row r="14" spans="1:11" ht="15" customHeight="1">
      <c r="A14" s="369" t="s">
        <v>216</v>
      </c>
      <c r="B14" s="370"/>
      <c r="C14" s="370"/>
      <c r="D14" s="370"/>
      <c r="E14" s="370"/>
      <c r="F14" s="370"/>
      <c r="G14" s="359" t="s">
        <v>1</v>
      </c>
      <c r="H14" s="359"/>
      <c r="I14" s="360">
        <v>38</v>
      </c>
      <c r="J14" s="361"/>
      <c r="K14" s="106"/>
    </row>
    <row r="15" spans="1:11" ht="12.75" customHeight="1">
      <c r="A15" s="375" t="s">
        <v>45</v>
      </c>
      <c r="B15" s="376"/>
      <c r="C15" s="116"/>
      <c r="D15" s="116"/>
      <c r="E15" s="116"/>
      <c r="F15" s="116"/>
      <c r="G15" s="362" t="s">
        <v>46</v>
      </c>
      <c r="H15" s="362"/>
      <c r="I15" s="373" t="s">
        <v>110</v>
      </c>
      <c r="J15" s="374"/>
      <c r="K15" s="105"/>
    </row>
    <row r="16" spans="1:7" s="19" customFormat="1" ht="12.75" customHeight="1">
      <c r="A16" s="23"/>
      <c r="B16" s="17"/>
      <c r="C16" s="378"/>
      <c r="D16" s="379"/>
      <c r="E16" s="377"/>
      <c r="F16" s="377"/>
      <c r="G16" s="107"/>
    </row>
    <row r="17" spans="1:6" s="113" customFormat="1" ht="19.5" customHeight="1">
      <c r="A17" s="363" t="s">
        <v>217</v>
      </c>
      <c r="B17" s="363"/>
      <c r="C17" s="363"/>
      <c r="D17" s="112"/>
      <c r="E17" s="111"/>
      <c r="F17" s="111"/>
    </row>
    <row r="18" spans="1:6" ht="12.75" customHeight="1">
      <c r="A18" s="20"/>
      <c r="B18" s="4"/>
      <c r="C18" s="4"/>
      <c r="D18" s="4"/>
      <c r="E18" s="4"/>
      <c r="F18" s="4"/>
    </row>
    <row r="19" spans="1:21" s="124" customFormat="1" ht="114" customHeight="1">
      <c r="A19" s="117" t="s">
        <v>218</v>
      </c>
      <c r="B19" s="118" t="s">
        <v>219</v>
      </c>
      <c r="C19" s="119" t="s">
        <v>220</v>
      </c>
      <c r="D19" s="120" t="s">
        <v>221</v>
      </c>
      <c r="E19" s="120" t="s">
        <v>222</v>
      </c>
      <c r="F19" s="121" t="s">
        <v>223</v>
      </c>
      <c r="G19" s="122" t="s">
        <v>224</v>
      </c>
      <c r="H19" s="122" t="s">
        <v>225</v>
      </c>
      <c r="I19" s="118" t="s">
        <v>226</v>
      </c>
      <c r="J19" s="118" t="s">
        <v>227</v>
      </c>
      <c r="K19" s="118" t="s">
        <v>228</v>
      </c>
      <c r="L19" s="118" t="s">
        <v>229</v>
      </c>
      <c r="M19" s="118" t="s">
        <v>230</v>
      </c>
      <c r="N19" s="118" t="s">
        <v>231</v>
      </c>
      <c r="O19" s="118" t="s">
        <v>232</v>
      </c>
      <c r="P19" s="118" t="s">
        <v>233</v>
      </c>
      <c r="Q19" s="123" t="s">
        <v>234</v>
      </c>
      <c r="R19" s="118" t="s">
        <v>235</v>
      </c>
      <c r="S19" s="118" t="s">
        <v>236</v>
      </c>
      <c r="T19" s="118" t="s">
        <v>237</v>
      </c>
      <c r="U19" s="123" t="s">
        <v>238</v>
      </c>
    </row>
    <row r="20" spans="1:21" s="130" customFormat="1" ht="12.75">
      <c r="A20" s="125">
        <v>1</v>
      </c>
      <c r="B20" s="126" t="s">
        <v>239</v>
      </c>
      <c r="C20" s="127">
        <v>53</v>
      </c>
      <c r="D20" s="128">
        <v>4</v>
      </c>
      <c r="E20" s="128">
        <v>15</v>
      </c>
      <c r="F20" s="127">
        <f>PRODUCT($D20,$E20)</f>
        <v>60</v>
      </c>
      <c r="G20" s="129" t="s">
        <v>240</v>
      </c>
      <c r="H20" s="125"/>
      <c r="I20" s="125" t="s">
        <v>241</v>
      </c>
      <c r="J20" s="175">
        <v>0</v>
      </c>
      <c r="K20" s="169"/>
      <c r="L20" s="169"/>
      <c r="M20" s="169"/>
      <c r="N20" s="169"/>
      <c r="O20" s="169">
        <f>(J20+K20+L20+M20+N20)*0.3</f>
        <v>0</v>
      </c>
      <c r="P20" s="169"/>
      <c r="Q20" s="170">
        <f aca="true" t="shared" si="0" ref="Q20:Q33">SUM(J20:P20)</f>
        <v>0</v>
      </c>
      <c r="R20" s="169"/>
      <c r="S20" s="169"/>
      <c r="T20" s="169"/>
      <c r="U20" s="170"/>
    </row>
    <row r="21" spans="1:21" s="130" customFormat="1" ht="30" customHeight="1">
      <c r="A21" s="125">
        <v>2</v>
      </c>
      <c r="B21" s="126" t="s">
        <v>242</v>
      </c>
      <c r="C21" s="127">
        <v>83</v>
      </c>
      <c r="D21" s="128">
        <v>7</v>
      </c>
      <c r="E21" s="128">
        <v>17</v>
      </c>
      <c r="F21" s="127">
        <f aca="true" t="shared" si="1" ref="F21:F84">PRODUCT($D21,$E21)</f>
        <v>119</v>
      </c>
      <c r="G21" s="129" t="s">
        <v>243</v>
      </c>
      <c r="H21" s="125"/>
      <c r="I21" s="125" t="s">
        <v>244</v>
      </c>
      <c r="J21" s="175">
        <v>0</v>
      </c>
      <c r="K21" s="175">
        <v>0</v>
      </c>
      <c r="L21" s="169"/>
      <c r="M21" s="169"/>
      <c r="N21" s="169"/>
      <c r="O21" s="169">
        <f aca="true" t="shared" si="2" ref="O21:O33">(J21+K21+L21+M21+N21)*0.3</f>
        <v>0</v>
      </c>
      <c r="P21" s="169"/>
      <c r="Q21" s="170">
        <f t="shared" si="0"/>
        <v>0</v>
      </c>
      <c r="R21" s="169"/>
      <c r="S21" s="169"/>
      <c r="T21" s="169"/>
      <c r="U21" s="170"/>
    </row>
    <row r="22" spans="1:21" s="130" customFormat="1" ht="12.75">
      <c r="A22" s="125">
        <v>3</v>
      </c>
      <c r="B22" s="126" t="s">
        <v>239</v>
      </c>
      <c r="C22" s="127">
        <v>46</v>
      </c>
      <c r="D22" s="128">
        <v>7</v>
      </c>
      <c r="E22" s="128">
        <v>10</v>
      </c>
      <c r="F22" s="127">
        <f t="shared" si="1"/>
        <v>70</v>
      </c>
      <c r="G22" s="129" t="s">
        <v>245</v>
      </c>
      <c r="H22" s="125"/>
      <c r="I22" s="125" t="s">
        <v>246</v>
      </c>
      <c r="J22" s="175">
        <v>0</v>
      </c>
      <c r="K22" s="169"/>
      <c r="L22" s="169"/>
      <c r="M22" s="169"/>
      <c r="N22" s="169"/>
      <c r="O22" s="169">
        <f t="shared" si="2"/>
        <v>0</v>
      </c>
      <c r="P22" s="169"/>
      <c r="Q22" s="170">
        <f t="shared" si="0"/>
        <v>0</v>
      </c>
      <c r="R22" s="169"/>
      <c r="S22" s="169"/>
      <c r="T22" s="169"/>
      <c r="U22" s="170"/>
    </row>
    <row r="23" spans="1:21" s="130" customFormat="1" ht="12.75">
      <c r="A23" s="125">
        <v>4</v>
      </c>
      <c r="B23" s="126" t="s">
        <v>247</v>
      </c>
      <c r="C23" s="127">
        <v>39</v>
      </c>
      <c r="D23" s="128">
        <v>6</v>
      </c>
      <c r="E23" s="128">
        <v>19</v>
      </c>
      <c r="F23" s="127">
        <f t="shared" si="1"/>
        <v>114</v>
      </c>
      <c r="G23" s="129" t="s">
        <v>245</v>
      </c>
      <c r="H23" s="125"/>
      <c r="I23" s="125" t="s">
        <v>248</v>
      </c>
      <c r="J23" s="175">
        <v>0</v>
      </c>
      <c r="K23" s="169"/>
      <c r="L23" s="169"/>
      <c r="M23" s="169"/>
      <c r="N23" s="169"/>
      <c r="O23" s="169">
        <f t="shared" si="2"/>
        <v>0</v>
      </c>
      <c r="P23" s="169"/>
      <c r="Q23" s="170">
        <f t="shared" si="0"/>
        <v>0</v>
      </c>
      <c r="R23" s="169"/>
      <c r="S23" s="169"/>
      <c r="T23" s="169"/>
      <c r="U23" s="170"/>
    </row>
    <row r="24" spans="1:21" s="130" customFormat="1" ht="38.25">
      <c r="A24" s="125">
        <v>5</v>
      </c>
      <c r="B24" s="126" t="s">
        <v>249</v>
      </c>
      <c r="C24" s="127">
        <v>125</v>
      </c>
      <c r="D24" s="128">
        <v>10</v>
      </c>
      <c r="E24" s="128">
        <v>21</v>
      </c>
      <c r="F24" s="127">
        <f t="shared" si="1"/>
        <v>210</v>
      </c>
      <c r="G24" s="129" t="s">
        <v>243</v>
      </c>
      <c r="H24" s="125" t="s">
        <v>250</v>
      </c>
      <c r="I24" s="125" t="s">
        <v>251</v>
      </c>
      <c r="J24" s="175">
        <v>0</v>
      </c>
      <c r="K24" s="175">
        <v>0</v>
      </c>
      <c r="L24" s="169"/>
      <c r="M24" s="169"/>
      <c r="N24" s="169"/>
      <c r="O24" s="169">
        <f t="shared" si="2"/>
        <v>0</v>
      </c>
      <c r="P24" s="169"/>
      <c r="Q24" s="170">
        <f t="shared" si="0"/>
        <v>0</v>
      </c>
      <c r="R24" s="175">
        <v>0</v>
      </c>
      <c r="S24" s="169"/>
      <c r="T24" s="169"/>
      <c r="U24" s="170"/>
    </row>
    <row r="25" spans="1:21" s="130" customFormat="1" ht="25.5">
      <c r="A25" s="125">
        <v>6</v>
      </c>
      <c r="B25" s="126" t="s">
        <v>249</v>
      </c>
      <c r="C25" s="127">
        <v>77</v>
      </c>
      <c r="D25" s="128">
        <v>10</v>
      </c>
      <c r="E25" s="128">
        <v>22</v>
      </c>
      <c r="F25" s="127">
        <f t="shared" si="1"/>
        <v>220</v>
      </c>
      <c r="G25" s="129" t="s">
        <v>243</v>
      </c>
      <c r="H25" s="125"/>
      <c r="I25" s="125" t="s">
        <v>252</v>
      </c>
      <c r="J25" s="175">
        <v>0</v>
      </c>
      <c r="K25" s="175">
        <v>0</v>
      </c>
      <c r="L25" s="169"/>
      <c r="M25" s="169"/>
      <c r="N25" s="169"/>
      <c r="O25" s="169">
        <f t="shared" si="2"/>
        <v>0</v>
      </c>
      <c r="P25" s="169"/>
      <c r="Q25" s="170">
        <f t="shared" si="0"/>
        <v>0</v>
      </c>
      <c r="R25" s="169"/>
      <c r="S25" s="169"/>
      <c r="T25" s="169"/>
      <c r="U25" s="170"/>
    </row>
    <row r="26" spans="1:21" s="130" customFormat="1" ht="38.25">
      <c r="A26" s="125">
        <v>7</v>
      </c>
      <c r="B26" s="126" t="s">
        <v>239</v>
      </c>
      <c r="C26" s="127">
        <v>123</v>
      </c>
      <c r="D26" s="128">
        <v>10</v>
      </c>
      <c r="E26" s="128">
        <v>25</v>
      </c>
      <c r="F26" s="127">
        <f t="shared" si="1"/>
        <v>250</v>
      </c>
      <c r="G26" s="129" t="s">
        <v>253</v>
      </c>
      <c r="H26" s="125" t="s">
        <v>254</v>
      </c>
      <c r="I26" s="125" t="s">
        <v>255</v>
      </c>
      <c r="J26" s="175">
        <v>0</v>
      </c>
      <c r="K26" s="169"/>
      <c r="L26" s="169"/>
      <c r="M26" s="169"/>
      <c r="N26" s="169"/>
      <c r="O26" s="169">
        <f t="shared" si="2"/>
        <v>0</v>
      </c>
      <c r="P26" s="169"/>
      <c r="Q26" s="170">
        <f t="shared" si="0"/>
        <v>0</v>
      </c>
      <c r="R26" s="175">
        <v>0</v>
      </c>
      <c r="S26" s="169"/>
      <c r="T26" s="169"/>
      <c r="U26" s="170"/>
    </row>
    <row r="27" spans="1:21" s="130" customFormat="1" ht="12.75">
      <c r="A27" s="125">
        <v>8</v>
      </c>
      <c r="B27" s="126" t="s">
        <v>256</v>
      </c>
      <c r="C27" s="127">
        <v>53</v>
      </c>
      <c r="D27" s="128">
        <v>6</v>
      </c>
      <c r="E27" s="128">
        <v>15</v>
      </c>
      <c r="F27" s="127">
        <f t="shared" si="1"/>
        <v>90</v>
      </c>
      <c r="G27" s="129" t="s">
        <v>253</v>
      </c>
      <c r="H27" s="125"/>
      <c r="I27" s="125" t="s">
        <v>241</v>
      </c>
      <c r="J27" s="175">
        <v>0</v>
      </c>
      <c r="K27" s="169"/>
      <c r="L27" s="169"/>
      <c r="M27" s="169"/>
      <c r="N27" s="169"/>
      <c r="O27" s="169">
        <f t="shared" si="2"/>
        <v>0</v>
      </c>
      <c r="P27" s="169"/>
      <c r="Q27" s="170">
        <f t="shared" si="0"/>
        <v>0</v>
      </c>
      <c r="R27" s="169"/>
      <c r="S27" s="169"/>
      <c r="T27" s="169"/>
      <c r="U27" s="170"/>
    </row>
    <row r="28" spans="1:21" s="130" customFormat="1" ht="25.5">
      <c r="A28" s="125">
        <v>9</v>
      </c>
      <c r="B28" s="126" t="s">
        <v>257</v>
      </c>
      <c r="C28" s="127">
        <v>75</v>
      </c>
      <c r="D28" s="128">
        <v>9</v>
      </c>
      <c r="E28" s="128">
        <v>15</v>
      </c>
      <c r="F28" s="127">
        <f t="shared" si="1"/>
        <v>135</v>
      </c>
      <c r="G28" s="129" t="s">
        <v>243</v>
      </c>
      <c r="H28" s="125" t="s">
        <v>258</v>
      </c>
      <c r="I28" s="125" t="s">
        <v>259</v>
      </c>
      <c r="J28" s="175">
        <v>0</v>
      </c>
      <c r="K28" s="175">
        <v>0</v>
      </c>
      <c r="L28" s="169"/>
      <c r="M28" s="169"/>
      <c r="N28" s="169"/>
      <c r="O28" s="169">
        <f t="shared" si="2"/>
        <v>0</v>
      </c>
      <c r="P28" s="169"/>
      <c r="Q28" s="170">
        <f t="shared" si="0"/>
        <v>0</v>
      </c>
      <c r="R28" s="175">
        <v>0</v>
      </c>
      <c r="S28" s="169"/>
      <c r="T28" s="169"/>
      <c r="U28" s="170"/>
    </row>
    <row r="29" spans="1:21" s="130" customFormat="1" ht="38.25">
      <c r="A29" s="125">
        <v>10</v>
      </c>
      <c r="B29" s="126" t="s">
        <v>260</v>
      </c>
      <c r="C29" s="127">
        <v>145</v>
      </c>
      <c r="D29" s="128">
        <v>25</v>
      </c>
      <c r="E29" s="128">
        <v>27</v>
      </c>
      <c r="F29" s="127">
        <f t="shared" si="1"/>
        <v>675</v>
      </c>
      <c r="G29" s="129" t="s">
        <v>261</v>
      </c>
      <c r="H29" s="125" t="s">
        <v>262</v>
      </c>
      <c r="I29" s="125" t="s">
        <v>263</v>
      </c>
      <c r="J29" s="175">
        <v>0</v>
      </c>
      <c r="K29" s="175">
        <v>0</v>
      </c>
      <c r="L29" s="175">
        <v>0</v>
      </c>
      <c r="M29" s="169"/>
      <c r="N29" s="169"/>
      <c r="O29" s="169">
        <f t="shared" si="2"/>
        <v>0</v>
      </c>
      <c r="P29" s="169"/>
      <c r="Q29" s="170">
        <f t="shared" si="0"/>
        <v>0</v>
      </c>
      <c r="R29" s="175">
        <v>0</v>
      </c>
      <c r="S29" s="169"/>
      <c r="T29" s="169"/>
      <c r="U29" s="170"/>
    </row>
    <row r="30" spans="1:21" s="130" customFormat="1" ht="12.75">
      <c r="A30" s="125">
        <v>11</v>
      </c>
      <c r="B30" s="126" t="s">
        <v>247</v>
      </c>
      <c r="C30" s="127">
        <v>38</v>
      </c>
      <c r="D30" s="128">
        <v>5</v>
      </c>
      <c r="E30" s="128">
        <v>11</v>
      </c>
      <c r="F30" s="127">
        <f t="shared" si="1"/>
        <v>55</v>
      </c>
      <c r="G30" s="129" t="s">
        <v>245</v>
      </c>
      <c r="H30" s="125"/>
      <c r="I30" s="125" t="s">
        <v>246</v>
      </c>
      <c r="J30" s="175">
        <v>0</v>
      </c>
      <c r="K30" s="169"/>
      <c r="L30" s="169"/>
      <c r="M30" s="169"/>
      <c r="N30" s="169"/>
      <c r="O30" s="169">
        <f t="shared" si="2"/>
        <v>0</v>
      </c>
      <c r="P30" s="169"/>
      <c r="Q30" s="170">
        <f t="shared" si="0"/>
        <v>0</v>
      </c>
      <c r="R30" s="169"/>
      <c r="S30" s="169"/>
      <c r="T30" s="169"/>
      <c r="U30" s="170"/>
    </row>
    <row r="31" spans="1:21" s="130" customFormat="1" ht="51">
      <c r="A31" s="125">
        <v>12</v>
      </c>
      <c r="B31" s="126" t="s">
        <v>264</v>
      </c>
      <c r="C31" s="127">
        <v>130</v>
      </c>
      <c r="D31" s="128">
        <v>17</v>
      </c>
      <c r="E31" s="128">
        <v>30</v>
      </c>
      <c r="F31" s="127">
        <f t="shared" si="1"/>
        <v>510</v>
      </c>
      <c r="G31" s="129" t="s">
        <v>265</v>
      </c>
      <c r="H31" s="125" t="s">
        <v>254</v>
      </c>
      <c r="I31" s="125" t="s">
        <v>266</v>
      </c>
      <c r="J31" s="175">
        <v>0</v>
      </c>
      <c r="K31" s="175">
        <v>0</v>
      </c>
      <c r="L31" s="169"/>
      <c r="M31" s="169"/>
      <c r="N31" s="169"/>
      <c r="O31" s="169">
        <f t="shared" si="2"/>
        <v>0</v>
      </c>
      <c r="P31" s="169"/>
      <c r="Q31" s="170">
        <f t="shared" si="0"/>
        <v>0</v>
      </c>
      <c r="R31" s="175">
        <v>0</v>
      </c>
      <c r="S31" s="169"/>
      <c r="T31" s="169"/>
      <c r="U31" s="170"/>
    </row>
    <row r="32" spans="1:21" s="130" customFormat="1" ht="25.5">
      <c r="A32" s="125">
        <v>13</v>
      </c>
      <c r="B32" s="126" t="s">
        <v>242</v>
      </c>
      <c r="C32" s="127">
        <v>85</v>
      </c>
      <c r="D32" s="128">
        <v>7</v>
      </c>
      <c r="E32" s="128">
        <v>15</v>
      </c>
      <c r="F32" s="127">
        <f t="shared" si="1"/>
        <v>105</v>
      </c>
      <c r="G32" s="129" t="s">
        <v>267</v>
      </c>
      <c r="H32" s="125"/>
      <c r="I32" s="125" t="s">
        <v>244</v>
      </c>
      <c r="J32" s="175">
        <v>0</v>
      </c>
      <c r="K32" s="175">
        <v>0</v>
      </c>
      <c r="L32" s="175">
        <v>0</v>
      </c>
      <c r="M32" s="175">
        <v>0</v>
      </c>
      <c r="N32" s="169"/>
      <c r="O32" s="169">
        <f t="shared" si="2"/>
        <v>0</v>
      </c>
      <c r="P32" s="169"/>
      <c r="Q32" s="170">
        <f t="shared" si="0"/>
        <v>0</v>
      </c>
      <c r="R32" s="169"/>
      <c r="S32" s="169"/>
      <c r="T32" s="169"/>
      <c r="U32" s="170"/>
    </row>
    <row r="33" spans="1:21" s="130" customFormat="1" ht="12.75">
      <c r="A33" s="125">
        <v>14</v>
      </c>
      <c r="B33" s="126" t="s">
        <v>268</v>
      </c>
      <c r="C33" s="127">
        <v>6</v>
      </c>
      <c r="D33" s="128">
        <v>1</v>
      </c>
      <c r="E33" s="128">
        <v>3</v>
      </c>
      <c r="F33" s="127">
        <f t="shared" si="1"/>
        <v>3</v>
      </c>
      <c r="G33" s="129" t="s">
        <v>240</v>
      </c>
      <c r="H33" s="125"/>
      <c r="I33" s="125" t="s">
        <v>269</v>
      </c>
      <c r="J33" s="175">
        <v>0</v>
      </c>
      <c r="K33" s="169"/>
      <c r="L33" s="169"/>
      <c r="M33" s="169"/>
      <c r="N33" s="169"/>
      <c r="O33" s="169">
        <f t="shared" si="2"/>
        <v>0</v>
      </c>
      <c r="P33" s="169"/>
      <c r="Q33" s="170">
        <f t="shared" si="0"/>
        <v>0</v>
      </c>
      <c r="R33" s="169"/>
      <c r="S33" s="169"/>
      <c r="T33" s="169"/>
      <c r="U33" s="170"/>
    </row>
    <row r="34" spans="1:21" s="130" customFormat="1" ht="12.75">
      <c r="A34" s="131">
        <v>16</v>
      </c>
      <c r="B34" s="132" t="s">
        <v>239</v>
      </c>
      <c r="C34" s="133">
        <v>53</v>
      </c>
      <c r="D34" s="134">
        <v>5</v>
      </c>
      <c r="E34" s="134">
        <v>14</v>
      </c>
      <c r="F34" s="133">
        <f t="shared" si="1"/>
        <v>70</v>
      </c>
      <c r="G34" s="135" t="s">
        <v>270</v>
      </c>
      <c r="H34" s="131"/>
      <c r="I34" s="131" t="s">
        <v>271</v>
      </c>
      <c r="J34" s="171"/>
      <c r="K34" s="171"/>
      <c r="L34" s="171"/>
      <c r="M34" s="171"/>
      <c r="N34" s="171"/>
      <c r="O34" s="171"/>
      <c r="P34" s="171"/>
      <c r="Q34" s="172"/>
      <c r="R34" s="171"/>
      <c r="S34" s="175">
        <v>0</v>
      </c>
      <c r="T34" s="171">
        <f>S34*0.45</f>
        <v>0</v>
      </c>
      <c r="U34" s="172">
        <f>SUM(S34:T34)</f>
        <v>0</v>
      </c>
    </row>
    <row r="35" spans="1:21" s="130" customFormat="1" ht="25.5">
      <c r="A35" s="125">
        <v>17</v>
      </c>
      <c r="B35" s="126" t="s">
        <v>264</v>
      </c>
      <c r="C35" s="136" t="s">
        <v>272</v>
      </c>
      <c r="D35" s="128">
        <v>10</v>
      </c>
      <c r="E35" s="128">
        <v>16</v>
      </c>
      <c r="F35" s="127">
        <f t="shared" si="1"/>
        <v>160</v>
      </c>
      <c r="G35" s="129" t="s">
        <v>261</v>
      </c>
      <c r="H35" s="125" t="s">
        <v>273</v>
      </c>
      <c r="I35" s="125" t="s">
        <v>274</v>
      </c>
      <c r="J35" s="175">
        <v>0</v>
      </c>
      <c r="K35" s="175">
        <v>0</v>
      </c>
      <c r="L35" s="175">
        <v>0</v>
      </c>
      <c r="M35" s="169"/>
      <c r="N35" s="169"/>
      <c r="O35" s="169">
        <f>(J35+K35+L35+M35+N35)*0.3</f>
        <v>0</v>
      </c>
      <c r="P35" s="169"/>
      <c r="Q35" s="170">
        <f>SUM(J35:P35)</f>
        <v>0</v>
      </c>
      <c r="R35" s="175">
        <v>0</v>
      </c>
      <c r="S35" s="169"/>
      <c r="T35" s="169"/>
      <c r="U35" s="170"/>
    </row>
    <row r="36" spans="1:21" s="130" customFormat="1" ht="13.5" customHeight="1">
      <c r="A36" s="125">
        <v>18</v>
      </c>
      <c r="B36" s="126" t="s">
        <v>247</v>
      </c>
      <c r="C36" s="127">
        <v>24</v>
      </c>
      <c r="D36" s="128">
        <v>4</v>
      </c>
      <c r="E36" s="128">
        <v>8</v>
      </c>
      <c r="F36" s="127">
        <f t="shared" si="1"/>
        <v>32</v>
      </c>
      <c r="G36" s="129" t="s">
        <v>245</v>
      </c>
      <c r="H36" s="125"/>
      <c r="I36" s="125" t="s">
        <v>275</v>
      </c>
      <c r="J36" s="175">
        <v>0</v>
      </c>
      <c r="K36" s="169"/>
      <c r="L36" s="169"/>
      <c r="M36" s="169"/>
      <c r="N36" s="169"/>
      <c r="O36" s="169">
        <f>(J36+K36+L36+M36+N36)*0.3</f>
        <v>0</v>
      </c>
      <c r="P36" s="169"/>
      <c r="Q36" s="170">
        <f>SUM(J36:P36)</f>
        <v>0</v>
      </c>
      <c r="R36" s="169"/>
      <c r="S36" s="169"/>
      <c r="T36" s="169"/>
      <c r="U36" s="170"/>
    </row>
    <row r="37" spans="1:21" s="130" customFormat="1" ht="12.75">
      <c r="A37" s="131">
        <v>19</v>
      </c>
      <c r="B37" s="132" t="s">
        <v>247</v>
      </c>
      <c r="C37" s="133">
        <v>20</v>
      </c>
      <c r="D37" s="134">
        <v>4</v>
      </c>
      <c r="E37" s="134">
        <v>10</v>
      </c>
      <c r="F37" s="133">
        <f t="shared" si="1"/>
        <v>40</v>
      </c>
      <c r="G37" s="135" t="s">
        <v>270</v>
      </c>
      <c r="H37" s="131"/>
      <c r="I37" s="131" t="s">
        <v>276</v>
      </c>
      <c r="J37" s="171"/>
      <c r="K37" s="171"/>
      <c r="L37" s="171"/>
      <c r="M37" s="171"/>
      <c r="N37" s="171"/>
      <c r="O37" s="171"/>
      <c r="P37" s="171"/>
      <c r="Q37" s="172"/>
      <c r="R37" s="171"/>
      <c r="S37" s="175">
        <v>0</v>
      </c>
      <c r="T37" s="171">
        <f>S37*0.45</f>
        <v>0</v>
      </c>
      <c r="U37" s="172">
        <f>SUM(S37:T37)</f>
        <v>0</v>
      </c>
    </row>
    <row r="38" spans="1:21" s="130" customFormat="1" ht="25.5">
      <c r="A38" s="125">
        <v>20</v>
      </c>
      <c r="B38" s="126" t="s">
        <v>239</v>
      </c>
      <c r="C38" s="127">
        <v>36</v>
      </c>
      <c r="D38" s="128">
        <v>4</v>
      </c>
      <c r="E38" s="128">
        <v>11</v>
      </c>
      <c r="F38" s="127">
        <f t="shared" si="1"/>
        <v>44</v>
      </c>
      <c r="G38" s="129" t="s">
        <v>277</v>
      </c>
      <c r="H38" s="125"/>
      <c r="I38" s="125" t="s">
        <v>278</v>
      </c>
      <c r="J38" s="175">
        <v>0</v>
      </c>
      <c r="K38" s="175">
        <v>0</v>
      </c>
      <c r="L38" s="169"/>
      <c r="M38" s="169"/>
      <c r="N38" s="169"/>
      <c r="O38" s="169">
        <f>(J38+K38+L38+M38+N38)*0.3</f>
        <v>0</v>
      </c>
      <c r="P38" s="169"/>
      <c r="Q38" s="170">
        <f>SUM(J38:P38)</f>
        <v>0</v>
      </c>
      <c r="R38" s="169"/>
      <c r="S38" s="169"/>
      <c r="T38" s="169"/>
      <c r="U38" s="170"/>
    </row>
    <row r="39" spans="1:21" s="130" customFormat="1" ht="12.75">
      <c r="A39" s="131">
        <v>22</v>
      </c>
      <c r="B39" s="132" t="s">
        <v>247</v>
      </c>
      <c r="C39" s="133">
        <v>11</v>
      </c>
      <c r="D39" s="134">
        <v>1</v>
      </c>
      <c r="E39" s="134">
        <v>4</v>
      </c>
      <c r="F39" s="133">
        <f t="shared" si="1"/>
        <v>4</v>
      </c>
      <c r="G39" s="135" t="s">
        <v>270</v>
      </c>
      <c r="H39" s="131"/>
      <c r="I39" s="131" t="s">
        <v>276</v>
      </c>
      <c r="J39" s="171"/>
      <c r="K39" s="171"/>
      <c r="L39" s="171"/>
      <c r="M39" s="171"/>
      <c r="N39" s="171"/>
      <c r="O39" s="171"/>
      <c r="P39" s="171"/>
      <c r="Q39" s="172"/>
      <c r="R39" s="171"/>
      <c r="S39" s="175">
        <v>0</v>
      </c>
      <c r="T39" s="171">
        <f>S39*0.45</f>
        <v>0</v>
      </c>
      <c r="U39" s="172">
        <f>SUM(S39:T39)</f>
        <v>0</v>
      </c>
    </row>
    <row r="40" spans="1:21" s="130" customFormat="1" ht="12.75">
      <c r="A40" s="131">
        <v>23</v>
      </c>
      <c r="B40" s="132" t="s">
        <v>247</v>
      </c>
      <c r="C40" s="133">
        <v>32</v>
      </c>
      <c r="D40" s="134">
        <v>4</v>
      </c>
      <c r="E40" s="134">
        <v>11</v>
      </c>
      <c r="F40" s="133">
        <f t="shared" si="1"/>
        <v>44</v>
      </c>
      <c r="G40" s="135" t="s">
        <v>270</v>
      </c>
      <c r="H40" s="131"/>
      <c r="I40" s="131" t="s">
        <v>279</v>
      </c>
      <c r="J40" s="171"/>
      <c r="K40" s="171"/>
      <c r="L40" s="171"/>
      <c r="M40" s="171"/>
      <c r="N40" s="171"/>
      <c r="O40" s="171"/>
      <c r="P40" s="171"/>
      <c r="Q40" s="172"/>
      <c r="R40" s="171"/>
      <c r="S40" s="175">
        <v>0</v>
      </c>
      <c r="T40" s="171">
        <f>S40*0.45</f>
        <v>0</v>
      </c>
      <c r="U40" s="172">
        <f>SUM(S40:T40)</f>
        <v>0</v>
      </c>
    </row>
    <row r="41" spans="1:21" s="130" customFormat="1" ht="25.5">
      <c r="A41" s="125">
        <v>24</v>
      </c>
      <c r="B41" s="126" t="s">
        <v>264</v>
      </c>
      <c r="C41" s="127">
        <v>26</v>
      </c>
      <c r="D41" s="128">
        <v>6</v>
      </c>
      <c r="E41" s="128">
        <v>13</v>
      </c>
      <c r="F41" s="127">
        <f t="shared" si="1"/>
        <v>78</v>
      </c>
      <c r="G41" s="129" t="s">
        <v>243</v>
      </c>
      <c r="H41" s="125"/>
      <c r="I41" s="125" t="s">
        <v>280</v>
      </c>
      <c r="J41" s="175">
        <v>0</v>
      </c>
      <c r="K41" s="175">
        <v>0</v>
      </c>
      <c r="L41" s="169"/>
      <c r="M41" s="169"/>
      <c r="N41" s="169"/>
      <c r="O41" s="169">
        <f>(J41+K41+L41+M41+N41)*0.3</f>
        <v>0</v>
      </c>
      <c r="P41" s="169"/>
      <c r="Q41" s="170">
        <f>SUM(J41:P41)</f>
        <v>0</v>
      </c>
      <c r="R41" s="169"/>
      <c r="S41" s="169"/>
      <c r="T41" s="169"/>
      <c r="U41" s="170"/>
    </row>
    <row r="42" spans="1:21" s="130" customFormat="1" ht="12.75">
      <c r="A42" s="131">
        <v>25</v>
      </c>
      <c r="B42" s="132" t="s">
        <v>247</v>
      </c>
      <c r="C42" s="133">
        <v>13</v>
      </c>
      <c r="D42" s="134">
        <v>2</v>
      </c>
      <c r="E42" s="134">
        <v>6</v>
      </c>
      <c r="F42" s="133">
        <f t="shared" si="1"/>
        <v>12</v>
      </c>
      <c r="G42" s="135" t="s">
        <v>270</v>
      </c>
      <c r="H42" s="131"/>
      <c r="I42" s="131" t="s">
        <v>276</v>
      </c>
      <c r="J42" s="171"/>
      <c r="K42" s="171"/>
      <c r="L42" s="171"/>
      <c r="M42" s="171"/>
      <c r="N42" s="171"/>
      <c r="O42" s="171"/>
      <c r="P42" s="171"/>
      <c r="Q42" s="172"/>
      <c r="R42" s="171"/>
      <c r="S42" s="175">
        <v>0</v>
      </c>
      <c r="T42" s="171">
        <f>S42*0.45</f>
        <v>0</v>
      </c>
      <c r="U42" s="172">
        <f>SUM(S42:T42)</f>
        <v>0</v>
      </c>
    </row>
    <row r="43" spans="1:21" s="130" customFormat="1" ht="12.75">
      <c r="A43" s="125">
        <v>26</v>
      </c>
      <c r="B43" s="126" t="s">
        <v>247</v>
      </c>
      <c r="C43" s="127">
        <v>26</v>
      </c>
      <c r="D43" s="128">
        <v>3</v>
      </c>
      <c r="E43" s="128">
        <v>12</v>
      </c>
      <c r="F43" s="127">
        <f t="shared" si="1"/>
        <v>36</v>
      </c>
      <c r="G43" s="129" t="s">
        <v>240</v>
      </c>
      <c r="H43" s="125"/>
      <c r="I43" s="125" t="s">
        <v>269</v>
      </c>
      <c r="J43" s="175">
        <v>0</v>
      </c>
      <c r="K43" s="169"/>
      <c r="L43" s="169"/>
      <c r="M43" s="169"/>
      <c r="N43" s="169"/>
      <c r="O43" s="169">
        <f>(J43+K43+L43+M43+N43)*0.3</f>
        <v>0</v>
      </c>
      <c r="P43" s="169"/>
      <c r="Q43" s="170">
        <f>SUM(J43:P43)</f>
        <v>0</v>
      </c>
      <c r="R43" s="169"/>
      <c r="S43" s="169"/>
      <c r="T43" s="169"/>
      <c r="U43" s="170"/>
    </row>
    <row r="44" spans="1:21" s="130" customFormat="1" ht="25.5">
      <c r="A44" s="125">
        <v>28</v>
      </c>
      <c r="B44" s="126" t="s">
        <v>281</v>
      </c>
      <c r="C44" s="127">
        <v>59</v>
      </c>
      <c r="D44" s="128">
        <v>6</v>
      </c>
      <c r="E44" s="128">
        <v>14</v>
      </c>
      <c r="F44" s="127">
        <f t="shared" si="1"/>
        <v>84</v>
      </c>
      <c r="G44" s="129" t="s">
        <v>282</v>
      </c>
      <c r="H44" s="125"/>
      <c r="I44" s="125" t="s">
        <v>241</v>
      </c>
      <c r="J44" s="175">
        <v>0</v>
      </c>
      <c r="K44" s="169"/>
      <c r="L44" s="169"/>
      <c r="M44" s="169"/>
      <c r="N44" s="169"/>
      <c r="O44" s="169">
        <f>(J44+K44+L44+M44+N44)*0.3</f>
        <v>0</v>
      </c>
      <c r="P44" s="169">
        <v>0.45</v>
      </c>
      <c r="Q44" s="170">
        <f>(J44*1.45)+N44</f>
        <v>0</v>
      </c>
      <c r="R44" s="169"/>
      <c r="S44" s="169"/>
      <c r="T44" s="169"/>
      <c r="U44" s="170"/>
    </row>
    <row r="45" spans="1:21" s="130" customFormat="1" ht="25.5">
      <c r="A45" s="125">
        <v>29</v>
      </c>
      <c r="B45" s="126" t="s">
        <v>281</v>
      </c>
      <c r="C45" s="127">
        <v>23</v>
      </c>
      <c r="D45" s="128">
        <v>2</v>
      </c>
      <c r="E45" s="128">
        <v>13</v>
      </c>
      <c r="F45" s="127">
        <f t="shared" si="1"/>
        <v>26</v>
      </c>
      <c r="G45" s="129" t="s">
        <v>240</v>
      </c>
      <c r="H45" s="125"/>
      <c r="I45" s="125" t="s">
        <v>269</v>
      </c>
      <c r="J45" s="175">
        <v>0</v>
      </c>
      <c r="K45" s="169"/>
      <c r="L45" s="169"/>
      <c r="M45" s="169"/>
      <c r="N45" s="169"/>
      <c r="O45" s="169">
        <f>(J45+K45+L45+M45+N45)*0.3</f>
        <v>0</v>
      </c>
      <c r="P45" s="169"/>
      <c r="Q45" s="170">
        <f>SUM(J45:P45)</f>
        <v>0</v>
      </c>
      <c r="R45" s="169"/>
      <c r="S45" s="169"/>
      <c r="T45" s="169"/>
      <c r="U45" s="170"/>
    </row>
    <row r="46" spans="1:21" s="130" customFormat="1" ht="25.5">
      <c r="A46" s="125">
        <v>30</v>
      </c>
      <c r="B46" s="126" t="s">
        <v>281</v>
      </c>
      <c r="C46" s="127">
        <v>43</v>
      </c>
      <c r="D46" s="128">
        <v>5</v>
      </c>
      <c r="E46" s="128">
        <v>13</v>
      </c>
      <c r="F46" s="127">
        <f t="shared" si="1"/>
        <v>65</v>
      </c>
      <c r="G46" s="129" t="s">
        <v>243</v>
      </c>
      <c r="H46" s="125"/>
      <c r="I46" s="125" t="s">
        <v>280</v>
      </c>
      <c r="J46" s="175">
        <v>0</v>
      </c>
      <c r="K46" s="175">
        <v>0</v>
      </c>
      <c r="L46" s="169"/>
      <c r="M46" s="169"/>
      <c r="N46" s="169"/>
      <c r="O46" s="169">
        <f>(J46+K46+L46+M46+N46)*0.3</f>
        <v>0</v>
      </c>
      <c r="P46" s="169"/>
      <c r="Q46" s="170">
        <f>SUM(J46:P46)</f>
        <v>0</v>
      </c>
      <c r="R46" s="169"/>
      <c r="S46" s="169"/>
      <c r="T46" s="169"/>
      <c r="U46" s="170"/>
    </row>
    <row r="47" spans="1:21" s="130" customFormat="1" ht="12.75">
      <c r="A47" s="131">
        <v>31</v>
      </c>
      <c r="B47" s="132" t="s">
        <v>283</v>
      </c>
      <c r="C47" s="133">
        <v>13</v>
      </c>
      <c r="D47" s="134">
        <v>3</v>
      </c>
      <c r="E47" s="134">
        <v>4</v>
      </c>
      <c r="F47" s="133">
        <f t="shared" si="1"/>
        <v>12</v>
      </c>
      <c r="G47" s="135" t="s">
        <v>270</v>
      </c>
      <c r="H47" s="131"/>
      <c r="I47" s="131" t="s">
        <v>276</v>
      </c>
      <c r="J47" s="171"/>
      <c r="K47" s="171"/>
      <c r="L47" s="171"/>
      <c r="M47" s="171"/>
      <c r="N47" s="171"/>
      <c r="O47" s="171"/>
      <c r="P47" s="171"/>
      <c r="Q47" s="172"/>
      <c r="R47" s="171"/>
      <c r="S47" s="175">
        <v>0</v>
      </c>
      <c r="T47" s="171">
        <f>S47*0.45</f>
        <v>0</v>
      </c>
      <c r="U47" s="172">
        <f>SUM(S47:T47)</f>
        <v>0</v>
      </c>
    </row>
    <row r="48" spans="1:21" s="130" customFormat="1" ht="12.75">
      <c r="A48" s="131">
        <v>35</v>
      </c>
      <c r="B48" s="132" t="s">
        <v>239</v>
      </c>
      <c r="C48" s="133">
        <v>32</v>
      </c>
      <c r="D48" s="134">
        <v>2</v>
      </c>
      <c r="E48" s="134">
        <v>18</v>
      </c>
      <c r="F48" s="133">
        <f t="shared" si="1"/>
        <v>36</v>
      </c>
      <c r="G48" s="135" t="s">
        <v>270</v>
      </c>
      <c r="H48" s="131"/>
      <c r="I48" s="131" t="s">
        <v>279</v>
      </c>
      <c r="J48" s="171"/>
      <c r="K48" s="171"/>
      <c r="L48" s="171"/>
      <c r="M48" s="171"/>
      <c r="N48" s="171"/>
      <c r="O48" s="171"/>
      <c r="P48" s="171"/>
      <c r="Q48" s="172"/>
      <c r="R48" s="171"/>
      <c r="S48" s="175">
        <v>0</v>
      </c>
      <c r="T48" s="171">
        <f>S48*0.45</f>
        <v>0</v>
      </c>
      <c r="U48" s="172">
        <f>SUM(S48:T48)</f>
        <v>0</v>
      </c>
    </row>
    <row r="49" spans="1:21" s="130" customFormat="1" ht="12.75">
      <c r="A49" s="131">
        <v>36</v>
      </c>
      <c r="B49" s="132" t="s">
        <v>239</v>
      </c>
      <c r="C49" s="133">
        <v>21</v>
      </c>
      <c r="D49" s="134">
        <v>1</v>
      </c>
      <c r="E49" s="134">
        <v>15</v>
      </c>
      <c r="F49" s="133">
        <f t="shared" si="1"/>
        <v>15</v>
      </c>
      <c r="G49" s="135" t="s">
        <v>270</v>
      </c>
      <c r="H49" s="131"/>
      <c r="I49" s="131" t="s">
        <v>284</v>
      </c>
      <c r="J49" s="171"/>
      <c r="K49" s="171"/>
      <c r="L49" s="171"/>
      <c r="M49" s="171"/>
      <c r="N49" s="171"/>
      <c r="O49" s="171"/>
      <c r="P49" s="171"/>
      <c r="Q49" s="172"/>
      <c r="R49" s="171"/>
      <c r="S49" s="175">
        <v>0</v>
      </c>
      <c r="T49" s="171">
        <f>S49*0.45</f>
        <v>0</v>
      </c>
      <c r="U49" s="172">
        <f>SUM(S49:T49)</f>
        <v>0</v>
      </c>
    </row>
    <row r="50" spans="1:21" s="130" customFormat="1" ht="12.75">
      <c r="A50" s="125">
        <v>38</v>
      </c>
      <c r="B50" s="126" t="s">
        <v>247</v>
      </c>
      <c r="C50" s="127">
        <v>27</v>
      </c>
      <c r="D50" s="128">
        <v>5</v>
      </c>
      <c r="E50" s="128">
        <v>11</v>
      </c>
      <c r="F50" s="127">
        <f t="shared" si="1"/>
        <v>55</v>
      </c>
      <c r="G50" s="129" t="s">
        <v>240</v>
      </c>
      <c r="H50" s="125"/>
      <c r="I50" s="125" t="s">
        <v>241</v>
      </c>
      <c r="J50" s="175">
        <v>0</v>
      </c>
      <c r="K50" s="169"/>
      <c r="L50" s="169"/>
      <c r="M50" s="169"/>
      <c r="N50" s="169"/>
      <c r="O50" s="169">
        <f>(J50+K50+L50+M50+N50)*0.3</f>
        <v>0</v>
      </c>
      <c r="P50" s="169"/>
      <c r="Q50" s="170">
        <f>SUM(J50:P50)</f>
        <v>0</v>
      </c>
      <c r="R50" s="169"/>
      <c r="S50" s="169"/>
      <c r="T50" s="169"/>
      <c r="U50" s="170"/>
    </row>
    <row r="51" spans="1:21" s="130" customFormat="1" ht="12.75">
      <c r="A51" s="131">
        <v>40</v>
      </c>
      <c r="B51" s="132" t="s">
        <v>247</v>
      </c>
      <c r="C51" s="138">
        <v>28</v>
      </c>
      <c r="D51" s="134">
        <v>5</v>
      </c>
      <c r="E51" s="134">
        <v>11</v>
      </c>
      <c r="F51" s="133">
        <f t="shared" si="1"/>
        <v>55</v>
      </c>
      <c r="G51" s="135" t="s">
        <v>270</v>
      </c>
      <c r="H51" s="131"/>
      <c r="I51" s="131" t="s">
        <v>284</v>
      </c>
      <c r="J51" s="171"/>
      <c r="K51" s="171"/>
      <c r="L51" s="171"/>
      <c r="M51" s="171"/>
      <c r="N51" s="171"/>
      <c r="O51" s="171"/>
      <c r="P51" s="171"/>
      <c r="Q51" s="172"/>
      <c r="R51" s="171"/>
      <c r="S51" s="175">
        <v>0</v>
      </c>
      <c r="T51" s="171">
        <f>S51*0.45</f>
        <v>0</v>
      </c>
      <c r="U51" s="172">
        <f>SUM(S51:T51)</f>
        <v>0</v>
      </c>
    </row>
    <row r="52" spans="1:21" s="130" customFormat="1" ht="12.75">
      <c r="A52" s="131">
        <v>41</v>
      </c>
      <c r="B52" s="132" t="s">
        <v>247</v>
      </c>
      <c r="C52" s="133">
        <v>23</v>
      </c>
      <c r="D52" s="134">
        <v>4</v>
      </c>
      <c r="E52" s="134">
        <v>11</v>
      </c>
      <c r="F52" s="133">
        <f t="shared" si="1"/>
        <v>44</v>
      </c>
      <c r="G52" s="135" t="s">
        <v>270</v>
      </c>
      <c r="H52" s="131"/>
      <c r="I52" s="131" t="s">
        <v>284</v>
      </c>
      <c r="J52" s="171"/>
      <c r="K52" s="171"/>
      <c r="L52" s="171"/>
      <c r="M52" s="171"/>
      <c r="N52" s="171"/>
      <c r="O52" s="171"/>
      <c r="P52" s="171"/>
      <c r="Q52" s="172"/>
      <c r="R52" s="171"/>
      <c r="S52" s="175">
        <v>0</v>
      </c>
      <c r="T52" s="171">
        <f>S52*0.45</f>
        <v>0</v>
      </c>
      <c r="U52" s="172">
        <f>SUM(S52:T52)</f>
        <v>0</v>
      </c>
    </row>
    <row r="53" spans="1:21" s="130" customFormat="1" ht="25.5">
      <c r="A53" s="125">
        <v>42</v>
      </c>
      <c r="B53" s="126" t="s">
        <v>247</v>
      </c>
      <c r="C53" s="127">
        <v>55</v>
      </c>
      <c r="D53" s="128">
        <v>10</v>
      </c>
      <c r="E53" s="128">
        <v>24</v>
      </c>
      <c r="F53" s="127">
        <f t="shared" si="1"/>
        <v>240</v>
      </c>
      <c r="G53" s="129" t="s">
        <v>243</v>
      </c>
      <c r="H53" s="125"/>
      <c r="I53" s="125" t="s">
        <v>252</v>
      </c>
      <c r="J53" s="175">
        <v>0</v>
      </c>
      <c r="K53" s="175">
        <v>0</v>
      </c>
      <c r="L53" s="169"/>
      <c r="M53" s="169"/>
      <c r="N53" s="169"/>
      <c r="O53" s="169">
        <f>(J53+K53+L53+M53+N53)*0.3</f>
        <v>0</v>
      </c>
      <c r="P53" s="169"/>
      <c r="Q53" s="170">
        <f>SUM(J53:P53)</f>
        <v>0</v>
      </c>
      <c r="R53" s="169"/>
      <c r="S53" s="169"/>
      <c r="T53" s="169"/>
      <c r="U53" s="170"/>
    </row>
    <row r="54" spans="1:21" s="130" customFormat="1" ht="25.5">
      <c r="A54" s="125">
        <v>43</v>
      </c>
      <c r="B54" s="126" t="s">
        <v>242</v>
      </c>
      <c r="C54" s="127">
        <v>50</v>
      </c>
      <c r="D54" s="128">
        <v>9</v>
      </c>
      <c r="E54" s="128">
        <v>24</v>
      </c>
      <c r="F54" s="127">
        <f t="shared" si="1"/>
        <v>216</v>
      </c>
      <c r="G54" s="129" t="s">
        <v>243</v>
      </c>
      <c r="H54" s="125"/>
      <c r="I54" s="125" t="s">
        <v>252</v>
      </c>
      <c r="J54" s="175">
        <v>0</v>
      </c>
      <c r="K54" s="175">
        <v>0</v>
      </c>
      <c r="L54" s="169"/>
      <c r="M54" s="169"/>
      <c r="N54" s="169"/>
      <c r="O54" s="169">
        <f>(J54+K54+L54+M54+N54)*0.3</f>
        <v>0</v>
      </c>
      <c r="P54" s="169"/>
      <c r="Q54" s="170">
        <f>SUM(J54:P54)</f>
        <v>0</v>
      </c>
      <c r="R54" s="169"/>
      <c r="S54" s="169"/>
      <c r="T54" s="169"/>
      <c r="U54" s="170"/>
    </row>
    <row r="55" spans="1:21" s="130" customFormat="1" ht="12.75">
      <c r="A55" s="131">
        <v>44</v>
      </c>
      <c r="B55" s="132" t="s">
        <v>247</v>
      </c>
      <c r="C55" s="133">
        <v>35</v>
      </c>
      <c r="D55" s="134">
        <v>8</v>
      </c>
      <c r="E55" s="134">
        <v>16</v>
      </c>
      <c r="F55" s="133">
        <f t="shared" si="1"/>
        <v>128</v>
      </c>
      <c r="G55" s="135" t="s">
        <v>270</v>
      </c>
      <c r="H55" s="131"/>
      <c r="I55" s="131" t="s">
        <v>279</v>
      </c>
      <c r="J55" s="171"/>
      <c r="K55" s="171"/>
      <c r="L55" s="171"/>
      <c r="M55" s="171"/>
      <c r="N55" s="171"/>
      <c r="O55" s="171"/>
      <c r="P55" s="171"/>
      <c r="Q55" s="172"/>
      <c r="R55" s="171"/>
      <c r="S55" s="175">
        <v>0</v>
      </c>
      <c r="T55" s="171">
        <f>S55*0.45</f>
        <v>0</v>
      </c>
      <c r="U55" s="172">
        <f>SUM(S55:T55)</f>
        <v>0</v>
      </c>
    </row>
    <row r="56" spans="1:21" s="130" customFormat="1" ht="25.5">
      <c r="A56" s="125">
        <v>46</v>
      </c>
      <c r="B56" s="126" t="s">
        <v>283</v>
      </c>
      <c r="C56" s="127">
        <v>74</v>
      </c>
      <c r="D56" s="128">
        <v>9</v>
      </c>
      <c r="E56" s="128">
        <v>24</v>
      </c>
      <c r="F56" s="127">
        <f t="shared" si="1"/>
        <v>216</v>
      </c>
      <c r="G56" s="129" t="s">
        <v>261</v>
      </c>
      <c r="H56" s="125"/>
      <c r="I56" s="125" t="s">
        <v>252</v>
      </c>
      <c r="J56" s="175">
        <v>0</v>
      </c>
      <c r="K56" s="175">
        <v>0</v>
      </c>
      <c r="L56" s="175">
        <v>0</v>
      </c>
      <c r="M56" s="169"/>
      <c r="N56" s="169"/>
      <c r="O56" s="169">
        <f aca="true" t="shared" si="3" ref="O56:O62">(J56+K56+L56+M56+N56)*0.3</f>
        <v>0</v>
      </c>
      <c r="P56" s="169"/>
      <c r="Q56" s="170">
        <f aca="true" t="shared" si="4" ref="Q56:Q62">SUM(J56:P56)</f>
        <v>0</v>
      </c>
      <c r="R56" s="169"/>
      <c r="S56" s="169"/>
      <c r="T56" s="169"/>
      <c r="U56" s="170"/>
    </row>
    <row r="57" spans="1:21" s="130" customFormat="1" ht="38.25">
      <c r="A57" s="125">
        <v>47</v>
      </c>
      <c r="B57" s="126" t="s">
        <v>283</v>
      </c>
      <c r="C57" s="127">
        <v>100</v>
      </c>
      <c r="D57" s="128">
        <v>20</v>
      </c>
      <c r="E57" s="128">
        <v>23</v>
      </c>
      <c r="F57" s="127">
        <f t="shared" si="1"/>
        <v>460</v>
      </c>
      <c r="G57" s="129" t="s">
        <v>267</v>
      </c>
      <c r="H57" s="125" t="s">
        <v>285</v>
      </c>
      <c r="I57" s="125" t="s">
        <v>286</v>
      </c>
      <c r="J57" s="175">
        <v>0</v>
      </c>
      <c r="K57" s="175">
        <v>0</v>
      </c>
      <c r="L57" s="175">
        <v>0</v>
      </c>
      <c r="M57" s="175">
        <v>0</v>
      </c>
      <c r="N57" s="169"/>
      <c r="O57" s="169">
        <f t="shared" si="3"/>
        <v>0</v>
      </c>
      <c r="P57" s="169"/>
      <c r="Q57" s="170">
        <f t="shared" si="4"/>
        <v>0</v>
      </c>
      <c r="R57" s="175">
        <v>0</v>
      </c>
      <c r="S57" s="169"/>
      <c r="T57" s="169"/>
      <c r="U57" s="170"/>
    </row>
    <row r="58" spans="1:21" s="130" customFormat="1" ht="25.5">
      <c r="A58" s="125">
        <v>48</v>
      </c>
      <c r="B58" s="126" t="s">
        <v>283</v>
      </c>
      <c r="C58" s="127">
        <v>85</v>
      </c>
      <c r="D58" s="128">
        <v>20</v>
      </c>
      <c r="E58" s="128">
        <v>24</v>
      </c>
      <c r="F58" s="127">
        <f t="shared" si="1"/>
        <v>480</v>
      </c>
      <c r="G58" s="129" t="s">
        <v>265</v>
      </c>
      <c r="H58" s="125"/>
      <c r="I58" s="125" t="s">
        <v>287</v>
      </c>
      <c r="J58" s="175">
        <v>0</v>
      </c>
      <c r="K58" s="175">
        <v>0</v>
      </c>
      <c r="L58" s="169"/>
      <c r="M58" s="169"/>
      <c r="N58" s="169"/>
      <c r="O58" s="169">
        <f t="shared" si="3"/>
        <v>0</v>
      </c>
      <c r="P58" s="169"/>
      <c r="Q58" s="170">
        <f t="shared" si="4"/>
        <v>0</v>
      </c>
      <c r="R58" s="169"/>
      <c r="S58" s="169"/>
      <c r="T58" s="169"/>
      <c r="U58" s="170"/>
    </row>
    <row r="59" spans="1:21" s="130" customFormat="1" ht="25.5">
      <c r="A59" s="125">
        <v>50</v>
      </c>
      <c r="B59" s="126" t="s">
        <v>247</v>
      </c>
      <c r="C59" s="127">
        <v>30</v>
      </c>
      <c r="D59" s="128">
        <v>6</v>
      </c>
      <c r="E59" s="128">
        <v>12</v>
      </c>
      <c r="F59" s="127">
        <f t="shared" si="1"/>
        <v>72</v>
      </c>
      <c r="G59" s="129" t="s">
        <v>243</v>
      </c>
      <c r="H59" s="125"/>
      <c r="I59" s="125" t="s">
        <v>280</v>
      </c>
      <c r="J59" s="175">
        <v>0</v>
      </c>
      <c r="K59" s="175">
        <v>0</v>
      </c>
      <c r="L59" s="169"/>
      <c r="M59" s="169"/>
      <c r="N59" s="169"/>
      <c r="O59" s="169">
        <f t="shared" si="3"/>
        <v>0</v>
      </c>
      <c r="P59" s="169"/>
      <c r="Q59" s="170">
        <f t="shared" si="4"/>
        <v>0</v>
      </c>
      <c r="R59" s="169"/>
      <c r="S59" s="169"/>
      <c r="T59" s="169"/>
      <c r="U59" s="170"/>
    </row>
    <row r="60" spans="1:21" s="130" customFormat="1" ht="25.5">
      <c r="A60" s="125">
        <v>51</v>
      </c>
      <c r="B60" s="126" t="s">
        <v>288</v>
      </c>
      <c r="C60" s="127">
        <v>96</v>
      </c>
      <c r="D60" s="128">
        <v>16</v>
      </c>
      <c r="E60" s="128">
        <v>27</v>
      </c>
      <c r="F60" s="127">
        <f t="shared" si="1"/>
        <v>432</v>
      </c>
      <c r="G60" s="129" t="s">
        <v>265</v>
      </c>
      <c r="H60" s="125"/>
      <c r="I60" s="125" t="s">
        <v>287</v>
      </c>
      <c r="J60" s="175">
        <v>0</v>
      </c>
      <c r="K60" s="175">
        <v>0</v>
      </c>
      <c r="L60" s="169"/>
      <c r="M60" s="169"/>
      <c r="N60" s="169"/>
      <c r="O60" s="169">
        <f t="shared" si="3"/>
        <v>0</v>
      </c>
      <c r="P60" s="169"/>
      <c r="Q60" s="170">
        <f t="shared" si="4"/>
        <v>0</v>
      </c>
      <c r="R60" s="169"/>
      <c r="S60" s="169"/>
      <c r="T60" s="169"/>
      <c r="U60" s="170"/>
    </row>
    <row r="61" spans="1:21" s="130" customFormat="1" ht="25.5">
      <c r="A61" s="125">
        <v>52</v>
      </c>
      <c r="B61" s="126" t="s">
        <v>260</v>
      </c>
      <c r="C61" s="127">
        <v>42</v>
      </c>
      <c r="D61" s="128">
        <v>7</v>
      </c>
      <c r="E61" s="128">
        <v>16</v>
      </c>
      <c r="F61" s="127">
        <f t="shared" si="1"/>
        <v>112</v>
      </c>
      <c r="G61" s="129" t="s">
        <v>243</v>
      </c>
      <c r="H61" s="125"/>
      <c r="I61" s="125" t="s">
        <v>244</v>
      </c>
      <c r="J61" s="175">
        <v>0</v>
      </c>
      <c r="K61" s="175">
        <v>0</v>
      </c>
      <c r="L61" s="169"/>
      <c r="M61" s="169"/>
      <c r="N61" s="169"/>
      <c r="O61" s="169">
        <f t="shared" si="3"/>
        <v>0</v>
      </c>
      <c r="P61" s="169"/>
      <c r="Q61" s="170">
        <f t="shared" si="4"/>
        <v>0</v>
      </c>
      <c r="R61" s="169"/>
      <c r="S61" s="169"/>
      <c r="T61" s="169"/>
      <c r="U61" s="170"/>
    </row>
    <row r="62" spans="1:21" s="130" customFormat="1" ht="25.5">
      <c r="A62" s="125">
        <v>53</v>
      </c>
      <c r="B62" s="126" t="s">
        <v>260</v>
      </c>
      <c r="C62" s="127">
        <v>73</v>
      </c>
      <c r="D62" s="128">
        <v>11</v>
      </c>
      <c r="E62" s="128">
        <v>29</v>
      </c>
      <c r="F62" s="127">
        <f t="shared" si="1"/>
        <v>319</v>
      </c>
      <c r="G62" s="129" t="s">
        <v>240</v>
      </c>
      <c r="H62" s="125"/>
      <c r="I62" s="125" t="s">
        <v>289</v>
      </c>
      <c r="J62" s="175">
        <v>0</v>
      </c>
      <c r="K62" s="169"/>
      <c r="L62" s="169"/>
      <c r="M62" s="169"/>
      <c r="N62" s="169"/>
      <c r="O62" s="169">
        <f t="shared" si="3"/>
        <v>0</v>
      </c>
      <c r="P62" s="169"/>
      <c r="Q62" s="170">
        <f t="shared" si="4"/>
        <v>0</v>
      </c>
      <c r="R62" s="169"/>
      <c r="S62" s="169"/>
      <c r="T62" s="169"/>
      <c r="U62" s="170"/>
    </row>
    <row r="63" spans="1:21" s="130" customFormat="1" ht="25.5">
      <c r="A63" s="131">
        <v>54</v>
      </c>
      <c r="B63" s="132" t="s">
        <v>260</v>
      </c>
      <c r="C63" s="133">
        <v>68</v>
      </c>
      <c r="D63" s="134">
        <v>12</v>
      </c>
      <c r="E63" s="134">
        <v>30</v>
      </c>
      <c r="F63" s="133">
        <f t="shared" si="1"/>
        <v>360</v>
      </c>
      <c r="G63" s="135" t="s">
        <v>270</v>
      </c>
      <c r="H63" s="131"/>
      <c r="I63" s="131" t="s">
        <v>290</v>
      </c>
      <c r="J63" s="171"/>
      <c r="K63" s="171"/>
      <c r="L63" s="171"/>
      <c r="M63" s="171"/>
      <c r="N63" s="171"/>
      <c r="O63" s="171"/>
      <c r="P63" s="171"/>
      <c r="Q63" s="172"/>
      <c r="R63" s="171"/>
      <c r="S63" s="175">
        <v>0</v>
      </c>
      <c r="T63" s="171">
        <f>S63*0.45</f>
        <v>0</v>
      </c>
      <c r="U63" s="172">
        <f>SUM(S63:T63)</f>
        <v>0</v>
      </c>
    </row>
    <row r="64" spans="1:21" s="130" customFormat="1" ht="25.5">
      <c r="A64" s="125">
        <v>55</v>
      </c>
      <c r="B64" s="126" t="s">
        <v>260</v>
      </c>
      <c r="C64" s="127">
        <v>101</v>
      </c>
      <c r="D64" s="128">
        <v>22</v>
      </c>
      <c r="E64" s="128">
        <v>30</v>
      </c>
      <c r="F64" s="127">
        <f t="shared" si="1"/>
        <v>660</v>
      </c>
      <c r="G64" s="129" t="s">
        <v>240</v>
      </c>
      <c r="H64" s="125"/>
      <c r="I64" s="125" t="s">
        <v>291</v>
      </c>
      <c r="J64" s="175">
        <v>0</v>
      </c>
      <c r="K64" s="169"/>
      <c r="L64" s="169"/>
      <c r="M64" s="169"/>
      <c r="N64" s="169"/>
      <c r="O64" s="169">
        <f>(J64+K64+L64+M64+N64)*0.3</f>
        <v>0</v>
      </c>
      <c r="P64" s="169"/>
      <c r="Q64" s="170">
        <f>SUM(J64:P64)</f>
        <v>0</v>
      </c>
      <c r="R64" s="169"/>
      <c r="S64" s="169"/>
      <c r="T64" s="169"/>
      <c r="U64" s="170"/>
    </row>
    <row r="65" spans="1:21" s="130" customFormat="1" ht="25.5">
      <c r="A65" s="125">
        <v>56</v>
      </c>
      <c r="B65" s="126" t="s">
        <v>247</v>
      </c>
      <c r="C65" s="127">
        <v>85</v>
      </c>
      <c r="D65" s="128">
        <v>17</v>
      </c>
      <c r="E65" s="128">
        <v>28</v>
      </c>
      <c r="F65" s="127">
        <f t="shared" si="1"/>
        <v>476</v>
      </c>
      <c r="G65" s="129" t="s">
        <v>265</v>
      </c>
      <c r="H65" s="125"/>
      <c r="I65" s="125" t="s">
        <v>287</v>
      </c>
      <c r="J65" s="175">
        <v>0</v>
      </c>
      <c r="K65" s="175">
        <v>0</v>
      </c>
      <c r="L65" s="169"/>
      <c r="M65" s="169"/>
      <c r="N65" s="169"/>
      <c r="O65" s="169">
        <f>(J65+K65+L65+M65+N65)*0.3</f>
        <v>0</v>
      </c>
      <c r="P65" s="169"/>
      <c r="Q65" s="170">
        <f>SUM(J65:P65)</f>
        <v>0</v>
      </c>
      <c r="R65" s="169"/>
      <c r="S65" s="169"/>
      <c r="T65" s="169"/>
      <c r="U65" s="170"/>
    </row>
    <row r="66" spans="1:21" s="130" customFormat="1" ht="12.75">
      <c r="A66" s="131">
        <v>57</v>
      </c>
      <c r="B66" s="132" t="s">
        <v>239</v>
      </c>
      <c r="C66" s="133">
        <v>88</v>
      </c>
      <c r="D66" s="134">
        <v>10</v>
      </c>
      <c r="E66" s="134">
        <v>12</v>
      </c>
      <c r="F66" s="133">
        <f t="shared" si="1"/>
        <v>120</v>
      </c>
      <c r="G66" s="135" t="s">
        <v>270</v>
      </c>
      <c r="H66" s="131"/>
      <c r="I66" s="131" t="s">
        <v>292</v>
      </c>
      <c r="J66" s="171"/>
      <c r="K66" s="171"/>
      <c r="L66" s="171"/>
      <c r="M66" s="171"/>
      <c r="N66" s="171"/>
      <c r="O66" s="171"/>
      <c r="P66" s="171"/>
      <c r="Q66" s="172"/>
      <c r="R66" s="171"/>
      <c r="S66" s="175">
        <v>0</v>
      </c>
      <c r="T66" s="171">
        <f>S66*0.45</f>
        <v>0</v>
      </c>
      <c r="U66" s="172">
        <f>SUM(S66:T66)</f>
        <v>0</v>
      </c>
    </row>
    <row r="67" spans="1:21" s="130" customFormat="1" ht="12.75">
      <c r="A67" s="125">
        <v>58</v>
      </c>
      <c r="B67" s="126" t="s">
        <v>247</v>
      </c>
      <c r="C67" s="127">
        <v>57</v>
      </c>
      <c r="D67" s="128">
        <v>6</v>
      </c>
      <c r="E67" s="128">
        <v>20</v>
      </c>
      <c r="F67" s="127">
        <f t="shared" si="1"/>
        <v>120</v>
      </c>
      <c r="G67" s="129" t="s">
        <v>240</v>
      </c>
      <c r="H67" s="125"/>
      <c r="I67" s="125" t="s">
        <v>293</v>
      </c>
      <c r="J67" s="175">
        <v>0</v>
      </c>
      <c r="K67" s="169"/>
      <c r="L67" s="169"/>
      <c r="M67" s="169"/>
      <c r="N67" s="169"/>
      <c r="O67" s="169">
        <f>(J67+K67+L67+M67+N67)*0.3</f>
        <v>0</v>
      </c>
      <c r="P67" s="169"/>
      <c r="Q67" s="170">
        <f>SUM(J67:P67)</f>
        <v>0</v>
      </c>
      <c r="R67" s="169"/>
      <c r="S67" s="169"/>
      <c r="T67" s="169"/>
      <c r="U67" s="170"/>
    </row>
    <row r="68" spans="1:21" s="130" customFormat="1" ht="12.75">
      <c r="A68" s="131">
        <v>59</v>
      </c>
      <c r="B68" s="132" t="s">
        <v>249</v>
      </c>
      <c r="C68" s="133">
        <v>82</v>
      </c>
      <c r="D68" s="134">
        <v>10</v>
      </c>
      <c r="E68" s="134">
        <v>23</v>
      </c>
      <c r="F68" s="133">
        <f t="shared" si="1"/>
        <v>230</v>
      </c>
      <c r="G68" s="135" t="s">
        <v>270</v>
      </c>
      <c r="H68" s="131"/>
      <c r="I68" s="131" t="s">
        <v>292</v>
      </c>
      <c r="J68" s="171"/>
      <c r="K68" s="171"/>
      <c r="L68" s="171"/>
      <c r="M68" s="171"/>
      <c r="N68" s="171"/>
      <c r="O68" s="171"/>
      <c r="P68" s="171"/>
      <c r="Q68" s="172"/>
      <c r="R68" s="171"/>
      <c r="S68" s="175">
        <v>0</v>
      </c>
      <c r="T68" s="171">
        <f>S68*0.45</f>
        <v>0</v>
      </c>
      <c r="U68" s="172">
        <f>SUM(S68:T68)</f>
        <v>0</v>
      </c>
    </row>
    <row r="69" spans="1:21" s="130" customFormat="1" ht="12.75">
      <c r="A69" s="131">
        <v>60</v>
      </c>
      <c r="B69" s="132" t="s">
        <v>242</v>
      </c>
      <c r="C69" s="133">
        <v>63</v>
      </c>
      <c r="D69" s="134">
        <v>5</v>
      </c>
      <c r="E69" s="134">
        <v>23</v>
      </c>
      <c r="F69" s="133">
        <f t="shared" si="1"/>
        <v>115</v>
      </c>
      <c r="G69" s="135" t="s">
        <v>270</v>
      </c>
      <c r="H69" s="131"/>
      <c r="I69" s="131" t="s">
        <v>290</v>
      </c>
      <c r="J69" s="171"/>
      <c r="K69" s="171"/>
      <c r="L69" s="171"/>
      <c r="M69" s="171"/>
      <c r="N69" s="171"/>
      <c r="O69" s="171"/>
      <c r="P69" s="171"/>
      <c r="Q69" s="172"/>
      <c r="R69" s="171"/>
      <c r="S69" s="175">
        <v>0</v>
      </c>
      <c r="T69" s="171">
        <f>S69*0.45</f>
        <v>0</v>
      </c>
      <c r="U69" s="172">
        <f>SUM(S69:T69)</f>
        <v>0</v>
      </c>
    </row>
    <row r="70" spans="1:21" s="130" customFormat="1" ht="12.75">
      <c r="A70" s="125">
        <v>61</v>
      </c>
      <c r="B70" s="126" t="s">
        <v>256</v>
      </c>
      <c r="C70" s="127">
        <v>90</v>
      </c>
      <c r="D70" s="128">
        <v>9</v>
      </c>
      <c r="E70" s="128">
        <v>25</v>
      </c>
      <c r="F70" s="127">
        <f t="shared" si="1"/>
        <v>225</v>
      </c>
      <c r="G70" s="129" t="s">
        <v>294</v>
      </c>
      <c r="H70" s="125"/>
      <c r="I70" s="125" t="s">
        <v>295</v>
      </c>
      <c r="J70" s="175">
        <v>0</v>
      </c>
      <c r="K70" s="169"/>
      <c r="L70" s="169"/>
      <c r="M70" s="169"/>
      <c r="N70" s="169"/>
      <c r="O70" s="169">
        <f aca="true" t="shared" si="5" ref="O70:O78">(J70+K70+L70+M70+N70)*0.3</f>
        <v>0</v>
      </c>
      <c r="P70" s="169"/>
      <c r="Q70" s="170">
        <f aca="true" t="shared" si="6" ref="Q70:Q78">SUM(J70:P70)</f>
        <v>0</v>
      </c>
      <c r="R70" s="169"/>
      <c r="S70" s="169"/>
      <c r="T70" s="169"/>
      <c r="U70" s="170"/>
    </row>
    <row r="71" spans="1:21" s="130" customFormat="1" ht="12.75">
      <c r="A71" s="125">
        <v>62</v>
      </c>
      <c r="B71" s="126" t="s">
        <v>249</v>
      </c>
      <c r="C71" s="127">
        <v>106</v>
      </c>
      <c r="D71" s="128">
        <v>18</v>
      </c>
      <c r="E71" s="128">
        <v>30</v>
      </c>
      <c r="F71" s="127">
        <f t="shared" si="1"/>
        <v>540</v>
      </c>
      <c r="G71" s="129" t="s">
        <v>240</v>
      </c>
      <c r="H71" s="125"/>
      <c r="I71" s="125" t="s">
        <v>296</v>
      </c>
      <c r="J71" s="175">
        <v>0</v>
      </c>
      <c r="K71" s="169"/>
      <c r="L71" s="169"/>
      <c r="M71" s="169"/>
      <c r="N71" s="169"/>
      <c r="O71" s="169">
        <f t="shared" si="5"/>
        <v>0</v>
      </c>
      <c r="P71" s="169"/>
      <c r="Q71" s="170">
        <f t="shared" si="6"/>
        <v>0</v>
      </c>
      <c r="R71" s="169"/>
      <c r="S71" s="169"/>
      <c r="T71" s="169"/>
      <c r="U71" s="170"/>
    </row>
    <row r="72" spans="1:21" s="130" customFormat="1" ht="25.5">
      <c r="A72" s="125">
        <v>63</v>
      </c>
      <c r="B72" s="126" t="s">
        <v>239</v>
      </c>
      <c r="C72" s="127">
        <v>56</v>
      </c>
      <c r="D72" s="128">
        <v>8</v>
      </c>
      <c r="E72" s="128">
        <v>18</v>
      </c>
      <c r="F72" s="127">
        <f t="shared" si="1"/>
        <v>144</v>
      </c>
      <c r="G72" s="129" t="s">
        <v>243</v>
      </c>
      <c r="H72" s="125"/>
      <c r="I72" s="125" t="s">
        <v>244</v>
      </c>
      <c r="J72" s="175">
        <v>0</v>
      </c>
      <c r="K72" s="175">
        <v>0</v>
      </c>
      <c r="L72" s="169"/>
      <c r="M72" s="169"/>
      <c r="N72" s="169"/>
      <c r="O72" s="169">
        <f t="shared" si="5"/>
        <v>0</v>
      </c>
      <c r="P72" s="169"/>
      <c r="Q72" s="170">
        <f t="shared" si="6"/>
        <v>0</v>
      </c>
      <c r="R72" s="169"/>
      <c r="S72" s="169"/>
      <c r="T72" s="169"/>
      <c r="U72" s="170"/>
    </row>
    <row r="73" spans="1:21" s="130" customFormat="1" ht="25.5">
      <c r="A73" s="125">
        <v>64</v>
      </c>
      <c r="B73" s="126" t="s">
        <v>249</v>
      </c>
      <c r="C73" s="127">
        <v>112</v>
      </c>
      <c r="D73" s="128">
        <v>25</v>
      </c>
      <c r="E73" s="128">
        <v>29</v>
      </c>
      <c r="F73" s="127">
        <f t="shared" si="1"/>
        <v>725</v>
      </c>
      <c r="G73" s="129" t="s">
        <v>267</v>
      </c>
      <c r="H73" s="125"/>
      <c r="I73" s="125" t="s">
        <v>297</v>
      </c>
      <c r="J73" s="175">
        <v>0</v>
      </c>
      <c r="K73" s="175">
        <v>0</v>
      </c>
      <c r="L73" s="175">
        <v>0</v>
      </c>
      <c r="M73" s="175">
        <v>0</v>
      </c>
      <c r="N73" s="169"/>
      <c r="O73" s="169">
        <f t="shared" si="5"/>
        <v>0</v>
      </c>
      <c r="P73" s="169"/>
      <c r="Q73" s="170">
        <f t="shared" si="6"/>
        <v>0</v>
      </c>
      <c r="R73" s="169"/>
      <c r="S73" s="169"/>
      <c r="T73" s="169"/>
      <c r="U73" s="170"/>
    </row>
    <row r="74" spans="1:21" s="130" customFormat="1" ht="12.75">
      <c r="A74" s="125">
        <v>65</v>
      </c>
      <c r="B74" s="126" t="s">
        <v>249</v>
      </c>
      <c r="C74" s="127">
        <v>84</v>
      </c>
      <c r="D74" s="128">
        <v>20</v>
      </c>
      <c r="E74" s="128">
        <v>27</v>
      </c>
      <c r="F74" s="127">
        <f t="shared" si="1"/>
        <v>540</v>
      </c>
      <c r="G74" s="129" t="s">
        <v>294</v>
      </c>
      <c r="H74" s="125"/>
      <c r="I74" s="125" t="s">
        <v>298</v>
      </c>
      <c r="J74" s="175">
        <v>0</v>
      </c>
      <c r="K74" s="169"/>
      <c r="L74" s="169"/>
      <c r="M74" s="169"/>
      <c r="N74" s="169"/>
      <c r="O74" s="169">
        <f t="shared" si="5"/>
        <v>0</v>
      </c>
      <c r="P74" s="169"/>
      <c r="Q74" s="170">
        <f t="shared" si="6"/>
        <v>0</v>
      </c>
      <c r="R74" s="169"/>
      <c r="S74" s="169"/>
      <c r="T74" s="169"/>
      <c r="U74" s="170"/>
    </row>
    <row r="75" spans="1:21" s="130" customFormat="1" ht="12.75">
      <c r="A75" s="125">
        <v>67</v>
      </c>
      <c r="B75" s="126" t="s">
        <v>264</v>
      </c>
      <c r="C75" s="127">
        <v>71</v>
      </c>
      <c r="D75" s="128">
        <v>11</v>
      </c>
      <c r="E75" s="128">
        <v>21</v>
      </c>
      <c r="F75" s="127">
        <f t="shared" si="1"/>
        <v>231</v>
      </c>
      <c r="G75" s="129" t="s">
        <v>240</v>
      </c>
      <c r="H75" s="125"/>
      <c r="I75" s="125" t="s">
        <v>299</v>
      </c>
      <c r="J75" s="175">
        <v>0</v>
      </c>
      <c r="K75" s="169"/>
      <c r="L75" s="169"/>
      <c r="M75" s="169"/>
      <c r="N75" s="169"/>
      <c r="O75" s="169">
        <f t="shared" si="5"/>
        <v>0</v>
      </c>
      <c r="P75" s="169"/>
      <c r="Q75" s="170">
        <f t="shared" si="6"/>
        <v>0</v>
      </c>
      <c r="R75" s="169"/>
      <c r="S75" s="169"/>
      <c r="T75" s="169"/>
      <c r="U75" s="170"/>
    </row>
    <row r="76" spans="1:21" s="130" customFormat="1" ht="25.5">
      <c r="A76" s="125">
        <v>69</v>
      </c>
      <c r="B76" s="126" t="s">
        <v>242</v>
      </c>
      <c r="C76" s="127">
        <v>62</v>
      </c>
      <c r="D76" s="128">
        <v>8</v>
      </c>
      <c r="E76" s="128">
        <v>20</v>
      </c>
      <c r="F76" s="127">
        <f t="shared" si="1"/>
        <v>160</v>
      </c>
      <c r="G76" s="129" t="s">
        <v>243</v>
      </c>
      <c r="H76" s="125"/>
      <c r="I76" s="125" t="s">
        <v>244</v>
      </c>
      <c r="J76" s="175">
        <v>0</v>
      </c>
      <c r="K76" s="175">
        <v>0</v>
      </c>
      <c r="L76" s="169"/>
      <c r="M76" s="169"/>
      <c r="N76" s="169"/>
      <c r="O76" s="169">
        <f t="shared" si="5"/>
        <v>0</v>
      </c>
      <c r="P76" s="169"/>
      <c r="Q76" s="170">
        <f t="shared" si="6"/>
        <v>0</v>
      </c>
      <c r="R76" s="169"/>
      <c r="S76" s="169"/>
      <c r="T76" s="169"/>
      <c r="U76" s="170"/>
    </row>
    <row r="77" spans="1:21" s="130" customFormat="1" ht="25.5">
      <c r="A77" s="125">
        <v>70</v>
      </c>
      <c r="B77" s="126" t="s">
        <v>264</v>
      </c>
      <c r="C77" s="127">
        <v>44</v>
      </c>
      <c r="D77" s="128">
        <v>5</v>
      </c>
      <c r="E77" s="128">
        <v>18</v>
      </c>
      <c r="F77" s="127">
        <f t="shared" si="1"/>
        <v>90</v>
      </c>
      <c r="G77" s="129" t="s">
        <v>243</v>
      </c>
      <c r="H77" s="125"/>
      <c r="I77" s="125" t="s">
        <v>280</v>
      </c>
      <c r="J77" s="175">
        <v>0</v>
      </c>
      <c r="K77" s="175">
        <v>0</v>
      </c>
      <c r="L77" s="169"/>
      <c r="M77" s="169"/>
      <c r="N77" s="169"/>
      <c r="O77" s="169">
        <f t="shared" si="5"/>
        <v>0</v>
      </c>
      <c r="P77" s="169"/>
      <c r="Q77" s="170">
        <f t="shared" si="6"/>
        <v>0</v>
      </c>
      <c r="R77" s="169"/>
      <c r="S77" s="169"/>
      <c r="T77" s="169"/>
      <c r="U77" s="170"/>
    </row>
    <row r="78" spans="1:21" s="130" customFormat="1" ht="25.5">
      <c r="A78" s="125">
        <v>71</v>
      </c>
      <c r="B78" s="126" t="s">
        <v>239</v>
      </c>
      <c r="C78" s="127">
        <v>60</v>
      </c>
      <c r="D78" s="128">
        <v>7</v>
      </c>
      <c r="E78" s="128">
        <v>17</v>
      </c>
      <c r="F78" s="127">
        <f t="shared" si="1"/>
        <v>119</v>
      </c>
      <c r="G78" s="129" t="s">
        <v>261</v>
      </c>
      <c r="H78" s="125"/>
      <c r="I78" s="125" t="s">
        <v>244</v>
      </c>
      <c r="J78" s="175">
        <v>0</v>
      </c>
      <c r="K78" s="175">
        <v>0</v>
      </c>
      <c r="L78" s="175">
        <v>0</v>
      </c>
      <c r="M78" s="169"/>
      <c r="N78" s="169"/>
      <c r="O78" s="169">
        <f t="shared" si="5"/>
        <v>0</v>
      </c>
      <c r="P78" s="169"/>
      <c r="Q78" s="170">
        <f t="shared" si="6"/>
        <v>0</v>
      </c>
      <c r="R78" s="169"/>
      <c r="S78" s="169"/>
      <c r="T78" s="169"/>
      <c r="U78" s="170"/>
    </row>
    <row r="79" spans="1:21" s="130" customFormat="1" ht="12.75">
      <c r="A79" s="131">
        <v>75</v>
      </c>
      <c r="B79" s="132" t="s">
        <v>247</v>
      </c>
      <c r="C79" s="133">
        <v>56</v>
      </c>
      <c r="D79" s="134">
        <v>4</v>
      </c>
      <c r="E79" s="134">
        <v>11</v>
      </c>
      <c r="F79" s="133">
        <f t="shared" si="1"/>
        <v>44</v>
      </c>
      <c r="G79" s="135" t="s">
        <v>270</v>
      </c>
      <c r="H79" s="131"/>
      <c r="I79" s="131" t="s">
        <v>271</v>
      </c>
      <c r="J79" s="171"/>
      <c r="K79" s="171"/>
      <c r="L79" s="171"/>
      <c r="M79" s="171"/>
      <c r="N79" s="171"/>
      <c r="O79" s="171"/>
      <c r="P79" s="171"/>
      <c r="Q79" s="172"/>
      <c r="R79" s="171"/>
      <c r="S79" s="175">
        <v>0</v>
      </c>
      <c r="T79" s="171">
        <f>S79*0.45</f>
        <v>0</v>
      </c>
      <c r="U79" s="172">
        <f>SUM(S79:T79)</f>
        <v>0</v>
      </c>
    </row>
    <row r="80" spans="1:21" s="130" customFormat="1" ht="25.5">
      <c r="A80" s="125">
        <v>77</v>
      </c>
      <c r="B80" s="126" t="s">
        <v>239</v>
      </c>
      <c r="C80" s="127">
        <v>59</v>
      </c>
      <c r="D80" s="128">
        <v>10</v>
      </c>
      <c r="E80" s="128">
        <v>19</v>
      </c>
      <c r="F80" s="127">
        <f t="shared" si="1"/>
        <v>190</v>
      </c>
      <c r="G80" s="129" t="s">
        <v>261</v>
      </c>
      <c r="H80" s="125"/>
      <c r="I80" s="125" t="s">
        <v>244</v>
      </c>
      <c r="J80" s="175">
        <v>0</v>
      </c>
      <c r="K80" s="175">
        <v>0</v>
      </c>
      <c r="L80" s="175">
        <v>0</v>
      </c>
      <c r="M80" s="169"/>
      <c r="N80" s="169"/>
      <c r="O80" s="169">
        <f>(J80+K80+L80+M80+N80)*0.3</f>
        <v>0</v>
      </c>
      <c r="P80" s="169"/>
      <c r="Q80" s="170">
        <f>SUM(J80:P80)</f>
        <v>0</v>
      </c>
      <c r="R80" s="169"/>
      <c r="S80" s="169"/>
      <c r="T80" s="169"/>
      <c r="U80" s="170"/>
    </row>
    <row r="81" spans="1:21" s="130" customFormat="1" ht="25.5">
      <c r="A81" s="125">
        <v>79</v>
      </c>
      <c r="B81" s="126" t="s">
        <v>239</v>
      </c>
      <c r="C81" s="127">
        <v>58</v>
      </c>
      <c r="D81" s="128">
        <v>4</v>
      </c>
      <c r="E81" s="128">
        <v>17</v>
      </c>
      <c r="F81" s="127">
        <f t="shared" si="1"/>
        <v>68</v>
      </c>
      <c r="G81" s="129" t="s">
        <v>261</v>
      </c>
      <c r="H81" s="125"/>
      <c r="I81" s="125" t="s">
        <v>280</v>
      </c>
      <c r="J81" s="175">
        <v>0</v>
      </c>
      <c r="K81" s="175">
        <v>0</v>
      </c>
      <c r="L81" s="175">
        <v>0</v>
      </c>
      <c r="M81" s="169"/>
      <c r="N81" s="169"/>
      <c r="O81" s="169">
        <f>(J81+K81+L81+M81+N81)*0.3</f>
        <v>0</v>
      </c>
      <c r="P81" s="169"/>
      <c r="Q81" s="170">
        <f>SUM(J81:P81)</f>
        <v>0</v>
      </c>
      <c r="R81" s="169"/>
      <c r="S81" s="169"/>
      <c r="T81" s="169"/>
      <c r="U81" s="170"/>
    </row>
    <row r="82" spans="1:21" s="130" customFormat="1" ht="12.75">
      <c r="A82" s="125">
        <v>80</v>
      </c>
      <c r="B82" s="126" t="s">
        <v>247</v>
      </c>
      <c r="C82" s="127">
        <v>46</v>
      </c>
      <c r="D82" s="128">
        <v>4</v>
      </c>
      <c r="E82" s="128">
        <v>15</v>
      </c>
      <c r="F82" s="127">
        <f t="shared" si="1"/>
        <v>60</v>
      </c>
      <c r="G82" s="129" t="s">
        <v>300</v>
      </c>
      <c r="H82" s="125"/>
      <c r="I82" s="125"/>
      <c r="J82" s="175">
        <v>0</v>
      </c>
      <c r="K82" s="169"/>
      <c r="L82" s="169"/>
      <c r="M82" s="169"/>
      <c r="N82" s="169"/>
      <c r="O82" s="169">
        <f>(J82+K82+L82+M82+N82)*0.3</f>
        <v>0</v>
      </c>
      <c r="P82" s="169"/>
      <c r="Q82" s="170">
        <f>SUM(J82:P82)</f>
        <v>0</v>
      </c>
      <c r="R82" s="169"/>
      <c r="S82" s="169"/>
      <c r="T82" s="169"/>
      <c r="U82" s="170"/>
    </row>
    <row r="83" spans="1:21" s="130" customFormat="1" ht="25.5">
      <c r="A83" s="125">
        <v>81</v>
      </c>
      <c r="B83" s="126" t="s">
        <v>247</v>
      </c>
      <c r="C83" s="127">
        <v>68</v>
      </c>
      <c r="D83" s="128">
        <v>9</v>
      </c>
      <c r="E83" s="128">
        <v>14</v>
      </c>
      <c r="F83" s="127">
        <f t="shared" si="1"/>
        <v>126</v>
      </c>
      <c r="G83" s="129" t="s">
        <v>261</v>
      </c>
      <c r="H83" s="125"/>
      <c r="I83" s="125" t="s">
        <v>244</v>
      </c>
      <c r="J83" s="175">
        <v>0</v>
      </c>
      <c r="K83" s="175">
        <v>0</v>
      </c>
      <c r="L83" s="175">
        <v>0</v>
      </c>
      <c r="M83" s="169"/>
      <c r="N83" s="169"/>
      <c r="O83" s="169">
        <f>(J83+K83+L83+M83+N83)*0.3</f>
        <v>0</v>
      </c>
      <c r="P83" s="169"/>
      <c r="Q83" s="170">
        <f>SUM(J83:P83)</f>
        <v>0</v>
      </c>
      <c r="R83" s="169"/>
      <c r="S83" s="169"/>
      <c r="T83" s="169"/>
      <c r="U83" s="170"/>
    </row>
    <row r="84" spans="1:21" s="130" customFormat="1" ht="25.5">
      <c r="A84" s="125">
        <v>82</v>
      </c>
      <c r="B84" s="126" t="s">
        <v>247</v>
      </c>
      <c r="C84" s="127">
        <v>82</v>
      </c>
      <c r="D84" s="128">
        <v>15</v>
      </c>
      <c r="E84" s="128">
        <v>18</v>
      </c>
      <c r="F84" s="127">
        <f t="shared" si="1"/>
        <v>270</v>
      </c>
      <c r="G84" s="129" t="s">
        <v>261</v>
      </c>
      <c r="H84" s="125"/>
      <c r="I84" s="125" t="s">
        <v>252</v>
      </c>
      <c r="J84" s="175">
        <v>0</v>
      </c>
      <c r="K84" s="175">
        <v>0</v>
      </c>
      <c r="L84" s="175">
        <v>0</v>
      </c>
      <c r="M84" s="169"/>
      <c r="N84" s="169"/>
      <c r="O84" s="169">
        <f>(J84+K84+L84+M84+N84)*0.3</f>
        <v>0</v>
      </c>
      <c r="P84" s="169"/>
      <c r="Q84" s="170">
        <f>SUM(J84:P84)</f>
        <v>0</v>
      </c>
      <c r="R84" s="169"/>
      <c r="S84" s="169"/>
      <c r="T84" s="169"/>
      <c r="U84" s="170"/>
    </row>
    <row r="85" spans="1:21" s="130" customFormat="1" ht="12.75">
      <c r="A85" s="131">
        <v>83</v>
      </c>
      <c r="B85" s="132" t="s">
        <v>264</v>
      </c>
      <c r="C85" s="139" t="s">
        <v>301</v>
      </c>
      <c r="D85" s="134">
        <v>3</v>
      </c>
      <c r="E85" s="134">
        <v>5</v>
      </c>
      <c r="F85" s="133">
        <f aca="true" t="shared" si="7" ref="F85:F147">PRODUCT($D85,$E85)</f>
        <v>15</v>
      </c>
      <c r="G85" s="135" t="s">
        <v>270</v>
      </c>
      <c r="H85" s="131"/>
      <c r="I85" s="131" t="s">
        <v>276</v>
      </c>
      <c r="J85" s="171"/>
      <c r="K85" s="171"/>
      <c r="L85" s="171"/>
      <c r="M85" s="171"/>
      <c r="N85" s="171"/>
      <c r="O85" s="171"/>
      <c r="P85" s="171"/>
      <c r="Q85" s="172"/>
      <c r="R85" s="171"/>
      <c r="S85" s="175">
        <v>0</v>
      </c>
      <c r="T85" s="171">
        <f>S85*0.45</f>
        <v>0</v>
      </c>
      <c r="U85" s="172">
        <f>S85*2+T85</f>
        <v>0</v>
      </c>
    </row>
    <row r="86" spans="1:21" s="130" customFormat="1" ht="12.75">
      <c r="A86" s="125">
        <v>84</v>
      </c>
      <c r="B86" s="126" t="s">
        <v>264</v>
      </c>
      <c r="C86" s="127">
        <v>35</v>
      </c>
      <c r="D86" s="128">
        <v>5</v>
      </c>
      <c r="E86" s="128">
        <v>15</v>
      </c>
      <c r="F86" s="127">
        <f t="shared" si="7"/>
        <v>75</v>
      </c>
      <c r="G86" s="129" t="s">
        <v>240</v>
      </c>
      <c r="H86" s="125"/>
      <c r="I86" s="125" t="s">
        <v>241</v>
      </c>
      <c r="J86" s="175">
        <v>0</v>
      </c>
      <c r="K86" s="169"/>
      <c r="L86" s="169"/>
      <c r="M86" s="169"/>
      <c r="N86" s="169"/>
      <c r="O86" s="169">
        <f>(J86+K86+L86+M86+N86)*0.3</f>
        <v>0</v>
      </c>
      <c r="P86" s="169"/>
      <c r="Q86" s="170">
        <f>SUM(J86:P86)</f>
        <v>0</v>
      </c>
      <c r="R86" s="169"/>
      <c r="S86" s="169"/>
      <c r="T86" s="169"/>
      <c r="U86" s="170"/>
    </row>
    <row r="87" spans="1:21" s="130" customFormat="1" ht="38.25">
      <c r="A87" s="125">
        <v>85</v>
      </c>
      <c r="B87" s="126" t="s">
        <v>247</v>
      </c>
      <c r="C87" s="127">
        <v>11</v>
      </c>
      <c r="D87" s="128">
        <v>7</v>
      </c>
      <c r="E87" s="128">
        <v>2</v>
      </c>
      <c r="F87" s="127">
        <f t="shared" si="7"/>
        <v>14</v>
      </c>
      <c r="G87" s="129" t="s">
        <v>240</v>
      </c>
      <c r="H87" s="129" t="s">
        <v>302</v>
      </c>
      <c r="I87" s="125" t="s">
        <v>269</v>
      </c>
      <c r="J87" s="175">
        <v>0</v>
      </c>
      <c r="K87" s="173"/>
      <c r="L87" s="173"/>
      <c r="M87" s="173"/>
      <c r="N87" s="173"/>
      <c r="O87" s="169">
        <f>(J87+K87+L87+M87+N87)*0.3</f>
        <v>0</v>
      </c>
      <c r="P87" s="173"/>
      <c r="Q87" s="170">
        <f>SUM(J87:P87)</f>
        <v>0</v>
      </c>
      <c r="R87" s="173"/>
      <c r="S87" s="173"/>
      <c r="T87" s="173"/>
      <c r="U87" s="170"/>
    </row>
    <row r="88" spans="1:21" s="130" customFormat="1" ht="12.75">
      <c r="A88" s="131">
        <v>87</v>
      </c>
      <c r="B88" s="132" t="s">
        <v>264</v>
      </c>
      <c r="C88" s="133">
        <v>53</v>
      </c>
      <c r="D88" s="134">
        <v>8</v>
      </c>
      <c r="E88" s="134">
        <v>14</v>
      </c>
      <c r="F88" s="133">
        <f t="shared" si="7"/>
        <v>112</v>
      </c>
      <c r="G88" s="135" t="s">
        <v>270</v>
      </c>
      <c r="H88" s="131"/>
      <c r="I88" s="131" t="s">
        <v>271</v>
      </c>
      <c r="J88" s="171"/>
      <c r="K88" s="171"/>
      <c r="L88" s="171"/>
      <c r="M88" s="171"/>
      <c r="N88" s="171"/>
      <c r="O88" s="171"/>
      <c r="P88" s="171"/>
      <c r="Q88" s="172"/>
      <c r="R88" s="171"/>
      <c r="S88" s="175">
        <v>0</v>
      </c>
      <c r="T88" s="171">
        <f>S88*0.45</f>
        <v>0</v>
      </c>
      <c r="U88" s="172">
        <f>SUM(S88:T88)</f>
        <v>0</v>
      </c>
    </row>
    <row r="89" spans="1:21" s="130" customFormat="1" ht="12.75">
      <c r="A89" s="125">
        <v>88</v>
      </c>
      <c r="B89" s="126" t="s">
        <v>264</v>
      </c>
      <c r="C89" s="127">
        <v>34</v>
      </c>
      <c r="D89" s="128">
        <v>5</v>
      </c>
      <c r="E89" s="128">
        <v>16</v>
      </c>
      <c r="F89" s="127">
        <f t="shared" si="7"/>
        <v>80</v>
      </c>
      <c r="G89" s="129" t="s">
        <v>240</v>
      </c>
      <c r="H89" s="125"/>
      <c r="I89" s="125" t="s">
        <v>241</v>
      </c>
      <c r="J89" s="175">
        <v>0</v>
      </c>
      <c r="K89" s="169"/>
      <c r="L89" s="169"/>
      <c r="M89" s="169"/>
      <c r="N89" s="169"/>
      <c r="O89" s="169">
        <f>(J89+K89+L89+M89+N89)*0.3</f>
        <v>0</v>
      </c>
      <c r="P89" s="169"/>
      <c r="Q89" s="170">
        <f>SUM(J89:P89)</f>
        <v>0</v>
      </c>
      <c r="R89" s="169"/>
      <c r="S89" s="169"/>
      <c r="T89" s="169"/>
      <c r="U89" s="170"/>
    </row>
    <row r="90" spans="1:21" s="130" customFormat="1" ht="25.5">
      <c r="A90" s="125">
        <v>89</v>
      </c>
      <c r="B90" s="126" t="s">
        <v>239</v>
      </c>
      <c r="C90" s="127">
        <v>79</v>
      </c>
      <c r="D90" s="128">
        <v>7</v>
      </c>
      <c r="E90" s="128">
        <v>23</v>
      </c>
      <c r="F90" s="127">
        <f t="shared" si="7"/>
        <v>161</v>
      </c>
      <c r="G90" s="129" t="s">
        <v>303</v>
      </c>
      <c r="H90" s="125" t="s">
        <v>273</v>
      </c>
      <c r="I90" s="125" t="s">
        <v>274</v>
      </c>
      <c r="J90" s="175">
        <v>0</v>
      </c>
      <c r="K90" s="175">
        <v>0</v>
      </c>
      <c r="L90" s="175">
        <v>0</v>
      </c>
      <c r="M90" s="175">
        <v>0</v>
      </c>
      <c r="N90" s="175">
        <v>0</v>
      </c>
      <c r="O90" s="169">
        <f>(J90+K90+L90+M90+N90)*0.3</f>
        <v>0</v>
      </c>
      <c r="P90" s="169"/>
      <c r="Q90" s="170">
        <f>SUM(J90:P90)</f>
        <v>0</v>
      </c>
      <c r="R90" s="175">
        <v>0</v>
      </c>
      <c r="S90" s="169"/>
      <c r="T90" s="169"/>
      <c r="U90" s="170"/>
    </row>
    <row r="91" spans="1:21" s="130" customFormat="1" ht="38.25">
      <c r="A91" s="125">
        <v>91</v>
      </c>
      <c r="B91" s="126" t="s">
        <v>247</v>
      </c>
      <c r="C91" s="127">
        <v>102</v>
      </c>
      <c r="D91" s="128">
        <v>19</v>
      </c>
      <c r="E91" s="128">
        <v>27</v>
      </c>
      <c r="F91" s="127">
        <f t="shared" si="7"/>
        <v>513</v>
      </c>
      <c r="G91" s="129" t="s">
        <v>261</v>
      </c>
      <c r="H91" s="125" t="s">
        <v>304</v>
      </c>
      <c r="I91" s="125" t="s">
        <v>305</v>
      </c>
      <c r="J91" s="175">
        <v>0</v>
      </c>
      <c r="K91" s="175">
        <v>0</v>
      </c>
      <c r="L91" s="175">
        <v>0</v>
      </c>
      <c r="M91" s="169"/>
      <c r="N91" s="169"/>
      <c r="O91" s="169">
        <f>(J91+K91+L91+M91+N91)*0.3</f>
        <v>0</v>
      </c>
      <c r="P91" s="169"/>
      <c r="Q91" s="170">
        <f>SUM(J91:P91)</f>
        <v>0</v>
      </c>
      <c r="R91" s="175">
        <v>0</v>
      </c>
      <c r="S91" s="169"/>
      <c r="T91" s="169"/>
      <c r="U91" s="170"/>
    </row>
    <row r="92" spans="1:21" s="130" customFormat="1" ht="12.75">
      <c r="A92" s="125">
        <v>94</v>
      </c>
      <c r="B92" s="126" t="s">
        <v>264</v>
      </c>
      <c r="C92" s="127">
        <v>70</v>
      </c>
      <c r="D92" s="128">
        <v>6</v>
      </c>
      <c r="E92" s="128">
        <v>21</v>
      </c>
      <c r="F92" s="127">
        <f t="shared" si="7"/>
        <v>126</v>
      </c>
      <c r="G92" s="129" t="s">
        <v>245</v>
      </c>
      <c r="H92" s="125"/>
      <c r="I92" s="125" t="s">
        <v>248</v>
      </c>
      <c r="J92" s="175">
        <v>0</v>
      </c>
      <c r="K92" s="169"/>
      <c r="L92" s="169"/>
      <c r="M92" s="169"/>
      <c r="N92" s="169"/>
      <c r="O92" s="169">
        <f>(J92+K92+L92+M92+N92)*0.3</f>
        <v>0</v>
      </c>
      <c r="P92" s="169"/>
      <c r="Q92" s="170">
        <f>SUM(J92:P92)</f>
        <v>0</v>
      </c>
      <c r="R92" s="169"/>
      <c r="S92" s="169"/>
      <c r="T92" s="169"/>
      <c r="U92" s="170"/>
    </row>
    <row r="93" spans="1:21" s="130" customFormat="1" ht="12.75">
      <c r="A93" s="131">
        <v>95</v>
      </c>
      <c r="B93" s="132" t="s">
        <v>264</v>
      </c>
      <c r="C93" s="133">
        <v>19</v>
      </c>
      <c r="D93" s="134">
        <v>3</v>
      </c>
      <c r="E93" s="134">
        <v>9</v>
      </c>
      <c r="F93" s="133">
        <f t="shared" si="7"/>
        <v>27</v>
      </c>
      <c r="G93" s="135" t="s">
        <v>270</v>
      </c>
      <c r="H93" s="131"/>
      <c r="I93" s="131" t="s">
        <v>276</v>
      </c>
      <c r="J93" s="171"/>
      <c r="K93" s="171"/>
      <c r="L93" s="171"/>
      <c r="M93" s="171"/>
      <c r="N93" s="171"/>
      <c r="O93" s="171"/>
      <c r="P93" s="171"/>
      <c r="Q93" s="172"/>
      <c r="R93" s="171"/>
      <c r="S93" s="175">
        <v>0</v>
      </c>
      <c r="T93" s="171">
        <f>S93*0.45</f>
        <v>0</v>
      </c>
      <c r="U93" s="172">
        <f>SUM(S93:T93)</f>
        <v>0</v>
      </c>
    </row>
    <row r="94" spans="1:21" s="130" customFormat="1" ht="25.5">
      <c r="A94" s="125">
        <v>96</v>
      </c>
      <c r="B94" s="126" t="s">
        <v>264</v>
      </c>
      <c r="C94" s="127">
        <v>43</v>
      </c>
      <c r="D94" s="128">
        <v>9</v>
      </c>
      <c r="E94" s="128">
        <v>10</v>
      </c>
      <c r="F94" s="127">
        <f t="shared" si="7"/>
        <v>90</v>
      </c>
      <c r="G94" s="129" t="s">
        <v>243</v>
      </c>
      <c r="H94" s="125"/>
      <c r="I94" s="125" t="s">
        <v>280</v>
      </c>
      <c r="J94" s="175">
        <v>0</v>
      </c>
      <c r="K94" s="175">
        <v>0</v>
      </c>
      <c r="L94" s="169"/>
      <c r="M94" s="169"/>
      <c r="N94" s="169"/>
      <c r="O94" s="169">
        <f aca="true" t="shared" si="8" ref="O94:O104">(J94+K94+L94+M94+N94)*0.3</f>
        <v>0</v>
      </c>
      <c r="P94" s="169"/>
      <c r="Q94" s="170">
        <f aca="true" t="shared" si="9" ref="Q94:Q104">SUM(J94:P94)</f>
        <v>0</v>
      </c>
      <c r="R94" s="169"/>
      <c r="S94" s="169"/>
      <c r="T94" s="169"/>
      <c r="U94" s="170"/>
    </row>
    <row r="95" spans="1:21" s="130" customFormat="1" ht="38.25">
      <c r="A95" s="125">
        <v>97</v>
      </c>
      <c r="B95" s="126" t="s">
        <v>239</v>
      </c>
      <c r="C95" s="127">
        <v>135</v>
      </c>
      <c r="D95" s="128">
        <v>20</v>
      </c>
      <c r="E95" s="128">
        <v>27</v>
      </c>
      <c r="F95" s="127">
        <f t="shared" si="7"/>
        <v>540</v>
      </c>
      <c r="G95" s="129" t="s">
        <v>261</v>
      </c>
      <c r="H95" s="125" t="s">
        <v>306</v>
      </c>
      <c r="I95" s="125" t="s">
        <v>307</v>
      </c>
      <c r="J95" s="175">
        <v>0</v>
      </c>
      <c r="K95" s="175">
        <v>0</v>
      </c>
      <c r="L95" s="175">
        <v>0</v>
      </c>
      <c r="M95" s="169"/>
      <c r="N95" s="169"/>
      <c r="O95" s="169">
        <f t="shared" si="8"/>
        <v>0</v>
      </c>
      <c r="P95" s="169"/>
      <c r="Q95" s="170">
        <f t="shared" si="9"/>
        <v>0</v>
      </c>
      <c r="R95" s="175">
        <v>0</v>
      </c>
      <c r="S95" s="169"/>
      <c r="T95" s="169"/>
      <c r="U95" s="170"/>
    </row>
    <row r="96" spans="1:21" s="130" customFormat="1" ht="25.5">
      <c r="A96" s="125">
        <v>98</v>
      </c>
      <c r="B96" s="126" t="s">
        <v>247</v>
      </c>
      <c r="C96" s="127">
        <v>98</v>
      </c>
      <c r="D96" s="128">
        <v>18</v>
      </c>
      <c r="E96" s="128">
        <v>18</v>
      </c>
      <c r="F96" s="127">
        <f t="shared" si="7"/>
        <v>324</v>
      </c>
      <c r="G96" s="129" t="s">
        <v>243</v>
      </c>
      <c r="H96" s="125"/>
      <c r="I96" s="125" t="s">
        <v>308</v>
      </c>
      <c r="J96" s="175">
        <v>0</v>
      </c>
      <c r="K96" s="175">
        <v>0</v>
      </c>
      <c r="L96" s="169"/>
      <c r="M96" s="169"/>
      <c r="N96" s="169"/>
      <c r="O96" s="169">
        <f t="shared" si="8"/>
        <v>0</v>
      </c>
      <c r="P96" s="169"/>
      <c r="Q96" s="170">
        <f t="shared" si="9"/>
        <v>0</v>
      </c>
      <c r="R96" s="169"/>
      <c r="S96" s="169"/>
      <c r="T96" s="169"/>
      <c r="U96" s="170"/>
    </row>
    <row r="97" spans="1:21" s="130" customFormat="1" ht="25.5">
      <c r="A97" s="125">
        <v>100</v>
      </c>
      <c r="B97" s="126" t="s">
        <v>256</v>
      </c>
      <c r="C97" s="127">
        <v>85</v>
      </c>
      <c r="D97" s="128">
        <v>11</v>
      </c>
      <c r="E97" s="128">
        <v>29</v>
      </c>
      <c r="F97" s="127">
        <f t="shared" si="7"/>
        <v>319</v>
      </c>
      <c r="G97" s="129" t="s">
        <v>245</v>
      </c>
      <c r="H97" s="125" t="s">
        <v>273</v>
      </c>
      <c r="I97" s="125" t="s">
        <v>309</v>
      </c>
      <c r="J97" s="175">
        <v>0</v>
      </c>
      <c r="K97" s="169"/>
      <c r="L97" s="169"/>
      <c r="M97" s="169"/>
      <c r="N97" s="169"/>
      <c r="O97" s="169">
        <f t="shared" si="8"/>
        <v>0</v>
      </c>
      <c r="P97" s="169"/>
      <c r="Q97" s="170">
        <f t="shared" si="9"/>
        <v>0</v>
      </c>
      <c r="R97" s="175">
        <v>0</v>
      </c>
      <c r="S97" s="169"/>
      <c r="T97" s="169"/>
      <c r="U97" s="170"/>
    </row>
    <row r="98" spans="1:21" s="130" customFormat="1" ht="12.75">
      <c r="A98" s="125">
        <v>102</v>
      </c>
      <c r="B98" s="126" t="s">
        <v>310</v>
      </c>
      <c r="C98" s="127">
        <v>73</v>
      </c>
      <c r="D98" s="128">
        <v>10</v>
      </c>
      <c r="E98" s="128">
        <v>27</v>
      </c>
      <c r="F98" s="127">
        <f t="shared" si="7"/>
        <v>270</v>
      </c>
      <c r="G98" s="129" t="s">
        <v>240</v>
      </c>
      <c r="H98" s="125"/>
      <c r="I98" s="125" t="s">
        <v>299</v>
      </c>
      <c r="J98" s="175">
        <v>0</v>
      </c>
      <c r="K98" s="169"/>
      <c r="L98" s="169"/>
      <c r="M98" s="169"/>
      <c r="N98" s="169"/>
      <c r="O98" s="169">
        <f t="shared" si="8"/>
        <v>0</v>
      </c>
      <c r="P98" s="169"/>
      <c r="Q98" s="170">
        <f t="shared" si="9"/>
        <v>0</v>
      </c>
      <c r="R98" s="169"/>
      <c r="S98" s="169"/>
      <c r="T98" s="169"/>
      <c r="U98" s="170"/>
    </row>
    <row r="99" spans="1:21" s="130" customFormat="1" ht="25.5">
      <c r="A99" s="125">
        <v>103</v>
      </c>
      <c r="B99" s="126" t="s">
        <v>288</v>
      </c>
      <c r="C99" s="127">
        <v>155</v>
      </c>
      <c r="D99" s="128">
        <v>25</v>
      </c>
      <c r="E99" s="128">
        <v>29</v>
      </c>
      <c r="F99" s="127">
        <f t="shared" si="7"/>
        <v>725</v>
      </c>
      <c r="G99" s="129" t="s">
        <v>311</v>
      </c>
      <c r="H99" s="125"/>
      <c r="I99" s="137" t="s">
        <v>312</v>
      </c>
      <c r="J99" s="175">
        <v>0</v>
      </c>
      <c r="K99" s="175">
        <v>0</v>
      </c>
      <c r="L99" s="169"/>
      <c r="M99" s="169"/>
      <c r="N99" s="169"/>
      <c r="O99" s="169">
        <f t="shared" si="8"/>
        <v>0</v>
      </c>
      <c r="P99" s="169"/>
      <c r="Q99" s="170">
        <f t="shared" si="9"/>
        <v>0</v>
      </c>
      <c r="R99" s="169"/>
      <c r="S99" s="169"/>
      <c r="T99" s="169"/>
      <c r="U99" s="170"/>
    </row>
    <row r="100" spans="1:21" s="130" customFormat="1" ht="25.5">
      <c r="A100" s="125">
        <v>104</v>
      </c>
      <c r="B100" s="126" t="s">
        <v>288</v>
      </c>
      <c r="C100" s="127">
        <v>125</v>
      </c>
      <c r="D100" s="128">
        <v>21</v>
      </c>
      <c r="E100" s="128">
        <v>30</v>
      </c>
      <c r="F100" s="127">
        <f t="shared" si="7"/>
        <v>630</v>
      </c>
      <c r="G100" s="129" t="s">
        <v>267</v>
      </c>
      <c r="H100" s="125"/>
      <c r="I100" s="125" t="s">
        <v>297</v>
      </c>
      <c r="J100" s="175">
        <v>0</v>
      </c>
      <c r="K100" s="175">
        <v>0</v>
      </c>
      <c r="L100" s="175">
        <v>0</v>
      </c>
      <c r="M100" s="175">
        <v>0</v>
      </c>
      <c r="N100" s="169"/>
      <c r="O100" s="169">
        <f t="shared" si="8"/>
        <v>0</v>
      </c>
      <c r="P100" s="169"/>
      <c r="Q100" s="170">
        <f t="shared" si="9"/>
        <v>0</v>
      </c>
      <c r="R100" s="169"/>
      <c r="S100" s="169"/>
      <c r="T100" s="169"/>
      <c r="U100" s="170"/>
    </row>
    <row r="101" spans="1:21" s="130" customFormat="1" ht="12.75">
      <c r="A101" s="125">
        <v>106</v>
      </c>
      <c r="B101" s="126" t="s">
        <v>310</v>
      </c>
      <c r="C101" s="127">
        <v>95</v>
      </c>
      <c r="D101" s="128">
        <v>11</v>
      </c>
      <c r="E101" s="128">
        <v>30</v>
      </c>
      <c r="F101" s="127">
        <f t="shared" si="7"/>
        <v>330</v>
      </c>
      <c r="G101" s="129" t="s">
        <v>240</v>
      </c>
      <c r="H101" s="125"/>
      <c r="I101" s="125" t="s">
        <v>289</v>
      </c>
      <c r="J101" s="175">
        <v>0</v>
      </c>
      <c r="K101" s="169"/>
      <c r="L101" s="169"/>
      <c r="M101" s="169"/>
      <c r="N101" s="169"/>
      <c r="O101" s="169">
        <f t="shared" si="8"/>
        <v>0</v>
      </c>
      <c r="P101" s="169"/>
      <c r="Q101" s="170">
        <f t="shared" si="9"/>
        <v>0</v>
      </c>
      <c r="R101" s="169"/>
      <c r="S101" s="169"/>
      <c r="T101" s="169"/>
      <c r="U101" s="170"/>
    </row>
    <row r="102" spans="1:21" s="130" customFormat="1" ht="12.75">
      <c r="A102" s="125">
        <v>107</v>
      </c>
      <c r="B102" s="126" t="s">
        <v>264</v>
      </c>
      <c r="C102" s="127">
        <v>58</v>
      </c>
      <c r="D102" s="128">
        <v>11</v>
      </c>
      <c r="E102" s="128">
        <v>20</v>
      </c>
      <c r="F102" s="127">
        <f t="shared" si="7"/>
        <v>220</v>
      </c>
      <c r="G102" s="129" t="s">
        <v>240</v>
      </c>
      <c r="H102" s="125"/>
      <c r="I102" s="125" t="s">
        <v>299</v>
      </c>
      <c r="J102" s="175">
        <v>0</v>
      </c>
      <c r="K102" s="169"/>
      <c r="L102" s="169"/>
      <c r="M102" s="169"/>
      <c r="N102" s="169"/>
      <c r="O102" s="169">
        <f t="shared" si="8"/>
        <v>0</v>
      </c>
      <c r="P102" s="169"/>
      <c r="Q102" s="170">
        <f t="shared" si="9"/>
        <v>0</v>
      </c>
      <c r="R102" s="169"/>
      <c r="S102" s="169"/>
      <c r="T102" s="169"/>
      <c r="U102" s="170"/>
    </row>
    <row r="103" spans="1:21" s="130" customFormat="1" ht="12.75">
      <c r="A103" s="125">
        <v>109</v>
      </c>
      <c r="B103" s="126" t="s">
        <v>264</v>
      </c>
      <c r="C103" s="127">
        <v>43</v>
      </c>
      <c r="D103" s="128">
        <v>6</v>
      </c>
      <c r="E103" s="128">
        <v>23</v>
      </c>
      <c r="F103" s="127">
        <f t="shared" si="7"/>
        <v>138</v>
      </c>
      <c r="G103" s="129" t="s">
        <v>240</v>
      </c>
      <c r="H103" s="125"/>
      <c r="I103" s="125" t="s">
        <v>293</v>
      </c>
      <c r="J103" s="175">
        <v>0</v>
      </c>
      <c r="K103" s="169"/>
      <c r="L103" s="169"/>
      <c r="M103" s="169"/>
      <c r="N103" s="169"/>
      <c r="O103" s="169">
        <f t="shared" si="8"/>
        <v>0</v>
      </c>
      <c r="P103" s="169"/>
      <c r="Q103" s="170">
        <f t="shared" si="9"/>
        <v>0</v>
      </c>
      <c r="R103" s="169"/>
      <c r="S103" s="169"/>
      <c r="T103" s="169"/>
      <c r="U103" s="170"/>
    </row>
    <row r="104" spans="1:21" s="130" customFormat="1" ht="25.5">
      <c r="A104" s="125">
        <v>110</v>
      </c>
      <c r="B104" s="126" t="s">
        <v>247</v>
      </c>
      <c r="C104" s="127">
        <v>44</v>
      </c>
      <c r="D104" s="128">
        <v>6</v>
      </c>
      <c r="E104" s="128">
        <v>18</v>
      </c>
      <c r="F104" s="127">
        <f t="shared" si="7"/>
        <v>108</v>
      </c>
      <c r="G104" s="129" t="s">
        <v>261</v>
      </c>
      <c r="H104" s="125"/>
      <c r="I104" s="125" t="s">
        <v>244</v>
      </c>
      <c r="J104" s="175">
        <v>0</v>
      </c>
      <c r="K104" s="175">
        <v>0</v>
      </c>
      <c r="L104" s="175">
        <v>0</v>
      </c>
      <c r="M104" s="169"/>
      <c r="N104" s="169"/>
      <c r="O104" s="169">
        <f t="shared" si="8"/>
        <v>0</v>
      </c>
      <c r="P104" s="169"/>
      <c r="Q104" s="170">
        <f t="shared" si="9"/>
        <v>0</v>
      </c>
      <c r="R104" s="169"/>
      <c r="S104" s="169"/>
      <c r="T104" s="169"/>
      <c r="U104" s="170"/>
    </row>
    <row r="105" spans="1:21" s="130" customFormat="1" ht="12.75">
      <c r="A105" s="131">
        <v>112</v>
      </c>
      <c r="B105" s="132" t="s">
        <v>239</v>
      </c>
      <c r="C105" s="133">
        <v>39</v>
      </c>
      <c r="D105" s="134">
        <v>4</v>
      </c>
      <c r="E105" s="134">
        <v>17</v>
      </c>
      <c r="F105" s="133">
        <f t="shared" si="7"/>
        <v>68</v>
      </c>
      <c r="G105" s="135" t="s">
        <v>270</v>
      </c>
      <c r="H105" s="131"/>
      <c r="I105" s="131" t="s">
        <v>279</v>
      </c>
      <c r="J105" s="171"/>
      <c r="K105" s="171"/>
      <c r="L105" s="171"/>
      <c r="M105" s="171"/>
      <c r="N105" s="171"/>
      <c r="O105" s="171"/>
      <c r="P105" s="171"/>
      <c r="Q105" s="172"/>
      <c r="R105" s="171"/>
      <c r="S105" s="175">
        <v>0</v>
      </c>
      <c r="T105" s="171">
        <f>S105*0.45</f>
        <v>0</v>
      </c>
      <c r="U105" s="172">
        <f>SUM(S105:T105)</f>
        <v>0</v>
      </c>
    </row>
    <row r="106" spans="1:21" s="130" customFormat="1" ht="25.5">
      <c r="A106" s="125">
        <v>116</v>
      </c>
      <c r="B106" s="126" t="s">
        <v>249</v>
      </c>
      <c r="C106" s="127">
        <v>135</v>
      </c>
      <c r="D106" s="128">
        <v>23</v>
      </c>
      <c r="E106" s="128">
        <v>31</v>
      </c>
      <c r="F106" s="127">
        <f t="shared" si="7"/>
        <v>713</v>
      </c>
      <c r="G106" s="129" t="s">
        <v>243</v>
      </c>
      <c r="H106" s="125"/>
      <c r="I106" s="125" t="s">
        <v>297</v>
      </c>
      <c r="J106" s="175">
        <v>0</v>
      </c>
      <c r="K106" s="175">
        <v>0</v>
      </c>
      <c r="L106" s="169"/>
      <c r="M106" s="169"/>
      <c r="N106" s="169"/>
      <c r="O106" s="169">
        <f>(J106+K106+L106+M106+N106)*0.3</f>
        <v>0</v>
      </c>
      <c r="P106" s="169"/>
      <c r="Q106" s="170">
        <f>SUM(J106:P106)</f>
        <v>0</v>
      </c>
      <c r="R106" s="169"/>
      <c r="S106" s="169"/>
      <c r="T106" s="169"/>
      <c r="U106" s="170"/>
    </row>
    <row r="107" spans="1:21" s="130" customFormat="1" ht="12.75">
      <c r="A107" s="131">
        <v>118</v>
      </c>
      <c r="B107" s="132" t="s">
        <v>247</v>
      </c>
      <c r="C107" s="133">
        <v>35</v>
      </c>
      <c r="D107" s="134">
        <v>10</v>
      </c>
      <c r="E107" s="134">
        <v>14</v>
      </c>
      <c r="F107" s="133">
        <f t="shared" si="7"/>
        <v>140</v>
      </c>
      <c r="G107" s="135" t="s">
        <v>270</v>
      </c>
      <c r="H107" s="131"/>
      <c r="I107" s="131" t="s">
        <v>279</v>
      </c>
      <c r="J107" s="171"/>
      <c r="K107" s="171"/>
      <c r="L107" s="171"/>
      <c r="M107" s="171"/>
      <c r="N107" s="171"/>
      <c r="O107" s="171"/>
      <c r="P107" s="171"/>
      <c r="Q107" s="172"/>
      <c r="R107" s="171"/>
      <c r="S107" s="175">
        <v>0</v>
      </c>
      <c r="T107" s="171">
        <f>S107*0.45</f>
        <v>0</v>
      </c>
      <c r="U107" s="172">
        <f>SUM(S107:T107)</f>
        <v>0</v>
      </c>
    </row>
    <row r="108" spans="1:21" s="130" customFormat="1" ht="25.5">
      <c r="A108" s="125">
        <v>129</v>
      </c>
      <c r="B108" s="126" t="s">
        <v>260</v>
      </c>
      <c r="C108" s="127">
        <v>82</v>
      </c>
      <c r="D108" s="128">
        <v>13</v>
      </c>
      <c r="E108" s="128">
        <v>24</v>
      </c>
      <c r="F108" s="127">
        <f t="shared" si="7"/>
        <v>312</v>
      </c>
      <c r="G108" s="129" t="s">
        <v>240</v>
      </c>
      <c r="H108" s="125"/>
      <c r="I108" s="125" t="s">
        <v>289</v>
      </c>
      <c r="J108" s="175">
        <v>0</v>
      </c>
      <c r="K108" s="169"/>
      <c r="L108" s="169"/>
      <c r="M108" s="169"/>
      <c r="N108" s="169"/>
      <c r="O108" s="169">
        <f>(J108+K108+L108+M108+N108)*0.3</f>
        <v>0</v>
      </c>
      <c r="P108" s="169"/>
      <c r="Q108" s="170">
        <f>SUM(J108:P108)</f>
        <v>0</v>
      </c>
      <c r="R108" s="169"/>
      <c r="S108" s="169"/>
      <c r="T108" s="169"/>
      <c r="U108" s="170"/>
    </row>
    <row r="109" spans="1:21" s="130" customFormat="1" ht="12.75">
      <c r="A109" s="131">
        <v>130</v>
      </c>
      <c r="B109" s="132" t="s">
        <v>313</v>
      </c>
      <c r="C109" s="133">
        <v>63</v>
      </c>
      <c r="D109" s="134">
        <v>3</v>
      </c>
      <c r="E109" s="134">
        <v>27</v>
      </c>
      <c r="F109" s="133">
        <f t="shared" si="7"/>
        <v>81</v>
      </c>
      <c r="G109" s="135" t="s">
        <v>270</v>
      </c>
      <c r="H109" s="131"/>
      <c r="I109" s="131" t="s">
        <v>290</v>
      </c>
      <c r="J109" s="171"/>
      <c r="K109" s="171"/>
      <c r="L109" s="171"/>
      <c r="M109" s="171"/>
      <c r="N109" s="171"/>
      <c r="O109" s="171"/>
      <c r="P109" s="171"/>
      <c r="Q109" s="172"/>
      <c r="R109" s="171"/>
      <c r="S109" s="175">
        <v>0</v>
      </c>
      <c r="T109" s="171">
        <f>S109*0.45</f>
        <v>0</v>
      </c>
      <c r="U109" s="172">
        <f>SUM(S109:T109)</f>
        <v>0</v>
      </c>
    </row>
    <row r="110" spans="1:21" s="130" customFormat="1" ht="12.75">
      <c r="A110" s="125">
        <v>132</v>
      </c>
      <c r="B110" s="126" t="s">
        <v>247</v>
      </c>
      <c r="C110" s="127">
        <v>83</v>
      </c>
      <c r="D110" s="128">
        <v>14</v>
      </c>
      <c r="E110" s="128">
        <v>24</v>
      </c>
      <c r="F110" s="127">
        <f t="shared" si="7"/>
        <v>336</v>
      </c>
      <c r="G110" s="129" t="s">
        <v>294</v>
      </c>
      <c r="H110" s="125"/>
      <c r="I110" s="125" t="s">
        <v>314</v>
      </c>
      <c r="J110" s="175">
        <v>0</v>
      </c>
      <c r="K110" s="169"/>
      <c r="L110" s="169"/>
      <c r="M110" s="169"/>
      <c r="N110" s="169"/>
      <c r="O110" s="169">
        <f>(J110+K110+L110+M110+N110)*0.3</f>
        <v>0</v>
      </c>
      <c r="P110" s="169"/>
      <c r="Q110" s="170">
        <f>SUM(J110:P110)</f>
        <v>0</v>
      </c>
      <c r="R110" s="169"/>
      <c r="S110" s="169"/>
      <c r="T110" s="169"/>
      <c r="U110" s="170"/>
    </row>
    <row r="111" spans="1:21" s="130" customFormat="1" ht="12.75">
      <c r="A111" s="125">
        <v>133</v>
      </c>
      <c r="B111" s="126" t="s">
        <v>239</v>
      </c>
      <c r="C111" s="127">
        <v>51</v>
      </c>
      <c r="D111" s="128">
        <v>6</v>
      </c>
      <c r="E111" s="128">
        <v>15</v>
      </c>
      <c r="F111" s="127">
        <f t="shared" si="7"/>
        <v>90</v>
      </c>
      <c r="G111" s="129" t="s">
        <v>240</v>
      </c>
      <c r="H111" s="125"/>
      <c r="I111" s="125" t="s">
        <v>241</v>
      </c>
      <c r="J111" s="175">
        <v>0</v>
      </c>
      <c r="K111" s="169"/>
      <c r="L111" s="169"/>
      <c r="M111" s="169"/>
      <c r="N111" s="169"/>
      <c r="O111" s="169">
        <f>(J111+K111+L111+M111+N111)*0.3</f>
        <v>0</v>
      </c>
      <c r="P111" s="169"/>
      <c r="Q111" s="170">
        <f>SUM(J111:P111)</f>
        <v>0</v>
      </c>
      <c r="R111" s="169"/>
      <c r="S111" s="169"/>
      <c r="T111" s="169"/>
      <c r="U111" s="170"/>
    </row>
    <row r="112" spans="1:21" s="130" customFormat="1" ht="25.5">
      <c r="A112" s="125">
        <v>134</v>
      </c>
      <c r="B112" s="126" t="s">
        <v>260</v>
      </c>
      <c r="C112" s="127">
        <v>150</v>
      </c>
      <c r="D112" s="128">
        <v>18</v>
      </c>
      <c r="E112" s="128">
        <v>28</v>
      </c>
      <c r="F112" s="127">
        <f t="shared" si="7"/>
        <v>504</v>
      </c>
      <c r="G112" s="129" t="s">
        <v>294</v>
      </c>
      <c r="H112" s="125"/>
      <c r="I112" s="125" t="s">
        <v>298</v>
      </c>
      <c r="J112" s="175">
        <v>0</v>
      </c>
      <c r="K112" s="169"/>
      <c r="L112" s="169"/>
      <c r="M112" s="169"/>
      <c r="N112" s="169"/>
      <c r="O112" s="169">
        <f>(J112+K112+L112+M112+N112)*0.3</f>
        <v>0</v>
      </c>
      <c r="P112" s="169"/>
      <c r="Q112" s="170">
        <f>SUM(J112:P112)</f>
        <v>0</v>
      </c>
      <c r="R112" s="169"/>
      <c r="S112" s="169"/>
      <c r="T112" s="169"/>
      <c r="U112" s="170"/>
    </row>
    <row r="113" spans="1:21" s="130" customFormat="1" ht="25.5">
      <c r="A113" s="125">
        <v>135</v>
      </c>
      <c r="B113" s="126" t="s">
        <v>315</v>
      </c>
      <c r="C113" s="127">
        <v>78</v>
      </c>
      <c r="D113" s="128">
        <v>4</v>
      </c>
      <c r="E113" s="128">
        <v>19</v>
      </c>
      <c r="F113" s="127">
        <f t="shared" si="7"/>
        <v>76</v>
      </c>
      <c r="G113" s="129" t="s">
        <v>294</v>
      </c>
      <c r="H113" s="125"/>
      <c r="I113" s="125" t="s">
        <v>316</v>
      </c>
      <c r="J113" s="175">
        <v>0</v>
      </c>
      <c r="K113" s="169"/>
      <c r="L113" s="169"/>
      <c r="M113" s="169"/>
      <c r="N113" s="169"/>
      <c r="O113" s="169">
        <f>(J113+K113+L113+M113+N113)*0.3</f>
        <v>0</v>
      </c>
      <c r="P113" s="169"/>
      <c r="Q113" s="170">
        <f>SUM(J113:P113)</f>
        <v>0</v>
      </c>
      <c r="R113" s="169"/>
      <c r="S113" s="169"/>
      <c r="T113" s="169"/>
      <c r="U113" s="170"/>
    </row>
    <row r="114" spans="1:21" s="130" customFormat="1" ht="12.75">
      <c r="A114" s="131">
        <v>136</v>
      </c>
      <c r="B114" s="132" t="s">
        <v>249</v>
      </c>
      <c r="C114" s="133">
        <v>73</v>
      </c>
      <c r="D114" s="134">
        <v>10</v>
      </c>
      <c r="E114" s="134">
        <v>22</v>
      </c>
      <c r="F114" s="133">
        <f t="shared" si="7"/>
        <v>220</v>
      </c>
      <c r="G114" s="135" t="s">
        <v>270</v>
      </c>
      <c r="H114" s="131"/>
      <c r="I114" s="131" t="s">
        <v>317</v>
      </c>
      <c r="J114" s="171"/>
      <c r="K114" s="171"/>
      <c r="L114" s="171"/>
      <c r="M114" s="171"/>
      <c r="N114" s="171"/>
      <c r="O114" s="171"/>
      <c r="P114" s="171"/>
      <c r="Q114" s="172"/>
      <c r="R114" s="171"/>
      <c r="S114" s="175">
        <v>0</v>
      </c>
      <c r="T114" s="171">
        <f>S114*0.45</f>
        <v>0</v>
      </c>
      <c r="U114" s="172">
        <f>SUM(S114:T114)</f>
        <v>0</v>
      </c>
    </row>
    <row r="115" spans="1:21" s="130" customFormat="1" ht="12.75">
      <c r="A115" s="131">
        <v>137</v>
      </c>
      <c r="B115" s="132" t="s">
        <v>249</v>
      </c>
      <c r="C115" s="133">
        <v>85</v>
      </c>
      <c r="D115" s="134">
        <v>10</v>
      </c>
      <c r="E115" s="134">
        <v>23</v>
      </c>
      <c r="F115" s="133">
        <f t="shared" si="7"/>
        <v>230</v>
      </c>
      <c r="G115" s="135" t="s">
        <v>270</v>
      </c>
      <c r="H115" s="131"/>
      <c r="I115" s="131" t="s">
        <v>292</v>
      </c>
      <c r="J115" s="171"/>
      <c r="K115" s="171"/>
      <c r="L115" s="171"/>
      <c r="M115" s="171"/>
      <c r="N115" s="171"/>
      <c r="O115" s="171"/>
      <c r="P115" s="171"/>
      <c r="Q115" s="172"/>
      <c r="R115" s="171"/>
      <c r="S115" s="175">
        <v>0</v>
      </c>
      <c r="T115" s="171">
        <f>S115*0.45</f>
        <v>0</v>
      </c>
      <c r="U115" s="172">
        <f>SUM(S115:T115)</f>
        <v>0</v>
      </c>
    </row>
    <row r="116" spans="1:21" s="130" customFormat="1" ht="25.5">
      <c r="A116" s="125">
        <v>138</v>
      </c>
      <c r="B116" s="126" t="s">
        <v>239</v>
      </c>
      <c r="C116" s="127">
        <v>59</v>
      </c>
      <c r="D116" s="128">
        <v>6</v>
      </c>
      <c r="E116" s="128">
        <v>20</v>
      </c>
      <c r="F116" s="127">
        <f t="shared" si="7"/>
        <v>120</v>
      </c>
      <c r="G116" s="129" t="s">
        <v>243</v>
      </c>
      <c r="H116" s="125"/>
      <c r="I116" s="125" t="s">
        <v>244</v>
      </c>
      <c r="J116" s="175">
        <v>0</v>
      </c>
      <c r="K116" s="175">
        <v>0</v>
      </c>
      <c r="L116" s="169"/>
      <c r="M116" s="169"/>
      <c r="N116" s="169"/>
      <c r="O116" s="169">
        <f aca="true" t="shared" si="10" ref="O116:O124">(J116+K116+L116+M116+N116)*0.3</f>
        <v>0</v>
      </c>
      <c r="P116" s="169"/>
      <c r="Q116" s="170">
        <f aca="true" t="shared" si="11" ref="Q116:Q124">SUM(J116:P116)</f>
        <v>0</v>
      </c>
      <c r="R116" s="169"/>
      <c r="S116" s="169"/>
      <c r="T116" s="169"/>
      <c r="U116" s="170"/>
    </row>
    <row r="117" spans="1:21" s="130" customFormat="1" ht="12.75">
      <c r="A117" s="125">
        <v>139</v>
      </c>
      <c r="B117" s="126" t="s">
        <v>242</v>
      </c>
      <c r="C117" s="127">
        <v>70</v>
      </c>
      <c r="D117" s="128">
        <v>11</v>
      </c>
      <c r="E117" s="128">
        <v>20</v>
      </c>
      <c r="F117" s="127">
        <f t="shared" si="7"/>
        <v>220</v>
      </c>
      <c r="G117" s="129" t="s">
        <v>240</v>
      </c>
      <c r="H117" s="125"/>
      <c r="I117" s="125" t="s">
        <v>299</v>
      </c>
      <c r="J117" s="175">
        <v>0</v>
      </c>
      <c r="K117" s="169"/>
      <c r="L117" s="169"/>
      <c r="M117" s="169"/>
      <c r="N117" s="169"/>
      <c r="O117" s="169">
        <f t="shared" si="10"/>
        <v>0</v>
      </c>
      <c r="P117" s="169"/>
      <c r="Q117" s="170">
        <f t="shared" si="11"/>
        <v>0</v>
      </c>
      <c r="R117" s="169"/>
      <c r="S117" s="169"/>
      <c r="T117" s="169"/>
      <c r="U117" s="170"/>
    </row>
    <row r="118" spans="1:21" s="130" customFormat="1" ht="12.75">
      <c r="A118" s="125">
        <v>140</v>
      </c>
      <c r="B118" s="126" t="s">
        <v>318</v>
      </c>
      <c r="C118" s="127">
        <v>74</v>
      </c>
      <c r="D118" s="128">
        <v>8</v>
      </c>
      <c r="E118" s="128">
        <v>13</v>
      </c>
      <c r="F118" s="127">
        <f t="shared" si="7"/>
        <v>104</v>
      </c>
      <c r="G118" s="129" t="s">
        <v>294</v>
      </c>
      <c r="H118" s="125"/>
      <c r="I118" s="125" t="s">
        <v>319</v>
      </c>
      <c r="J118" s="175">
        <v>0</v>
      </c>
      <c r="K118" s="169"/>
      <c r="L118" s="169"/>
      <c r="M118" s="169"/>
      <c r="N118" s="169"/>
      <c r="O118" s="169">
        <f t="shared" si="10"/>
        <v>0</v>
      </c>
      <c r="P118" s="169"/>
      <c r="Q118" s="170">
        <f t="shared" si="11"/>
        <v>0</v>
      </c>
      <c r="R118" s="169"/>
      <c r="S118" s="169"/>
      <c r="T118" s="169"/>
      <c r="U118" s="170"/>
    </row>
    <row r="119" spans="1:21" s="130" customFormat="1" ht="12.75">
      <c r="A119" s="125">
        <v>142</v>
      </c>
      <c r="B119" s="126" t="s">
        <v>247</v>
      </c>
      <c r="C119" s="127">
        <v>36</v>
      </c>
      <c r="D119" s="128">
        <v>6</v>
      </c>
      <c r="E119" s="128">
        <v>22</v>
      </c>
      <c r="F119" s="127">
        <f t="shared" si="7"/>
        <v>132</v>
      </c>
      <c r="G119" s="129" t="s">
        <v>245</v>
      </c>
      <c r="H119" s="125"/>
      <c r="I119" s="125" t="s">
        <v>248</v>
      </c>
      <c r="J119" s="175">
        <v>0</v>
      </c>
      <c r="K119" s="169"/>
      <c r="L119" s="169"/>
      <c r="M119" s="169"/>
      <c r="N119" s="169"/>
      <c r="O119" s="169">
        <f t="shared" si="10"/>
        <v>0</v>
      </c>
      <c r="P119" s="169"/>
      <c r="Q119" s="170">
        <f t="shared" si="11"/>
        <v>0</v>
      </c>
      <c r="R119" s="169"/>
      <c r="S119" s="169"/>
      <c r="T119" s="169"/>
      <c r="U119" s="170"/>
    </row>
    <row r="120" spans="1:21" s="130" customFormat="1" ht="25.5">
      <c r="A120" s="125">
        <v>143</v>
      </c>
      <c r="B120" s="126" t="s">
        <v>247</v>
      </c>
      <c r="C120" s="127">
        <v>50</v>
      </c>
      <c r="D120" s="128">
        <v>9</v>
      </c>
      <c r="E120" s="128">
        <v>25</v>
      </c>
      <c r="F120" s="127">
        <f t="shared" si="7"/>
        <v>225</v>
      </c>
      <c r="G120" s="129" t="s">
        <v>243</v>
      </c>
      <c r="H120" s="125"/>
      <c r="I120" s="125" t="s">
        <v>252</v>
      </c>
      <c r="J120" s="175">
        <v>0</v>
      </c>
      <c r="K120" s="175">
        <v>0</v>
      </c>
      <c r="L120" s="169"/>
      <c r="M120" s="169"/>
      <c r="N120" s="169"/>
      <c r="O120" s="169">
        <f t="shared" si="10"/>
        <v>0</v>
      </c>
      <c r="P120" s="169"/>
      <c r="Q120" s="170">
        <f t="shared" si="11"/>
        <v>0</v>
      </c>
      <c r="R120" s="169"/>
      <c r="S120" s="169"/>
      <c r="T120" s="169"/>
      <c r="U120" s="170"/>
    </row>
    <row r="121" spans="1:21" s="130" customFormat="1" ht="12.75">
      <c r="A121" s="125">
        <v>144</v>
      </c>
      <c r="B121" s="126" t="s">
        <v>320</v>
      </c>
      <c r="C121" s="127">
        <v>100</v>
      </c>
      <c r="D121" s="128">
        <v>14</v>
      </c>
      <c r="E121" s="128">
        <v>27</v>
      </c>
      <c r="F121" s="127">
        <f t="shared" si="7"/>
        <v>378</v>
      </c>
      <c r="G121" s="129" t="s">
        <v>240</v>
      </c>
      <c r="H121" s="125"/>
      <c r="I121" s="125" t="s">
        <v>289</v>
      </c>
      <c r="J121" s="175">
        <v>0</v>
      </c>
      <c r="K121" s="169"/>
      <c r="L121" s="169"/>
      <c r="M121" s="169"/>
      <c r="N121" s="169"/>
      <c r="O121" s="169">
        <f t="shared" si="10"/>
        <v>0</v>
      </c>
      <c r="P121" s="169"/>
      <c r="Q121" s="170">
        <f t="shared" si="11"/>
        <v>0</v>
      </c>
      <c r="R121" s="169"/>
      <c r="S121" s="169"/>
      <c r="T121" s="169"/>
      <c r="U121" s="170"/>
    </row>
    <row r="122" spans="1:21" s="130" customFormat="1" ht="12.75">
      <c r="A122" s="125">
        <v>145</v>
      </c>
      <c r="B122" s="126" t="s">
        <v>247</v>
      </c>
      <c r="C122" s="127">
        <v>72</v>
      </c>
      <c r="D122" s="128">
        <v>16</v>
      </c>
      <c r="E122" s="128">
        <v>26</v>
      </c>
      <c r="F122" s="127">
        <f t="shared" si="7"/>
        <v>416</v>
      </c>
      <c r="G122" s="129" t="s">
        <v>240</v>
      </c>
      <c r="H122" s="125"/>
      <c r="I122" s="125" t="s">
        <v>321</v>
      </c>
      <c r="J122" s="175">
        <v>0</v>
      </c>
      <c r="K122" s="169"/>
      <c r="L122" s="169"/>
      <c r="M122" s="169"/>
      <c r="N122" s="169"/>
      <c r="O122" s="169">
        <f t="shared" si="10"/>
        <v>0</v>
      </c>
      <c r="P122" s="169"/>
      <c r="Q122" s="170">
        <f t="shared" si="11"/>
        <v>0</v>
      </c>
      <c r="R122" s="169"/>
      <c r="S122" s="169"/>
      <c r="T122" s="169"/>
      <c r="U122" s="170"/>
    </row>
    <row r="123" spans="1:21" s="130" customFormat="1" ht="25.5">
      <c r="A123" s="125">
        <v>146</v>
      </c>
      <c r="B123" s="126" t="s">
        <v>242</v>
      </c>
      <c r="C123" s="127">
        <v>58</v>
      </c>
      <c r="D123" s="128">
        <v>12</v>
      </c>
      <c r="E123" s="128">
        <v>27</v>
      </c>
      <c r="F123" s="127">
        <f t="shared" si="7"/>
        <v>324</v>
      </c>
      <c r="G123" s="129" t="s">
        <v>243</v>
      </c>
      <c r="H123" s="125"/>
      <c r="I123" s="125" t="s">
        <v>308</v>
      </c>
      <c r="J123" s="175">
        <v>0</v>
      </c>
      <c r="K123" s="175">
        <v>0</v>
      </c>
      <c r="L123" s="169"/>
      <c r="M123" s="169"/>
      <c r="N123" s="169"/>
      <c r="O123" s="169">
        <f t="shared" si="10"/>
        <v>0</v>
      </c>
      <c r="P123" s="169"/>
      <c r="Q123" s="170">
        <f t="shared" si="11"/>
        <v>0</v>
      </c>
      <c r="R123" s="169"/>
      <c r="S123" s="169"/>
      <c r="T123" s="169"/>
      <c r="U123" s="170"/>
    </row>
    <row r="124" spans="1:21" s="130" customFormat="1" ht="12.75">
      <c r="A124" s="125">
        <v>147</v>
      </c>
      <c r="B124" s="126" t="s">
        <v>249</v>
      </c>
      <c r="C124" s="127">
        <v>125</v>
      </c>
      <c r="D124" s="128">
        <v>27</v>
      </c>
      <c r="E124" s="128">
        <v>29</v>
      </c>
      <c r="F124" s="127">
        <f t="shared" si="7"/>
        <v>783</v>
      </c>
      <c r="G124" s="129" t="s">
        <v>240</v>
      </c>
      <c r="H124" s="125"/>
      <c r="I124" s="125" t="s">
        <v>291</v>
      </c>
      <c r="J124" s="175">
        <v>0</v>
      </c>
      <c r="K124" s="169"/>
      <c r="L124" s="169"/>
      <c r="M124" s="169"/>
      <c r="N124" s="169"/>
      <c r="O124" s="169">
        <f t="shared" si="10"/>
        <v>0</v>
      </c>
      <c r="P124" s="169"/>
      <c r="Q124" s="170">
        <f t="shared" si="11"/>
        <v>0</v>
      </c>
      <c r="R124" s="169"/>
      <c r="S124" s="169"/>
      <c r="T124" s="169"/>
      <c r="U124" s="170"/>
    </row>
    <row r="125" spans="1:21" s="130" customFormat="1" ht="12.75">
      <c r="A125" s="131">
        <v>152</v>
      </c>
      <c r="B125" s="132" t="s">
        <v>239</v>
      </c>
      <c r="C125" s="133">
        <v>35</v>
      </c>
      <c r="D125" s="134">
        <v>4</v>
      </c>
      <c r="E125" s="134">
        <v>13</v>
      </c>
      <c r="F125" s="133">
        <f t="shared" si="7"/>
        <v>52</v>
      </c>
      <c r="G125" s="135" t="s">
        <v>270</v>
      </c>
      <c r="H125" s="131"/>
      <c r="I125" s="131" t="s">
        <v>279</v>
      </c>
      <c r="J125" s="171"/>
      <c r="K125" s="171"/>
      <c r="L125" s="171"/>
      <c r="M125" s="171"/>
      <c r="N125" s="171"/>
      <c r="O125" s="171"/>
      <c r="P125" s="171"/>
      <c r="Q125" s="172"/>
      <c r="R125" s="171"/>
      <c r="S125" s="175">
        <v>0</v>
      </c>
      <c r="T125" s="171">
        <f>S125*0.45</f>
        <v>0</v>
      </c>
      <c r="U125" s="172">
        <f>SUM(S125:T125)</f>
        <v>0</v>
      </c>
    </row>
    <row r="126" spans="1:21" s="130" customFormat="1" ht="12.75">
      <c r="A126" s="131">
        <v>153</v>
      </c>
      <c r="B126" s="132" t="s">
        <v>242</v>
      </c>
      <c r="C126" s="133">
        <v>29</v>
      </c>
      <c r="D126" s="134">
        <v>4</v>
      </c>
      <c r="E126" s="134">
        <v>13</v>
      </c>
      <c r="F126" s="133">
        <f t="shared" si="7"/>
        <v>52</v>
      </c>
      <c r="G126" s="135" t="s">
        <v>270</v>
      </c>
      <c r="H126" s="131"/>
      <c r="I126" s="131" t="s">
        <v>284</v>
      </c>
      <c r="J126" s="171"/>
      <c r="K126" s="171"/>
      <c r="L126" s="171"/>
      <c r="M126" s="171"/>
      <c r="N126" s="171"/>
      <c r="O126" s="171"/>
      <c r="P126" s="171"/>
      <c r="Q126" s="172"/>
      <c r="R126" s="171"/>
      <c r="S126" s="175">
        <v>0</v>
      </c>
      <c r="T126" s="171">
        <f>S126*0.45</f>
        <v>0</v>
      </c>
      <c r="U126" s="172">
        <f>SUM(S126:T126)</f>
        <v>0</v>
      </c>
    </row>
    <row r="127" spans="1:21" s="130" customFormat="1" ht="25.5">
      <c r="A127" s="125">
        <v>154</v>
      </c>
      <c r="B127" s="126" t="s">
        <v>315</v>
      </c>
      <c r="C127" s="127">
        <v>90</v>
      </c>
      <c r="D127" s="128">
        <v>7</v>
      </c>
      <c r="E127" s="128">
        <v>25</v>
      </c>
      <c r="F127" s="127">
        <f t="shared" si="7"/>
        <v>175</v>
      </c>
      <c r="G127" s="129" t="s">
        <v>265</v>
      </c>
      <c r="H127" s="125"/>
      <c r="I127" s="125" t="s">
        <v>322</v>
      </c>
      <c r="J127" s="175">
        <v>0</v>
      </c>
      <c r="K127" s="175">
        <v>0</v>
      </c>
      <c r="L127" s="169"/>
      <c r="M127" s="169"/>
      <c r="N127" s="169"/>
      <c r="O127" s="169">
        <f>(J127+K127+L127+M127+N127)*0.3</f>
        <v>0</v>
      </c>
      <c r="P127" s="169"/>
      <c r="Q127" s="170">
        <f>SUM(J127:P127)</f>
        <v>0</v>
      </c>
      <c r="R127" s="169"/>
      <c r="S127" s="169"/>
      <c r="T127" s="169"/>
      <c r="U127" s="170"/>
    </row>
    <row r="128" spans="1:21" s="130" customFormat="1" ht="25.5">
      <c r="A128" s="125">
        <v>155</v>
      </c>
      <c r="B128" s="126" t="s">
        <v>323</v>
      </c>
      <c r="C128" s="127" t="s">
        <v>324</v>
      </c>
      <c r="D128" s="128">
        <v>9</v>
      </c>
      <c r="E128" s="128">
        <v>13</v>
      </c>
      <c r="F128" s="127">
        <f t="shared" si="7"/>
        <v>117</v>
      </c>
      <c r="G128" s="129" t="s">
        <v>267</v>
      </c>
      <c r="H128" s="125"/>
      <c r="I128" s="125" t="s">
        <v>244</v>
      </c>
      <c r="J128" s="175">
        <v>0</v>
      </c>
      <c r="K128" s="175">
        <v>0</v>
      </c>
      <c r="L128" s="175">
        <v>0</v>
      </c>
      <c r="M128" s="175">
        <v>0</v>
      </c>
      <c r="N128" s="169"/>
      <c r="O128" s="169">
        <f>(J128+K128+L128+M128+N128)*0.3</f>
        <v>0</v>
      </c>
      <c r="P128" s="169"/>
      <c r="Q128" s="170">
        <f>SUM(J128:P128)</f>
        <v>0</v>
      </c>
      <c r="R128" s="169"/>
      <c r="S128" s="169"/>
      <c r="T128" s="169"/>
      <c r="U128" s="170"/>
    </row>
    <row r="129" spans="1:21" s="130" customFormat="1" ht="12.75">
      <c r="A129" s="125">
        <v>156</v>
      </c>
      <c r="B129" s="126" t="s">
        <v>247</v>
      </c>
      <c r="C129" s="127">
        <v>32</v>
      </c>
      <c r="D129" s="128">
        <v>8</v>
      </c>
      <c r="E129" s="128">
        <v>11</v>
      </c>
      <c r="F129" s="127">
        <f t="shared" si="7"/>
        <v>88</v>
      </c>
      <c r="G129" s="129" t="s">
        <v>325</v>
      </c>
      <c r="H129" s="125"/>
      <c r="I129" s="125" t="s">
        <v>246</v>
      </c>
      <c r="J129" s="175">
        <v>0</v>
      </c>
      <c r="K129" s="175">
        <v>0</v>
      </c>
      <c r="L129" s="175">
        <v>0</v>
      </c>
      <c r="M129" s="169"/>
      <c r="N129" s="169"/>
      <c r="O129" s="169">
        <f>(J129+K129+L129+M129+N129)*0.3</f>
        <v>0</v>
      </c>
      <c r="P129" s="169"/>
      <c r="Q129" s="170">
        <f>SUM(J129:P129)</f>
        <v>0</v>
      </c>
      <c r="R129" s="169"/>
      <c r="S129" s="169"/>
      <c r="T129" s="169"/>
      <c r="U129" s="170"/>
    </row>
    <row r="130" spans="1:21" s="130" customFormat="1" ht="25.5">
      <c r="A130" s="125">
        <v>157</v>
      </c>
      <c r="B130" s="126" t="s">
        <v>264</v>
      </c>
      <c r="C130" s="127">
        <v>44</v>
      </c>
      <c r="D130" s="128">
        <v>9</v>
      </c>
      <c r="E130" s="128">
        <v>12</v>
      </c>
      <c r="F130" s="127">
        <f t="shared" si="7"/>
        <v>108</v>
      </c>
      <c r="G130" s="129" t="s">
        <v>261</v>
      </c>
      <c r="H130" s="125"/>
      <c r="I130" s="125" t="s">
        <v>244</v>
      </c>
      <c r="J130" s="175">
        <v>0</v>
      </c>
      <c r="K130" s="175">
        <v>0</v>
      </c>
      <c r="L130" s="175">
        <v>0</v>
      </c>
      <c r="M130" s="169"/>
      <c r="N130" s="169"/>
      <c r="O130" s="169">
        <f>(J130+K130+L130+M130+N130)*0.3</f>
        <v>0</v>
      </c>
      <c r="P130" s="169"/>
      <c r="Q130" s="170">
        <f>SUM(J130:P130)</f>
        <v>0</v>
      </c>
      <c r="R130" s="169"/>
      <c r="S130" s="169"/>
      <c r="T130" s="169"/>
      <c r="U130" s="170"/>
    </row>
    <row r="131" spans="1:21" s="130" customFormat="1" ht="25.5">
      <c r="A131" s="125">
        <v>158</v>
      </c>
      <c r="B131" s="126" t="s">
        <v>239</v>
      </c>
      <c r="C131" s="127">
        <v>120</v>
      </c>
      <c r="D131" s="128">
        <v>24</v>
      </c>
      <c r="E131" s="128">
        <v>30</v>
      </c>
      <c r="F131" s="127">
        <f t="shared" si="7"/>
        <v>720</v>
      </c>
      <c r="G131" s="129" t="s">
        <v>243</v>
      </c>
      <c r="H131" s="125"/>
      <c r="I131" s="125" t="s">
        <v>297</v>
      </c>
      <c r="J131" s="175">
        <v>0</v>
      </c>
      <c r="K131" s="175">
        <v>0</v>
      </c>
      <c r="L131" s="169"/>
      <c r="M131" s="169"/>
      <c r="N131" s="169"/>
      <c r="O131" s="169">
        <f>(J131+K131+L131+M131+N131)*0.3</f>
        <v>0</v>
      </c>
      <c r="P131" s="169"/>
      <c r="Q131" s="170">
        <f>SUM(J131:P131)</f>
        <v>0</v>
      </c>
      <c r="R131" s="169"/>
      <c r="S131" s="169"/>
      <c r="T131" s="169"/>
      <c r="U131" s="170"/>
    </row>
    <row r="132" spans="1:21" s="130" customFormat="1" ht="12.75">
      <c r="A132" s="131">
        <v>159</v>
      </c>
      <c r="B132" s="132" t="s">
        <v>239</v>
      </c>
      <c r="C132" s="133">
        <v>45</v>
      </c>
      <c r="D132" s="134">
        <v>8</v>
      </c>
      <c r="E132" s="134">
        <v>14</v>
      </c>
      <c r="F132" s="133">
        <f t="shared" si="7"/>
        <v>112</v>
      </c>
      <c r="G132" s="135" t="s">
        <v>270</v>
      </c>
      <c r="H132" s="131"/>
      <c r="I132" s="131" t="s">
        <v>326</v>
      </c>
      <c r="J132" s="171"/>
      <c r="K132" s="171"/>
      <c r="L132" s="171"/>
      <c r="M132" s="171"/>
      <c r="N132" s="171"/>
      <c r="O132" s="171"/>
      <c r="P132" s="171"/>
      <c r="Q132" s="172"/>
      <c r="R132" s="171"/>
      <c r="S132" s="175">
        <v>0</v>
      </c>
      <c r="T132" s="171">
        <f>S132*0.45</f>
        <v>0</v>
      </c>
      <c r="U132" s="172">
        <f>SUM(S132:T132)</f>
        <v>0</v>
      </c>
    </row>
    <row r="133" spans="1:21" s="130" customFormat="1" ht="38.25">
      <c r="A133" s="125">
        <v>160</v>
      </c>
      <c r="B133" s="126" t="s">
        <v>247</v>
      </c>
      <c r="C133" s="127">
        <v>100</v>
      </c>
      <c r="D133" s="128">
        <v>21</v>
      </c>
      <c r="E133" s="128">
        <v>30</v>
      </c>
      <c r="F133" s="127">
        <f t="shared" si="7"/>
        <v>630</v>
      </c>
      <c r="G133" s="129" t="s">
        <v>267</v>
      </c>
      <c r="H133" s="125" t="s">
        <v>327</v>
      </c>
      <c r="I133" s="125" t="s">
        <v>328</v>
      </c>
      <c r="J133" s="175">
        <v>0</v>
      </c>
      <c r="K133" s="175">
        <v>0</v>
      </c>
      <c r="L133" s="175">
        <v>0</v>
      </c>
      <c r="M133" s="175">
        <v>0</v>
      </c>
      <c r="N133" s="169"/>
      <c r="O133" s="169">
        <f>(J133+K133+L133+M133+N133)*0.3</f>
        <v>0</v>
      </c>
      <c r="P133" s="169"/>
      <c r="Q133" s="170">
        <f>SUM(J133:P133)</f>
        <v>0</v>
      </c>
      <c r="R133" s="175">
        <v>0</v>
      </c>
      <c r="S133" s="169"/>
      <c r="T133" s="169"/>
      <c r="U133" s="170"/>
    </row>
    <row r="134" spans="1:21" s="130" customFormat="1" ht="25.5">
      <c r="A134" s="125">
        <v>162</v>
      </c>
      <c r="B134" s="126" t="s">
        <v>247</v>
      </c>
      <c r="C134" s="127">
        <v>50</v>
      </c>
      <c r="D134" s="128">
        <v>7</v>
      </c>
      <c r="E134" s="128">
        <v>16</v>
      </c>
      <c r="F134" s="127">
        <f t="shared" si="7"/>
        <v>112</v>
      </c>
      <c r="G134" s="129" t="s">
        <v>243</v>
      </c>
      <c r="H134" s="125"/>
      <c r="I134" s="125" t="s">
        <v>244</v>
      </c>
      <c r="J134" s="175">
        <v>0</v>
      </c>
      <c r="K134" s="175">
        <v>0</v>
      </c>
      <c r="L134" s="169"/>
      <c r="M134" s="169"/>
      <c r="N134" s="169"/>
      <c r="O134" s="169">
        <f>(J134+K134+L134+M134+N134)*0.3</f>
        <v>0</v>
      </c>
      <c r="P134" s="169"/>
      <c r="Q134" s="170">
        <f>SUM(J134:P134)</f>
        <v>0</v>
      </c>
      <c r="R134" s="169"/>
      <c r="S134" s="169"/>
      <c r="T134" s="169"/>
      <c r="U134" s="170"/>
    </row>
    <row r="135" spans="1:21" s="130" customFormat="1" ht="38.25">
      <c r="A135" s="125">
        <v>163</v>
      </c>
      <c r="B135" s="126" t="s">
        <v>239</v>
      </c>
      <c r="C135" s="127">
        <v>120</v>
      </c>
      <c r="D135" s="128">
        <v>19</v>
      </c>
      <c r="E135" s="128">
        <v>30</v>
      </c>
      <c r="F135" s="127">
        <f t="shared" si="7"/>
        <v>570</v>
      </c>
      <c r="G135" s="129" t="s">
        <v>267</v>
      </c>
      <c r="H135" s="125" t="s">
        <v>327</v>
      </c>
      <c r="I135" s="125" t="s">
        <v>328</v>
      </c>
      <c r="J135" s="175">
        <v>0</v>
      </c>
      <c r="K135" s="175">
        <v>0</v>
      </c>
      <c r="L135" s="175">
        <v>0</v>
      </c>
      <c r="M135" s="175">
        <v>0</v>
      </c>
      <c r="N135" s="169"/>
      <c r="O135" s="169">
        <f>(J135+K135+L135+M135+N135)*0.3</f>
        <v>0</v>
      </c>
      <c r="P135" s="169"/>
      <c r="Q135" s="170">
        <f>SUM(J135:P135)</f>
        <v>0</v>
      </c>
      <c r="R135" s="175">
        <v>0</v>
      </c>
      <c r="S135" s="169"/>
      <c r="T135" s="169"/>
      <c r="U135" s="170"/>
    </row>
    <row r="136" spans="1:21" s="130" customFormat="1" ht="25.5">
      <c r="A136" s="125">
        <v>164</v>
      </c>
      <c r="B136" s="126" t="s">
        <v>288</v>
      </c>
      <c r="C136" s="127">
        <v>130</v>
      </c>
      <c r="D136" s="128">
        <v>17</v>
      </c>
      <c r="E136" s="128">
        <v>30</v>
      </c>
      <c r="F136" s="127">
        <f t="shared" si="7"/>
        <v>510</v>
      </c>
      <c r="G136" s="129" t="s">
        <v>243</v>
      </c>
      <c r="H136" s="125"/>
      <c r="I136" s="125" t="s">
        <v>329</v>
      </c>
      <c r="J136" s="175">
        <v>0</v>
      </c>
      <c r="K136" s="175">
        <v>0</v>
      </c>
      <c r="L136" s="169"/>
      <c r="M136" s="169"/>
      <c r="N136" s="169"/>
      <c r="O136" s="169">
        <f>(J136+K136+L136+M136+N136)*0.3</f>
        <v>0</v>
      </c>
      <c r="P136" s="169"/>
      <c r="Q136" s="170">
        <f>SUM(J136:P136)</f>
        <v>0</v>
      </c>
      <c r="R136" s="169"/>
      <c r="S136" s="169"/>
      <c r="T136" s="169"/>
      <c r="U136" s="170"/>
    </row>
    <row r="137" spans="1:21" s="130" customFormat="1" ht="25.5">
      <c r="A137" s="125">
        <v>165</v>
      </c>
      <c r="B137" s="126" t="s">
        <v>260</v>
      </c>
      <c r="C137" s="127">
        <v>156</v>
      </c>
      <c r="D137" s="128">
        <v>19</v>
      </c>
      <c r="E137" s="128">
        <v>30</v>
      </c>
      <c r="F137" s="127">
        <f t="shared" si="7"/>
        <v>570</v>
      </c>
      <c r="G137" s="129" t="s">
        <v>267</v>
      </c>
      <c r="H137" s="125"/>
      <c r="I137" s="125" t="s">
        <v>329</v>
      </c>
      <c r="J137" s="175">
        <v>0</v>
      </c>
      <c r="K137" s="175">
        <v>0</v>
      </c>
      <c r="L137" s="175">
        <v>0</v>
      </c>
      <c r="M137" s="175">
        <v>0</v>
      </c>
      <c r="N137" s="169"/>
      <c r="O137" s="169">
        <f>(J137+K137+L137+M137+N137)*0.3</f>
        <v>0</v>
      </c>
      <c r="P137" s="169"/>
      <c r="Q137" s="170">
        <f>SUM(J137:P137)</f>
        <v>0</v>
      </c>
      <c r="R137" s="169"/>
      <c r="S137" s="169"/>
      <c r="T137" s="169"/>
      <c r="U137" s="170"/>
    </row>
    <row r="138" spans="1:21" s="130" customFormat="1" ht="12.75">
      <c r="A138" s="131">
        <v>167</v>
      </c>
      <c r="B138" s="132" t="s">
        <v>249</v>
      </c>
      <c r="C138" s="133">
        <v>95</v>
      </c>
      <c r="D138" s="134">
        <v>19</v>
      </c>
      <c r="E138" s="134">
        <v>27</v>
      </c>
      <c r="F138" s="133">
        <f t="shared" si="7"/>
        <v>513</v>
      </c>
      <c r="G138" s="135" t="s">
        <v>270</v>
      </c>
      <c r="H138" s="131"/>
      <c r="I138" s="131" t="s">
        <v>330</v>
      </c>
      <c r="J138" s="171"/>
      <c r="K138" s="171"/>
      <c r="L138" s="171"/>
      <c r="M138" s="171"/>
      <c r="N138" s="171"/>
      <c r="O138" s="171"/>
      <c r="P138" s="171"/>
      <c r="Q138" s="172"/>
      <c r="R138" s="171"/>
      <c r="S138" s="175">
        <v>0</v>
      </c>
      <c r="T138" s="171">
        <f>S138*0.45</f>
        <v>0</v>
      </c>
      <c r="U138" s="172">
        <f>SUM(S138:T138)</f>
        <v>0</v>
      </c>
    </row>
    <row r="139" spans="1:21" s="130" customFormat="1" ht="12.75">
      <c r="A139" s="125">
        <v>168</v>
      </c>
      <c r="B139" s="126" t="s">
        <v>239</v>
      </c>
      <c r="C139" s="127">
        <v>42</v>
      </c>
      <c r="D139" s="128">
        <v>6</v>
      </c>
      <c r="E139" s="128">
        <v>23</v>
      </c>
      <c r="F139" s="127">
        <f t="shared" si="7"/>
        <v>138</v>
      </c>
      <c r="G139" s="129" t="s">
        <v>245</v>
      </c>
      <c r="H139" s="125"/>
      <c r="I139" s="125" t="s">
        <v>248</v>
      </c>
      <c r="J139" s="175">
        <v>0</v>
      </c>
      <c r="K139" s="169"/>
      <c r="L139" s="169"/>
      <c r="M139" s="169"/>
      <c r="N139" s="169"/>
      <c r="O139" s="169">
        <f>(J139+K139+L139+M139+N139)*0.3</f>
        <v>0</v>
      </c>
      <c r="P139" s="169"/>
      <c r="Q139" s="170">
        <f>SUM(J139:P139)</f>
        <v>0</v>
      </c>
      <c r="R139" s="169"/>
      <c r="S139" s="169"/>
      <c r="T139" s="169"/>
      <c r="U139" s="170"/>
    </row>
    <row r="140" spans="1:21" s="130" customFormat="1" ht="12.75">
      <c r="A140" s="125">
        <v>169</v>
      </c>
      <c r="B140" s="126" t="s">
        <v>239</v>
      </c>
      <c r="C140" s="127">
        <v>55</v>
      </c>
      <c r="D140" s="128">
        <v>9</v>
      </c>
      <c r="E140" s="128">
        <v>27</v>
      </c>
      <c r="F140" s="127">
        <f t="shared" si="7"/>
        <v>243</v>
      </c>
      <c r="G140" s="129" t="s">
        <v>245</v>
      </c>
      <c r="H140" s="125"/>
      <c r="I140" s="125" t="s">
        <v>331</v>
      </c>
      <c r="J140" s="175">
        <v>0</v>
      </c>
      <c r="K140" s="169"/>
      <c r="L140" s="169"/>
      <c r="M140" s="169"/>
      <c r="N140" s="169"/>
      <c r="O140" s="169">
        <f>(J140+K140+L140+M140+N140)*0.3</f>
        <v>0</v>
      </c>
      <c r="P140" s="169"/>
      <c r="Q140" s="170">
        <f>SUM(J140:P140)</f>
        <v>0</v>
      </c>
      <c r="R140" s="169"/>
      <c r="S140" s="169"/>
      <c r="T140" s="169"/>
      <c r="U140" s="170"/>
    </row>
    <row r="141" spans="1:21" s="130" customFormat="1" ht="25.5">
      <c r="A141" s="125">
        <v>172</v>
      </c>
      <c r="B141" s="126" t="s">
        <v>239</v>
      </c>
      <c r="C141" s="127">
        <v>74</v>
      </c>
      <c r="D141" s="128">
        <v>19</v>
      </c>
      <c r="E141" s="128">
        <v>28</v>
      </c>
      <c r="F141" s="127">
        <f t="shared" si="7"/>
        <v>532</v>
      </c>
      <c r="G141" s="129" t="s">
        <v>261</v>
      </c>
      <c r="H141" s="125"/>
      <c r="I141" s="125" t="s">
        <v>329</v>
      </c>
      <c r="J141" s="175">
        <v>0</v>
      </c>
      <c r="K141" s="175">
        <v>0</v>
      </c>
      <c r="L141" s="175">
        <v>0</v>
      </c>
      <c r="M141" s="169"/>
      <c r="N141" s="169"/>
      <c r="O141" s="169">
        <f>(J141+K141+L141+M141+N141)*0.3</f>
        <v>0</v>
      </c>
      <c r="P141" s="169"/>
      <c r="Q141" s="170">
        <f>SUM(J141:P141)</f>
        <v>0</v>
      </c>
      <c r="R141" s="169"/>
      <c r="S141" s="176"/>
      <c r="T141" s="169"/>
      <c r="U141" s="170"/>
    </row>
    <row r="142" spans="1:21" s="130" customFormat="1" ht="12.75">
      <c r="A142" s="131">
        <v>173</v>
      </c>
      <c r="B142" s="132" t="s">
        <v>239</v>
      </c>
      <c r="C142" s="133">
        <v>48</v>
      </c>
      <c r="D142" s="134">
        <v>4</v>
      </c>
      <c r="E142" s="134">
        <v>26</v>
      </c>
      <c r="F142" s="133">
        <f t="shared" si="7"/>
        <v>104</v>
      </c>
      <c r="G142" s="135" t="s">
        <v>270</v>
      </c>
      <c r="H142" s="131"/>
      <c r="I142" s="131" t="s">
        <v>326</v>
      </c>
      <c r="J142" s="171"/>
      <c r="K142" s="171"/>
      <c r="L142" s="171"/>
      <c r="M142" s="171"/>
      <c r="N142" s="171"/>
      <c r="O142" s="171"/>
      <c r="P142" s="171"/>
      <c r="Q142" s="172"/>
      <c r="R142" s="171"/>
      <c r="S142" s="175">
        <v>0</v>
      </c>
      <c r="T142" s="171">
        <f>S142*0.45</f>
        <v>0</v>
      </c>
      <c r="U142" s="172">
        <f>SUM(S142:T142)</f>
        <v>0</v>
      </c>
    </row>
    <row r="143" spans="1:21" s="130" customFormat="1" ht="12.75">
      <c r="A143" s="125">
        <v>174</v>
      </c>
      <c r="B143" s="126" t="s">
        <v>247</v>
      </c>
      <c r="C143" s="127">
        <v>90</v>
      </c>
      <c r="D143" s="128">
        <v>13</v>
      </c>
      <c r="E143" s="128">
        <v>21</v>
      </c>
      <c r="F143" s="127">
        <f t="shared" si="7"/>
        <v>273</v>
      </c>
      <c r="G143" s="129" t="s">
        <v>240</v>
      </c>
      <c r="H143" s="125"/>
      <c r="I143" s="125" t="s">
        <v>299</v>
      </c>
      <c r="J143" s="175">
        <v>0</v>
      </c>
      <c r="K143" s="169"/>
      <c r="L143" s="169"/>
      <c r="M143" s="169"/>
      <c r="N143" s="169"/>
      <c r="O143" s="169">
        <f>(J143+K143+L143+M143+N143)*0.3</f>
        <v>0</v>
      </c>
      <c r="P143" s="169"/>
      <c r="Q143" s="170">
        <f>SUM(J143:P143)</f>
        <v>0</v>
      </c>
      <c r="R143" s="169"/>
      <c r="S143" s="169"/>
      <c r="T143" s="169"/>
      <c r="U143" s="170"/>
    </row>
    <row r="144" spans="1:21" s="130" customFormat="1" ht="25.5">
      <c r="A144" s="125">
        <v>175</v>
      </c>
      <c r="B144" s="126" t="s">
        <v>260</v>
      </c>
      <c r="C144" s="127">
        <v>120</v>
      </c>
      <c r="D144" s="128">
        <v>21</v>
      </c>
      <c r="E144" s="128">
        <v>30</v>
      </c>
      <c r="F144" s="127">
        <f t="shared" si="7"/>
        <v>630</v>
      </c>
      <c r="G144" s="129" t="s">
        <v>332</v>
      </c>
      <c r="H144" s="125"/>
      <c r="I144" s="137" t="s">
        <v>312</v>
      </c>
      <c r="J144" s="175">
        <v>0</v>
      </c>
      <c r="K144" s="175">
        <v>0</v>
      </c>
      <c r="L144" s="175">
        <v>0</v>
      </c>
      <c r="M144" s="169"/>
      <c r="N144" s="169"/>
      <c r="O144" s="169">
        <f>(J144+K144+L144+M144+N144)*0.3</f>
        <v>0</v>
      </c>
      <c r="P144" s="169"/>
      <c r="Q144" s="170">
        <f>SUM(J144:P144)</f>
        <v>0</v>
      </c>
      <c r="R144" s="169"/>
      <c r="S144" s="169"/>
      <c r="T144" s="169"/>
      <c r="U144" s="170"/>
    </row>
    <row r="145" spans="1:21" s="130" customFormat="1" ht="12.75">
      <c r="A145" s="131">
        <v>176</v>
      </c>
      <c r="B145" s="132" t="s">
        <v>239</v>
      </c>
      <c r="C145" s="133">
        <v>44</v>
      </c>
      <c r="D145" s="134">
        <v>5</v>
      </c>
      <c r="E145" s="134">
        <v>26</v>
      </c>
      <c r="F145" s="133">
        <f t="shared" si="7"/>
        <v>130</v>
      </c>
      <c r="G145" s="135" t="s">
        <v>270</v>
      </c>
      <c r="H145" s="131"/>
      <c r="I145" s="131" t="s">
        <v>326</v>
      </c>
      <c r="J145" s="171"/>
      <c r="K145" s="171"/>
      <c r="L145" s="171"/>
      <c r="M145" s="171"/>
      <c r="N145" s="171"/>
      <c r="O145" s="171"/>
      <c r="P145" s="171"/>
      <c r="Q145" s="172"/>
      <c r="R145" s="171"/>
      <c r="S145" s="175">
        <v>0</v>
      </c>
      <c r="T145" s="171">
        <f>S145*0.45</f>
        <v>0</v>
      </c>
      <c r="U145" s="172">
        <f>SUM(S145:T145)</f>
        <v>0</v>
      </c>
    </row>
    <row r="146" spans="1:21" s="130" customFormat="1" ht="25.5">
      <c r="A146" s="125">
        <v>177</v>
      </c>
      <c r="B146" s="126" t="s">
        <v>239</v>
      </c>
      <c r="C146" s="127">
        <v>130</v>
      </c>
      <c r="D146" s="128">
        <v>19</v>
      </c>
      <c r="E146" s="128">
        <v>30</v>
      </c>
      <c r="F146" s="127">
        <f t="shared" si="7"/>
        <v>570</v>
      </c>
      <c r="G146" s="129" t="s">
        <v>240</v>
      </c>
      <c r="H146" s="125" t="s">
        <v>285</v>
      </c>
      <c r="I146" s="125" t="s">
        <v>333</v>
      </c>
      <c r="J146" s="175">
        <v>0</v>
      </c>
      <c r="K146" s="169"/>
      <c r="L146" s="169"/>
      <c r="M146" s="169"/>
      <c r="N146" s="169"/>
      <c r="O146" s="169">
        <f>(J146+K146+L146+M146+N146)*0.3</f>
        <v>0</v>
      </c>
      <c r="P146" s="169"/>
      <c r="Q146" s="170">
        <f>SUM(J146:P146)</f>
        <v>0</v>
      </c>
      <c r="R146" s="175">
        <v>0</v>
      </c>
      <c r="S146" s="169"/>
      <c r="T146" s="169"/>
      <c r="U146" s="170"/>
    </row>
    <row r="147" spans="1:21" s="130" customFormat="1" ht="12.75">
      <c r="A147" s="131">
        <v>178</v>
      </c>
      <c r="B147" s="132" t="s">
        <v>247</v>
      </c>
      <c r="C147" s="133">
        <v>42</v>
      </c>
      <c r="D147" s="134">
        <v>7</v>
      </c>
      <c r="E147" s="134">
        <v>16</v>
      </c>
      <c r="F147" s="133">
        <f t="shared" si="7"/>
        <v>112</v>
      </c>
      <c r="G147" s="135" t="s">
        <v>270</v>
      </c>
      <c r="H147" s="131"/>
      <c r="I147" s="131" t="s">
        <v>326</v>
      </c>
      <c r="J147" s="171"/>
      <c r="K147" s="171"/>
      <c r="L147" s="171"/>
      <c r="M147" s="171"/>
      <c r="N147" s="171"/>
      <c r="O147" s="171"/>
      <c r="P147" s="171"/>
      <c r="Q147" s="172"/>
      <c r="R147" s="171"/>
      <c r="S147" s="175">
        <v>0</v>
      </c>
      <c r="T147" s="171">
        <f>S147*0.45</f>
        <v>0</v>
      </c>
      <c r="U147" s="172">
        <f>SUM(S147:T147)</f>
        <v>0</v>
      </c>
    </row>
    <row r="148" spans="1:21" s="130" customFormat="1" ht="12.75">
      <c r="A148" s="125">
        <v>180</v>
      </c>
      <c r="B148" s="126" t="s">
        <v>247</v>
      </c>
      <c r="C148" s="127">
        <v>35</v>
      </c>
      <c r="D148" s="128">
        <v>8</v>
      </c>
      <c r="E148" s="128">
        <v>15</v>
      </c>
      <c r="F148" s="127">
        <f>E148*D148</f>
        <v>120</v>
      </c>
      <c r="G148" s="129" t="s">
        <v>325</v>
      </c>
      <c r="H148" s="125"/>
      <c r="I148" s="125" t="s">
        <v>248</v>
      </c>
      <c r="J148" s="175">
        <v>0</v>
      </c>
      <c r="K148" s="175">
        <v>0</v>
      </c>
      <c r="L148" s="175">
        <v>0</v>
      </c>
      <c r="M148" s="169"/>
      <c r="N148" s="169"/>
      <c r="O148" s="169">
        <f>(J148+K148+L148+M148+N148)*0.3</f>
        <v>0</v>
      </c>
      <c r="P148" s="169"/>
      <c r="Q148" s="170">
        <f>SUM(J148:P148)</f>
        <v>0</v>
      </c>
      <c r="R148" s="169"/>
      <c r="S148" s="169"/>
      <c r="T148" s="169"/>
      <c r="U148" s="170"/>
    </row>
    <row r="149" spans="1:23" s="148" customFormat="1" ht="12.75">
      <c r="A149" s="140"/>
      <c r="B149" s="141"/>
      <c r="C149" s="142"/>
      <c r="D149" s="143"/>
      <c r="E149" s="144"/>
      <c r="F149" s="142"/>
      <c r="G149" s="145"/>
      <c r="H149" s="146"/>
      <c r="I149" s="146"/>
      <c r="J149" s="146"/>
      <c r="K149" s="146"/>
      <c r="L149" s="146"/>
      <c r="M149" s="146"/>
      <c r="N149" s="146"/>
      <c r="O149" s="146"/>
      <c r="P149" s="146"/>
      <c r="Q149" s="147"/>
      <c r="R149" s="146"/>
      <c r="S149" s="146"/>
      <c r="T149" s="146"/>
      <c r="U149" s="147"/>
      <c r="W149" s="130"/>
    </row>
    <row r="150" spans="1:23" s="153" customFormat="1" ht="15">
      <c r="A150" s="389" t="s">
        <v>350</v>
      </c>
      <c r="B150" s="389"/>
      <c r="C150" s="389"/>
      <c r="D150" s="389"/>
      <c r="E150" s="389"/>
      <c r="F150" s="389"/>
      <c r="G150" s="150"/>
      <c r="H150" s="151"/>
      <c r="I150" s="151"/>
      <c r="J150" s="151"/>
      <c r="K150" s="151"/>
      <c r="L150" s="151"/>
      <c r="M150" s="151"/>
      <c r="N150" s="151"/>
      <c r="O150" s="151"/>
      <c r="P150" s="151"/>
      <c r="Q150" s="152"/>
      <c r="R150" s="151"/>
      <c r="S150" s="151"/>
      <c r="T150" s="151"/>
      <c r="U150" s="152"/>
      <c r="W150" s="130"/>
    </row>
    <row r="151" spans="1:25" s="153" customFormat="1" ht="15">
      <c r="A151" s="372" t="s">
        <v>334</v>
      </c>
      <c r="B151" s="372"/>
      <c r="C151" s="372"/>
      <c r="D151" s="372"/>
      <c r="E151" s="372"/>
      <c r="F151" s="372"/>
      <c r="G151" s="372"/>
      <c r="H151" s="154"/>
      <c r="I151" s="154"/>
      <c r="J151" s="371">
        <f>SUM(Q20:Q148)</f>
        <v>0</v>
      </c>
      <c r="K151" s="371"/>
      <c r="L151" s="371"/>
      <c r="M151" s="151"/>
      <c r="N151" s="151"/>
      <c r="O151" s="151"/>
      <c r="P151" s="151"/>
      <c r="Q151" s="151"/>
      <c r="R151" s="151"/>
      <c r="S151" s="152"/>
      <c r="T151" s="151"/>
      <c r="U151" s="151"/>
      <c r="V151" s="151"/>
      <c r="W151" s="152"/>
      <c r="Y151" s="130"/>
    </row>
    <row r="152" spans="1:25" s="153" customFormat="1" ht="15.75" customHeight="1">
      <c r="A152" s="372" t="s">
        <v>335</v>
      </c>
      <c r="B152" s="372"/>
      <c r="C152" s="372"/>
      <c r="D152" s="372"/>
      <c r="E152" s="372"/>
      <c r="F152" s="372"/>
      <c r="G152" s="372"/>
      <c r="H152" s="154"/>
      <c r="I152" s="154"/>
      <c r="J152" s="371">
        <f>SUM(R20:R148)</f>
        <v>0</v>
      </c>
      <c r="K152" s="371"/>
      <c r="L152" s="371"/>
      <c r="M152" s="151"/>
      <c r="N152" s="151"/>
      <c r="O152" s="151"/>
      <c r="P152" s="151"/>
      <c r="Q152" s="151"/>
      <c r="R152" s="151"/>
      <c r="S152" s="152"/>
      <c r="T152" s="151"/>
      <c r="U152" s="151"/>
      <c r="V152" s="151"/>
      <c r="W152" s="152"/>
      <c r="Y152" s="130"/>
    </row>
    <row r="153" spans="1:25" s="153" customFormat="1" ht="15">
      <c r="A153" s="372" t="s">
        <v>336</v>
      </c>
      <c r="B153" s="372"/>
      <c r="C153" s="372"/>
      <c r="D153" s="372"/>
      <c r="E153" s="372"/>
      <c r="F153" s="372"/>
      <c r="G153" s="372"/>
      <c r="H153" s="154"/>
      <c r="I153" s="154"/>
      <c r="J153" s="371">
        <f>SUM(U20:U148)</f>
        <v>0</v>
      </c>
      <c r="K153" s="371"/>
      <c r="L153" s="371"/>
      <c r="M153" s="151"/>
      <c r="N153" s="151"/>
      <c r="O153" s="151"/>
      <c r="P153" s="151"/>
      <c r="Q153" s="151"/>
      <c r="R153" s="151"/>
      <c r="S153" s="152"/>
      <c r="T153" s="151"/>
      <c r="U153" s="151"/>
      <c r="V153" s="151"/>
      <c r="W153" s="152"/>
      <c r="Y153" s="130"/>
    </row>
    <row r="154" spans="1:23" s="153" customFormat="1" ht="15">
      <c r="A154" s="154"/>
      <c r="B154" s="154"/>
      <c r="C154" s="154"/>
      <c r="D154" s="154"/>
      <c r="E154" s="154"/>
      <c r="F154" s="154"/>
      <c r="G154" s="154"/>
      <c r="H154" s="168"/>
      <c r="I154" s="168"/>
      <c r="J154" s="168"/>
      <c r="K154" s="151"/>
      <c r="L154" s="151"/>
      <c r="M154" s="151"/>
      <c r="N154" s="151"/>
      <c r="O154" s="151"/>
      <c r="P154" s="151"/>
      <c r="Q154" s="152"/>
      <c r="R154" s="151"/>
      <c r="S154" s="151"/>
      <c r="T154" s="151"/>
      <c r="U154" s="152"/>
      <c r="W154" s="130"/>
    </row>
    <row r="155" spans="1:23" s="153" customFormat="1" ht="15">
      <c r="A155" s="389" t="s">
        <v>351</v>
      </c>
      <c r="B155" s="389"/>
      <c r="C155" s="389"/>
      <c r="D155" s="389"/>
      <c r="E155" s="389"/>
      <c r="F155" s="389"/>
      <c r="G155" s="150"/>
      <c r="H155" s="151"/>
      <c r="I155" s="151"/>
      <c r="J155" s="151"/>
      <c r="K155" s="151"/>
      <c r="L155" s="151"/>
      <c r="M155" s="151"/>
      <c r="N155" s="151"/>
      <c r="O155" s="151"/>
      <c r="P155" s="151"/>
      <c r="Q155" s="152"/>
      <c r="R155" s="151"/>
      <c r="S155" s="151"/>
      <c r="T155" s="151"/>
      <c r="U155" s="152"/>
      <c r="W155" s="130"/>
    </row>
    <row r="156" spans="1:25" s="153" customFormat="1" ht="42.75" customHeight="1">
      <c r="A156" s="155"/>
      <c r="B156" s="155"/>
      <c r="C156" s="155"/>
      <c r="D156" s="155"/>
      <c r="E156" s="380" t="s">
        <v>337</v>
      </c>
      <c r="F156" s="380"/>
      <c r="G156" s="380" t="s">
        <v>20</v>
      </c>
      <c r="H156" s="380"/>
      <c r="I156" s="157" t="s">
        <v>21</v>
      </c>
      <c r="J156" s="156" t="s">
        <v>338</v>
      </c>
      <c r="K156" s="381" t="s">
        <v>339</v>
      </c>
      <c r="L156" s="382"/>
      <c r="M156" s="151"/>
      <c r="N156" s="151"/>
      <c r="O156" s="151"/>
      <c r="P156" s="151"/>
      <c r="Q156" s="151"/>
      <c r="R156" s="151"/>
      <c r="S156" s="152"/>
      <c r="T156" s="151"/>
      <c r="U156" s="151"/>
      <c r="V156" s="151"/>
      <c r="W156" s="152"/>
      <c r="Y156" s="130"/>
    </row>
    <row r="157" spans="1:25" s="153" customFormat="1" ht="57.75" customHeight="1">
      <c r="A157" s="158" t="s">
        <v>340</v>
      </c>
      <c r="B157" s="394" t="s">
        <v>185</v>
      </c>
      <c r="C157" s="395"/>
      <c r="D157" s="396"/>
      <c r="E157" s="383" t="s">
        <v>9</v>
      </c>
      <c r="F157" s="383"/>
      <c r="G157" s="384">
        <v>98</v>
      </c>
      <c r="H157" s="384"/>
      <c r="I157" s="177">
        <v>0</v>
      </c>
      <c r="J157" s="174">
        <v>40</v>
      </c>
      <c r="K157" s="385">
        <f>PRODUCT(G157:I157)*1.4</f>
        <v>0</v>
      </c>
      <c r="L157" s="386"/>
      <c r="M157" s="151"/>
      <c r="N157" s="151"/>
      <c r="O157" s="151"/>
      <c r="P157" s="151"/>
      <c r="Q157" s="151"/>
      <c r="R157" s="151"/>
      <c r="S157" s="152"/>
      <c r="T157" s="151"/>
      <c r="U157" s="151"/>
      <c r="V157" s="151"/>
      <c r="W157" s="152"/>
      <c r="Y157" s="130"/>
    </row>
    <row r="158" spans="1:25" s="153" customFormat="1" ht="53.25" customHeight="1">
      <c r="A158" s="158" t="s">
        <v>276</v>
      </c>
      <c r="B158" s="394" t="s">
        <v>341</v>
      </c>
      <c r="C158" s="395"/>
      <c r="D158" s="396"/>
      <c r="E158" s="383" t="s">
        <v>1</v>
      </c>
      <c r="F158" s="383"/>
      <c r="G158" s="384">
        <v>34</v>
      </c>
      <c r="H158" s="384"/>
      <c r="I158" s="177">
        <v>0</v>
      </c>
      <c r="J158" s="160">
        <v>0.45</v>
      </c>
      <c r="K158" s="385">
        <f>PRODUCT(G158:I158)*1.45</f>
        <v>0</v>
      </c>
      <c r="L158" s="386"/>
      <c r="M158" s="151"/>
      <c r="N158" s="151"/>
      <c r="O158" s="151"/>
      <c r="P158" s="151"/>
      <c r="Q158" s="151"/>
      <c r="R158" s="151"/>
      <c r="S158" s="152"/>
      <c r="T158" s="151"/>
      <c r="U158" s="151"/>
      <c r="V158" s="151"/>
      <c r="W158" s="152"/>
      <c r="Y158" s="130"/>
    </row>
    <row r="159" spans="1:25" s="153" customFormat="1" ht="53.25" customHeight="1">
      <c r="A159" s="158" t="s">
        <v>284</v>
      </c>
      <c r="B159" s="394" t="s">
        <v>342</v>
      </c>
      <c r="C159" s="395"/>
      <c r="D159" s="396"/>
      <c r="E159" s="383" t="s">
        <v>1</v>
      </c>
      <c r="F159" s="383"/>
      <c r="G159" s="384">
        <v>9</v>
      </c>
      <c r="H159" s="384"/>
      <c r="I159" s="177">
        <v>0</v>
      </c>
      <c r="J159" s="160">
        <v>0.45</v>
      </c>
      <c r="K159" s="385">
        <f>PRODUCT(G159:I159)*1.45</f>
        <v>0</v>
      </c>
      <c r="L159" s="386"/>
      <c r="M159" s="151"/>
      <c r="N159" s="151"/>
      <c r="O159" s="151"/>
      <c r="P159" s="151"/>
      <c r="Q159" s="151"/>
      <c r="R159" s="151"/>
      <c r="S159" s="152"/>
      <c r="T159" s="151"/>
      <c r="U159" s="151"/>
      <c r="V159" s="151"/>
      <c r="W159" s="152"/>
      <c r="Y159" s="130"/>
    </row>
    <row r="160" spans="1:25" s="153" customFormat="1" ht="36" customHeight="1">
      <c r="A160" s="161" t="s">
        <v>343</v>
      </c>
      <c r="B160" s="394" t="s">
        <v>181</v>
      </c>
      <c r="C160" s="395"/>
      <c r="D160" s="396"/>
      <c r="E160" s="387" t="s">
        <v>100</v>
      </c>
      <c r="F160" s="388"/>
      <c r="G160" s="397">
        <v>0.0651</v>
      </c>
      <c r="H160" s="398"/>
      <c r="I160" s="177">
        <v>0</v>
      </c>
      <c r="J160" s="160">
        <v>0.4</v>
      </c>
      <c r="K160" s="385">
        <f>PRODUCT(G160:I160)*1.4</f>
        <v>0</v>
      </c>
      <c r="L160" s="386"/>
      <c r="M160" s="151"/>
      <c r="N160" s="151"/>
      <c r="O160" s="151"/>
      <c r="P160" s="151"/>
      <c r="Q160" s="151"/>
      <c r="R160" s="151"/>
      <c r="S160" s="152"/>
      <c r="T160" s="151"/>
      <c r="U160" s="151"/>
      <c r="V160" s="151"/>
      <c r="W160" s="152"/>
      <c r="Y160" s="130"/>
    </row>
    <row r="161" spans="1:25" s="153" customFormat="1" ht="36" customHeight="1">
      <c r="A161" s="161" t="s">
        <v>344</v>
      </c>
      <c r="B161" s="394" t="s">
        <v>182</v>
      </c>
      <c r="C161" s="395"/>
      <c r="D161" s="396"/>
      <c r="E161" s="387" t="s">
        <v>100</v>
      </c>
      <c r="F161" s="388"/>
      <c r="G161" s="384">
        <v>0.3021</v>
      </c>
      <c r="H161" s="384"/>
      <c r="I161" s="177">
        <v>0</v>
      </c>
      <c r="J161" s="160">
        <v>0.4</v>
      </c>
      <c r="K161" s="385">
        <f>PRODUCT(G161:I161)*1.4</f>
        <v>0</v>
      </c>
      <c r="L161" s="386"/>
      <c r="M161" s="151"/>
      <c r="N161" s="151"/>
      <c r="O161" s="151"/>
      <c r="P161" s="151"/>
      <c r="Q161" s="151"/>
      <c r="R161" s="151"/>
      <c r="S161" s="152"/>
      <c r="T161" s="151"/>
      <c r="U161" s="151"/>
      <c r="V161" s="151"/>
      <c r="W161" s="152"/>
      <c r="Y161" s="130"/>
    </row>
    <row r="162" spans="1:25" s="153" customFormat="1" ht="37.5" customHeight="1">
      <c r="A162" s="161" t="s">
        <v>246</v>
      </c>
      <c r="B162" s="394" t="s">
        <v>345</v>
      </c>
      <c r="C162" s="395"/>
      <c r="D162" s="396"/>
      <c r="E162" s="383" t="s">
        <v>1</v>
      </c>
      <c r="F162" s="383"/>
      <c r="G162" s="384">
        <v>1</v>
      </c>
      <c r="H162" s="384"/>
      <c r="I162" s="177">
        <v>0</v>
      </c>
      <c r="J162" s="160">
        <v>0.3</v>
      </c>
      <c r="K162" s="385">
        <f>PRODUCT(G162:I162)*1.3</f>
        <v>0</v>
      </c>
      <c r="L162" s="386"/>
      <c r="M162" s="151"/>
      <c r="N162" s="151"/>
      <c r="O162" s="151"/>
      <c r="P162" s="151"/>
      <c r="Q162" s="151"/>
      <c r="R162" s="151"/>
      <c r="S162" s="152"/>
      <c r="T162" s="151"/>
      <c r="U162" s="151"/>
      <c r="V162" s="151"/>
      <c r="W162" s="152"/>
      <c r="Y162" s="130"/>
    </row>
    <row r="163" spans="1:23" s="153" customFormat="1" ht="36" customHeight="1">
      <c r="A163" s="391"/>
      <c r="B163" s="391"/>
      <c r="C163" s="383"/>
      <c r="D163" s="383"/>
      <c r="E163" s="383"/>
      <c r="F163" s="383"/>
      <c r="G163" s="159"/>
      <c r="H163" s="159"/>
      <c r="I163" s="392"/>
      <c r="J163" s="393"/>
      <c r="K163" s="151"/>
      <c r="L163" s="151"/>
      <c r="M163" s="151"/>
      <c r="N163" s="151"/>
      <c r="O163" s="151"/>
      <c r="P163" s="151"/>
      <c r="Q163" s="152"/>
      <c r="R163" s="151"/>
      <c r="S163" s="151"/>
      <c r="T163" s="151"/>
      <c r="U163" s="152"/>
      <c r="W163" s="130"/>
    </row>
    <row r="164" spans="1:25" s="153" customFormat="1" ht="15">
      <c r="A164" s="389" t="s">
        <v>352</v>
      </c>
      <c r="B164" s="389"/>
      <c r="C164" s="389"/>
      <c r="D164" s="389"/>
      <c r="E164" s="389"/>
      <c r="F164" s="389"/>
      <c r="G164" s="389"/>
      <c r="H164" s="149"/>
      <c r="I164" s="149"/>
      <c r="J164" s="385">
        <f>SUM(J151:L153,K157:L161)</f>
        <v>0</v>
      </c>
      <c r="K164" s="390"/>
      <c r="L164" s="386"/>
      <c r="M164" s="151"/>
      <c r="N164" s="151"/>
      <c r="O164" s="151"/>
      <c r="P164" s="151"/>
      <c r="Q164" s="151"/>
      <c r="R164" s="151"/>
      <c r="S164" s="152"/>
      <c r="T164" s="151"/>
      <c r="U164" s="151"/>
      <c r="V164" s="151"/>
      <c r="W164" s="152"/>
      <c r="Y164" s="130"/>
    </row>
    <row r="165" spans="1:25" s="153" customFormat="1" ht="15">
      <c r="A165" s="389" t="s">
        <v>346</v>
      </c>
      <c r="B165" s="389"/>
      <c r="C165" s="389"/>
      <c r="D165" s="389"/>
      <c r="E165" s="389"/>
      <c r="F165" s="389"/>
      <c r="G165" s="389"/>
      <c r="H165" s="149"/>
      <c r="I165" s="149"/>
      <c r="J165" s="385">
        <f>J164*0.21</f>
        <v>0</v>
      </c>
      <c r="K165" s="390"/>
      <c r="L165" s="386"/>
      <c r="M165" s="151"/>
      <c r="N165" s="151"/>
      <c r="O165" s="151"/>
      <c r="P165" s="151"/>
      <c r="Q165" s="151"/>
      <c r="R165" s="151"/>
      <c r="S165" s="152"/>
      <c r="T165" s="151"/>
      <c r="U165" s="151"/>
      <c r="V165" s="151"/>
      <c r="W165" s="152"/>
      <c r="Y165" s="130"/>
    </row>
    <row r="166" spans="1:25" s="153" customFormat="1" ht="15">
      <c r="A166" s="389" t="s">
        <v>347</v>
      </c>
      <c r="B166" s="389"/>
      <c r="C166" s="389"/>
      <c r="D166" s="389"/>
      <c r="E166" s="389"/>
      <c r="F166" s="389"/>
      <c r="G166" s="389"/>
      <c r="H166" s="149"/>
      <c r="I166" s="149"/>
      <c r="J166" s="385">
        <f>SUM(J164:L165)</f>
        <v>0</v>
      </c>
      <c r="K166" s="390"/>
      <c r="L166" s="386"/>
      <c r="M166" s="151"/>
      <c r="N166" s="151"/>
      <c r="O166" s="151"/>
      <c r="P166" s="151"/>
      <c r="Q166" s="151"/>
      <c r="R166" s="151"/>
      <c r="S166" s="152"/>
      <c r="T166" s="151"/>
      <c r="U166" s="151"/>
      <c r="V166" s="151"/>
      <c r="W166" s="152"/>
      <c r="Y166" s="130"/>
    </row>
    <row r="167" spans="1:23" s="153" customFormat="1" ht="15">
      <c r="A167" s="391"/>
      <c r="B167" s="391"/>
      <c r="C167" s="399"/>
      <c r="D167" s="399"/>
      <c r="E167" s="399"/>
      <c r="F167" s="399"/>
      <c r="G167" s="162"/>
      <c r="H167" s="163"/>
      <c r="I167" s="400"/>
      <c r="J167" s="401"/>
      <c r="K167" s="151"/>
      <c r="L167" s="151"/>
      <c r="M167" s="151"/>
      <c r="N167" s="151"/>
      <c r="O167" s="151"/>
      <c r="P167" s="151"/>
      <c r="Q167" s="152"/>
      <c r="R167" s="151"/>
      <c r="S167" s="151"/>
      <c r="T167" s="151"/>
      <c r="U167" s="152"/>
      <c r="W167" s="130"/>
    </row>
    <row r="168" spans="1:23" s="153" customFormat="1" ht="15">
      <c r="A168" s="164" t="s">
        <v>348</v>
      </c>
      <c r="B168" s="154"/>
      <c r="C168" s="165"/>
      <c r="D168" s="166"/>
      <c r="E168" s="167"/>
      <c r="F168" s="165"/>
      <c r="G168" s="150"/>
      <c r="H168" s="151"/>
      <c r="I168" s="151"/>
      <c r="J168" s="151"/>
      <c r="K168" s="151"/>
      <c r="L168" s="151"/>
      <c r="M168" s="151"/>
      <c r="N168" s="151"/>
      <c r="O168" s="151"/>
      <c r="P168" s="151"/>
      <c r="Q168" s="152"/>
      <c r="R168" s="151"/>
      <c r="S168" s="151"/>
      <c r="T168" s="151"/>
      <c r="U168" s="152"/>
      <c r="W168" s="130"/>
    </row>
    <row r="169" spans="1:23" s="153" customFormat="1" ht="15">
      <c r="A169" s="164" t="s">
        <v>349</v>
      </c>
      <c r="B169" s="154"/>
      <c r="C169" s="165"/>
      <c r="D169" s="166"/>
      <c r="E169" s="167"/>
      <c r="F169" s="165"/>
      <c r="G169" s="150"/>
      <c r="H169" s="151"/>
      <c r="I169" s="151"/>
      <c r="J169" s="151"/>
      <c r="K169" s="151"/>
      <c r="L169" s="151"/>
      <c r="M169" s="151"/>
      <c r="N169" s="151"/>
      <c r="O169" s="151"/>
      <c r="P169" s="151"/>
      <c r="Q169" s="152"/>
      <c r="R169" s="151"/>
      <c r="S169" s="151"/>
      <c r="T169" s="151"/>
      <c r="U169" s="152"/>
      <c r="W169" s="130"/>
    </row>
  </sheetData>
  <sheetProtection password="C65C" sheet="1" selectLockedCells="1"/>
  <mergeCells count="72">
    <mergeCell ref="B161:D161"/>
    <mergeCell ref="B162:D162"/>
    <mergeCell ref="A167:B167"/>
    <mergeCell ref="C167:D167"/>
    <mergeCell ref="E167:F167"/>
    <mergeCell ref="I167:J167"/>
    <mergeCell ref="A164:G164"/>
    <mergeCell ref="J164:L164"/>
    <mergeCell ref="A165:G165"/>
    <mergeCell ref="J165:L165"/>
    <mergeCell ref="A14:F14"/>
    <mergeCell ref="A155:F155"/>
    <mergeCell ref="B157:D157"/>
    <mergeCell ref="B158:D158"/>
    <mergeCell ref="B159:D159"/>
    <mergeCell ref="B160:D160"/>
    <mergeCell ref="E160:F160"/>
    <mergeCell ref="A150:F150"/>
    <mergeCell ref="A151:G151"/>
    <mergeCell ref="G160:H160"/>
    <mergeCell ref="A166:G166"/>
    <mergeCell ref="J166:L166"/>
    <mergeCell ref="E162:F162"/>
    <mergeCell ref="G162:H162"/>
    <mergeCell ref="K162:L162"/>
    <mergeCell ref="A163:B163"/>
    <mergeCell ref="C163:D163"/>
    <mergeCell ref="E163:F163"/>
    <mergeCell ref="I163:J163"/>
    <mergeCell ref="K160:L160"/>
    <mergeCell ref="E161:F161"/>
    <mergeCell ref="G161:H161"/>
    <mergeCell ref="K161:L161"/>
    <mergeCell ref="E158:F158"/>
    <mergeCell ref="G158:H158"/>
    <mergeCell ref="K158:L158"/>
    <mergeCell ref="E159:F159"/>
    <mergeCell ref="G159:H159"/>
    <mergeCell ref="K159:L159"/>
    <mergeCell ref="E156:F156"/>
    <mergeCell ref="G156:H156"/>
    <mergeCell ref="K156:L156"/>
    <mergeCell ref="E157:F157"/>
    <mergeCell ref="G157:H157"/>
    <mergeCell ref="K157:L157"/>
    <mergeCell ref="J151:L151"/>
    <mergeCell ref="A152:G152"/>
    <mergeCell ref="J152:L152"/>
    <mergeCell ref="A153:G153"/>
    <mergeCell ref="J153:L153"/>
    <mergeCell ref="I15:J15"/>
    <mergeCell ref="A15:B15"/>
    <mergeCell ref="E16:F16"/>
    <mergeCell ref="C16:D16"/>
    <mergeCell ref="G14:H14"/>
    <mergeCell ref="I14:J14"/>
    <mergeCell ref="A1:D1"/>
    <mergeCell ref="G15:H15"/>
    <mergeCell ref="A17:C17"/>
    <mergeCell ref="I13:J13"/>
    <mergeCell ref="A10:B10"/>
    <mergeCell ref="G10:H10"/>
    <mergeCell ref="I10:J10"/>
    <mergeCell ref="A11:B11"/>
    <mergeCell ref="A4:F4"/>
    <mergeCell ref="A3:F3"/>
    <mergeCell ref="G12:H12"/>
    <mergeCell ref="I12:J12"/>
    <mergeCell ref="A13:B13"/>
    <mergeCell ref="G13:H13"/>
    <mergeCell ref="G11:H11"/>
    <mergeCell ref="I11:J11"/>
  </mergeCells>
  <conditionalFormatting sqref="C167 E167 C163 E156:E163 G156:G162">
    <cfRule type="cellIs" priority="1" dxfId="1" operator="equal">
      <formula>0</formula>
    </cfRule>
  </conditionalFormatting>
  <dataValidations count="2">
    <dataValidation type="list" allowBlank="1" showInputMessage="1" showErrorMessage="1" sqref="B20:B148">
      <formula1>taxony</formula1>
    </dataValidation>
    <dataValidation errorStyle="warning" type="list" allowBlank="1" showInputMessage="1" showErrorMessage="1" prompt="pokud nenalezneš, buď doplň do vedlejšího listu &quot;opatreni 1&quot; nebo piš libovolný vlastní text" sqref="R20:T86 P20:P86 U20:U148 Q20:Q148 R88:T148 O20:O87 K74:K86 G20:I87 J74:J87 L20:N86 J20:K73 G88:P148">
      <formula1>Navrh_opatreni</formula1>
    </dataValidation>
  </dataValidations>
  <printOptions/>
  <pageMargins left="0.7086614173228347" right="0.5118110236220472" top="0.5905511811023623" bottom="0.5905511811023623" header="0.31496062992125984" footer="0.31496062992125984"/>
  <pageSetup fitToHeight="6" fitToWidth="1" horizontalDpi="300" verticalDpi="300" orientation="landscape" paperSize="8" scale="88" r:id="rId1"/>
  <rowBreaks count="1" manualBreakCount="1">
    <brk id="16" max="20" man="1"/>
  </rowBreaks>
</worksheet>
</file>

<file path=xl/worksheets/sheet4.xml><?xml version="1.0" encoding="utf-8"?>
<worksheet xmlns="http://schemas.openxmlformats.org/spreadsheetml/2006/main" xmlns:r="http://schemas.openxmlformats.org/officeDocument/2006/relationships">
  <sheetPr>
    <pageSetUpPr fitToPage="1"/>
  </sheetPr>
  <dimension ref="A1:IT215"/>
  <sheetViews>
    <sheetView tabSelected="1" zoomScale="120" zoomScaleNormal="120" workbookViewId="0" topLeftCell="A189">
      <selection activeCell="E189" sqref="E189"/>
    </sheetView>
  </sheetViews>
  <sheetFormatPr defaultColWidth="9.140625" defaultRowHeight="15"/>
  <cols>
    <col min="1" max="1" width="5.8515625" style="183" customWidth="1"/>
    <col min="2" max="2" width="48.00390625" style="183" customWidth="1"/>
    <col min="3" max="3" width="8.00390625" style="183" customWidth="1"/>
    <col min="4" max="4" width="9.140625" style="183" customWidth="1"/>
    <col min="5" max="5" width="8.28125" style="183" customWidth="1"/>
    <col min="6" max="6" width="11.421875" style="183" customWidth="1"/>
    <col min="7" max="7" width="9.57421875" style="183" bestFit="1" customWidth="1"/>
    <col min="8" max="8" width="9.140625" style="183" customWidth="1"/>
    <col min="9" max="9" width="14.00390625" style="183" customWidth="1"/>
    <col min="10" max="16384" width="9.140625" style="183" customWidth="1"/>
  </cols>
  <sheetData>
    <row r="1" spans="1:240" s="179" customFormat="1" ht="15.75" customHeight="1">
      <c r="A1" s="412" t="s">
        <v>111</v>
      </c>
      <c r="B1" s="412"/>
      <c r="C1" s="412"/>
      <c r="D1" s="412"/>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row>
    <row r="2" spans="1:240" s="179" customFormat="1" ht="20.25" customHeight="1">
      <c r="A2" s="180" t="s">
        <v>112</v>
      </c>
      <c r="B2" s="180"/>
      <c r="C2" s="180"/>
      <c r="D2" s="180"/>
      <c r="E2" s="180"/>
      <c r="F2" s="180"/>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row>
    <row r="3" spans="1:253" s="179" customFormat="1" ht="16.5">
      <c r="A3" s="413" t="s">
        <v>65</v>
      </c>
      <c r="B3" s="413"/>
      <c r="C3" s="413"/>
      <c r="D3" s="413"/>
      <c r="E3" s="413"/>
      <c r="F3" s="413"/>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row>
    <row r="4" spans="1:6" s="182" customFormat="1" ht="12.75">
      <c r="A4" s="414"/>
      <c r="B4" s="414"/>
      <c r="C4" s="414"/>
      <c r="D4" s="414"/>
      <c r="E4" s="414"/>
      <c r="F4" s="414"/>
    </row>
    <row r="5" spans="1:6" ht="12.75">
      <c r="A5" s="415"/>
      <c r="B5" s="415"/>
      <c r="C5" s="415"/>
      <c r="D5" s="415"/>
      <c r="E5" s="415"/>
      <c r="F5" s="415"/>
    </row>
    <row r="6" spans="1:6" ht="12.75">
      <c r="A6" s="416" t="s">
        <v>99</v>
      </c>
      <c r="B6" s="416"/>
      <c r="C6" s="416"/>
      <c r="D6" s="416"/>
      <c r="E6" s="416"/>
      <c r="F6" s="416"/>
    </row>
    <row r="7" spans="1:254" ht="21" customHeight="1">
      <c r="A7" s="184" t="s">
        <v>11</v>
      </c>
      <c r="B7" s="185"/>
      <c r="C7" s="185"/>
      <c r="D7" s="185"/>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row>
    <row r="8" spans="1:254" ht="7.5" customHeight="1">
      <c r="A8" s="187"/>
      <c r="B8" s="187"/>
      <c r="C8" s="187"/>
      <c r="D8" s="188"/>
      <c r="E8" s="187"/>
      <c r="F8" s="189"/>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c r="IR8" s="182"/>
      <c r="IS8" s="182"/>
      <c r="IT8" s="182"/>
    </row>
    <row r="9" spans="1:6" s="182" customFormat="1" ht="9" customHeight="1">
      <c r="A9" s="190"/>
      <c r="B9" s="191"/>
      <c r="C9" s="191"/>
      <c r="D9" s="192"/>
      <c r="E9" s="192"/>
      <c r="F9" s="193"/>
    </row>
    <row r="10" spans="1:254" ht="14.25" customHeight="1">
      <c r="A10" s="194"/>
      <c r="B10" s="187" t="s">
        <v>147</v>
      </c>
      <c r="C10" s="187"/>
      <c r="D10" s="188" t="s">
        <v>1</v>
      </c>
      <c r="E10" s="419">
        <v>10</v>
      </c>
      <c r="F10" s="420"/>
      <c r="G10" s="182"/>
      <c r="H10" s="182"/>
      <c r="I10" s="195"/>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row>
    <row r="11" spans="1:254" ht="14.25" customHeight="1">
      <c r="A11" s="194"/>
      <c r="B11" s="196" t="s">
        <v>148</v>
      </c>
      <c r="C11" s="187"/>
      <c r="D11" s="188" t="s">
        <v>1</v>
      </c>
      <c r="E11" s="419">
        <v>6</v>
      </c>
      <c r="F11" s="420"/>
      <c r="G11" s="182"/>
      <c r="H11" s="182"/>
      <c r="I11" s="195"/>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row>
    <row r="12" spans="1:254" ht="14.25" customHeight="1">
      <c r="A12" s="194"/>
      <c r="B12" s="196" t="s">
        <v>149</v>
      </c>
      <c r="C12" s="187"/>
      <c r="D12" s="188" t="s">
        <v>1</v>
      </c>
      <c r="E12" s="402">
        <v>28</v>
      </c>
      <c r="F12" s="403"/>
      <c r="G12" s="197"/>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row>
    <row r="13" spans="1:254" ht="14.25" customHeight="1">
      <c r="A13" s="194"/>
      <c r="B13" s="187" t="s">
        <v>150</v>
      </c>
      <c r="C13" s="187"/>
      <c r="D13" s="188" t="s">
        <v>1</v>
      </c>
      <c r="E13" s="402">
        <v>209</v>
      </c>
      <c r="F13" s="403"/>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row>
    <row r="14" spans="1:254" ht="3" customHeight="1">
      <c r="A14" s="198"/>
      <c r="B14" s="199"/>
      <c r="C14" s="199"/>
      <c r="D14" s="200"/>
      <c r="E14" s="404"/>
      <c r="F14" s="405"/>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row>
    <row r="15" spans="1:6" ht="9" customHeight="1">
      <c r="A15" s="201"/>
      <c r="B15" s="202"/>
      <c r="C15" s="203"/>
      <c r="D15" s="203"/>
      <c r="E15" s="202"/>
      <c r="F15" s="202"/>
    </row>
    <row r="16" spans="1:6" s="206" customFormat="1" ht="19.5" customHeight="1">
      <c r="A16" s="424" t="s">
        <v>192</v>
      </c>
      <c r="B16" s="424"/>
      <c r="C16" s="424"/>
      <c r="D16" s="204"/>
      <c r="E16" s="205"/>
      <c r="F16" s="205"/>
    </row>
    <row r="17" spans="1:6" s="210" customFormat="1" ht="9" customHeight="1">
      <c r="A17" s="207"/>
      <c r="B17" s="208"/>
      <c r="C17" s="209"/>
      <c r="D17" s="209"/>
      <c r="E17" s="208"/>
      <c r="F17" s="208"/>
    </row>
    <row r="18" spans="1:6" s="210" customFormat="1" ht="11.25" customHeight="1">
      <c r="A18" s="211" t="s">
        <v>3</v>
      </c>
      <c r="B18" s="211" t="s">
        <v>4</v>
      </c>
      <c r="C18" s="211" t="s">
        <v>5</v>
      </c>
      <c r="D18" s="211" t="s">
        <v>6</v>
      </c>
      <c r="E18" s="212" t="s">
        <v>7</v>
      </c>
      <c r="F18" s="211" t="s">
        <v>8</v>
      </c>
    </row>
    <row r="19" spans="1:245" ht="12.75">
      <c r="A19" s="213"/>
      <c r="B19" s="214" t="s">
        <v>66</v>
      </c>
      <c r="C19" s="213"/>
      <c r="D19" s="213"/>
      <c r="E19" s="215"/>
      <c r="F19" s="215"/>
      <c r="G19" s="182"/>
      <c r="H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row>
    <row r="20" spans="1:245" ht="15" customHeight="1">
      <c r="A20" s="216" t="s">
        <v>191</v>
      </c>
      <c r="B20" s="217" t="s">
        <v>207</v>
      </c>
      <c r="C20" s="218"/>
      <c r="D20" s="218"/>
      <c r="E20" s="219"/>
      <c r="F20" s="220"/>
      <c r="G20" s="182"/>
      <c r="H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row>
    <row r="21" spans="1:245" ht="53.25" customHeight="1">
      <c r="A21" s="221"/>
      <c r="B21" s="417" t="s">
        <v>205</v>
      </c>
      <c r="C21" s="417"/>
      <c r="D21" s="417"/>
      <c r="E21" s="417"/>
      <c r="F21" s="418"/>
      <c r="G21" s="182"/>
      <c r="H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row>
    <row r="22" spans="1:245" ht="15" customHeight="1">
      <c r="A22" s="222" t="s">
        <v>190</v>
      </c>
      <c r="B22" s="223" t="s">
        <v>189</v>
      </c>
      <c r="C22" s="224" t="s">
        <v>1</v>
      </c>
      <c r="D22" s="225">
        <v>209</v>
      </c>
      <c r="E22" s="226"/>
      <c r="F22" s="227">
        <f>SUM(F77)</f>
        <v>0</v>
      </c>
      <c r="G22" s="182"/>
      <c r="H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row>
    <row r="23" spans="1:245" ht="15" customHeight="1">
      <c r="A23" s="222" t="s">
        <v>193</v>
      </c>
      <c r="B23" s="223" t="s">
        <v>194</v>
      </c>
      <c r="C23" s="224" t="s">
        <v>1</v>
      </c>
      <c r="D23" s="225">
        <v>28</v>
      </c>
      <c r="E23" s="226"/>
      <c r="F23" s="227">
        <f>SUM(E108)</f>
        <v>0</v>
      </c>
      <c r="G23" s="182"/>
      <c r="H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row>
    <row r="24" spans="1:6" s="182" customFormat="1" ht="15" customHeight="1">
      <c r="A24" s="228" t="s">
        <v>188</v>
      </c>
      <c r="B24" s="229" t="s">
        <v>187</v>
      </c>
      <c r="C24" s="230" t="s">
        <v>1</v>
      </c>
      <c r="D24" s="231">
        <v>6</v>
      </c>
      <c r="E24" s="232"/>
      <c r="F24" s="227">
        <f>SUM(E168)</f>
        <v>0</v>
      </c>
    </row>
    <row r="25" spans="1:7" s="182" customFormat="1" ht="15" customHeight="1">
      <c r="A25" s="233" t="s">
        <v>186</v>
      </c>
      <c r="B25" s="229" t="s">
        <v>195</v>
      </c>
      <c r="C25" s="230" t="s">
        <v>1</v>
      </c>
      <c r="D25" s="231">
        <f>SUM(E10)</f>
        <v>10</v>
      </c>
      <c r="E25" s="232"/>
      <c r="F25" s="227">
        <f>SUM(F111:F117,F120:F136,F138:F141)</f>
        <v>0</v>
      </c>
      <c r="G25" s="195"/>
    </row>
    <row r="26" spans="1:6" s="182" customFormat="1" ht="24.75" customHeight="1">
      <c r="A26" s="233"/>
      <c r="B26" s="229" t="s">
        <v>203</v>
      </c>
      <c r="C26" s="230" t="s">
        <v>180</v>
      </c>
      <c r="D26" s="231">
        <v>40</v>
      </c>
      <c r="E26" s="232"/>
      <c r="F26" s="227">
        <f>PRODUCT(F25,0.4)</f>
        <v>0</v>
      </c>
    </row>
    <row r="27" spans="1:6" s="182" customFormat="1" ht="15" customHeight="1">
      <c r="A27" s="233" t="s">
        <v>196</v>
      </c>
      <c r="B27" s="229" t="s">
        <v>197</v>
      </c>
      <c r="C27" s="230" t="s">
        <v>198</v>
      </c>
      <c r="D27" s="231">
        <v>56</v>
      </c>
      <c r="E27" s="232"/>
      <c r="F27" s="234">
        <f>SUM(F118,F137)</f>
        <v>0</v>
      </c>
    </row>
    <row r="28" spans="1:6" s="182" customFormat="1" ht="15" customHeight="1">
      <c r="A28" s="235"/>
      <c r="B28" s="236" t="s">
        <v>43</v>
      </c>
      <c r="C28" s="237"/>
      <c r="D28" s="238"/>
      <c r="E28" s="239"/>
      <c r="F28" s="240">
        <f>SUM(F22:F27)</f>
        <v>0</v>
      </c>
    </row>
    <row r="29" spans="1:6" s="182" customFormat="1" ht="15" customHeight="1">
      <c r="A29" s="241"/>
      <c r="B29" s="229"/>
      <c r="C29" s="230"/>
      <c r="D29" s="231"/>
      <c r="E29" s="232"/>
      <c r="F29" s="242"/>
    </row>
    <row r="30" spans="1:6" s="182" customFormat="1" ht="15" customHeight="1">
      <c r="A30" s="241"/>
      <c r="B30" s="229" t="s">
        <v>204</v>
      </c>
      <c r="C30" s="230"/>
      <c r="D30" s="231"/>
      <c r="E30" s="232"/>
      <c r="F30" s="242"/>
    </row>
    <row r="31" spans="1:6" s="182" customFormat="1" ht="15" customHeight="1">
      <c r="A31" s="243" t="s">
        <v>201</v>
      </c>
      <c r="B31" s="421" t="s">
        <v>209</v>
      </c>
      <c r="C31" s="422"/>
      <c r="D31" s="423"/>
      <c r="E31" s="232"/>
      <c r="F31" s="242"/>
    </row>
    <row r="32" spans="1:6" s="182" customFormat="1" ht="27" customHeight="1">
      <c r="A32" s="244"/>
      <c r="B32" s="417" t="s">
        <v>208</v>
      </c>
      <c r="C32" s="417"/>
      <c r="D32" s="417"/>
      <c r="E32" s="417"/>
      <c r="F32" s="417"/>
    </row>
    <row r="33" spans="1:6" s="182" customFormat="1" ht="15" customHeight="1">
      <c r="A33" s="245" t="s">
        <v>206</v>
      </c>
      <c r="B33" s="246" t="s">
        <v>176</v>
      </c>
      <c r="C33" s="247" t="s">
        <v>1</v>
      </c>
      <c r="D33" s="245">
        <f>SUM(E10:F12)</f>
        <v>44</v>
      </c>
      <c r="E33" s="248"/>
      <c r="F33" s="227">
        <f>SUM(F174)</f>
        <v>0</v>
      </c>
    </row>
    <row r="34" spans="1:6" s="182" customFormat="1" ht="14.25" customHeight="1">
      <c r="A34" s="233"/>
      <c r="B34" s="229" t="s">
        <v>211</v>
      </c>
      <c r="C34" s="230" t="s">
        <v>180</v>
      </c>
      <c r="D34" s="231">
        <v>30</v>
      </c>
      <c r="E34" s="232"/>
      <c r="F34" s="227">
        <f>PRODUCT(F33,0.3)</f>
        <v>0</v>
      </c>
    </row>
    <row r="35" spans="1:6" s="182" customFormat="1" ht="15" customHeight="1">
      <c r="A35" s="245" t="s">
        <v>202</v>
      </c>
      <c r="B35" s="246" t="s">
        <v>177</v>
      </c>
      <c r="C35" s="247" t="s">
        <v>210</v>
      </c>
      <c r="D35" s="249">
        <f>SUM(E13)</f>
        <v>209</v>
      </c>
      <c r="E35" s="248"/>
      <c r="F35" s="227">
        <f>SUM(F175)</f>
        <v>0</v>
      </c>
    </row>
    <row r="36" spans="1:6" s="182" customFormat="1" ht="15.75" customHeight="1">
      <c r="A36" s="233"/>
      <c r="B36" s="229" t="s">
        <v>212</v>
      </c>
      <c r="C36" s="230" t="s">
        <v>180</v>
      </c>
      <c r="D36" s="231">
        <v>20</v>
      </c>
      <c r="E36" s="232"/>
      <c r="F36" s="227">
        <f>PRODUCT(F35,0.2)</f>
        <v>0</v>
      </c>
    </row>
    <row r="37" spans="1:6" s="182" customFormat="1" ht="15" customHeight="1">
      <c r="A37" s="235"/>
      <c r="B37" s="236" t="s">
        <v>213</v>
      </c>
      <c r="C37" s="237"/>
      <c r="D37" s="238"/>
      <c r="E37" s="239"/>
      <c r="F37" s="240">
        <f>SUM(F33:F36)</f>
        <v>0</v>
      </c>
    </row>
    <row r="38" spans="1:6" s="182" customFormat="1" ht="15" customHeight="1">
      <c r="A38" s="241"/>
      <c r="B38" s="229"/>
      <c r="C38" s="230"/>
      <c r="D38" s="231"/>
      <c r="E38" s="232"/>
      <c r="F38" s="242"/>
    </row>
    <row r="39" spans="1:6" s="182" customFormat="1" ht="15" customHeight="1">
      <c r="A39" s="245" t="s">
        <v>206</v>
      </c>
      <c r="B39" s="246" t="s">
        <v>176</v>
      </c>
      <c r="C39" s="247" t="s">
        <v>1</v>
      </c>
      <c r="D39" s="245">
        <v>44</v>
      </c>
      <c r="E39" s="248"/>
      <c r="F39" s="227">
        <f>SUM(F178)</f>
        <v>0</v>
      </c>
    </row>
    <row r="40" spans="1:6" s="182" customFormat="1" ht="14.25" customHeight="1">
      <c r="A40" s="233"/>
      <c r="B40" s="229" t="s">
        <v>211</v>
      </c>
      <c r="C40" s="230" t="s">
        <v>180</v>
      </c>
      <c r="D40" s="231">
        <v>30</v>
      </c>
      <c r="E40" s="232"/>
      <c r="F40" s="227">
        <f>PRODUCT(F39,0.3)</f>
        <v>0</v>
      </c>
    </row>
    <row r="41" spans="1:6" s="182" customFormat="1" ht="15" customHeight="1">
      <c r="A41" s="245" t="s">
        <v>202</v>
      </c>
      <c r="B41" s="246" t="s">
        <v>177</v>
      </c>
      <c r="C41" s="247" t="s">
        <v>210</v>
      </c>
      <c r="D41" s="249">
        <v>209</v>
      </c>
      <c r="E41" s="248"/>
      <c r="F41" s="227">
        <f>SUM(F179)</f>
        <v>0</v>
      </c>
    </row>
    <row r="42" spans="1:6" s="182" customFormat="1" ht="15.75" customHeight="1">
      <c r="A42" s="233"/>
      <c r="B42" s="229" t="s">
        <v>212</v>
      </c>
      <c r="C42" s="230" t="s">
        <v>180</v>
      </c>
      <c r="D42" s="231">
        <v>20</v>
      </c>
      <c r="E42" s="232"/>
      <c r="F42" s="227">
        <f>PRODUCT(F41,0.2)</f>
        <v>0</v>
      </c>
    </row>
    <row r="43" spans="1:6" s="182" customFormat="1" ht="15" customHeight="1">
      <c r="A43" s="235"/>
      <c r="B43" s="236" t="s">
        <v>214</v>
      </c>
      <c r="C43" s="237"/>
      <c r="D43" s="238"/>
      <c r="E43" s="239"/>
      <c r="F43" s="240">
        <f>SUM(F39:F42)</f>
        <v>0</v>
      </c>
    </row>
    <row r="44" spans="1:6" s="182" customFormat="1" ht="15" customHeight="1">
      <c r="A44" s="241"/>
      <c r="B44" s="229"/>
      <c r="C44" s="230"/>
      <c r="D44" s="231"/>
      <c r="E44" s="232"/>
      <c r="F44" s="242"/>
    </row>
    <row r="45" spans="1:6" s="182" customFormat="1" ht="15" customHeight="1">
      <c r="A45" s="245" t="s">
        <v>206</v>
      </c>
      <c r="B45" s="246" t="s">
        <v>176</v>
      </c>
      <c r="C45" s="247" t="s">
        <v>1</v>
      </c>
      <c r="D45" s="245">
        <v>44</v>
      </c>
      <c r="E45" s="248"/>
      <c r="F45" s="227">
        <f>SUM(F182)</f>
        <v>0</v>
      </c>
    </row>
    <row r="46" spans="1:6" s="182" customFormat="1" ht="14.25" customHeight="1">
      <c r="A46" s="233"/>
      <c r="B46" s="229" t="s">
        <v>211</v>
      </c>
      <c r="C46" s="230" t="s">
        <v>180</v>
      </c>
      <c r="D46" s="231">
        <v>30</v>
      </c>
      <c r="E46" s="232"/>
      <c r="F46" s="227">
        <f>PRODUCT(F45,0.3)</f>
        <v>0</v>
      </c>
    </row>
    <row r="47" spans="1:6" s="182" customFormat="1" ht="15" customHeight="1">
      <c r="A47" s="245" t="s">
        <v>202</v>
      </c>
      <c r="B47" s="246" t="s">
        <v>177</v>
      </c>
      <c r="C47" s="247" t="s">
        <v>210</v>
      </c>
      <c r="D47" s="249">
        <v>209</v>
      </c>
      <c r="E47" s="248"/>
      <c r="F47" s="227">
        <f>SUM(F183)</f>
        <v>0</v>
      </c>
    </row>
    <row r="48" spans="1:6" s="182" customFormat="1" ht="15.75" customHeight="1">
      <c r="A48" s="233"/>
      <c r="B48" s="229" t="s">
        <v>212</v>
      </c>
      <c r="C48" s="230" t="s">
        <v>180</v>
      </c>
      <c r="D48" s="231">
        <v>20</v>
      </c>
      <c r="E48" s="232"/>
      <c r="F48" s="227">
        <f>PRODUCT(F47,0.2)</f>
        <v>0</v>
      </c>
    </row>
    <row r="49" spans="1:6" s="182" customFormat="1" ht="15" customHeight="1">
      <c r="A49" s="235"/>
      <c r="B49" s="236" t="s">
        <v>215</v>
      </c>
      <c r="C49" s="237"/>
      <c r="D49" s="238"/>
      <c r="E49" s="239"/>
      <c r="F49" s="240">
        <f>SUM(F45:F48)</f>
        <v>0</v>
      </c>
    </row>
    <row r="50" spans="1:6" s="182" customFormat="1" ht="15" customHeight="1">
      <c r="A50" s="250"/>
      <c r="B50" s="251"/>
      <c r="C50" s="252"/>
      <c r="D50" s="253"/>
      <c r="E50" s="254"/>
      <c r="F50" s="255"/>
    </row>
    <row r="51" spans="1:6" s="182" customFormat="1" ht="15" customHeight="1">
      <c r="A51" s="256"/>
      <c r="B51" s="257" t="s">
        <v>199</v>
      </c>
      <c r="C51" s="258"/>
      <c r="D51" s="259"/>
      <c r="E51" s="260"/>
      <c r="F51" s="261"/>
    </row>
    <row r="52" spans="1:8" s="182" customFormat="1" ht="12.75">
      <c r="A52" s="258"/>
      <c r="B52" s="257" t="s">
        <v>151</v>
      </c>
      <c r="C52" s="258"/>
      <c r="D52" s="262"/>
      <c r="E52" s="263"/>
      <c r="F52" s="263"/>
      <c r="H52" s="195"/>
    </row>
    <row r="53" spans="1:254" ht="38.25">
      <c r="A53" s="264">
        <v>1</v>
      </c>
      <c r="B53" s="265" t="s">
        <v>67</v>
      </c>
      <c r="C53" s="264" t="s">
        <v>2</v>
      </c>
      <c r="D53" s="266">
        <v>168</v>
      </c>
      <c r="E53" s="309">
        <v>0</v>
      </c>
      <c r="F53" s="36">
        <f>PRODUCT(D53:E53)</f>
        <v>0</v>
      </c>
      <c r="G53" s="182"/>
      <c r="H53" s="182"/>
      <c r="I53" s="182"/>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c r="DR53" s="267"/>
      <c r="DS53" s="267"/>
      <c r="DT53" s="267"/>
      <c r="DU53" s="267"/>
      <c r="DV53" s="267"/>
      <c r="DW53" s="267"/>
      <c r="DX53" s="267"/>
      <c r="DY53" s="267"/>
      <c r="DZ53" s="267"/>
      <c r="EA53" s="267"/>
      <c r="EB53" s="267"/>
      <c r="EC53" s="267"/>
      <c r="ED53" s="267"/>
      <c r="EE53" s="267"/>
      <c r="EF53" s="267"/>
      <c r="EG53" s="267"/>
      <c r="EH53" s="267"/>
      <c r="EI53" s="267"/>
      <c r="EJ53" s="267"/>
      <c r="EK53" s="267"/>
      <c r="EL53" s="267"/>
      <c r="EM53" s="267"/>
      <c r="EN53" s="267"/>
      <c r="EO53" s="267"/>
      <c r="EP53" s="267"/>
      <c r="EQ53" s="267"/>
      <c r="ER53" s="267"/>
      <c r="ES53" s="267"/>
      <c r="ET53" s="267"/>
      <c r="EU53" s="267"/>
      <c r="EV53" s="267"/>
      <c r="EW53" s="267"/>
      <c r="EX53" s="267"/>
      <c r="EY53" s="267"/>
      <c r="EZ53" s="267"/>
      <c r="FA53" s="267"/>
      <c r="FB53" s="267"/>
      <c r="FC53" s="267"/>
      <c r="FD53" s="267"/>
      <c r="FE53" s="267"/>
      <c r="FF53" s="267"/>
      <c r="FG53" s="267"/>
      <c r="FH53" s="267"/>
      <c r="FI53" s="267"/>
      <c r="FJ53" s="267"/>
      <c r="FK53" s="267"/>
      <c r="FL53" s="267"/>
      <c r="FM53" s="267"/>
      <c r="FN53" s="267"/>
      <c r="FO53" s="267"/>
      <c r="FP53" s="267"/>
      <c r="FQ53" s="267"/>
      <c r="FR53" s="267"/>
      <c r="FS53" s="267"/>
      <c r="FT53" s="267"/>
      <c r="FU53" s="267"/>
      <c r="FV53" s="267"/>
      <c r="FW53" s="267"/>
      <c r="FX53" s="267"/>
      <c r="FY53" s="267"/>
      <c r="FZ53" s="267"/>
      <c r="GA53" s="267"/>
      <c r="GB53" s="267"/>
      <c r="GC53" s="267"/>
      <c r="GD53" s="267"/>
      <c r="GE53" s="267"/>
      <c r="GF53" s="267"/>
      <c r="GG53" s="267"/>
      <c r="GH53" s="267"/>
      <c r="GI53" s="267"/>
      <c r="GJ53" s="267"/>
      <c r="GK53" s="267"/>
      <c r="GL53" s="267"/>
      <c r="GM53" s="267"/>
      <c r="GN53" s="267"/>
      <c r="GO53" s="267"/>
      <c r="GP53" s="267"/>
      <c r="GQ53" s="267"/>
      <c r="GR53" s="267"/>
      <c r="GS53" s="267"/>
      <c r="GT53" s="267"/>
      <c r="GU53" s="267"/>
      <c r="GV53" s="267"/>
      <c r="GW53" s="267"/>
      <c r="GX53" s="267"/>
      <c r="GY53" s="267"/>
      <c r="GZ53" s="267"/>
      <c r="HA53" s="267"/>
      <c r="HB53" s="267"/>
      <c r="HC53" s="267"/>
      <c r="HD53" s="267"/>
      <c r="HE53" s="267"/>
      <c r="HF53" s="267"/>
      <c r="HG53" s="267"/>
      <c r="HH53" s="267"/>
      <c r="HI53" s="267"/>
      <c r="HJ53" s="267"/>
      <c r="HK53" s="267"/>
      <c r="HL53" s="267"/>
      <c r="HM53" s="267"/>
      <c r="HN53" s="267"/>
      <c r="HO53" s="267"/>
      <c r="HP53" s="267"/>
      <c r="HQ53" s="267"/>
      <c r="HR53" s="267"/>
      <c r="HS53" s="267"/>
      <c r="HT53" s="267"/>
      <c r="HU53" s="267"/>
      <c r="HV53" s="267"/>
      <c r="HW53" s="267"/>
      <c r="HX53" s="267"/>
      <c r="HY53" s="267"/>
      <c r="HZ53" s="267"/>
      <c r="IA53" s="267"/>
      <c r="IB53" s="267"/>
      <c r="IC53" s="267"/>
      <c r="ID53" s="267"/>
      <c r="IE53" s="267"/>
      <c r="IF53" s="267"/>
      <c r="IG53" s="267"/>
      <c r="IH53" s="267"/>
      <c r="II53" s="267"/>
      <c r="IJ53" s="267"/>
      <c r="IK53" s="267"/>
      <c r="IL53" s="267"/>
      <c r="IM53" s="267"/>
      <c r="IN53" s="267"/>
      <c r="IO53" s="267"/>
      <c r="IP53" s="267"/>
      <c r="IQ53" s="267"/>
      <c r="IR53" s="267"/>
      <c r="IS53" s="267"/>
      <c r="IT53" s="267"/>
    </row>
    <row r="54" spans="1:6" s="182" customFormat="1" ht="12.75">
      <c r="A54" s="258">
        <v>2</v>
      </c>
      <c r="B54" s="268" t="s">
        <v>97</v>
      </c>
      <c r="C54" s="258" t="s">
        <v>1</v>
      </c>
      <c r="D54" s="262">
        <v>209</v>
      </c>
      <c r="E54" s="310">
        <v>0</v>
      </c>
      <c r="F54" s="263">
        <f aca="true" t="shared" si="0" ref="F54:F59">PRODUCT(D54:E54)</f>
        <v>0</v>
      </c>
    </row>
    <row r="55" spans="1:6" s="182" customFormat="1" ht="12.75">
      <c r="A55" s="264">
        <v>3</v>
      </c>
      <c r="B55" s="268" t="s">
        <v>98</v>
      </c>
      <c r="C55" s="258" t="s">
        <v>1</v>
      </c>
      <c r="D55" s="262">
        <v>209</v>
      </c>
      <c r="E55" s="310">
        <v>0</v>
      </c>
      <c r="F55" s="263">
        <f t="shared" si="0"/>
        <v>0</v>
      </c>
    </row>
    <row r="56" spans="1:6" s="182" customFormat="1" ht="12.75">
      <c r="A56" s="258">
        <v>4</v>
      </c>
      <c r="B56" s="268" t="s">
        <v>83</v>
      </c>
      <c r="C56" s="258" t="s">
        <v>1</v>
      </c>
      <c r="D56" s="262">
        <v>209</v>
      </c>
      <c r="E56" s="310">
        <v>0</v>
      </c>
      <c r="F56" s="263">
        <f t="shared" si="0"/>
        <v>0</v>
      </c>
    </row>
    <row r="57" spans="1:6" s="182" customFormat="1" ht="12.75">
      <c r="A57" s="264">
        <v>5</v>
      </c>
      <c r="B57" s="268" t="s">
        <v>84</v>
      </c>
      <c r="C57" s="258" t="s">
        <v>9</v>
      </c>
      <c r="D57" s="262">
        <v>3.2</v>
      </c>
      <c r="E57" s="310">
        <v>0</v>
      </c>
      <c r="F57" s="263">
        <f t="shared" si="0"/>
        <v>0</v>
      </c>
    </row>
    <row r="58" spans="1:254" ht="12.75">
      <c r="A58" s="258">
        <v>6</v>
      </c>
      <c r="B58" s="269" t="s">
        <v>85</v>
      </c>
      <c r="C58" s="270" t="s">
        <v>1</v>
      </c>
      <c r="D58" s="271">
        <v>209</v>
      </c>
      <c r="E58" s="311">
        <v>0</v>
      </c>
      <c r="F58" s="36">
        <f t="shared" si="0"/>
        <v>0</v>
      </c>
      <c r="G58" s="267"/>
      <c r="H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c r="CL58" s="267"/>
      <c r="CM58" s="267"/>
      <c r="CN58" s="267"/>
      <c r="CO58" s="267"/>
      <c r="CP58" s="267"/>
      <c r="CQ58" s="267"/>
      <c r="CR58" s="267"/>
      <c r="CS58" s="267"/>
      <c r="CT58" s="267"/>
      <c r="CU58" s="267"/>
      <c r="CV58" s="267"/>
      <c r="CW58" s="267"/>
      <c r="CX58" s="267"/>
      <c r="CY58" s="267"/>
      <c r="CZ58" s="267"/>
      <c r="DA58" s="267"/>
      <c r="DB58" s="267"/>
      <c r="DC58" s="267"/>
      <c r="DD58" s="267"/>
      <c r="DE58" s="267"/>
      <c r="DF58" s="267"/>
      <c r="DG58" s="267"/>
      <c r="DH58" s="267"/>
      <c r="DI58" s="267"/>
      <c r="DJ58" s="267"/>
      <c r="DK58" s="267"/>
      <c r="DL58" s="267"/>
      <c r="DM58" s="267"/>
      <c r="DN58" s="267"/>
      <c r="DO58" s="267"/>
      <c r="DP58" s="267"/>
      <c r="DQ58" s="267"/>
      <c r="DR58" s="267"/>
      <c r="DS58" s="267"/>
      <c r="DT58" s="267"/>
      <c r="DU58" s="267"/>
      <c r="DV58" s="267"/>
      <c r="DW58" s="267"/>
      <c r="DX58" s="267"/>
      <c r="DY58" s="267"/>
      <c r="DZ58" s="267"/>
      <c r="EA58" s="267"/>
      <c r="EB58" s="267"/>
      <c r="EC58" s="267"/>
      <c r="ED58" s="267"/>
      <c r="EE58" s="267"/>
      <c r="EF58" s="267"/>
      <c r="EG58" s="267"/>
      <c r="EH58" s="267"/>
      <c r="EI58" s="267"/>
      <c r="EJ58" s="267"/>
      <c r="EK58" s="267"/>
      <c r="EL58" s="267"/>
      <c r="EM58" s="267"/>
      <c r="EN58" s="267"/>
      <c r="EO58" s="267"/>
      <c r="EP58" s="267"/>
      <c r="EQ58" s="267"/>
      <c r="ER58" s="267"/>
      <c r="ES58" s="267"/>
      <c r="ET58" s="267"/>
      <c r="EU58" s="267"/>
      <c r="EV58" s="267"/>
      <c r="EW58" s="267"/>
      <c r="EX58" s="267"/>
      <c r="EY58" s="267"/>
      <c r="EZ58" s="267"/>
      <c r="FA58" s="267"/>
      <c r="FB58" s="267"/>
      <c r="FC58" s="267"/>
      <c r="FD58" s="267"/>
      <c r="FE58" s="267"/>
      <c r="FF58" s="267"/>
      <c r="FG58" s="267"/>
      <c r="FH58" s="267"/>
      <c r="FI58" s="267"/>
      <c r="FJ58" s="267"/>
      <c r="FK58" s="267"/>
      <c r="FL58" s="267"/>
      <c r="FM58" s="267"/>
      <c r="FN58" s="267"/>
      <c r="FO58" s="267"/>
      <c r="FP58" s="267"/>
      <c r="FQ58" s="267"/>
      <c r="FR58" s="267"/>
      <c r="FS58" s="267"/>
      <c r="FT58" s="267"/>
      <c r="FU58" s="267"/>
      <c r="FV58" s="267"/>
      <c r="FW58" s="267"/>
      <c r="FX58" s="267"/>
      <c r="FY58" s="267"/>
      <c r="FZ58" s="267"/>
      <c r="GA58" s="267"/>
      <c r="GB58" s="267"/>
      <c r="GC58" s="267"/>
      <c r="GD58" s="267"/>
      <c r="GE58" s="267"/>
      <c r="GF58" s="267"/>
      <c r="GG58" s="267"/>
      <c r="GH58" s="267"/>
      <c r="GI58" s="267"/>
      <c r="GJ58" s="267"/>
      <c r="GK58" s="267"/>
      <c r="GL58" s="267"/>
      <c r="GM58" s="267"/>
      <c r="GN58" s="267"/>
      <c r="GO58" s="267"/>
      <c r="GP58" s="267"/>
      <c r="GQ58" s="267"/>
      <c r="GR58" s="267"/>
      <c r="GS58" s="267"/>
      <c r="GT58" s="267"/>
      <c r="GU58" s="267"/>
      <c r="GV58" s="267"/>
      <c r="GW58" s="267"/>
      <c r="GX58" s="267"/>
      <c r="GY58" s="267"/>
      <c r="GZ58" s="267"/>
      <c r="HA58" s="267"/>
      <c r="HB58" s="267"/>
      <c r="HC58" s="267"/>
      <c r="HD58" s="267"/>
      <c r="HE58" s="267"/>
      <c r="HF58" s="267"/>
      <c r="HG58" s="267"/>
      <c r="HH58" s="267"/>
      <c r="HI58" s="267"/>
      <c r="HJ58" s="267"/>
      <c r="HK58" s="267"/>
      <c r="HL58" s="267"/>
      <c r="HM58" s="267"/>
      <c r="HN58" s="267"/>
      <c r="HO58" s="267"/>
      <c r="HP58" s="267"/>
      <c r="HQ58" s="267"/>
      <c r="HR58" s="267"/>
      <c r="HS58" s="267"/>
      <c r="HT58" s="267"/>
      <c r="HU58" s="267"/>
      <c r="HV58" s="267"/>
      <c r="HW58" s="267"/>
      <c r="HX58" s="267"/>
      <c r="HY58" s="267"/>
      <c r="HZ58" s="267"/>
      <c r="IA58" s="267"/>
      <c r="IB58" s="267"/>
      <c r="IC58" s="267"/>
      <c r="ID58" s="267"/>
      <c r="IE58" s="267"/>
      <c r="IF58" s="267"/>
      <c r="IG58" s="267"/>
      <c r="IH58" s="267"/>
      <c r="II58" s="267"/>
      <c r="IJ58" s="267"/>
      <c r="IK58" s="267"/>
      <c r="IL58" s="267"/>
      <c r="IM58" s="267"/>
      <c r="IN58" s="267"/>
      <c r="IO58" s="267"/>
      <c r="IP58" s="267"/>
      <c r="IQ58" s="267"/>
      <c r="IR58" s="267"/>
      <c r="IS58" s="267"/>
      <c r="IT58" s="267"/>
    </row>
    <row r="59" spans="1:254" ht="16.5" customHeight="1">
      <c r="A59" s="264">
        <v>7</v>
      </c>
      <c r="B59" s="273" t="s">
        <v>89</v>
      </c>
      <c r="C59" s="274" t="s">
        <v>2</v>
      </c>
      <c r="D59" s="275">
        <v>168</v>
      </c>
      <c r="E59" s="312">
        <v>0</v>
      </c>
      <c r="F59" s="36">
        <f t="shared" si="0"/>
        <v>0</v>
      </c>
      <c r="G59" s="267"/>
      <c r="H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c r="CL59" s="267"/>
      <c r="CM59" s="267"/>
      <c r="CN59" s="267"/>
      <c r="CO59" s="267"/>
      <c r="CP59" s="267"/>
      <c r="CQ59" s="267"/>
      <c r="CR59" s="267"/>
      <c r="CS59" s="267"/>
      <c r="CT59" s="267"/>
      <c r="CU59" s="267"/>
      <c r="CV59" s="267"/>
      <c r="CW59" s="267"/>
      <c r="CX59" s="267"/>
      <c r="CY59" s="267"/>
      <c r="CZ59" s="267"/>
      <c r="DA59" s="267"/>
      <c r="DB59" s="267"/>
      <c r="DC59" s="267"/>
      <c r="DD59" s="267"/>
      <c r="DE59" s="267"/>
      <c r="DF59" s="267"/>
      <c r="DG59" s="267"/>
      <c r="DH59" s="267"/>
      <c r="DI59" s="267"/>
      <c r="DJ59" s="267"/>
      <c r="DK59" s="267"/>
      <c r="DL59" s="267"/>
      <c r="DM59" s="267"/>
      <c r="DN59" s="267"/>
      <c r="DO59" s="267"/>
      <c r="DP59" s="267"/>
      <c r="DQ59" s="267"/>
      <c r="DR59" s="267"/>
      <c r="DS59" s="267"/>
      <c r="DT59" s="267"/>
      <c r="DU59" s="267"/>
      <c r="DV59" s="267"/>
      <c r="DW59" s="267"/>
      <c r="DX59" s="267"/>
      <c r="DY59" s="267"/>
      <c r="DZ59" s="267"/>
      <c r="EA59" s="267"/>
      <c r="EB59" s="267"/>
      <c r="EC59" s="267"/>
      <c r="ED59" s="267"/>
      <c r="EE59" s="267"/>
      <c r="EF59" s="267"/>
      <c r="EG59" s="267"/>
      <c r="EH59" s="267"/>
      <c r="EI59" s="267"/>
      <c r="EJ59" s="267"/>
      <c r="EK59" s="267"/>
      <c r="EL59" s="267"/>
      <c r="EM59" s="267"/>
      <c r="EN59" s="267"/>
      <c r="EO59" s="267"/>
      <c r="EP59" s="267"/>
      <c r="EQ59" s="267"/>
      <c r="ER59" s="267"/>
      <c r="ES59" s="267"/>
      <c r="ET59" s="267"/>
      <c r="EU59" s="267"/>
      <c r="EV59" s="267"/>
      <c r="EW59" s="267"/>
      <c r="EX59" s="267"/>
      <c r="EY59" s="267"/>
      <c r="EZ59" s="267"/>
      <c r="FA59" s="267"/>
      <c r="FB59" s="267"/>
      <c r="FC59" s="267"/>
      <c r="FD59" s="267"/>
      <c r="FE59" s="267"/>
      <c r="FF59" s="267"/>
      <c r="FG59" s="267"/>
      <c r="FH59" s="267"/>
      <c r="FI59" s="267"/>
      <c r="FJ59" s="267"/>
      <c r="FK59" s="267"/>
      <c r="FL59" s="267"/>
      <c r="FM59" s="267"/>
      <c r="FN59" s="267"/>
      <c r="FO59" s="267"/>
      <c r="FP59" s="267"/>
      <c r="FQ59" s="267"/>
      <c r="FR59" s="267"/>
      <c r="FS59" s="267"/>
      <c r="FT59" s="267"/>
      <c r="FU59" s="267"/>
      <c r="FV59" s="267"/>
      <c r="FW59" s="267"/>
      <c r="FX59" s="267"/>
      <c r="FY59" s="267"/>
      <c r="FZ59" s="267"/>
      <c r="GA59" s="267"/>
      <c r="GB59" s="267"/>
      <c r="GC59" s="267"/>
      <c r="GD59" s="267"/>
      <c r="GE59" s="267"/>
      <c r="GF59" s="267"/>
      <c r="GG59" s="267"/>
      <c r="GH59" s="267"/>
      <c r="GI59" s="267"/>
      <c r="GJ59" s="267"/>
      <c r="GK59" s="267"/>
      <c r="GL59" s="267"/>
      <c r="GM59" s="267"/>
      <c r="GN59" s="267"/>
      <c r="GO59" s="267"/>
      <c r="GP59" s="267"/>
      <c r="GQ59" s="267"/>
      <c r="GR59" s="267"/>
      <c r="GS59" s="267"/>
      <c r="GT59" s="267"/>
      <c r="GU59" s="267"/>
      <c r="GV59" s="267"/>
      <c r="GW59" s="267"/>
      <c r="GX59" s="267"/>
      <c r="GY59" s="267"/>
      <c r="GZ59" s="267"/>
      <c r="HA59" s="267"/>
      <c r="HB59" s="267"/>
      <c r="HC59" s="267"/>
      <c r="HD59" s="267"/>
      <c r="HE59" s="267"/>
      <c r="HF59" s="267"/>
      <c r="HG59" s="267"/>
      <c r="HH59" s="267"/>
      <c r="HI59" s="267"/>
      <c r="HJ59" s="267"/>
      <c r="HK59" s="267"/>
      <c r="HL59" s="267"/>
      <c r="HM59" s="267"/>
      <c r="HN59" s="267"/>
      <c r="HO59" s="267"/>
      <c r="HP59" s="267"/>
      <c r="HQ59" s="267"/>
      <c r="HR59" s="267"/>
      <c r="HS59" s="267"/>
      <c r="HT59" s="267"/>
      <c r="HU59" s="267"/>
      <c r="HV59" s="267"/>
      <c r="HW59" s="267"/>
      <c r="HX59" s="267"/>
      <c r="HY59" s="267"/>
      <c r="HZ59" s="267"/>
      <c r="IA59" s="267"/>
      <c r="IB59" s="267"/>
      <c r="IC59" s="267"/>
      <c r="ID59" s="267"/>
      <c r="IE59" s="267"/>
      <c r="IF59" s="267"/>
      <c r="IG59" s="267"/>
      <c r="IH59" s="267"/>
      <c r="II59" s="267"/>
      <c r="IJ59" s="267"/>
      <c r="IK59" s="267"/>
      <c r="IL59" s="267"/>
      <c r="IM59" s="267"/>
      <c r="IN59" s="267"/>
      <c r="IO59" s="267"/>
      <c r="IP59" s="267"/>
      <c r="IQ59" s="267"/>
      <c r="IR59" s="267"/>
      <c r="IS59" s="267"/>
      <c r="IT59" s="267"/>
    </row>
    <row r="60" spans="1:6" s="182" customFormat="1" ht="12.75">
      <c r="A60" s="262"/>
      <c r="B60" s="257" t="s">
        <v>15</v>
      </c>
      <c r="C60" s="258"/>
      <c r="D60" s="262"/>
      <c r="E60" s="263"/>
      <c r="F60" s="263"/>
    </row>
    <row r="61" spans="1:6" s="182" customFormat="1" ht="12.75">
      <c r="A61" s="258">
        <v>1</v>
      </c>
      <c r="B61" s="268" t="s">
        <v>87</v>
      </c>
      <c r="C61" s="258" t="s">
        <v>1</v>
      </c>
      <c r="D61" s="262">
        <v>209</v>
      </c>
      <c r="E61" s="310">
        <v>0</v>
      </c>
      <c r="F61" s="263">
        <f>PRODUCT(D61:E61)</f>
        <v>0</v>
      </c>
    </row>
    <row r="62" spans="1:6" s="182" customFormat="1" ht="12.75">
      <c r="A62" s="258">
        <v>2</v>
      </c>
      <c r="B62" s="268" t="s">
        <v>88</v>
      </c>
      <c r="C62" s="258" t="s">
        <v>2</v>
      </c>
      <c r="D62" s="262">
        <v>168</v>
      </c>
      <c r="E62" s="310">
        <v>0</v>
      </c>
      <c r="F62" s="263">
        <f aca="true" t="shared" si="1" ref="F62:F71">PRODUCT(D62:E62)</f>
        <v>0</v>
      </c>
    </row>
    <row r="63" spans="1:6" s="182" customFormat="1" ht="12.75">
      <c r="A63" s="258">
        <v>3</v>
      </c>
      <c r="B63" s="268" t="s">
        <v>12</v>
      </c>
      <c r="C63" s="258" t="s">
        <v>10</v>
      </c>
      <c r="D63" s="262">
        <v>28</v>
      </c>
      <c r="E63" s="310">
        <v>0</v>
      </c>
      <c r="F63" s="263">
        <f t="shared" si="1"/>
        <v>0</v>
      </c>
    </row>
    <row r="64" spans="1:6" s="182" customFormat="1" ht="12.75">
      <c r="A64" s="258"/>
      <c r="B64" s="257" t="s">
        <v>152</v>
      </c>
      <c r="C64" s="258"/>
      <c r="D64" s="262"/>
      <c r="E64" s="263"/>
      <c r="F64" s="263"/>
    </row>
    <row r="65" spans="1:6" s="182" customFormat="1" ht="12.75">
      <c r="A65" s="258" t="s">
        <v>63</v>
      </c>
      <c r="B65" s="268" t="s">
        <v>140</v>
      </c>
      <c r="C65" s="258" t="s">
        <v>59</v>
      </c>
      <c r="D65" s="262">
        <v>16</v>
      </c>
      <c r="E65" s="310">
        <v>0</v>
      </c>
      <c r="F65" s="263">
        <f t="shared" si="1"/>
        <v>0</v>
      </c>
    </row>
    <row r="66" spans="1:6" s="182" customFormat="1" ht="12.75">
      <c r="A66" s="258" t="s">
        <v>64</v>
      </c>
      <c r="B66" s="268" t="s">
        <v>101</v>
      </c>
      <c r="C66" s="258" t="s">
        <v>59</v>
      </c>
      <c r="D66" s="262">
        <v>18</v>
      </c>
      <c r="E66" s="310">
        <v>0</v>
      </c>
      <c r="F66" s="263">
        <f t="shared" si="1"/>
        <v>0</v>
      </c>
    </row>
    <row r="67" spans="1:6" s="182" customFormat="1" ht="12.75">
      <c r="A67" s="258" t="s">
        <v>104</v>
      </c>
      <c r="B67" s="268" t="s">
        <v>103</v>
      </c>
      <c r="C67" s="258" t="s">
        <v>59</v>
      </c>
      <c r="D67" s="262">
        <v>34</v>
      </c>
      <c r="E67" s="310">
        <v>0</v>
      </c>
      <c r="F67" s="263">
        <f t="shared" si="1"/>
        <v>0</v>
      </c>
    </row>
    <row r="68" spans="1:6" s="182" customFormat="1" ht="12.75">
      <c r="A68" s="258" t="s">
        <v>141</v>
      </c>
      <c r="B68" s="268" t="s">
        <v>142</v>
      </c>
      <c r="C68" s="258" t="s">
        <v>59</v>
      </c>
      <c r="D68" s="262">
        <v>72</v>
      </c>
      <c r="E68" s="310">
        <v>0</v>
      </c>
      <c r="F68" s="263">
        <f t="shared" si="1"/>
        <v>0</v>
      </c>
    </row>
    <row r="69" spans="1:6" s="182" customFormat="1" ht="12.75">
      <c r="A69" s="258" t="s">
        <v>143</v>
      </c>
      <c r="B69" s="268" t="s">
        <v>144</v>
      </c>
      <c r="C69" s="258" t="s">
        <v>59</v>
      </c>
      <c r="D69" s="262">
        <v>31</v>
      </c>
      <c r="E69" s="310">
        <v>0</v>
      </c>
      <c r="F69" s="263">
        <f t="shared" si="1"/>
        <v>0</v>
      </c>
    </row>
    <row r="70" spans="1:6" s="182" customFormat="1" ht="12.75">
      <c r="A70" s="258" t="s">
        <v>105</v>
      </c>
      <c r="B70" s="268" t="s">
        <v>102</v>
      </c>
      <c r="C70" s="258" t="s">
        <v>59</v>
      </c>
      <c r="D70" s="262">
        <v>23</v>
      </c>
      <c r="E70" s="310">
        <v>0</v>
      </c>
      <c r="F70" s="263">
        <f t="shared" si="1"/>
        <v>0</v>
      </c>
    </row>
    <row r="71" spans="1:6" s="182" customFormat="1" ht="12.75">
      <c r="A71" s="258" t="s">
        <v>145</v>
      </c>
      <c r="B71" s="268" t="s">
        <v>146</v>
      </c>
      <c r="C71" s="258" t="s">
        <v>59</v>
      </c>
      <c r="D71" s="262">
        <v>15</v>
      </c>
      <c r="E71" s="310">
        <v>0</v>
      </c>
      <c r="F71" s="263">
        <f t="shared" si="1"/>
        <v>0</v>
      </c>
    </row>
    <row r="72" spans="1:254" ht="12.75">
      <c r="A72" s="270"/>
      <c r="B72" s="276" t="s">
        <v>69</v>
      </c>
      <c r="C72" s="270"/>
      <c r="D72" s="272"/>
      <c r="E72" s="277"/>
      <c r="F72" s="36"/>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7"/>
      <c r="CD72" s="267"/>
      <c r="CE72" s="267"/>
      <c r="CF72" s="267"/>
      <c r="CG72" s="267"/>
      <c r="CH72" s="267"/>
      <c r="CI72" s="267"/>
      <c r="CJ72" s="267"/>
      <c r="CK72" s="267"/>
      <c r="CL72" s="267"/>
      <c r="CM72" s="267"/>
      <c r="CN72" s="267"/>
      <c r="CO72" s="267"/>
      <c r="CP72" s="267"/>
      <c r="CQ72" s="267"/>
      <c r="CR72" s="267"/>
      <c r="CS72" s="267"/>
      <c r="CT72" s="267"/>
      <c r="CU72" s="267"/>
      <c r="CV72" s="267"/>
      <c r="CW72" s="267"/>
      <c r="CX72" s="267"/>
      <c r="CY72" s="267"/>
      <c r="CZ72" s="267"/>
      <c r="DA72" s="267"/>
      <c r="DB72" s="267"/>
      <c r="DC72" s="267"/>
      <c r="DD72" s="267"/>
      <c r="DE72" s="267"/>
      <c r="DF72" s="267"/>
      <c r="DG72" s="267"/>
      <c r="DH72" s="267"/>
      <c r="DI72" s="267"/>
      <c r="DJ72" s="267"/>
      <c r="DK72" s="267"/>
      <c r="DL72" s="267"/>
      <c r="DM72" s="267"/>
      <c r="DN72" s="267"/>
      <c r="DO72" s="267"/>
      <c r="DP72" s="267"/>
      <c r="DQ72" s="267"/>
      <c r="DR72" s="267"/>
      <c r="DS72" s="267"/>
      <c r="DT72" s="267"/>
      <c r="DU72" s="267"/>
      <c r="DV72" s="267"/>
      <c r="DW72" s="267"/>
      <c r="DX72" s="267"/>
      <c r="DY72" s="267"/>
      <c r="DZ72" s="267"/>
      <c r="EA72" s="267"/>
      <c r="EB72" s="267"/>
      <c r="EC72" s="267"/>
      <c r="ED72" s="267"/>
      <c r="EE72" s="267"/>
      <c r="EF72" s="267"/>
      <c r="EG72" s="267"/>
      <c r="EH72" s="267"/>
      <c r="EI72" s="267"/>
      <c r="EJ72" s="267"/>
      <c r="EK72" s="267"/>
      <c r="EL72" s="267"/>
      <c r="EM72" s="267"/>
      <c r="EN72" s="267"/>
      <c r="EO72" s="267"/>
      <c r="EP72" s="267"/>
      <c r="EQ72" s="267"/>
      <c r="ER72" s="267"/>
      <c r="ES72" s="267"/>
      <c r="ET72" s="267"/>
      <c r="EU72" s="267"/>
      <c r="EV72" s="267"/>
      <c r="EW72" s="267"/>
      <c r="EX72" s="267"/>
      <c r="EY72" s="267"/>
      <c r="EZ72" s="267"/>
      <c r="FA72" s="267"/>
      <c r="FB72" s="267"/>
      <c r="FC72" s="267"/>
      <c r="FD72" s="267"/>
      <c r="FE72" s="267"/>
      <c r="FF72" s="267"/>
      <c r="FG72" s="267"/>
      <c r="FH72" s="267"/>
      <c r="FI72" s="267"/>
      <c r="FJ72" s="267"/>
      <c r="FK72" s="267"/>
      <c r="FL72" s="267"/>
      <c r="FM72" s="267"/>
      <c r="FN72" s="267"/>
      <c r="FO72" s="267"/>
      <c r="FP72" s="267"/>
      <c r="FQ72" s="267"/>
      <c r="FR72" s="267"/>
      <c r="FS72" s="267"/>
      <c r="FT72" s="267"/>
      <c r="FU72" s="267"/>
      <c r="FV72" s="267"/>
      <c r="FW72" s="267"/>
      <c r="FX72" s="267"/>
      <c r="FY72" s="267"/>
      <c r="FZ72" s="267"/>
      <c r="GA72" s="267"/>
      <c r="GB72" s="267"/>
      <c r="GC72" s="267"/>
      <c r="GD72" s="267"/>
      <c r="GE72" s="267"/>
      <c r="GF72" s="267"/>
      <c r="GG72" s="267"/>
      <c r="GH72" s="267"/>
      <c r="GI72" s="267"/>
      <c r="GJ72" s="267"/>
      <c r="GK72" s="267"/>
      <c r="GL72" s="267"/>
      <c r="GM72" s="267"/>
      <c r="GN72" s="267"/>
      <c r="GO72" s="267"/>
      <c r="GP72" s="267"/>
      <c r="GQ72" s="267"/>
      <c r="GR72" s="267"/>
      <c r="GS72" s="267"/>
      <c r="GT72" s="267"/>
      <c r="GU72" s="267"/>
      <c r="GV72" s="267"/>
      <c r="GW72" s="267"/>
      <c r="GX72" s="267"/>
      <c r="GY72" s="267"/>
      <c r="GZ72" s="267"/>
      <c r="HA72" s="267"/>
      <c r="HB72" s="267"/>
      <c r="HC72" s="267"/>
      <c r="HD72" s="267"/>
      <c r="HE72" s="267"/>
      <c r="HF72" s="267"/>
      <c r="HG72" s="267"/>
      <c r="HH72" s="267"/>
      <c r="HI72" s="267"/>
      <c r="HJ72" s="267"/>
      <c r="HK72" s="267"/>
      <c r="HL72" s="267"/>
      <c r="HM72" s="267"/>
      <c r="HN72" s="267"/>
      <c r="HO72" s="267"/>
      <c r="HP72" s="267"/>
      <c r="HQ72" s="267"/>
      <c r="HR72" s="267"/>
      <c r="HS72" s="267"/>
      <c r="HT72" s="267"/>
      <c r="HU72" s="267"/>
      <c r="HV72" s="267"/>
      <c r="HW72" s="267"/>
      <c r="HX72" s="267"/>
      <c r="HY72" s="267"/>
      <c r="HZ72" s="267"/>
      <c r="IA72" s="267"/>
      <c r="IB72" s="267"/>
      <c r="IC72" s="267"/>
      <c r="ID72" s="267"/>
      <c r="IE72" s="267"/>
      <c r="IF72" s="267"/>
      <c r="IG72" s="267"/>
      <c r="IH72" s="267"/>
      <c r="II72" s="267"/>
      <c r="IJ72" s="267"/>
      <c r="IK72" s="267"/>
      <c r="IL72" s="267"/>
      <c r="IM72" s="267"/>
      <c r="IN72" s="267"/>
      <c r="IO72" s="267"/>
      <c r="IP72" s="267"/>
      <c r="IQ72" s="267"/>
      <c r="IR72" s="267"/>
      <c r="IS72" s="267"/>
      <c r="IT72" s="267"/>
    </row>
    <row r="73" spans="1:254" ht="12.75">
      <c r="A73" s="264">
        <v>1</v>
      </c>
      <c r="B73" s="278" t="s">
        <v>70</v>
      </c>
      <c r="C73" s="264" t="s">
        <v>13</v>
      </c>
      <c r="D73" s="266">
        <v>0.1</v>
      </c>
      <c r="E73" s="309">
        <v>0</v>
      </c>
      <c r="F73" s="36">
        <f>PRODUCT(D73,E73)</f>
        <v>0</v>
      </c>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7"/>
      <c r="CD73" s="267"/>
      <c r="CE73" s="267"/>
      <c r="CF73" s="267"/>
      <c r="CG73" s="267"/>
      <c r="CH73" s="267"/>
      <c r="CI73" s="267"/>
      <c r="CJ73" s="267"/>
      <c r="CK73" s="267"/>
      <c r="CL73" s="267"/>
      <c r="CM73" s="267"/>
      <c r="CN73" s="267"/>
      <c r="CO73" s="267"/>
      <c r="CP73" s="267"/>
      <c r="CQ73" s="267"/>
      <c r="CR73" s="267"/>
      <c r="CS73" s="267"/>
      <c r="CT73" s="267"/>
      <c r="CU73" s="267"/>
      <c r="CV73" s="267"/>
      <c r="CW73" s="267"/>
      <c r="CX73" s="267"/>
      <c r="CY73" s="267"/>
      <c r="CZ73" s="267"/>
      <c r="DA73" s="267"/>
      <c r="DB73" s="267"/>
      <c r="DC73" s="267"/>
      <c r="DD73" s="267"/>
      <c r="DE73" s="267"/>
      <c r="DF73" s="267"/>
      <c r="DG73" s="267"/>
      <c r="DH73" s="267"/>
      <c r="DI73" s="267"/>
      <c r="DJ73" s="267"/>
      <c r="DK73" s="267"/>
      <c r="DL73" s="267"/>
      <c r="DM73" s="267"/>
      <c r="DN73" s="267"/>
      <c r="DO73" s="267"/>
      <c r="DP73" s="267"/>
      <c r="DQ73" s="267"/>
      <c r="DR73" s="267"/>
      <c r="DS73" s="267"/>
      <c r="DT73" s="267"/>
      <c r="DU73" s="267"/>
      <c r="DV73" s="267"/>
      <c r="DW73" s="267"/>
      <c r="DX73" s="267"/>
      <c r="DY73" s="267"/>
      <c r="DZ73" s="267"/>
      <c r="EA73" s="267"/>
      <c r="EB73" s="267"/>
      <c r="EC73" s="267"/>
      <c r="ED73" s="267"/>
      <c r="EE73" s="267"/>
      <c r="EF73" s="267"/>
      <c r="EG73" s="267"/>
      <c r="EH73" s="267"/>
      <c r="EI73" s="267"/>
      <c r="EJ73" s="267"/>
      <c r="EK73" s="267"/>
      <c r="EL73" s="267"/>
      <c r="EM73" s="267"/>
      <c r="EN73" s="267"/>
      <c r="EO73" s="267"/>
      <c r="EP73" s="267"/>
      <c r="EQ73" s="267"/>
      <c r="ER73" s="267"/>
      <c r="ES73" s="267"/>
      <c r="ET73" s="267"/>
      <c r="EU73" s="267"/>
      <c r="EV73" s="267"/>
      <c r="EW73" s="267"/>
      <c r="EX73" s="267"/>
      <c r="EY73" s="267"/>
      <c r="EZ73" s="267"/>
      <c r="FA73" s="267"/>
      <c r="FB73" s="267"/>
      <c r="FC73" s="267"/>
      <c r="FD73" s="267"/>
      <c r="FE73" s="267"/>
      <c r="FF73" s="267"/>
      <c r="FG73" s="267"/>
      <c r="FH73" s="267"/>
      <c r="FI73" s="267"/>
      <c r="FJ73" s="267"/>
      <c r="FK73" s="267"/>
      <c r="FL73" s="267"/>
      <c r="FM73" s="267"/>
      <c r="FN73" s="267"/>
      <c r="FO73" s="267"/>
      <c r="FP73" s="267"/>
      <c r="FQ73" s="267"/>
      <c r="FR73" s="267"/>
      <c r="FS73" s="267"/>
      <c r="FT73" s="267"/>
      <c r="FU73" s="267"/>
      <c r="FV73" s="267"/>
      <c r="FW73" s="267"/>
      <c r="FX73" s="267"/>
      <c r="FY73" s="267"/>
      <c r="FZ73" s="267"/>
      <c r="GA73" s="267"/>
      <c r="GB73" s="267"/>
      <c r="GC73" s="267"/>
      <c r="GD73" s="267"/>
      <c r="GE73" s="267"/>
      <c r="GF73" s="267"/>
      <c r="GG73" s="267"/>
      <c r="GH73" s="267"/>
      <c r="GI73" s="267"/>
      <c r="GJ73" s="267"/>
      <c r="GK73" s="267"/>
      <c r="GL73" s="267"/>
      <c r="GM73" s="267"/>
      <c r="GN73" s="267"/>
      <c r="GO73" s="267"/>
      <c r="GP73" s="267"/>
      <c r="GQ73" s="267"/>
      <c r="GR73" s="267"/>
      <c r="GS73" s="267"/>
      <c r="GT73" s="267"/>
      <c r="GU73" s="267"/>
      <c r="GV73" s="267"/>
      <c r="GW73" s="267"/>
      <c r="GX73" s="267"/>
      <c r="GY73" s="267"/>
      <c r="GZ73" s="267"/>
      <c r="HA73" s="267"/>
      <c r="HB73" s="267"/>
      <c r="HC73" s="267"/>
      <c r="HD73" s="267"/>
      <c r="HE73" s="267"/>
      <c r="HF73" s="267"/>
      <c r="HG73" s="267"/>
      <c r="HH73" s="267"/>
      <c r="HI73" s="267"/>
      <c r="HJ73" s="267"/>
      <c r="HK73" s="267"/>
      <c r="HL73" s="267"/>
      <c r="HM73" s="267"/>
      <c r="HN73" s="267"/>
      <c r="HO73" s="267"/>
      <c r="HP73" s="267"/>
      <c r="HQ73" s="267"/>
      <c r="HR73" s="267"/>
      <c r="HS73" s="267"/>
      <c r="HT73" s="267"/>
      <c r="HU73" s="267"/>
      <c r="HV73" s="267"/>
      <c r="HW73" s="267"/>
      <c r="HX73" s="267"/>
      <c r="HY73" s="267"/>
      <c r="HZ73" s="267"/>
      <c r="IA73" s="267"/>
      <c r="IB73" s="267"/>
      <c r="IC73" s="267"/>
      <c r="ID73" s="267"/>
      <c r="IE73" s="267"/>
      <c r="IF73" s="267"/>
      <c r="IG73" s="267"/>
      <c r="IH73" s="267"/>
      <c r="II73" s="267"/>
      <c r="IJ73" s="267"/>
      <c r="IK73" s="267"/>
      <c r="IL73" s="267"/>
      <c r="IM73" s="267"/>
      <c r="IN73" s="267"/>
      <c r="IO73" s="267"/>
      <c r="IP73" s="267"/>
      <c r="IQ73" s="267"/>
      <c r="IR73" s="267"/>
      <c r="IS73" s="267"/>
      <c r="IT73" s="267"/>
    </row>
    <row r="74" spans="1:254" ht="12.75">
      <c r="A74" s="264">
        <v>2</v>
      </c>
      <c r="B74" s="269" t="s">
        <v>71</v>
      </c>
      <c r="C74" s="270" t="s">
        <v>14</v>
      </c>
      <c r="D74" s="271">
        <v>10.5</v>
      </c>
      <c r="E74" s="311">
        <v>0</v>
      </c>
      <c r="F74" s="36">
        <f>PRODUCT(D74,E74)</f>
        <v>0</v>
      </c>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7"/>
      <c r="CD74" s="267"/>
      <c r="CE74" s="267"/>
      <c r="CF74" s="267"/>
      <c r="CG74" s="267"/>
      <c r="CH74" s="267"/>
      <c r="CI74" s="267"/>
      <c r="CJ74" s="267"/>
      <c r="CK74" s="267"/>
      <c r="CL74" s="267"/>
      <c r="CM74" s="267"/>
      <c r="CN74" s="267"/>
      <c r="CO74" s="267"/>
      <c r="CP74" s="267"/>
      <c r="CQ74" s="267"/>
      <c r="CR74" s="267"/>
      <c r="CS74" s="267"/>
      <c r="CT74" s="267"/>
      <c r="CU74" s="267"/>
      <c r="CV74" s="267"/>
      <c r="CW74" s="267"/>
      <c r="CX74" s="267"/>
      <c r="CY74" s="267"/>
      <c r="CZ74" s="267"/>
      <c r="DA74" s="267"/>
      <c r="DB74" s="267"/>
      <c r="DC74" s="267"/>
      <c r="DD74" s="267"/>
      <c r="DE74" s="267"/>
      <c r="DF74" s="267"/>
      <c r="DG74" s="267"/>
      <c r="DH74" s="267"/>
      <c r="DI74" s="267"/>
      <c r="DJ74" s="267"/>
      <c r="DK74" s="267"/>
      <c r="DL74" s="267"/>
      <c r="DM74" s="267"/>
      <c r="DN74" s="267"/>
      <c r="DO74" s="267"/>
      <c r="DP74" s="267"/>
      <c r="DQ74" s="267"/>
      <c r="DR74" s="267"/>
      <c r="DS74" s="267"/>
      <c r="DT74" s="267"/>
      <c r="DU74" s="267"/>
      <c r="DV74" s="267"/>
      <c r="DW74" s="267"/>
      <c r="DX74" s="267"/>
      <c r="DY74" s="267"/>
      <c r="DZ74" s="267"/>
      <c r="EA74" s="267"/>
      <c r="EB74" s="267"/>
      <c r="EC74" s="267"/>
      <c r="ED74" s="267"/>
      <c r="EE74" s="267"/>
      <c r="EF74" s="267"/>
      <c r="EG74" s="267"/>
      <c r="EH74" s="267"/>
      <c r="EI74" s="267"/>
      <c r="EJ74" s="267"/>
      <c r="EK74" s="267"/>
      <c r="EL74" s="267"/>
      <c r="EM74" s="267"/>
      <c r="EN74" s="267"/>
      <c r="EO74" s="267"/>
      <c r="EP74" s="267"/>
      <c r="EQ74" s="267"/>
      <c r="ER74" s="267"/>
      <c r="ES74" s="267"/>
      <c r="ET74" s="267"/>
      <c r="EU74" s="267"/>
      <c r="EV74" s="267"/>
      <c r="EW74" s="267"/>
      <c r="EX74" s="267"/>
      <c r="EY74" s="267"/>
      <c r="EZ74" s="267"/>
      <c r="FA74" s="267"/>
      <c r="FB74" s="267"/>
      <c r="FC74" s="267"/>
      <c r="FD74" s="267"/>
      <c r="FE74" s="267"/>
      <c r="FF74" s="267"/>
      <c r="FG74" s="267"/>
      <c r="FH74" s="267"/>
      <c r="FI74" s="267"/>
      <c r="FJ74" s="267"/>
      <c r="FK74" s="267"/>
      <c r="FL74" s="267"/>
      <c r="FM74" s="267"/>
      <c r="FN74" s="267"/>
      <c r="FO74" s="267"/>
      <c r="FP74" s="267"/>
      <c r="FQ74" s="267"/>
      <c r="FR74" s="267"/>
      <c r="FS74" s="267"/>
      <c r="FT74" s="267"/>
      <c r="FU74" s="267"/>
      <c r="FV74" s="267"/>
      <c r="FW74" s="267"/>
      <c r="FX74" s="267"/>
      <c r="FY74" s="267"/>
      <c r="FZ74" s="267"/>
      <c r="GA74" s="267"/>
      <c r="GB74" s="267"/>
      <c r="GC74" s="267"/>
      <c r="GD74" s="267"/>
      <c r="GE74" s="267"/>
      <c r="GF74" s="267"/>
      <c r="GG74" s="267"/>
      <c r="GH74" s="267"/>
      <c r="GI74" s="267"/>
      <c r="GJ74" s="267"/>
      <c r="GK74" s="267"/>
      <c r="GL74" s="267"/>
      <c r="GM74" s="267"/>
      <c r="GN74" s="267"/>
      <c r="GO74" s="267"/>
      <c r="GP74" s="267"/>
      <c r="GQ74" s="267"/>
      <c r="GR74" s="267"/>
      <c r="GS74" s="267"/>
      <c r="GT74" s="267"/>
      <c r="GU74" s="267"/>
      <c r="GV74" s="267"/>
      <c r="GW74" s="267"/>
      <c r="GX74" s="267"/>
      <c r="GY74" s="267"/>
      <c r="GZ74" s="267"/>
      <c r="HA74" s="267"/>
      <c r="HB74" s="267"/>
      <c r="HC74" s="267"/>
      <c r="HD74" s="267"/>
      <c r="HE74" s="267"/>
      <c r="HF74" s="267"/>
      <c r="HG74" s="267"/>
      <c r="HH74" s="267"/>
      <c r="HI74" s="267"/>
      <c r="HJ74" s="267"/>
      <c r="HK74" s="267"/>
      <c r="HL74" s="267"/>
      <c r="HM74" s="267"/>
      <c r="HN74" s="267"/>
      <c r="HO74" s="267"/>
      <c r="HP74" s="267"/>
      <c r="HQ74" s="267"/>
      <c r="HR74" s="267"/>
      <c r="HS74" s="267"/>
      <c r="HT74" s="267"/>
      <c r="HU74" s="267"/>
      <c r="HV74" s="267"/>
      <c r="HW74" s="267"/>
      <c r="HX74" s="267"/>
      <c r="HY74" s="267"/>
      <c r="HZ74" s="267"/>
      <c r="IA74" s="267"/>
      <c r="IB74" s="267"/>
      <c r="IC74" s="267"/>
      <c r="ID74" s="267"/>
      <c r="IE74" s="267"/>
      <c r="IF74" s="267"/>
      <c r="IG74" s="267"/>
      <c r="IH74" s="267"/>
      <c r="II74" s="267"/>
      <c r="IJ74" s="267"/>
      <c r="IK74" s="267"/>
      <c r="IL74" s="267"/>
      <c r="IM74" s="267"/>
      <c r="IN74" s="267"/>
      <c r="IO74" s="267"/>
      <c r="IP74" s="267"/>
      <c r="IQ74" s="267"/>
      <c r="IR74" s="267"/>
      <c r="IS74" s="267"/>
      <c r="IT74" s="267"/>
    </row>
    <row r="75" spans="1:254" ht="12.75">
      <c r="A75" s="264">
        <v>3</v>
      </c>
      <c r="B75" s="279" t="s">
        <v>72</v>
      </c>
      <c r="C75" s="280" t="s">
        <v>14</v>
      </c>
      <c r="D75" s="281">
        <v>21</v>
      </c>
      <c r="E75" s="313">
        <v>0</v>
      </c>
      <c r="F75" s="36">
        <f>PRODUCT(D75,E75)</f>
        <v>0</v>
      </c>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7"/>
      <c r="BA75" s="267"/>
      <c r="BB75" s="267"/>
      <c r="BC75" s="267"/>
      <c r="BD75" s="267"/>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67"/>
      <c r="CD75" s="267"/>
      <c r="CE75" s="267"/>
      <c r="CF75" s="267"/>
      <c r="CG75" s="267"/>
      <c r="CH75" s="267"/>
      <c r="CI75" s="267"/>
      <c r="CJ75" s="267"/>
      <c r="CK75" s="267"/>
      <c r="CL75" s="267"/>
      <c r="CM75" s="267"/>
      <c r="CN75" s="267"/>
      <c r="CO75" s="267"/>
      <c r="CP75" s="267"/>
      <c r="CQ75" s="267"/>
      <c r="CR75" s="267"/>
      <c r="CS75" s="267"/>
      <c r="CT75" s="267"/>
      <c r="CU75" s="267"/>
      <c r="CV75" s="267"/>
      <c r="CW75" s="267"/>
      <c r="CX75" s="267"/>
      <c r="CY75" s="267"/>
      <c r="CZ75" s="267"/>
      <c r="DA75" s="267"/>
      <c r="DB75" s="267"/>
      <c r="DC75" s="267"/>
      <c r="DD75" s="267"/>
      <c r="DE75" s="267"/>
      <c r="DF75" s="267"/>
      <c r="DG75" s="267"/>
      <c r="DH75" s="267"/>
      <c r="DI75" s="267"/>
      <c r="DJ75" s="267"/>
      <c r="DK75" s="267"/>
      <c r="DL75" s="267"/>
      <c r="DM75" s="267"/>
      <c r="DN75" s="267"/>
      <c r="DO75" s="267"/>
      <c r="DP75" s="267"/>
      <c r="DQ75" s="267"/>
      <c r="DR75" s="267"/>
      <c r="DS75" s="267"/>
      <c r="DT75" s="267"/>
      <c r="DU75" s="267"/>
      <c r="DV75" s="267"/>
      <c r="DW75" s="267"/>
      <c r="DX75" s="267"/>
      <c r="DY75" s="267"/>
      <c r="DZ75" s="267"/>
      <c r="EA75" s="267"/>
      <c r="EB75" s="267"/>
      <c r="EC75" s="267"/>
      <c r="ED75" s="267"/>
      <c r="EE75" s="267"/>
      <c r="EF75" s="267"/>
      <c r="EG75" s="267"/>
      <c r="EH75" s="267"/>
      <c r="EI75" s="267"/>
      <c r="EJ75" s="267"/>
      <c r="EK75" s="267"/>
      <c r="EL75" s="267"/>
      <c r="EM75" s="267"/>
      <c r="EN75" s="267"/>
      <c r="EO75" s="267"/>
      <c r="EP75" s="267"/>
      <c r="EQ75" s="267"/>
      <c r="ER75" s="267"/>
      <c r="ES75" s="267"/>
      <c r="ET75" s="267"/>
      <c r="EU75" s="267"/>
      <c r="EV75" s="267"/>
      <c r="EW75" s="267"/>
      <c r="EX75" s="267"/>
      <c r="EY75" s="267"/>
      <c r="EZ75" s="267"/>
      <c r="FA75" s="267"/>
      <c r="FB75" s="267"/>
      <c r="FC75" s="267"/>
      <c r="FD75" s="267"/>
      <c r="FE75" s="267"/>
      <c r="FF75" s="267"/>
      <c r="FG75" s="267"/>
      <c r="FH75" s="267"/>
      <c r="FI75" s="267"/>
      <c r="FJ75" s="267"/>
      <c r="FK75" s="267"/>
      <c r="FL75" s="267"/>
      <c r="FM75" s="267"/>
      <c r="FN75" s="267"/>
      <c r="FO75" s="267"/>
      <c r="FP75" s="267"/>
      <c r="FQ75" s="267"/>
      <c r="FR75" s="267"/>
      <c r="FS75" s="267"/>
      <c r="FT75" s="267"/>
      <c r="FU75" s="267"/>
      <c r="FV75" s="267"/>
      <c r="FW75" s="267"/>
      <c r="FX75" s="267"/>
      <c r="FY75" s="267"/>
      <c r="FZ75" s="267"/>
      <c r="GA75" s="267"/>
      <c r="GB75" s="267"/>
      <c r="GC75" s="267"/>
      <c r="GD75" s="267"/>
      <c r="GE75" s="267"/>
      <c r="GF75" s="267"/>
      <c r="GG75" s="267"/>
      <c r="GH75" s="267"/>
      <c r="GI75" s="267"/>
      <c r="GJ75" s="267"/>
      <c r="GK75" s="267"/>
      <c r="GL75" s="267"/>
      <c r="GM75" s="267"/>
      <c r="GN75" s="267"/>
      <c r="GO75" s="267"/>
      <c r="GP75" s="267"/>
      <c r="GQ75" s="267"/>
      <c r="GR75" s="267"/>
      <c r="GS75" s="267"/>
      <c r="GT75" s="267"/>
      <c r="GU75" s="267"/>
      <c r="GV75" s="267"/>
      <c r="GW75" s="267"/>
      <c r="GX75" s="267"/>
      <c r="GY75" s="267"/>
      <c r="GZ75" s="267"/>
      <c r="HA75" s="267"/>
      <c r="HB75" s="267"/>
      <c r="HC75" s="267"/>
      <c r="HD75" s="267"/>
      <c r="HE75" s="267"/>
      <c r="HF75" s="267"/>
      <c r="HG75" s="267"/>
      <c r="HH75" s="267"/>
      <c r="HI75" s="267"/>
      <c r="HJ75" s="267"/>
      <c r="HK75" s="267"/>
      <c r="HL75" s="267"/>
      <c r="HM75" s="267"/>
      <c r="HN75" s="267"/>
      <c r="HO75" s="267"/>
      <c r="HP75" s="267"/>
      <c r="HQ75" s="267"/>
      <c r="HR75" s="267"/>
      <c r="HS75" s="267"/>
      <c r="HT75" s="267"/>
      <c r="HU75" s="267"/>
      <c r="HV75" s="267"/>
      <c r="HW75" s="267"/>
      <c r="HX75" s="267"/>
      <c r="HY75" s="267"/>
      <c r="HZ75" s="267"/>
      <c r="IA75" s="267"/>
      <c r="IB75" s="267"/>
      <c r="IC75" s="267"/>
      <c r="ID75" s="267"/>
      <c r="IE75" s="267"/>
      <c r="IF75" s="267"/>
      <c r="IG75" s="267"/>
      <c r="IH75" s="267"/>
      <c r="II75" s="267"/>
      <c r="IJ75" s="267"/>
      <c r="IK75" s="267"/>
      <c r="IL75" s="267"/>
      <c r="IM75" s="267"/>
      <c r="IN75" s="267"/>
      <c r="IO75" s="267"/>
      <c r="IP75" s="267"/>
      <c r="IQ75" s="267"/>
      <c r="IR75" s="267"/>
      <c r="IS75" s="267"/>
      <c r="IT75" s="267"/>
    </row>
    <row r="76" spans="1:254" ht="12.75">
      <c r="A76" s="264">
        <v>4</v>
      </c>
      <c r="B76" s="279" t="s">
        <v>73</v>
      </c>
      <c r="C76" s="280" t="s">
        <v>9</v>
      </c>
      <c r="D76" s="281">
        <v>17</v>
      </c>
      <c r="E76" s="313">
        <v>0</v>
      </c>
      <c r="F76" s="36">
        <f>PRODUCT(D76,E76)</f>
        <v>0</v>
      </c>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7"/>
      <c r="CD76" s="267"/>
      <c r="CE76" s="267"/>
      <c r="CF76" s="267"/>
      <c r="CG76" s="267"/>
      <c r="CH76" s="267"/>
      <c r="CI76" s="267"/>
      <c r="CJ76" s="267"/>
      <c r="CK76" s="267"/>
      <c r="CL76" s="267"/>
      <c r="CM76" s="267"/>
      <c r="CN76" s="267"/>
      <c r="CO76" s="267"/>
      <c r="CP76" s="267"/>
      <c r="CQ76" s="267"/>
      <c r="CR76" s="267"/>
      <c r="CS76" s="267"/>
      <c r="CT76" s="267"/>
      <c r="CU76" s="267"/>
      <c r="CV76" s="267"/>
      <c r="CW76" s="267"/>
      <c r="CX76" s="267"/>
      <c r="CY76" s="267"/>
      <c r="CZ76" s="267"/>
      <c r="DA76" s="267"/>
      <c r="DB76" s="267"/>
      <c r="DC76" s="267"/>
      <c r="DD76" s="267"/>
      <c r="DE76" s="267"/>
      <c r="DF76" s="267"/>
      <c r="DG76" s="267"/>
      <c r="DH76" s="267"/>
      <c r="DI76" s="267"/>
      <c r="DJ76" s="267"/>
      <c r="DK76" s="267"/>
      <c r="DL76" s="267"/>
      <c r="DM76" s="267"/>
      <c r="DN76" s="267"/>
      <c r="DO76" s="267"/>
      <c r="DP76" s="267"/>
      <c r="DQ76" s="267"/>
      <c r="DR76" s="267"/>
      <c r="DS76" s="267"/>
      <c r="DT76" s="267"/>
      <c r="DU76" s="267"/>
      <c r="DV76" s="267"/>
      <c r="DW76" s="267"/>
      <c r="DX76" s="267"/>
      <c r="DY76" s="267"/>
      <c r="DZ76" s="267"/>
      <c r="EA76" s="267"/>
      <c r="EB76" s="267"/>
      <c r="EC76" s="267"/>
      <c r="ED76" s="267"/>
      <c r="EE76" s="267"/>
      <c r="EF76" s="267"/>
      <c r="EG76" s="267"/>
      <c r="EH76" s="267"/>
      <c r="EI76" s="267"/>
      <c r="EJ76" s="267"/>
      <c r="EK76" s="267"/>
      <c r="EL76" s="267"/>
      <c r="EM76" s="267"/>
      <c r="EN76" s="267"/>
      <c r="EO76" s="267"/>
      <c r="EP76" s="267"/>
      <c r="EQ76" s="267"/>
      <c r="ER76" s="267"/>
      <c r="ES76" s="267"/>
      <c r="ET76" s="267"/>
      <c r="EU76" s="267"/>
      <c r="EV76" s="267"/>
      <c r="EW76" s="267"/>
      <c r="EX76" s="267"/>
      <c r="EY76" s="267"/>
      <c r="EZ76" s="267"/>
      <c r="FA76" s="267"/>
      <c r="FB76" s="267"/>
      <c r="FC76" s="267"/>
      <c r="FD76" s="267"/>
      <c r="FE76" s="267"/>
      <c r="FF76" s="267"/>
      <c r="FG76" s="267"/>
      <c r="FH76" s="267"/>
      <c r="FI76" s="267"/>
      <c r="FJ76" s="267"/>
      <c r="FK76" s="267"/>
      <c r="FL76" s="267"/>
      <c r="FM76" s="267"/>
      <c r="FN76" s="267"/>
      <c r="FO76" s="267"/>
      <c r="FP76" s="267"/>
      <c r="FQ76" s="267"/>
      <c r="FR76" s="267"/>
      <c r="FS76" s="267"/>
      <c r="FT76" s="267"/>
      <c r="FU76" s="267"/>
      <c r="FV76" s="267"/>
      <c r="FW76" s="267"/>
      <c r="FX76" s="267"/>
      <c r="FY76" s="267"/>
      <c r="FZ76" s="267"/>
      <c r="GA76" s="267"/>
      <c r="GB76" s="267"/>
      <c r="GC76" s="267"/>
      <c r="GD76" s="267"/>
      <c r="GE76" s="267"/>
      <c r="GF76" s="267"/>
      <c r="GG76" s="267"/>
      <c r="GH76" s="267"/>
      <c r="GI76" s="267"/>
      <c r="GJ76" s="267"/>
      <c r="GK76" s="267"/>
      <c r="GL76" s="267"/>
      <c r="GM76" s="267"/>
      <c r="GN76" s="267"/>
      <c r="GO76" s="267"/>
      <c r="GP76" s="267"/>
      <c r="GQ76" s="267"/>
      <c r="GR76" s="267"/>
      <c r="GS76" s="267"/>
      <c r="GT76" s="267"/>
      <c r="GU76" s="267"/>
      <c r="GV76" s="267"/>
      <c r="GW76" s="267"/>
      <c r="GX76" s="267"/>
      <c r="GY76" s="267"/>
      <c r="GZ76" s="267"/>
      <c r="HA76" s="267"/>
      <c r="HB76" s="267"/>
      <c r="HC76" s="267"/>
      <c r="HD76" s="267"/>
      <c r="HE76" s="267"/>
      <c r="HF76" s="267"/>
      <c r="HG76" s="267"/>
      <c r="HH76" s="267"/>
      <c r="HI76" s="267"/>
      <c r="HJ76" s="267"/>
      <c r="HK76" s="267"/>
      <c r="HL76" s="267"/>
      <c r="HM76" s="267"/>
      <c r="HN76" s="267"/>
      <c r="HO76" s="267"/>
      <c r="HP76" s="267"/>
      <c r="HQ76" s="267"/>
      <c r="HR76" s="267"/>
      <c r="HS76" s="267"/>
      <c r="HT76" s="267"/>
      <c r="HU76" s="267"/>
      <c r="HV76" s="267"/>
      <c r="HW76" s="267"/>
      <c r="HX76" s="267"/>
      <c r="HY76" s="267"/>
      <c r="HZ76" s="267"/>
      <c r="IA76" s="267"/>
      <c r="IB76" s="267"/>
      <c r="IC76" s="267"/>
      <c r="ID76" s="267"/>
      <c r="IE76" s="267"/>
      <c r="IF76" s="267"/>
      <c r="IG76" s="267"/>
      <c r="IH76" s="267"/>
      <c r="II76" s="267"/>
      <c r="IJ76" s="267"/>
      <c r="IK76" s="267"/>
      <c r="IL76" s="267"/>
      <c r="IM76" s="267"/>
      <c r="IN76" s="267"/>
      <c r="IO76" s="267"/>
      <c r="IP76" s="267"/>
      <c r="IQ76" s="267"/>
      <c r="IR76" s="267"/>
      <c r="IS76" s="267"/>
      <c r="IT76" s="267"/>
    </row>
    <row r="77" spans="1:6" s="182" customFormat="1" ht="12.75">
      <c r="A77" s="256" t="s">
        <v>153</v>
      </c>
      <c r="B77" s="268"/>
      <c r="C77" s="258"/>
      <c r="D77" s="262"/>
      <c r="E77" s="263"/>
      <c r="F77" s="282">
        <f>SUM(F53:F76)</f>
        <v>0</v>
      </c>
    </row>
    <row r="78" spans="1:6" s="182" customFormat="1" ht="12.75">
      <c r="A78" s="256"/>
      <c r="B78" s="268"/>
      <c r="C78" s="258"/>
      <c r="D78" s="262"/>
      <c r="E78" s="263"/>
      <c r="F78" s="263"/>
    </row>
    <row r="79" spans="1:6" s="182" customFormat="1" ht="12.75">
      <c r="A79" s="256"/>
      <c r="B79" s="257" t="s">
        <v>154</v>
      </c>
      <c r="C79" s="258"/>
      <c r="D79" s="262"/>
      <c r="E79" s="263"/>
      <c r="F79" s="263"/>
    </row>
    <row r="80" spans="1:254" ht="38.25">
      <c r="A80" s="264">
        <v>1</v>
      </c>
      <c r="B80" s="265" t="s">
        <v>67</v>
      </c>
      <c r="C80" s="264" t="s">
        <v>2</v>
      </c>
      <c r="D80" s="266">
        <v>28</v>
      </c>
      <c r="E80" s="309">
        <v>0</v>
      </c>
      <c r="F80" s="36">
        <f aca="true" t="shared" si="2" ref="F80:F85">PRODUCT(D80:E80)</f>
        <v>0</v>
      </c>
      <c r="G80" s="182"/>
      <c r="H80" s="182"/>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c r="CE80" s="267"/>
      <c r="CF80" s="267"/>
      <c r="CG80" s="267"/>
      <c r="CH80" s="267"/>
      <c r="CI80" s="267"/>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67"/>
      <c r="DF80" s="267"/>
      <c r="DG80" s="267"/>
      <c r="DH80" s="267"/>
      <c r="DI80" s="267"/>
      <c r="DJ80" s="267"/>
      <c r="DK80" s="267"/>
      <c r="DL80" s="267"/>
      <c r="DM80" s="267"/>
      <c r="DN80" s="267"/>
      <c r="DO80" s="267"/>
      <c r="DP80" s="267"/>
      <c r="DQ80" s="267"/>
      <c r="DR80" s="267"/>
      <c r="DS80" s="267"/>
      <c r="DT80" s="267"/>
      <c r="DU80" s="267"/>
      <c r="DV80" s="267"/>
      <c r="DW80" s="267"/>
      <c r="DX80" s="267"/>
      <c r="DY80" s="267"/>
      <c r="DZ80" s="267"/>
      <c r="EA80" s="267"/>
      <c r="EB80" s="267"/>
      <c r="EC80" s="267"/>
      <c r="ED80" s="267"/>
      <c r="EE80" s="267"/>
      <c r="EF80" s="267"/>
      <c r="EG80" s="267"/>
      <c r="EH80" s="267"/>
      <c r="EI80" s="267"/>
      <c r="EJ80" s="267"/>
      <c r="EK80" s="267"/>
      <c r="EL80" s="267"/>
      <c r="EM80" s="267"/>
      <c r="EN80" s="267"/>
      <c r="EO80" s="267"/>
      <c r="EP80" s="267"/>
      <c r="EQ80" s="267"/>
      <c r="ER80" s="267"/>
      <c r="ES80" s="267"/>
      <c r="ET80" s="267"/>
      <c r="EU80" s="267"/>
      <c r="EV80" s="267"/>
      <c r="EW80" s="267"/>
      <c r="EX80" s="267"/>
      <c r="EY80" s="267"/>
      <c r="EZ80" s="267"/>
      <c r="FA80" s="267"/>
      <c r="FB80" s="267"/>
      <c r="FC80" s="267"/>
      <c r="FD80" s="267"/>
      <c r="FE80" s="267"/>
      <c r="FF80" s="267"/>
      <c r="FG80" s="267"/>
      <c r="FH80" s="267"/>
      <c r="FI80" s="267"/>
      <c r="FJ80" s="267"/>
      <c r="FK80" s="267"/>
      <c r="FL80" s="267"/>
      <c r="FM80" s="267"/>
      <c r="FN80" s="267"/>
      <c r="FO80" s="267"/>
      <c r="FP80" s="267"/>
      <c r="FQ80" s="267"/>
      <c r="FR80" s="267"/>
      <c r="FS80" s="267"/>
      <c r="FT80" s="267"/>
      <c r="FU80" s="267"/>
      <c r="FV80" s="267"/>
      <c r="FW80" s="267"/>
      <c r="FX80" s="267"/>
      <c r="FY80" s="267"/>
      <c r="FZ80" s="267"/>
      <c r="GA80" s="267"/>
      <c r="GB80" s="267"/>
      <c r="GC80" s="267"/>
      <c r="GD80" s="267"/>
      <c r="GE80" s="267"/>
      <c r="GF80" s="267"/>
      <c r="GG80" s="267"/>
      <c r="GH80" s="267"/>
      <c r="GI80" s="267"/>
      <c r="GJ80" s="267"/>
      <c r="GK80" s="267"/>
      <c r="GL80" s="267"/>
      <c r="GM80" s="267"/>
      <c r="GN80" s="267"/>
      <c r="GO80" s="267"/>
      <c r="GP80" s="267"/>
      <c r="GQ80" s="267"/>
      <c r="GR80" s="267"/>
      <c r="GS80" s="267"/>
      <c r="GT80" s="267"/>
      <c r="GU80" s="267"/>
      <c r="GV80" s="267"/>
      <c r="GW80" s="267"/>
      <c r="GX80" s="267"/>
      <c r="GY80" s="267"/>
      <c r="GZ80" s="267"/>
      <c r="HA80" s="267"/>
      <c r="HB80" s="267"/>
      <c r="HC80" s="267"/>
      <c r="HD80" s="267"/>
      <c r="HE80" s="267"/>
      <c r="HF80" s="267"/>
      <c r="HG80" s="267"/>
      <c r="HH80" s="267"/>
      <c r="HI80" s="267"/>
      <c r="HJ80" s="267"/>
      <c r="HK80" s="267"/>
      <c r="HL80" s="267"/>
      <c r="HM80" s="267"/>
      <c r="HN80" s="267"/>
      <c r="HO80" s="267"/>
      <c r="HP80" s="267"/>
      <c r="HQ80" s="267"/>
      <c r="HR80" s="267"/>
      <c r="HS80" s="267"/>
      <c r="HT80" s="267"/>
      <c r="HU80" s="267"/>
      <c r="HV80" s="267"/>
      <c r="HW80" s="267"/>
      <c r="HX80" s="267"/>
      <c r="HY80" s="267"/>
      <c r="HZ80" s="267"/>
      <c r="IA80" s="267"/>
      <c r="IB80" s="267"/>
      <c r="IC80" s="267"/>
      <c r="ID80" s="267"/>
      <c r="IE80" s="267"/>
      <c r="IF80" s="267"/>
      <c r="IG80" s="267"/>
      <c r="IH80" s="267"/>
      <c r="II80" s="267"/>
      <c r="IJ80" s="267"/>
      <c r="IK80" s="267"/>
      <c r="IL80" s="267"/>
      <c r="IM80" s="267"/>
      <c r="IN80" s="267"/>
      <c r="IO80" s="267"/>
      <c r="IP80" s="267"/>
      <c r="IQ80" s="267"/>
      <c r="IR80" s="267"/>
      <c r="IS80" s="267"/>
      <c r="IT80" s="267"/>
    </row>
    <row r="81" spans="1:6" s="182" customFormat="1" ht="12.75">
      <c r="A81" s="258">
        <v>2</v>
      </c>
      <c r="B81" s="268" t="s">
        <v>96</v>
      </c>
      <c r="C81" s="258" t="s">
        <v>1</v>
      </c>
      <c r="D81" s="262">
        <v>28</v>
      </c>
      <c r="E81" s="310">
        <v>0</v>
      </c>
      <c r="F81" s="263">
        <f t="shared" si="2"/>
        <v>0</v>
      </c>
    </row>
    <row r="82" spans="1:6" s="182" customFormat="1" ht="27.75" customHeight="1">
      <c r="A82" s="264">
        <v>3</v>
      </c>
      <c r="B82" s="268" t="s">
        <v>155</v>
      </c>
      <c r="C82" s="258" t="s">
        <v>1</v>
      </c>
      <c r="D82" s="262">
        <v>28</v>
      </c>
      <c r="E82" s="310">
        <v>0</v>
      </c>
      <c r="F82" s="263">
        <f t="shared" si="2"/>
        <v>0</v>
      </c>
    </row>
    <row r="83" spans="1:6" s="182" customFormat="1" ht="12.75">
      <c r="A83" s="264">
        <v>4</v>
      </c>
      <c r="B83" s="268" t="s">
        <v>81</v>
      </c>
      <c r="C83" s="258" t="s">
        <v>1</v>
      </c>
      <c r="D83" s="262">
        <v>28</v>
      </c>
      <c r="E83" s="310">
        <v>0</v>
      </c>
      <c r="F83" s="263">
        <f t="shared" si="2"/>
        <v>0</v>
      </c>
    </row>
    <row r="84" spans="1:6" s="182" customFormat="1" ht="12.75">
      <c r="A84" s="258">
        <v>5</v>
      </c>
      <c r="B84" s="268" t="s">
        <v>82</v>
      </c>
      <c r="C84" s="258" t="s">
        <v>9</v>
      </c>
      <c r="D84" s="262">
        <v>1</v>
      </c>
      <c r="E84" s="310">
        <v>0</v>
      </c>
      <c r="F84" s="263">
        <f t="shared" si="2"/>
        <v>0</v>
      </c>
    </row>
    <row r="85" spans="1:6" s="182" customFormat="1" ht="12.75">
      <c r="A85" s="264">
        <v>6</v>
      </c>
      <c r="B85" s="268" t="s">
        <v>83</v>
      </c>
      <c r="C85" s="258" t="s">
        <v>1</v>
      </c>
      <c r="D85" s="262">
        <v>28</v>
      </c>
      <c r="E85" s="310">
        <v>0</v>
      </c>
      <c r="F85" s="263">
        <f t="shared" si="2"/>
        <v>0</v>
      </c>
    </row>
    <row r="86" spans="1:254" ht="25.5">
      <c r="A86" s="264">
        <v>7</v>
      </c>
      <c r="B86" s="269" t="s">
        <v>156</v>
      </c>
      <c r="C86" s="270" t="s">
        <v>1</v>
      </c>
      <c r="D86" s="271">
        <v>28</v>
      </c>
      <c r="E86" s="311">
        <v>0</v>
      </c>
      <c r="F86" s="36">
        <f>PRODUCT(D86:E86)</f>
        <v>0</v>
      </c>
      <c r="G86" s="267"/>
      <c r="H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c r="BM86" s="267"/>
      <c r="BN86" s="267"/>
      <c r="BO86" s="267"/>
      <c r="BP86" s="267"/>
      <c r="BQ86" s="267"/>
      <c r="BR86" s="267"/>
      <c r="BS86" s="267"/>
      <c r="BT86" s="267"/>
      <c r="BU86" s="267"/>
      <c r="BV86" s="267"/>
      <c r="BW86" s="267"/>
      <c r="BX86" s="267"/>
      <c r="BY86" s="267"/>
      <c r="BZ86" s="267"/>
      <c r="CA86" s="267"/>
      <c r="CB86" s="267"/>
      <c r="CC86" s="267"/>
      <c r="CD86" s="267"/>
      <c r="CE86" s="267"/>
      <c r="CF86" s="267"/>
      <c r="CG86" s="267"/>
      <c r="CH86" s="267"/>
      <c r="CI86" s="267"/>
      <c r="CJ86" s="267"/>
      <c r="CK86" s="267"/>
      <c r="CL86" s="267"/>
      <c r="CM86" s="267"/>
      <c r="CN86" s="267"/>
      <c r="CO86" s="267"/>
      <c r="CP86" s="267"/>
      <c r="CQ86" s="267"/>
      <c r="CR86" s="267"/>
      <c r="CS86" s="267"/>
      <c r="CT86" s="267"/>
      <c r="CU86" s="267"/>
      <c r="CV86" s="267"/>
      <c r="CW86" s="267"/>
      <c r="CX86" s="267"/>
      <c r="CY86" s="267"/>
      <c r="CZ86" s="267"/>
      <c r="DA86" s="267"/>
      <c r="DB86" s="267"/>
      <c r="DC86" s="267"/>
      <c r="DD86" s="267"/>
      <c r="DE86" s="267"/>
      <c r="DF86" s="267"/>
      <c r="DG86" s="267"/>
      <c r="DH86" s="267"/>
      <c r="DI86" s="267"/>
      <c r="DJ86" s="267"/>
      <c r="DK86" s="267"/>
      <c r="DL86" s="267"/>
      <c r="DM86" s="267"/>
      <c r="DN86" s="267"/>
      <c r="DO86" s="267"/>
      <c r="DP86" s="267"/>
      <c r="DQ86" s="267"/>
      <c r="DR86" s="267"/>
      <c r="DS86" s="267"/>
      <c r="DT86" s="267"/>
      <c r="DU86" s="267"/>
      <c r="DV86" s="267"/>
      <c r="DW86" s="267"/>
      <c r="DX86" s="267"/>
      <c r="DY86" s="267"/>
      <c r="DZ86" s="267"/>
      <c r="EA86" s="267"/>
      <c r="EB86" s="267"/>
      <c r="EC86" s="267"/>
      <c r="ED86" s="267"/>
      <c r="EE86" s="267"/>
      <c r="EF86" s="267"/>
      <c r="EG86" s="267"/>
      <c r="EH86" s="267"/>
      <c r="EI86" s="267"/>
      <c r="EJ86" s="267"/>
      <c r="EK86" s="267"/>
      <c r="EL86" s="267"/>
      <c r="EM86" s="267"/>
      <c r="EN86" s="267"/>
      <c r="EO86" s="267"/>
      <c r="EP86" s="267"/>
      <c r="EQ86" s="267"/>
      <c r="ER86" s="267"/>
      <c r="ES86" s="267"/>
      <c r="ET86" s="267"/>
      <c r="EU86" s="267"/>
      <c r="EV86" s="267"/>
      <c r="EW86" s="267"/>
      <c r="EX86" s="267"/>
      <c r="EY86" s="267"/>
      <c r="EZ86" s="267"/>
      <c r="FA86" s="267"/>
      <c r="FB86" s="267"/>
      <c r="FC86" s="267"/>
      <c r="FD86" s="267"/>
      <c r="FE86" s="267"/>
      <c r="FF86" s="267"/>
      <c r="FG86" s="267"/>
      <c r="FH86" s="267"/>
      <c r="FI86" s="267"/>
      <c r="FJ86" s="267"/>
      <c r="FK86" s="267"/>
      <c r="FL86" s="267"/>
      <c r="FM86" s="267"/>
      <c r="FN86" s="267"/>
      <c r="FO86" s="267"/>
      <c r="FP86" s="267"/>
      <c r="FQ86" s="267"/>
      <c r="FR86" s="267"/>
      <c r="FS86" s="267"/>
      <c r="FT86" s="267"/>
      <c r="FU86" s="267"/>
      <c r="FV86" s="267"/>
      <c r="FW86" s="267"/>
      <c r="FX86" s="267"/>
      <c r="FY86" s="267"/>
      <c r="FZ86" s="267"/>
      <c r="GA86" s="267"/>
      <c r="GB86" s="267"/>
      <c r="GC86" s="267"/>
      <c r="GD86" s="267"/>
      <c r="GE86" s="267"/>
      <c r="GF86" s="267"/>
      <c r="GG86" s="267"/>
      <c r="GH86" s="267"/>
      <c r="GI86" s="267"/>
      <c r="GJ86" s="267"/>
      <c r="GK86" s="267"/>
      <c r="GL86" s="267"/>
      <c r="GM86" s="267"/>
      <c r="GN86" s="267"/>
      <c r="GO86" s="267"/>
      <c r="GP86" s="267"/>
      <c r="GQ86" s="267"/>
      <c r="GR86" s="267"/>
      <c r="GS86" s="267"/>
      <c r="GT86" s="267"/>
      <c r="GU86" s="267"/>
      <c r="GV86" s="267"/>
      <c r="GW86" s="267"/>
      <c r="GX86" s="267"/>
      <c r="GY86" s="267"/>
      <c r="GZ86" s="267"/>
      <c r="HA86" s="267"/>
      <c r="HB86" s="267"/>
      <c r="HC86" s="267"/>
      <c r="HD86" s="267"/>
      <c r="HE86" s="267"/>
      <c r="HF86" s="267"/>
      <c r="HG86" s="267"/>
      <c r="HH86" s="267"/>
      <c r="HI86" s="267"/>
      <c r="HJ86" s="267"/>
      <c r="HK86" s="267"/>
      <c r="HL86" s="267"/>
      <c r="HM86" s="267"/>
      <c r="HN86" s="267"/>
      <c r="HO86" s="267"/>
      <c r="HP86" s="267"/>
      <c r="HQ86" s="267"/>
      <c r="HR86" s="267"/>
      <c r="HS86" s="267"/>
      <c r="HT86" s="267"/>
      <c r="HU86" s="267"/>
      <c r="HV86" s="267"/>
      <c r="HW86" s="267"/>
      <c r="HX86" s="267"/>
      <c r="HY86" s="267"/>
      <c r="HZ86" s="267"/>
      <c r="IA86" s="267"/>
      <c r="IB86" s="267"/>
      <c r="IC86" s="267"/>
      <c r="ID86" s="267"/>
      <c r="IE86" s="267"/>
      <c r="IF86" s="267"/>
      <c r="IG86" s="267"/>
      <c r="IH86" s="267"/>
      <c r="II86" s="267"/>
      <c r="IJ86" s="267"/>
      <c r="IK86" s="267"/>
      <c r="IL86" s="267"/>
      <c r="IM86" s="267"/>
      <c r="IN86" s="267"/>
      <c r="IO86" s="267"/>
      <c r="IP86" s="267"/>
      <c r="IQ86" s="267"/>
      <c r="IR86" s="267"/>
      <c r="IS86" s="267"/>
      <c r="IT86" s="267"/>
    </row>
    <row r="87" spans="1:254" ht="26.25" customHeight="1">
      <c r="A87" s="258">
        <v>8</v>
      </c>
      <c r="B87" s="273" t="s">
        <v>68</v>
      </c>
      <c r="C87" s="274" t="s">
        <v>2</v>
      </c>
      <c r="D87" s="275">
        <v>28</v>
      </c>
      <c r="E87" s="312">
        <v>0</v>
      </c>
      <c r="F87" s="36">
        <f>PRODUCT(D87:E87)</f>
        <v>0</v>
      </c>
      <c r="G87" s="267"/>
      <c r="H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267"/>
      <c r="BN87" s="267"/>
      <c r="BO87" s="267"/>
      <c r="BP87" s="267"/>
      <c r="BQ87" s="267"/>
      <c r="BR87" s="267"/>
      <c r="BS87" s="267"/>
      <c r="BT87" s="267"/>
      <c r="BU87" s="267"/>
      <c r="BV87" s="267"/>
      <c r="BW87" s="267"/>
      <c r="BX87" s="267"/>
      <c r="BY87" s="267"/>
      <c r="BZ87" s="267"/>
      <c r="CA87" s="267"/>
      <c r="CB87" s="267"/>
      <c r="CC87" s="267"/>
      <c r="CD87" s="267"/>
      <c r="CE87" s="267"/>
      <c r="CF87" s="267"/>
      <c r="CG87" s="267"/>
      <c r="CH87" s="267"/>
      <c r="CI87" s="267"/>
      <c r="CJ87" s="267"/>
      <c r="CK87" s="267"/>
      <c r="CL87" s="267"/>
      <c r="CM87" s="267"/>
      <c r="CN87" s="267"/>
      <c r="CO87" s="267"/>
      <c r="CP87" s="267"/>
      <c r="CQ87" s="267"/>
      <c r="CR87" s="267"/>
      <c r="CS87" s="267"/>
      <c r="CT87" s="267"/>
      <c r="CU87" s="267"/>
      <c r="CV87" s="267"/>
      <c r="CW87" s="267"/>
      <c r="CX87" s="267"/>
      <c r="CY87" s="267"/>
      <c r="CZ87" s="267"/>
      <c r="DA87" s="267"/>
      <c r="DB87" s="267"/>
      <c r="DC87" s="267"/>
      <c r="DD87" s="267"/>
      <c r="DE87" s="267"/>
      <c r="DF87" s="267"/>
      <c r="DG87" s="267"/>
      <c r="DH87" s="267"/>
      <c r="DI87" s="267"/>
      <c r="DJ87" s="267"/>
      <c r="DK87" s="267"/>
      <c r="DL87" s="267"/>
      <c r="DM87" s="267"/>
      <c r="DN87" s="267"/>
      <c r="DO87" s="267"/>
      <c r="DP87" s="267"/>
      <c r="DQ87" s="267"/>
      <c r="DR87" s="267"/>
      <c r="DS87" s="267"/>
      <c r="DT87" s="267"/>
      <c r="DU87" s="267"/>
      <c r="DV87" s="267"/>
      <c r="DW87" s="267"/>
      <c r="DX87" s="267"/>
      <c r="DY87" s="267"/>
      <c r="DZ87" s="267"/>
      <c r="EA87" s="267"/>
      <c r="EB87" s="267"/>
      <c r="EC87" s="267"/>
      <c r="ED87" s="267"/>
      <c r="EE87" s="267"/>
      <c r="EF87" s="267"/>
      <c r="EG87" s="267"/>
      <c r="EH87" s="267"/>
      <c r="EI87" s="267"/>
      <c r="EJ87" s="267"/>
      <c r="EK87" s="267"/>
      <c r="EL87" s="267"/>
      <c r="EM87" s="267"/>
      <c r="EN87" s="267"/>
      <c r="EO87" s="267"/>
      <c r="EP87" s="267"/>
      <c r="EQ87" s="267"/>
      <c r="ER87" s="267"/>
      <c r="ES87" s="267"/>
      <c r="ET87" s="267"/>
      <c r="EU87" s="267"/>
      <c r="EV87" s="267"/>
      <c r="EW87" s="267"/>
      <c r="EX87" s="267"/>
      <c r="EY87" s="267"/>
      <c r="EZ87" s="267"/>
      <c r="FA87" s="267"/>
      <c r="FB87" s="267"/>
      <c r="FC87" s="267"/>
      <c r="FD87" s="267"/>
      <c r="FE87" s="267"/>
      <c r="FF87" s="267"/>
      <c r="FG87" s="267"/>
      <c r="FH87" s="267"/>
      <c r="FI87" s="267"/>
      <c r="FJ87" s="267"/>
      <c r="FK87" s="267"/>
      <c r="FL87" s="267"/>
      <c r="FM87" s="267"/>
      <c r="FN87" s="267"/>
      <c r="FO87" s="267"/>
      <c r="FP87" s="267"/>
      <c r="FQ87" s="267"/>
      <c r="FR87" s="267"/>
      <c r="FS87" s="267"/>
      <c r="FT87" s="267"/>
      <c r="FU87" s="267"/>
      <c r="FV87" s="267"/>
      <c r="FW87" s="267"/>
      <c r="FX87" s="267"/>
      <c r="FY87" s="267"/>
      <c r="FZ87" s="267"/>
      <c r="GA87" s="267"/>
      <c r="GB87" s="267"/>
      <c r="GC87" s="267"/>
      <c r="GD87" s="267"/>
      <c r="GE87" s="267"/>
      <c r="GF87" s="267"/>
      <c r="GG87" s="267"/>
      <c r="GH87" s="267"/>
      <c r="GI87" s="267"/>
      <c r="GJ87" s="267"/>
      <c r="GK87" s="267"/>
      <c r="GL87" s="267"/>
      <c r="GM87" s="267"/>
      <c r="GN87" s="267"/>
      <c r="GO87" s="267"/>
      <c r="GP87" s="267"/>
      <c r="GQ87" s="267"/>
      <c r="GR87" s="267"/>
      <c r="GS87" s="267"/>
      <c r="GT87" s="267"/>
      <c r="GU87" s="267"/>
      <c r="GV87" s="267"/>
      <c r="GW87" s="267"/>
      <c r="GX87" s="267"/>
      <c r="GY87" s="267"/>
      <c r="GZ87" s="267"/>
      <c r="HA87" s="267"/>
      <c r="HB87" s="267"/>
      <c r="HC87" s="267"/>
      <c r="HD87" s="267"/>
      <c r="HE87" s="267"/>
      <c r="HF87" s="267"/>
      <c r="HG87" s="267"/>
      <c r="HH87" s="267"/>
      <c r="HI87" s="267"/>
      <c r="HJ87" s="267"/>
      <c r="HK87" s="267"/>
      <c r="HL87" s="267"/>
      <c r="HM87" s="267"/>
      <c r="HN87" s="267"/>
      <c r="HO87" s="267"/>
      <c r="HP87" s="267"/>
      <c r="HQ87" s="267"/>
      <c r="HR87" s="267"/>
      <c r="HS87" s="267"/>
      <c r="HT87" s="267"/>
      <c r="HU87" s="267"/>
      <c r="HV87" s="267"/>
      <c r="HW87" s="267"/>
      <c r="HX87" s="267"/>
      <c r="HY87" s="267"/>
      <c r="HZ87" s="267"/>
      <c r="IA87" s="267"/>
      <c r="IB87" s="267"/>
      <c r="IC87" s="267"/>
      <c r="ID87" s="267"/>
      <c r="IE87" s="267"/>
      <c r="IF87" s="267"/>
      <c r="IG87" s="267"/>
      <c r="IH87" s="267"/>
      <c r="II87" s="267"/>
      <c r="IJ87" s="267"/>
      <c r="IK87" s="267"/>
      <c r="IL87" s="267"/>
      <c r="IM87" s="267"/>
      <c r="IN87" s="267"/>
      <c r="IO87" s="267"/>
      <c r="IP87" s="267"/>
      <c r="IQ87" s="267"/>
      <c r="IR87" s="267"/>
      <c r="IS87" s="267"/>
      <c r="IT87" s="267"/>
    </row>
    <row r="88" spans="1:6" s="182" customFormat="1" ht="12.75">
      <c r="A88" s="262"/>
      <c r="B88" s="257" t="s">
        <v>15</v>
      </c>
      <c r="C88" s="258"/>
      <c r="D88" s="262"/>
      <c r="E88" s="263"/>
      <c r="F88" s="263"/>
    </row>
    <row r="89" spans="1:6" s="182" customFormat="1" ht="12.75">
      <c r="A89" s="258">
        <v>1</v>
      </c>
      <c r="B89" s="268" t="s">
        <v>86</v>
      </c>
      <c r="C89" s="258" t="s">
        <v>1</v>
      </c>
      <c r="D89" s="262">
        <v>28</v>
      </c>
      <c r="E89" s="310">
        <v>0</v>
      </c>
      <c r="F89" s="263">
        <f>PRODUCT(D89:E89)</f>
        <v>0</v>
      </c>
    </row>
    <row r="90" spans="1:6" s="182" customFormat="1" ht="12.75">
      <c r="A90" s="258">
        <v>2</v>
      </c>
      <c r="B90" s="268" t="s">
        <v>88</v>
      </c>
      <c r="C90" s="258" t="s">
        <v>2</v>
      </c>
      <c r="D90" s="262">
        <v>28</v>
      </c>
      <c r="E90" s="310">
        <v>0</v>
      </c>
      <c r="F90" s="263">
        <f aca="true" t="shared" si="3" ref="F90:F98">PRODUCT(D90:E90)</f>
        <v>0</v>
      </c>
    </row>
    <row r="91" spans="1:6" s="182" customFormat="1" ht="12.75">
      <c r="A91" s="258">
        <v>3</v>
      </c>
      <c r="B91" s="268" t="s">
        <v>12</v>
      </c>
      <c r="C91" s="258" t="s">
        <v>10</v>
      </c>
      <c r="D91" s="262">
        <v>8</v>
      </c>
      <c r="E91" s="310">
        <v>0</v>
      </c>
      <c r="F91" s="263">
        <f t="shared" si="3"/>
        <v>0</v>
      </c>
    </row>
    <row r="92" spans="1:6" s="182" customFormat="1" ht="12.75">
      <c r="A92" s="256"/>
      <c r="B92" s="257" t="s">
        <v>133</v>
      </c>
      <c r="C92" s="258"/>
      <c r="D92" s="262"/>
      <c r="E92" s="263"/>
      <c r="F92" s="263"/>
    </row>
    <row r="93" spans="1:6" s="182" customFormat="1" ht="12.75">
      <c r="A93" s="258" t="s">
        <v>134</v>
      </c>
      <c r="B93" s="268" t="s">
        <v>135</v>
      </c>
      <c r="C93" s="258" t="s">
        <v>136</v>
      </c>
      <c r="D93" s="262">
        <v>5</v>
      </c>
      <c r="E93" s="310">
        <v>0</v>
      </c>
      <c r="F93" s="263">
        <f t="shared" si="3"/>
        <v>0</v>
      </c>
    </row>
    <row r="94" spans="1:6" s="182" customFormat="1" ht="12.75">
      <c r="A94" s="258" t="s">
        <v>49</v>
      </c>
      <c r="B94" s="268" t="s">
        <v>50</v>
      </c>
      <c r="C94" s="258" t="s">
        <v>136</v>
      </c>
      <c r="D94" s="262">
        <v>3</v>
      </c>
      <c r="E94" s="310">
        <v>0</v>
      </c>
      <c r="F94" s="263">
        <f t="shared" si="3"/>
        <v>0</v>
      </c>
    </row>
    <row r="95" spans="1:6" s="182" customFormat="1" ht="12.75">
      <c r="A95" s="258" t="s">
        <v>61</v>
      </c>
      <c r="B95" s="268" t="s">
        <v>60</v>
      </c>
      <c r="C95" s="258" t="s">
        <v>136</v>
      </c>
      <c r="D95" s="262">
        <v>6</v>
      </c>
      <c r="E95" s="310">
        <v>0</v>
      </c>
      <c r="F95" s="263">
        <f t="shared" si="3"/>
        <v>0</v>
      </c>
    </row>
    <row r="96" spans="1:6" s="182" customFormat="1" ht="12.75">
      <c r="A96" s="258" t="s">
        <v>137</v>
      </c>
      <c r="B96" s="268" t="s">
        <v>138</v>
      </c>
      <c r="C96" s="258" t="s">
        <v>136</v>
      </c>
      <c r="D96" s="262">
        <v>4</v>
      </c>
      <c r="E96" s="310">
        <v>0</v>
      </c>
      <c r="F96" s="263">
        <f t="shared" si="3"/>
        <v>0</v>
      </c>
    </row>
    <row r="97" spans="1:6" s="182" customFormat="1" ht="12.75">
      <c r="A97" s="258" t="s">
        <v>55</v>
      </c>
      <c r="B97" s="268" t="s">
        <v>56</v>
      </c>
      <c r="C97" s="258" t="s">
        <v>136</v>
      </c>
      <c r="D97" s="262">
        <v>7</v>
      </c>
      <c r="E97" s="310">
        <v>0</v>
      </c>
      <c r="F97" s="263">
        <f t="shared" si="3"/>
        <v>0</v>
      </c>
    </row>
    <row r="98" spans="1:6" s="182" customFormat="1" ht="12.75">
      <c r="A98" s="258" t="s">
        <v>52</v>
      </c>
      <c r="B98" s="268" t="s">
        <v>53</v>
      </c>
      <c r="C98" s="258" t="s">
        <v>136</v>
      </c>
      <c r="D98" s="262">
        <v>3</v>
      </c>
      <c r="E98" s="310">
        <v>0</v>
      </c>
      <c r="F98" s="263">
        <f t="shared" si="3"/>
        <v>0</v>
      </c>
    </row>
    <row r="99" spans="1:254" ht="12.75">
      <c r="A99" s="270"/>
      <c r="B99" s="276" t="s">
        <v>69</v>
      </c>
      <c r="C99" s="270"/>
      <c r="D99" s="272"/>
      <c r="E99" s="277"/>
      <c r="F99" s="36"/>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7"/>
      <c r="BA99" s="267"/>
      <c r="BB99" s="267"/>
      <c r="BC99" s="267"/>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7"/>
      <c r="DG99" s="267"/>
      <c r="DH99" s="267"/>
      <c r="DI99" s="267"/>
      <c r="DJ99" s="267"/>
      <c r="DK99" s="267"/>
      <c r="DL99" s="267"/>
      <c r="DM99" s="267"/>
      <c r="DN99" s="267"/>
      <c r="DO99" s="267"/>
      <c r="DP99" s="267"/>
      <c r="DQ99" s="267"/>
      <c r="DR99" s="267"/>
      <c r="DS99" s="267"/>
      <c r="DT99" s="267"/>
      <c r="DU99" s="267"/>
      <c r="DV99" s="267"/>
      <c r="DW99" s="267"/>
      <c r="DX99" s="267"/>
      <c r="DY99" s="267"/>
      <c r="DZ99" s="267"/>
      <c r="EA99" s="267"/>
      <c r="EB99" s="267"/>
      <c r="EC99" s="267"/>
      <c r="ED99" s="267"/>
      <c r="EE99" s="267"/>
      <c r="EF99" s="267"/>
      <c r="EG99" s="267"/>
      <c r="EH99" s="267"/>
      <c r="EI99" s="267"/>
      <c r="EJ99" s="267"/>
      <c r="EK99" s="267"/>
      <c r="EL99" s="267"/>
      <c r="EM99" s="267"/>
      <c r="EN99" s="267"/>
      <c r="EO99" s="267"/>
      <c r="EP99" s="267"/>
      <c r="EQ99" s="267"/>
      <c r="ER99" s="267"/>
      <c r="ES99" s="267"/>
      <c r="ET99" s="267"/>
      <c r="EU99" s="267"/>
      <c r="EV99" s="267"/>
      <c r="EW99" s="267"/>
      <c r="EX99" s="267"/>
      <c r="EY99" s="267"/>
      <c r="EZ99" s="267"/>
      <c r="FA99" s="267"/>
      <c r="FB99" s="267"/>
      <c r="FC99" s="267"/>
      <c r="FD99" s="267"/>
      <c r="FE99" s="267"/>
      <c r="FF99" s="267"/>
      <c r="FG99" s="267"/>
      <c r="FH99" s="267"/>
      <c r="FI99" s="267"/>
      <c r="FJ99" s="267"/>
      <c r="FK99" s="267"/>
      <c r="FL99" s="267"/>
      <c r="FM99" s="267"/>
      <c r="FN99" s="267"/>
      <c r="FO99" s="267"/>
      <c r="FP99" s="267"/>
      <c r="FQ99" s="267"/>
      <c r="FR99" s="267"/>
      <c r="FS99" s="267"/>
      <c r="FT99" s="267"/>
      <c r="FU99" s="267"/>
      <c r="FV99" s="267"/>
      <c r="FW99" s="267"/>
      <c r="FX99" s="267"/>
      <c r="FY99" s="267"/>
      <c r="FZ99" s="267"/>
      <c r="GA99" s="267"/>
      <c r="GB99" s="267"/>
      <c r="GC99" s="267"/>
      <c r="GD99" s="267"/>
      <c r="GE99" s="267"/>
      <c r="GF99" s="267"/>
      <c r="GG99" s="267"/>
      <c r="GH99" s="267"/>
      <c r="GI99" s="267"/>
      <c r="GJ99" s="267"/>
      <c r="GK99" s="267"/>
      <c r="GL99" s="267"/>
      <c r="GM99" s="267"/>
      <c r="GN99" s="267"/>
      <c r="GO99" s="267"/>
      <c r="GP99" s="267"/>
      <c r="GQ99" s="267"/>
      <c r="GR99" s="267"/>
      <c r="GS99" s="267"/>
      <c r="GT99" s="267"/>
      <c r="GU99" s="267"/>
      <c r="GV99" s="267"/>
      <c r="GW99" s="267"/>
      <c r="GX99" s="267"/>
      <c r="GY99" s="267"/>
      <c r="GZ99" s="267"/>
      <c r="HA99" s="267"/>
      <c r="HB99" s="267"/>
      <c r="HC99" s="267"/>
      <c r="HD99" s="267"/>
      <c r="HE99" s="267"/>
      <c r="HF99" s="267"/>
      <c r="HG99" s="267"/>
      <c r="HH99" s="267"/>
      <c r="HI99" s="267"/>
      <c r="HJ99" s="267"/>
      <c r="HK99" s="267"/>
      <c r="HL99" s="267"/>
      <c r="HM99" s="267"/>
      <c r="HN99" s="267"/>
      <c r="HO99" s="267"/>
      <c r="HP99" s="267"/>
      <c r="HQ99" s="267"/>
      <c r="HR99" s="267"/>
      <c r="HS99" s="267"/>
      <c r="HT99" s="267"/>
      <c r="HU99" s="267"/>
      <c r="HV99" s="267"/>
      <c r="HW99" s="267"/>
      <c r="HX99" s="267"/>
      <c r="HY99" s="267"/>
      <c r="HZ99" s="267"/>
      <c r="IA99" s="267"/>
      <c r="IB99" s="267"/>
      <c r="IC99" s="267"/>
      <c r="ID99" s="267"/>
      <c r="IE99" s="267"/>
      <c r="IF99" s="267"/>
      <c r="IG99" s="267"/>
      <c r="IH99" s="267"/>
      <c r="II99" s="267"/>
      <c r="IJ99" s="267"/>
      <c r="IK99" s="267"/>
      <c r="IL99" s="267"/>
      <c r="IM99" s="267"/>
      <c r="IN99" s="267"/>
      <c r="IO99" s="267"/>
      <c r="IP99" s="267"/>
      <c r="IQ99" s="267"/>
      <c r="IR99" s="267"/>
      <c r="IS99" s="267"/>
      <c r="IT99" s="267"/>
    </row>
    <row r="100" spans="1:254" ht="12.75">
      <c r="A100" s="264">
        <v>1</v>
      </c>
      <c r="B100" s="278" t="s">
        <v>70</v>
      </c>
      <c r="C100" s="264" t="s">
        <v>13</v>
      </c>
      <c r="D100" s="266">
        <v>0.1</v>
      </c>
      <c r="E100" s="309">
        <v>0</v>
      </c>
      <c r="F100" s="36">
        <f aca="true" t="shared" si="4" ref="F100:F107">PRODUCT(D100,E100)</f>
        <v>0</v>
      </c>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7"/>
      <c r="BB100" s="267"/>
      <c r="BC100" s="267"/>
      <c r="BD100" s="267"/>
      <c r="BE100" s="267"/>
      <c r="BF100" s="267"/>
      <c r="BG100" s="267"/>
      <c r="BH100" s="267"/>
      <c r="BI100" s="267"/>
      <c r="BJ100" s="267"/>
      <c r="BK100" s="267"/>
      <c r="BL100" s="267"/>
      <c r="BM100" s="267"/>
      <c r="BN100" s="267"/>
      <c r="BO100" s="267"/>
      <c r="BP100" s="267"/>
      <c r="BQ100" s="267"/>
      <c r="BR100" s="267"/>
      <c r="BS100" s="267"/>
      <c r="BT100" s="267"/>
      <c r="BU100" s="267"/>
      <c r="BV100" s="267"/>
      <c r="BW100" s="267"/>
      <c r="BX100" s="267"/>
      <c r="BY100" s="267"/>
      <c r="BZ100" s="267"/>
      <c r="CA100" s="267"/>
      <c r="CB100" s="267"/>
      <c r="CC100" s="267"/>
      <c r="CD100" s="267"/>
      <c r="CE100" s="267"/>
      <c r="CF100" s="267"/>
      <c r="CG100" s="267"/>
      <c r="CH100" s="267"/>
      <c r="CI100" s="267"/>
      <c r="CJ100" s="267"/>
      <c r="CK100" s="267"/>
      <c r="CL100" s="267"/>
      <c r="CM100" s="267"/>
      <c r="CN100" s="267"/>
      <c r="CO100" s="267"/>
      <c r="CP100" s="267"/>
      <c r="CQ100" s="267"/>
      <c r="CR100" s="267"/>
      <c r="CS100" s="267"/>
      <c r="CT100" s="267"/>
      <c r="CU100" s="267"/>
      <c r="CV100" s="267"/>
      <c r="CW100" s="267"/>
      <c r="CX100" s="267"/>
      <c r="CY100" s="267"/>
      <c r="CZ100" s="267"/>
      <c r="DA100" s="267"/>
      <c r="DB100" s="267"/>
      <c r="DC100" s="267"/>
      <c r="DD100" s="267"/>
      <c r="DE100" s="267"/>
      <c r="DF100" s="267"/>
      <c r="DG100" s="267"/>
      <c r="DH100" s="267"/>
      <c r="DI100" s="267"/>
      <c r="DJ100" s="267"/>
      <c r="DK100" s="267"/>
      <c r="DL100" s="267"/>
      <c r="DM100" s="267"/>
      <c r="DN100" s="267"/>
      <c r="DO100" s="267"/>
      <c r="DP100" s="267"/>
      <c r="DQ100" s="267"/>
      <c r="DR100" s="267"/>
      <c r="DS100" s="267"/>
      <c r="DT100" s="267"/>
      <c r="DU100" s="267"/>
      <c r="DV100" s="267"/>
      <c r="DW100" s="267"/>
      <c r="DX100" s="267"/>
      <c r="DY100" s="267"/>
      <c r="DZ100" s="267"/>
      <c r="EA100" s="267"/>
      <c r="EB100" s="267"/>
      <c r="EC100" s="267"/>
      <c r="ED100" s="267"/>
      <c r="EE100" s="267"/>
      <c r="EF100" s="267"/>
      <c r="EG100" s="267"/>
      <c r="EH100" s="267"/>
      <c r="EI100" s="267"/>
      <c r="EJ100" s="267"/>
      <c r="EK100" s="267"/>
      <c r="EL100" s="267"/>
      <c r="EM100" s="267"/>
      <c r="EN100" s="267"/>
      <c r="EO100" s="267"/>
      <c r="EP100" s="267"/>
      <c r="EQ100" s="267"/>
      <c r="ER100" s="267"/>
      <c r="ES100" s="267"/>
      <c r="ET100" s="267"/>
      <c r="EU100" s="267"/>
      <c r="EV100" s="267"/>
      <c r="EW100" s="267"/>
      <c r="EX100" s="267"/>
      <c r="EY100" s="267"/>
      <c r="EZ100" s="267"/>
      <c r="FA100" s="267"/>
      <c r="FB100" s="267"/>
      <c r="FC100" s="267"/>
      <c r="FD100" s="267"/>
      <c r="FE100" s="267"/>
      <c r="FF100" s="267"/>
      <c r="FG100" s="267"/>
      <c r="FH100" s="267"/>
      <c r="FI100" s="267"/>
      <c r="FJ100" s="267"/>
      <c r="FK100" s="267"/>
      <c r="FL100" s="267"/>
      <c r="FM100" s="267"/>
      <c r="FN100" s="267"/>
      <c r="FO100" s="267"/>
      <c r="FP100" s="267"/>
      <c r="FQ100" s="267"/>
      <c r="FR100" s="267"/>
      <c r="FS100" s="267"/>
      <c r="FT100" s="267"/>
      <c r="FU100" s="267"/>
      <c r="FV100" s="267"/>
      <c r="FW100" s="267"/>
      <c r="FX100" s="267"/>
      <c r="FY100" s="267"/>
      <c r="FZ100" s="267"/>
      <c r="GA100" s="267"/>
      <c r="GB100" s="267"/>
      <c r="GC100" s="267"/>
      <c r="GD100" s="267"/>
      <c r="GE100" s="267"/>
      <c r="GF100" s="267"/>
      <c r="GG100" s="267"/>
      <c r="GH100" s="267"/>
      <c r="GI100" s="267"/>
      <c r="GJ100" s="267"/>
      <c r="GK100" s="267"/>
      <c r="GL100" s="267"/>
      <c r="GM100" s="267"/>
      <c r="GN100" s="267"/>
      <c r="GO100" s="267"/>
      <c r="GP100" s="267"/>
      <c r="GQ100" s="267"/>
      <c r="GR100" s="267"/>
      <c r="GS100" s="267"/>
      <c r="GT100" s="267"/>
      <c r="GU100" s="267"/>
      <c r="GV100" s="267"/>
      <c r="GW100" s="267"/>
      <c r="GX100" s="267"/>
      <c r="GY100" s="267"/>
      <c r="GZ100" s="267"/>
      <c r="HA100" s="267"/>
      <c r="HB100" s="267"/>
      <c r="HC100" s="267"/>
      <c r="HD100" s="267"/>
      <c r="HE100" s="267"/>
      <c r="HF100" s="267"/>
      <c r="HG100" s="267"/>
      <c r="HH100" s="267"/>
      <c r="HI100" s="267"/>
      <c r="HJ100" s="267"/>
      <c r="HK100" s="267"/>
      <c r="HL100" s="267"/>
      <c r="HM100" s="267"/>
      <c r="HN100" s="267"/>
      <c r="HO100" s="267"/>
      <c r="HP100" s="267"/>
      <c r="HQ100" s="267"/>
      <c r="HR100" s="267"/>
      <c r="HS100" s="267"/>
      <c r="HT100" s="267"/>
      <c r="HU100" s="267"/>
      <c r="HV100" s="267"/>
      <c r="HW100" s="267"/>
      <c r="HX100" s="267"/>
      <c r="HY100" s="267"/>
      <c r="HZ100" s="267"/>
      <c r="IA100" s="267"/>
      <c r="IB100" s="267"/>
      <c r="IC100" s="267"/>
      <c r="ID100" s="267"/>
      <c r="IE100" s="267"/>
      <c r="IF100" s="267"/>
      <c r="IG100" s="267"/>
      <c r="IH100" s="267"/>
      <c r="II100" s="267"/>
      <c r="IJ100" s="267"/>
      <c r="IK100" s="267"/>
      <c r="IL100" s="267"/>
      <c r="IM100" s="267"/>
      <c r="IN100" s="267"/>
      <c r="IO100" s="267"/>
      <c r="IP100" s="267"/>
      <c r="IQ100" s="267"/>
      <c r="IR100" s="267"/>
      <c r="IS100" s="267"/>
      <c r="IT100" s="267"/>
    </row>
    <row r="101" spans="1:254" ht="12.75">
      <c r="A101" s="264">
        <v>2</v>
      </c>
      <c r="B101" s="269" t="s">
        <v>71</v>
      </c>
      <c r="C101" s="270" t="s">
        <v>14</v>
      </c>
      <c r="D101" s="271">
        <v>2.8</v>
      </c>
      <c r="E101" s="311">
        <v>0</v>
      </c>
      <c r="F101" s="36">
        <f t="shared" si="4"/>
        <v>0</v>
      </c>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7"/>
      <c r="CD101" s="267"/>
      <c r="CE101" s="267"/>
      <c r="CF101" s="267"/>
      <c r="CG101" s="267"/>
      <c r="CH101" s="267"/>
      <c r="CI101" s="267"/>
      <c r="CJ101" s="267"/>
      <c r="CK101" s="267"/>
      <c r="CL101" s="267"/>
      <c r="CM101" s="267"/>
      <c r="CN101" s="267"/>
      <c r="CO101" s="267"/>
      <c r="CP101" s="267"/>
      <c r="CQ101" s="267"/>
      <c r="CR101" s="267"/>
      <c r="CS101" s="267"/>
      <c r="CT101" s="267"/>
      <c r="CU101" s="267"/>
      <c r="CV101" s="267"/>
      <c r="CW101" s="267"/>
      <c r="CX101" s="267"/>
      <c r="CY101" s="267"/>
      <c r="CZ101" s="267"/>
      <c r="DA101" s="267"/>
      <c r="DB101" s="267"/>
      <c r="DC101" s="267"/>
      <c r="DD101" s="267"/>
      <c r="DE101" s="267"/>
      <c r="DF101" s="267"/>
      <c r="DG101" s="267"/>
      <c r="DH101" s="267"/>
      <c r="DI101" s="267"/>
      <c r="DJ101" s="267"/>
      <c r="DK101" s="267"/>
      <c r="DL101" s="267"/>
      <c r="DM101" s="267"/>
      <c r="DN101" s="267"/>
      <c r="DO101" s="267"/>
      <c r="DP101" s="267"/>
      <c r="DQ101" s="267"/>
      <c r="DR101" s="267"/>
      <c r="DS101" s="267"/>
      <c r="DT101" s="267"/>
      <c r="DU101" s="267"/>
      <c r="DV101" s="267"/>
      <c r="DW101" s="267"/>
      <c r="DX101" s="267"/>
      <c r="DY101" s="267"/>
      <c r="DZ101" s="267"/>
      <c r="EA101" s="267"/>
      <c r="EB101" s="267"/>
      <c r="EC101" s="267"/>
      <c r="ED101" s="267"/>
      <c r="EE101" s="267"/>
      <c r="EF101" s="267"/>
      <c r="EG101" s="267"/>
      <c r="EH101" s="267"/>
      <c r="EI101" s="267"/>
      <c r="EJ101" s="267"/>
      <c r="EK101" s="267"/>
      <c r="EL101" s="267"/>
      <c r="EM101" s="267"/>
      <c r="EN101" s="267"/>
      <c r="EO101" s="267"/>
      <c r="EP101" s="267"/>
      <c r="EQ101" s="267"/>
      <c r="ER101" s="267"/>
      <c r="ES101" s="267"/>
      <c r="ET101" s="267"/>
      <c r="EU101" s="267"/>
      <c r="EV101" s="267"/>
      <c r="EW101" s="267"/>
      <c r="EX101" s="267"/>
      <c r="EY101" s="267"/>
      <c r="EZ101" s="267"/>
      <c r="FA101" s="267"/>
      <c r="FB101" s="267"/>
      <c r="FC101" s="267"/>
      <c r="FD101" s="267"/>
      <c r="FE101" s="267"/>
      <c r="FF101" s="267"/>
      <c r="FG101" s="267"/>
      <c r="FH101" s="267"/>
      <c r="FI101" s="267"/>
      <c r="FJ101" s="267"/>
      <c r="FK101" s="267"/>
      <c r="FL101" s="267"/>
      <c r="FM101" s="267"/>
      <c r="FN101" s="267"/>
      <c r="FO101" s="267"/>
      <c r="FP101" s="267"/>
      <c r="FQ101" s="267"/>
      <c r="FR101" s="267"/>
      <c r="FS101" s="267"/>
      <c r="FT101" s="267"/>
      <c r="FU101" s="267"/>
      <c r="FV101" s="267"/>
      <c r="FW101" s="267"/>
      <c r="FX101" s="267"/>
      <c r="FY101" s="267"/>
      <c r="FZ101" s="267"/>
      <c r="GA101" s="267"/>
      <c r="GB101" s="267"/>
      <c r="GC101" s="267"/>
      <c r="GD101" s="267"/>
      <c r="GE101" s="267"/>
      <c r="GF101" s="267"/>
      <c r="GG101" s="267"/>
      <c r="GH101" s="267"/>
      <c r="GI101" s="267"/>
      <c r="GJ101" s="267"/>
      <c r="GK101" s="267"/>
      <c r="GL101" s="267"/>
      <c r="GM101" s="267"/>
      <c r="GN101" s="267"/>
      <c r="GO101" s="267"/>
      <c r="GP101" s="267"/>
      <c r="GQ101" s="267"/>
      <c r="GR101" s="267"/>
      <c r="GS101" s="267"/>
      <c r="GT101" s="267"/>
      <c r="GU101" s="267"/>
      <c r="GV101" s="267"/>
      <c r="GW101" s="267"/>
      <c r="GX101" s="267"/>
      <c r="GY101" s="267"/>
      <c r="GZ101" s="267"/>
      <c r="HA101" s="267"/>
      <c r="HB101" s="267"/>
      <c r="HC101" s="267"/>
      <c r="HD101" s="267"/>
      <c r="HE101" s="267"/>
      <c r="HF101" s="267"/>
      <c r="HG101" s="267"/>
      <c r="HH101" s="267"/>
      <c r="HI101" s="267"/>
      <c r="HJ101" s="267"/>
      <c r="HK101" s="267"/>
      <c r="HL101" s="267"/>
      <c r="HM101" s="267"/>
      <c r="HN101" s="267"/>
      <c r="HO101" s="267"/>
      <c r="HP101" s="267"/>
      <c r="HQ101" s="267"/>
      <c r="HR101" s="267"/>
      <c r="HS101" s="267"/>
      <c r="HT101" s="267"/>
      <c r="HU101" s="267"/>
      <c r="HV101" s="267"/>
      <c r="HW101" s="267"/>
      <c r="HX101" s="267"/>
      <c r="HY101" s="267"/>
      <c r="HZ101" s="267"/>
      <c r="IA101" s="267"/>
      <c r="IB101" s="267"/>
      <c r="IC101" s="267"/>
      <c r="ID101" s="267"/>
      <c r="IE101" s="267"/>
      <c r="IF101" s="267"/>
      <c r="IG101" s="267"/>
      <c r="IH101" s="267"/>
      <c r="II101" s="267"/>
      <c r="IJ101" s="267"/>
      <c r="IK101" s="267"/>
      <c r="IL101" s="267"/>
      <c r="IM101" s="267"/>
      <c r="IN101" s="267"/>
      <c r="IO101" s="267"/>
      <c r="IP101" s="267"/>
      <c r="IQ101" s="267"/>
      <c r="IR101" s="267"/>
      <c r="IS101" s="267"/>
      <c r="IT101" s="267"/>
    </row>
    <row r="102" spans="1:254" ht="12.75">
      <c r="A102" s="264">
        <v>3</v>
      </c>
      <c r="B102" s="279" t="s">
        <v>157</v>
      </c>
      <c r="C102" s="280" t="s">
        <v>1</v>
      </c>
      <c r="D102" s="281">
        <v>19</v>
      </c>
      <c r="E102" s="313">
        <v>0</v>
      </c>
      <c r="F102" s="36">
        <f t="shared" si="4"/>
        <v>0</v>
      </c>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c r="HJ102" s="267"/>
      <c r="HK102" s="267"/>
      <c r="HL102" s="267"/>
      <c r="HM102" s="267"/>
      <c r="HN102" s="267"/>
      <c r="HO102" s="267"/>
      <c r="HP102" s="267"/>
      <c r="HQ102" s="267"/>
      <c r="HR102" s="267"/>
      <c r="HS102" s="267"/>
      <c r="HT102" s="267"/>
      <c r="HU102" s="267"/>
      <c r="HV102" s="267"/>
      <c r="HW102" s="267"/>
      <c r="HX102" s="267"/>
      <c r="HY102" s="267"/>
      <c r="HZ102" s="267"/>
      <c r="IA102" s="267"/>
      <c r="IB102" s="267"/>
      <c r="IC102" s="267"/>
      <c r="ID102" s="267"/>
      <c r="IE102" s="267"/>
      <c r="IF102" s="267"/>
      <c r="IG102" s="267"/>
      <c r="IH102" s="267"/>
      <c r="II102" s="267"/>
      <c r="IJ102" s="267"/>
      <c r="IK102" s="267"/>
      <c r="IL102" s="267"/>
      <c r="IM102" s="267"/>
      <c r="IN102" s="267"/>
      <c r="IO102" s="267"/>
      <c r="IP102" s="267"/>
      <c r="IQ102" s="267"/>
      <c r="IR102" s="267"/>
      <c r="IS102" s="267"/>
      <c r="IT102" s="267"/>
    </row>
    <row r="103" spans="1:254" ht="12.75">
      <c r="A103" s="264">
        <v>4</v>
      </c>
      <c r="B103" s="279" t="s">
        <v>72</v>
      </c>
      <c r="C103" s="280" t="s">
        <v>14</v>
      </c>
      <c r="D103" s="281">
        <v>0.9</v>
      </c>
      <c r="E103" s="313">
        <v>0</v>
      </c>
      <c r="F103" s="36">
        <f t="shared" si="4"/>
        <v>0</v>
      </c>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67"/>
      <c r="CM103" s="267"/>
      <c r="CN103" s="267"/>
      <c r="CO103" s="267"/>
      <c r="CP103" s="267"/>
      <c r="CQ103" s="267"/>
      <c r="CR103" s="267"/>
      <c r="CS103" s="267"/>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c r="DP103" s="267"/>
      <c r="DQ103" s="267"/>
      <c r="DR103" s="267"/>
      <c r="DS103" s="267"/>
      <c r="DT103" s="267"/>
      <c r="DU103" s="267"/>
      <c r="DV103" s="267"/>
      <c r="DW103" s="267"/>
      <c r="DX103" s="267"/>
      <c r="DY103" s="267"/>
      <c r="DZ103" s="267"/>
      <c r="EA103" s="267"/>
      <c r="EB103" s="267"/>
      <c r="EC103" s="267"/>
      <c r="ED103" s="267"/>
      <c r="EE103" s="267"/>
      <c r="EF103" s="267"/>
      <c r="EG103" s="267"/>
      <c r="EH103" s="267"/>
      <c r="EI103" s="267"/>
      <c r="EJ103" s="267"/>
      <c r="EK103" s="267"/>
      <c r="EL103" s="267"/>
      <c r="EM103" s="267"/>
      <c r="EN103" s="267"/>
      <c r="EO103" s="267"/>
      <c r="EP103" s="267"/>
      <c r="EQ103" s="267"/>
      <c r="ER103" s="267"/>
      <c r="ES103" s="267"/>
      <c r="ET103" s="267"/>
      <c r="EU103" s="267"/>
      <c r="EV103" s="267"/>
      <c r="EW103" s="267"/>
      <c r="EX103" s="267"/>
      <c r="EY103" s="267"/>
      <c r="EZ103" s="267"/>
      <c r="FA103" s="267"/>
      <c r="FB103" s="267"/>
      <c r="FC103" s="267"/>
      <c r="FD103" s="267"/>
      <c r="FE103" s="267"/>
      <c r="FF103" s="267"/>
      <c r="FG103" s="267"/>
      <c r="FH103" s="267"/>
      <c r="FI103" s="267"/>
      <c r="FJ103" s="267"/>
      <c r="FK103" s="267"/>
      <c r="FL103" s="267"/>
      <c r="FM103" s="267"/>
      <c r="FN103" s="267"/>
      <c r="FO103" s="267"/>
      <c r="FP103" s="267"/>
      <c r="FQ103" s="267"/>
      <c r="FR103" s="267"/>
      <c r="FS103" s="267"/>
      <c r="FT103" s="267"/>
      <c r="FU103" s="267"/>
      <c r="FV103" s="267"/>
      <c r="FW103" s="267"/>
      <c r="FX103" s="267"/>
      <c r="FY103" s="267"/>
      <c r="FZ103" s="267"/>
      <c r="GA103" s="267"/>
      <c r="GB103" s="267"/>
      <c r="GC103" s="267"/>
      <c r="GD103" s="267"/>
      <c r="GE103" s="267"/>
      <c r="GF103" s="267"/>
      <c r="GG103" s="267"/>
      <c r="GH103" s="267"/>
      <c r="GI103" s="267"/>
      <c r="GJ103" s="267"/>
      <c r="GK103" s="267"/>
      <c r="GL103" s="267"/>
      <c r="GM103" s="267"/>
      <c r="GN103" s="267"/>
      <c r="GO103" s="267"/>
      <c r="GP103" s="267"/>
      <c r="GQ103" s="267"/>
      <c r="GR103" s="267"/>
      <c r="GS103" s="267"/>
      <c r="GT103" s="267"/>
      <c r="GU103" s="267"/>
      <c r="GV103" s="267"/>
      <c r="GW103" s="267"/>
      <c r="GX103" s="267"/>
      <c r="GY103" s="267"/>
      <c r="GZ103" s="267"/>
      <c r="HA103" s="267"/>
      <c r="HB103" s="267"/>
      <c r="HC103" s="267"/>
      <c r="HD103" s="267"/>
      <c r="HE103" s="267"/>
      <c r="HF103" s="267"/>
      <c r="HG103" s="267"/>
      <c r="HH103" s="267"/>
      <c r="HI103" s="267"/>
      <c r="HJ103" s="267"/>
      <c r="HK103" s="267"/>
      <c r="HL103" s="267"/>
      <c r="HM103" s="267"/>
      <c r="HN103" s="267"/>
      <c r="HO103" s="267"/>
      <c r="HP103" s="267"/>
      <c r="HQ103" s="267"/>
      <c r="HR103" s="267"/>
      <c r="HS103" s="267"/>
      <c r="HT103" s="267"/>
      <c r="HU103" s="267"/>
      <c r="HV103" s="267"/>
      <c r="HW103" s="267"/>
      <c r="HX103" s="267"/>
      <c r="HY103" s="267"/>
      <c r="HZ103" s="267"/>
      <c r="IA103" s="267"/>
      <c r="IB103" s="267"/>
      <c r="IC103" s="267"/>
      <c r="ID103" s="267"/>
      <c r="IE103" s="267"/>
      <c r="IF103" s="267"/>
      <c r="IG103" s="267"/>
      <c r="IH103" s="267"/>
      <c r="II103" s="267"/>
      <c r="IJ103" s="267"/>
      <c r="IK103" s="267"/>
      <c r="IL103" s="267"/>
      <c r="IM103" s="267"/>
      <c r="IN103" s="267"/>
      <c r="IO103" s="267"/>
      <c r="IP103" s="267"/>
      <c r="IQ103" s="267"/>
      <c r="IR103" s="267"/>
      <c r="IS103" s="267"/>
      <c r="IT103" s="267"/>
    </row>
    <row r="104" spans="1:254" ht="12.75">
      <c r="A104" s="264">
        <v>5</v>
      </c>
      <c r="B104" s="279" t="s">
        <v>36</v>
      </c>
      <c r="C104" s="280" t="s">
        <v>14</v>
      </c>
      <c r="D104" s="281">
        <v>2.8</v>
      </c>
      <c r="E104" s="313">
        <v>0</v>
      </c>
      <c r="F104" s="36">
        <f t="shared" si="4"/>
        <v>0</v>
      </c>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7"/>
      <c r="CD104" s="267"/>
      <c r="CE104" s="267"/>
      <c r="CF104" s="267"/>
      <c r="CG104" s="267"/>
      <c r="CH104" s="267"/>
      <c r="CI104" s="267"/>
      <c r="CJ104" s="267"/>
      <c r="CK104" s="267"/>
      <c r="CL104" s="267"/>
      <c r="CM104" s="267"/>
      <c r="CN104" s="267"/>
      <c r="CO104" s="267"/>
      <c r="CP104" s="267"/>
      <c r="CQ104" s="267"/>
      <c r="CR104" s="267"/>
      <c r="CS104" s="267"/>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7"/>
      <c r="DR104" s="267"/>
      <c r="DS104" s="267"/>
      <c r="DT104" s="267"/>
      <c r="DU104" s="267"/>
      <c r="DV104" s="267"/>
      <c r="DW104" s="267"/>
      <c r="DX104" s="267"/>
      <c r="DY104" s="267"/>
      <c r="DZ104" s="267"/>
      <c r="EA104" s="267"/>
      <c r="EB104" s="267"/>
      <c r="EC104" s="267"/>
      <c r="ED104" s="267"/>
      <c r="EE104" s="267"/>
      <c r="EF104" s="267"/>
      <c r="EG104" s="267"/>
      <c r="EH104" s="267"/>
      <c r="EI104" s="267"/>
      <c r="EJ104" s="267"/>
      <c r="EK104" s="267"/>
      <c r="EL104" s="267"/>
      <c r="EM104" s="267"/>
      <c r="EN104" s="267"/>
      <c r="EO104" s="267"/>
      <c r="EP104" s="267"/>
      <c r="EQ104" s="267"/>
      <c r="ER104" s="267"/>
      <c r="ES104" s="267"/>
      <c r="ET104" s="267"/>
      <c r="EU104" s="267"/>
      <c r="EV104" s="267"/>
      <c r="EW104" s="267"/>
      <c r="EX104" s="267"/>
      <c r="EY104" s="267"/>
      <c r="EZ104" s="267"/>
      <c r="FA104" s="267"/>
      <c r="FB104" s="267"/>
      <c r="FC104" s="267"/>
      <c r="FD104" s="267"/>
      <c r="FE104" s="267"/>
      <c r="FF104" s="267"/>
      <c r="FG104" s="267"/>
      <c r="FH104" s="267"/>
      <c r="FI104" s="267"/>
      <c r="FJ104" s="267"/>
      <c r="FK104" s="267"/>
      <c r="FL104" s="267"/>
      <c r="FM104" s="267"/>
      <c r="FN104" s="267"/>
      <c r="FO104" s="267"/>
      <c r="FP104" s="267"/>
      <c r="FQ104" s="267"/>
      <c r="FR104" s="267"/>
      <c r="FS104" s="267"/>
      <c r="FT104" s="267"/>
      <c r="FU104" s="267"/>
      <c r="FV104" s="267"/>
      <c r="FW104" s="267"/>
      <c r="FX104" s="267"/>
      <c r="FY104" s="267"/>
      <c r="FZ104" s="267"/>
      <c r="GA104" s="267"/>
      <c r="GB104" s="267"/>
      <c r="GC104" s="267"/>
      <c r="GD104" s="267"/>
      <c r="GE104" s="267"/>
      <c r="GF104" s="267"/>
      <c r="GG104" s="267"/>
      <c r="GH104" s="267"/>
      <c r="GI104" s="267"/>
      <c r="GJ104" s="267"/>
      <c r="GK104" s="267"/>
      <c r="GL104" s="267"/>
      <c r="GM104" s="267"/>
      <c r="GN104" s="267"/>
      <c r="GO104" s="267"/>
      <c r="GP104" s="267"/>
      <c r="GQ104" s="267"/>
      <c r="GR104" s="267"/>
      <c r="GS104" s="267"/>
      <c r="GT104" s="267"/>
      <c r="GU104" s="267"/>
      <c r="GV104" s="267"/>
      <c r="GW104" s="267"/>
      <c r="GX104" s="267"/>
      <c r="GY104" s="267"/>
      <c r="GZ104" s="267"/>
      <c r="HA104" s="267"/>
      <c r="HB104" s="267"/>
      <c r="HC104" s="267"/>
      <c r="HD104" s="267"/>
      <c r="HE104" s="267"/>
      <c r="HF104" s="267"/>
      <c r="HG104" s="267"/>
      <c r="HH104" s="267"/>
      <c r="HI104" s="267"/>
      <c r="HJ104" s="267"/>
      <c r="HK104" s="267"/>
      <c r="HL104" s="267"/>
      <c r="HM104" s="267"/>
      <c r="HN104" s="267"/>
      <c r="HO104" s="267"/>
      <c r="HP104" s="267"/>
      <c r="HQ104" s="267"/>
      <c r="HR104" s="267"/>
      <c r="HS104" s="267"/>
      <c r="HT104" s="267"/>
      <c r="HU104" s="267"/>
      <c r="HV104" s="267"/>
      <c r="HW104" s="267"/>
      <c r="HX104" s="267"/>
      <c r="HY104" s="267"/>
      <c r="HZ104" s="267"/>
      <c r="IA104" s="267"/>
      <c r="IB104" s="267"/>
      <c r="IC104" s="267"/>
      <c r="ID104" s="267"/>
      <c r="IE104" s="267"/>
      <c r="IF104" s="267"/>
      <c r="IG104" s="267"/>
      <c r="IH104" s="267"/>
      <c r="II104" s="267"/>
      <c r="IJ104" s="267"/>
      <c r="IK104" s="267"/>
      <c r="IL104" s="267"/>
      <c r="IM104" s="267"/>
      <c r="IN104" s="267"/>
      <c r="IO104" s="267"/>
      <c r="IP104" s="267"/>
      <c r="IQ104" s="267"/>
      <c r="IR104" s="267"/>
      <c r="IS104" s="267"/>
      <c r="IT104" s="267"/>
    </row>
    <row r="105" spans="1:254" ht="12.75">
      <c r="A105" s="264">
        <v>6</v>
      </c>
      <c r="B105" s="279" t="s">
        <v>73</v>
      </c>
      <c r="C105" s="280" t="s">
        <v>9</v>
      </c>
      <c r="D105" s="281">
        <v>2.8</v>
      </c>
      <c r="E105" s="313">
        <v>0</v>
      </c>
      <c r="F105" s="36">
        <f t="shared" si="4"/>
        <v>0</v>
      </c>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67"/>
      <c r="EB105" s="267"/>
      <c r="EC105" s="267"/>
      <c r="ED105" s="267"/>
      <c r="EE105" s="267"/>
      <c r="EF105" s="267"/>
      <c r="EG105" s="267"/>
      <c r="EH105" s="267"/>
      <c r="EI105" s="267"/>
      <c r="EJ105" s="267"/>
      <c r="EK105" s="267"/>
      <c r="EL105" s="267"/>
      <c r="EM105" s="267"/>
      <c r="EN105" s="267"/>
      <c r="EO105" s="267"/>
      <c r="EP105" s="267"/>
      <c r="EQ105" s="267"/>
      <c r="ER105" s="267"/>
      <c r="ES105" s="267"/>
      <c r="ET105" s="267"/>
      <c r="EU105" s="267"/>
      <c r="EV105" s="267"/>
      <c r="EW105" s="267"/>
      <c r="EX105" s="267"/>
      <c r="EY105" s="267"/>
      <c r="EZ105" s="267"/>
      <c r="FA105" s="267"/>
      <c r="FB105" s="267"/>
      <c r="FC105" s="267"/>
      <c r="FD105" s="267"/>
      <c r="FE105" s="267"/>
      <c r="FF105" s="267"/>
      <c r="FG105" s="267"/>
      <c r="FH105" s="267"/>
      <c r="FI105" s="267"/>
      <c r="FJ105" s="267"/>
      <c r="FK105" s="267"/>
      <c r="FL105" s="267"/>
      <c r="FM105" s="267"/>
      <c r="FN105" s="267"/>
      <c r="FO105" s="267"/>
      <c r="FP105" s="267"/>
      <c r="FQ105" s="267"/>
      <c r="FR105" s="267"/>
      <c r="FS105" s="267"/>
      <c r="FT105" s="267"/>
      <c r="FU105" s="267"/>
      <c r="FV105" s="267"/>
      <c r="FW105" s="267"/>
      <c r="FX105" s="267"/>
      <c r="FY105" s="267"/>
      <c r="FZ105" s="267"/>
      <c r="GA105" s="267"/>
      <c r="GB105" s="267"/>
      <c r="GC105" s="267"/>
      <c r="GD105" s="267"/>
      <c r="GE105" s="267"/>
      <c r="GF105" s="267"/>
      <c r="GG105" s="267"/>
      <c r="GH105" s="267"/>
      <c r="GI105" s="267"/>
      <c r="GJ105" s="267"/>
      <c r="GK105" s="267"/>
      <c r="GL105" s="267"/>
      <c r="GM105" s="267"/>
      <c r="GN105" s="267"/>
      <c r="GO105" s="267"/>
      <c r="GP105" s="267"/>
      <c r="GQ105" s="267"/>
      <c r="GR105" s="267"/>
      <c r="GS105" s="267"/>
      <c r="GT105" s="267"/>
      <c r="GU105" s="267"/>
      <c r="GV105" s="267"/>
      <c r="GW105" s="267"/>
      <c r="GX105" s="267"/>
      <c r="GY105" s="267"/>
      <c r="GZ105" s="267"/>
      <c r="HA105" s="267"/>
      <c r="HB105" s="267"/>
      <c r="HC105" s="267"/>
      <c r="HD105" s="267"/>
      <c r="HE105" s="267"/>
      <c r="HF105" s="267"/>
      <c r="HG105" s="267"/>
      <c r="HH105" s="267"/>
      <c r="HI105" s="267"/>
      <c r="HJ105" s="267"/>
      <c r="HK105" s="267"/>
      <c r="HL105" s="267"/>
      <c r="HM105" s="267"/>
      <c r="HN105" s="267"/>
      <c r="HO105" s="267"/>
      <c r="HP105" s="267"/>
      <c r="HQ105" s="267"/>
      <c r="HR105" s="267"/>
      <c r="HS105" s="267"/>
      <c r="HT105" s="267"/>
      <c r="HU105" s="267"/>
      <c r="HV105" s="267"/>
      <c r="HW105" s="267"/>
      <c r="HX105" s="267"/>
      <c r="HY105" s="267"/>
      <c r="HZ105" s="267"/>
      <c r="IA105" s="267"/>
      <c r="IB105" s="267"/>
      <c r="IC105" s="267"/>
      <c r="ID105" s="267"/>
      <c r="IE105" s="267"/>
      <c r="IF105" s="267"/>
      <c r="IG105" s="267"/>
      <c r="IH105" s="267"/>
      <c r="II105" s="267"/>
      <c r="IJ105" s="267"/>
      <c r="IK105" s="267"/>
      <c r="IL105" s="267"/>
      <c r="IM105" s="267"/>
      <c r="IN105" s="267"/>
      <c r="IO105" s="267"/>
      <c r="IP105" s="267"/>
      <c r="IQ105" s="267"/>
      <c r="IR105" s="267"/>
      <c r="IS105" s="267"/>
      <c r="IT105" s="267"/>
    </row>
    <row r="106" spans="1:254" ht="15" customHeight="1">
      <c r="A106" s="264">
        <v>7</v>
      </c>
      <c r="B106" s="269" t="s">
        <v>95</v>
      </c>
      <c r="C106" s="270" t="s">
        <v>1</v>
      </c>
      <c r="D106" s="271">
        <v>28</v>
      </c>
      <c r="E106" s="311">
        <v>0</v>
      </c>
      <c r="F106" s="36">
        <f t="shared" si="4"/>
        <v>0</v>
      </c>
      <c r="G106" s="267"/>
      <c r="H106" s="283"/>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67"/>
      <c r="EB106" s="267"/>
      <c r="EC106" s="267"/>
      <c r="ED106" s="267"/>
      <c r="EE106" s="267"/>
      <c r="EF106" s="267"/>
      <c r="EG106" s="267"/>
      <c r="EH106" s="267"/>
      <c r="EI106" s="267"/>
      <c r="EJ106" s="267"/>
      <c r="EK106" s="267"/>
      <c r="EL106" s="267"/>
      <c r="EM106" s="267"/>
      <c r="EN106" s="267"/>
      <c r="EO106" s="267"/>
      <c r="EP106" s="267"/>
      <c r="EQ106" s="267"/>
      <c r="ER106" s="267"/>
      <c r="ES106" s="267"/>
      <c r="ET106" s="267"/>
      <c r="EU106" s="267"/>
      <c r="EV106" s="267"/>
      <c r="EW106" s="267"/>
      <c r="EX106" s="267"/>
      <c r="EY106" s="267"/>
      <c r="EZ106" s="267"/>
      <c r="FA106" s="267"/>
      <c r="FB106" s="267"/>
      <c r="FC106" s="267"/>
      <c r="FD106" s="267"/>
      <c r="FE106" s="267"/>
      <c r="FF106" s="267"/>
      <c r="FG106" s="267"/>
      <c r="FH106" s="267"/>
      <c r="FI106" s="267"/>
      <c r="FJ106" s="267"/>
      <c r="FK106" s="267"/>
      <c r="FL106" s="267"/>
      <c r="FM106" s="267"/>
      <c r="FN106" s="267"/>
      <c r="FO106" s="267"/>
      <c r="FP106" s="267"/>
      <c r="FQ106" s="267"/>
      <c r="FR106" s="267"/>
      <c r="FS106" s="267"/>
      <c r="FT106" s="267"/>
      <c r="FU106" s="267"/>
      <c r="FV106" s="267"/>
      <c r="FW106" s="267"/>
      <c r="FX106" s="267"/>
      <c r="FY106" s="267"/>
      <c r="FZ106" s="267"/>
      <c r="GA106" s="267"/>
      <c r="GB106" s="267"/>
      <c r="GC106" s="267"/>
      <c r="GD106" s="267"/>
      <c r="GE106" s="267"/>
      <c r="GF106" s="267"/>
      <c r="GG106" s="267"/>
      <c r="GH106" s="267"/>
      <c r="GI106" s="267"/>
      <c r="GJ106" s="267"/>
      <c r="GK106" s="267"/>
      <c r="GL106" s="267"/>
      <c r="GM106" s="267"/>
      <c r="GN106" s="267"/>
      <c r="GO106" s="267"/>
      <c r="GP106" s="267"/>
      <c r="GQ106" s="267"/>
      <c r="GR106" s="267"/>
      <c r="GS106" s="267"/>
      <c r="GT106" s="267"/>
      <c r="GU106" s="267"/>
      <c r="GV106" s="267"/>
      <c r="GW106" s="267"/>
      <c r="GX106" s="267"/>
      <c r="GY106" s="267"/>
      <c r="GZ106" s="267"/>
      <c r="HA106" s="267"/>
      <c r="HB106" s="267"/>
      <c r="HC106" s="267"/>
      <c r="HD106" s="267"/>
      <c r="HE106" s="267"/>
      <c r="HF106" s="267"/>
      <c r="HG106" s="267"/>
      <c r="HH106" s="267"/>
      <c r="HI106" s="267"/>
      <c r="HJ106" s="267"/>
      <c r="HK106" s="267"/>
      <c r="HL106" s="267"/>
      <c r="HM106" s="267"/>
      <c r="HN106" s="267"/>
      <c r="HO106" s="267"/>
      <c r="HP106" s="267"/>
      <c r="HQ106" s="267"/>
      <c r="HR106" s="267"/>
      <c r="HS106" s="267"/>
      <c r="HT106" s="267"/>
      <c r="HU106" s="267"/>
      <c r="HV106" s="267"/>
      <c r="HW106" s="267"/>
      <c r="HX106" s="267"/>
      <c r="HY106" s="267"/>
      <c r="HZ106" s="267"/>
      <c r="IA106" s="267"/>
      <c r="IB106" s="267"/>
      <c r="IC106" s="267"/>
      <c r="ID106" s="267"/>
      <c r="IE106" s="267"/>
      <c r="IF106" s="267"/>
      <c r="IG106" s="267"/>
      <c r="IH106" s="267"/>
      <c r="II106" s="267"/>
      <c r="IJ106" s="267"/>
      <c r="IK106" s="267"/>
      <c r="IL106" s="267"/>
      <c r="IM106" s="267"/>
      <c r="IN106" s="267"/>
      <c r="IO106" s="267"/>
      <c r="IP106" s="267"/>
      <c r="IQ106" s="267"/>
      <c r="IR106" s="267"/>
      <c r="IS106" s="267"/>
      <c r="IT106" s="267"/>
    </row>
    <row r="107" spans="1:254" ht="12.75">
      <c r="A107" s="264">
        <v>8</v>
      </c>
      <c r="B107" s="269" t="s">
        <v>74</v>
      </c>
      <c r="C107" s="270" t="s">
        <v>1</v>
      </c>
      <c r="D107" s="271">
        <v>28</v>
      </c>
      <c r="E107" s="311">
        <v>0</v>
      </c>
      <c r="F107" s="36">
        <f t="shared" si="4"/>
        <v>0</v>
      </c>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7"/>
      <c r="EA107" s="267"/>
      <c r="EB107" s="267"/>
      <c r="EC107" s="267"/>
      <c r="ED107" s="267"/>
      <c r="EE107" s="267"/>
      <c r="EF107" s="267"/>
      <c r="EG107" s="267"/>
      <c r="EH107" s="267"/>
      <c r="EI107" s="267"/>
      <c r="EJ107" s="267"/>
      <c r="EK107" s="267"/>
      <c r="EL107" s="267"/>
      <c r="EM107" s="267"/>
      <c r="EN107" s="267"/>
      <c r="EO107" s="267"/>
      <c r="EP107" s="267"/>
      <c r="EQ107" s="267"/>
      <c r="ER107" s="267"/>
      <c r="ES107" s="267"/>
      <c r="ET107" s="267"/>
      <c r="EU107" s="267"/>
      <c r="EV107" s="267"/>
      <c r="EW107" s="267"/>
      <c r="EX107" s="267"/>
      <c r="EY107" s="267"/>
      <c r="EZ107" s="267"/>
      <c r="FA107" s="267"/>
      <c r="FB107" s="267"/>
      <c r="FC107" s="267"/>
      <c r="FD107" s="267"/>
      <c r="FE107" s="267"/>
      <c r="FF107" s="267"/>
      <c r="FG107" s="267"/>
      <c r="FH107" s="267"/>
      <c r="FI107" s="267"/>
      <c r="FJ107" s="267"/>
      <c r="FK107" s="267"/>
      <c r="FL107" s="267"/>
      <c r="FM107" s="267"/>
      <c r="FN107" s="267"/>
      <c r="FO107" s="267"/>
      <c r="FP107" s="267"/>
      <c r="FQ107" s="267"/>
      <c r="FR107" s="267"/>
      <c r="FS107" s="267"/>
      <c r="FT107" s="267"/>
      <c r="FU107" s="267"/>
      <c r="FV107" s="267"/>
      <c r="FW107" s="267"/>
      <c r="FX107" s="267"/>
      <c r="FY107" s="267"/>
      <c r="FZ107" s="267"/>
      <c r="GA107" s="267"/>
      <c r="GB107" s="267"/>
      <c r="GC107" s="267"/>
      <c r="GD107" s="267"/>
      <c r="GE107" s="267"/>
      <c r="GF107" s="267"/>
      <c r="GG107" s="267"/>
      <c r="GH107" s="267"/>
      <c r="GI107" s="267"/>
      <c r="GJ107" s="267"/>
      <c r="GK107" s="267"/>
      <c r="GL107" s="267"/>
      <c r="GM107" s="267"/>
      <c r="GN107" s="267"/>
      <c r="GO107" s="267"/>
      <c r="GP107" s="267"/>
      <c r="GQ107" s="267"/>
      <c r="GR107" s="267"/>
      <c r="GS107" s="267"/>
      <c r="GT107" s="267"/>
      <c r="GU107" s="267"/>
      <c r="GV107" s="267"/>
      <c r="GW107" s="267"/>
      <c r="GX107" s="267"/>
      <c r="GY107" s="267"/>
      <c r="GZ107" s="267"/>
      <c r="HA107" s="267"/>
      <c r="HB107" s="267"/>
      <c r="HC107" s="267"/>
      <c r="HD107" s="267"/>
      <c r="HE107" s="267"/>
      <c r="HF107" s="267"/>
      <c r="HG107" s="267"/>
      <c r="HH107" s="267"/>
      <c r="HI107" s="267"/>
      <c r="HJ107" s="267"/>
      <c r="HK107" s="267"/>
      <c r="HL107" s="267"/>
      <c r="HM107" s="267"/>
      <c r="HN107" s="267"/>
      <c r="HO107" s="267"/>
      <c r="HP107" s="267"/>
      <c r="HQ107" s="267"/>
      <c r="HR107" s="267"/>
      <c r="HS107" s="267"/>
      <c r="HT107" s="267"/>
      <c r="HU107" s="267"/>
      <c r="HV107" s="267"/>
      <c r="HW107" s="267"/>
      <c r="HX107" s="267"/>
      <c r="HY107" s="267"/>
      <c r="HZ107" s="267"/>
      <c r="IA107" s="267"/>
      <c r="IB107" s="267"/>
      <c r="IC107" s="267"/>
      <c r="ID107" s="267"/>
      <c r="IE107" s="267"/>
      <c r="IF107" s="267"/>
      <c r="IG107" s="267"/>
      <c r="IH107" s="267"/>
      <c r="II107" s="267"/>
      <c r="IJ107" s="267"/>
      <c r="IK107" s="267"/>
      <c r="IL107" s="267"/>
      <c r="IM107" s="267"/>
      <c r="IN107" s="267"/>
      <c r="IO107" s="267"/>
      <c r="IP107" s="267"/>
      <c r="IQ107" s="267"/>
      <c r="IR107" s="267"/>
      <c r="IS107" s="267"/>
      <c r="IT107" s="267"/>
    </row>
    <row r="108" spans="1:254" ht="12.75">
      <c r="A108" s="406" t="s">
        <v>158</v>
      </c>
      <c r="B108" s="407"/>
      <c r="C108" s="270"/>
      <c r="D108" s="272"/>
      <c r="E108" s="408">
        <f>SUM(F80:F107)</f>
        <v>0</v>
      </c>
      <c r="F108" s="409"/>
      <c r="G108" s="182"/>
      <c r="H108" s="182"/>
      <c r="I108" s="182"/>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7"/>
      <c r="AZ108" s="267"/>
      <c r="BA108" s="267"/>
      <c r="BB108" s="267"/>
      <c r="BC108" s="267"/>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7"/>
      <c r="BY108" s="267"/>
      <c r="BZ108" s="267"/>
      <c r="CA108" s="267"/>
      <c r="CB108" s="267"/>
      <c r="CC108" s="267"/>
      <c r="CD108" s="267"/>
      <c r="CE108" s="267"/>
      <c r="CF108" s="267"/>
      <c r="CG108" s="267"/>
      <c r="CH108" s="267"/>
      <c r="CI108" s="267"/>
      <c r="CJ108" s="267"/>
      <c r="CK108" s="267"/>
      <c r="CL108" s="267"/>
      <c r="CM108" s="267"/>
      <c r="CN108" s="267"/>
      <c r="CO108" s="267"/>
      <c r="CP108" s="267"/>
      <c r="CQ108" s="267"/>
      <c r="CR108" s="267"/>
      <c r="CS108" s="267"/>
      <c r="CT108" s="267"/>
      <c r="CU108" s="267"/>
      <c r="CV108" s="267"/>
      <c r="CW108" s="267"/>
      <c r="CX108" s="267"/>
      <c r="CY108" s="267"/>
      <c r="CZ108" s="267"/>
      <c r="DA108" s="267"/>
      <c r="DB108" s="267"/>
      <c r="DC108" s="267"/>
      <c r="DD108" s="267"/>
      <c r="DE108" s="267"/>
      <c r="DF108" s="267"/>
      <c r="DG108" s="267"/>
      <c r="DH108" s="267"/>
      <c r="DI108" s="267"/>
      <c r="DJ108" s="267"/>
      <c r="DK108" s="267"/>
      <c r="DL108" s="267"/>
      <c r="DM108" s="267"/>
      <c r="DN108" s="267"/>
      <c r="DO108" s="267"/>
      <c r="DP108" s="267"/>
      <c r="DQ108" s="267"/>
      <c r="DR108" s="267"/>
      <c r="DS108" s="267"/>
      <c r="DT108" s="267"/>
      <c r="DU108" s="267"/>
      <c r="DV108" s="267"/>
      <c r="DW108" s="267"/>
      <c r="DX108" s="267"/>
      <c r="DY108" s="267"/>
      <c r="DZ108" s="267"/>
      <c r="EA108" s="267"/>
      <c r="EB108" s="267"/>
      <c r="EC108" s="267"/>
      <c r="ED108" s="267"/>
      <c r="EE108" s="267"/>
      <c r="EF108" s="267"/>
      <c r="EG108" s="267"/>
      <c r="EH108" s="267"/>
      <c r="EI108" s="267"/>
      <c r="EJ108" s="267"/>
      <c r="EK108" s="267"/>
      <c r="EL108" s="267"/>
      <c r="EM108" s="267"/>
      <c r="EN108" s="267"/>
      <c r="EO108" s="267"/>
      <c r="EP108" s="267"/>
      <c r="EQ108" s="267"/>
      <c r="ER108" s="267"/>
      <c r="ES108" s="267"/>
      <c r="ET108" s="267"/>
      <c r="EU108" s="267"/>
      <c r="EV108" s="267"/>
      <c r="EW108" s="267"/>
      <c r="EX108" s="267"/>
      <c r="EY108" s="267"/>
      <c r="EZ108" s="267"/>
      <c r="FA108" s="267"/>
      <c r="FB108" s="267"/>
      <c r="FC108" s="267"/>
      <c r="FD108" s="267"/>
      <c r="FE108" s="267"/>
      <c r="FF108" s="267"/>
      <c r="FG108" s="267"/>
      <c r="FH108" s="267"/>
      <c r="FI108" s="267"/>
      <c r="FJ108" s="267"/>
      <c r="FK108" s="267"/>
      <c r="FL108" s="267"/>
      <c r="FM108" s="267"/>
      <c r="FN108" s="267"/>
      <c r="FO108" s="267"/>
      <c r="FP108" s="267"/>
      <c r="FQ108" s="267"/>
      <c r="FR108" s="267"/>
      <c r="FS108" s="267"/>
      <c r="FT108" s="267"/>
      <c r="FU108" s="267"/>
      <c r="FV108" s="267"/>
      <c r="FW108" s="267"/>
      <c r="FX108" s="267"/>
      <c r="FY108" s="267"/>
      <c r="FZ108" s="267"/>
      <c r="GA108" s="267"/>
      <c r="GB108" s="267"/>
      <c r="GC108" s="267"/>
      <c r="GD108" s="267"/>
      <c r="GE108" s="267"/>
      <c r="GF108" s="267"/>
      <c r="GG108" s="267"/>
      <c r="GH108" s="267"/>
      <c r="GI108" s="267"/>
      <c r="GJ108" s="267"/>
      <c r="GK108" s="267"/>
      <c r="GL108" s="267"/>
      <c r="GM108" s="267"/>
      <c r="GN108" s="267"/>
      <c r="GO108" s="267"/>
      <c r="GP108" s="267"/>
      <c r="GQ108" s="267"/>
      <c r="GR108" s="267"/>
      <c r="GS108" s="267"/>
      <c r="GT108" s="267"/>
      <c r="GU108" s="267"/>
      <c r="GV108" s="267"/>
      <c r="GW108" s="267"/>
      <c r="GX108" s="267"/>
      <c r="GY108" s="267"/>
      <c r="GZ108" s="267"/>
      <c r="HA108" s="267"/>
      <c r="HB108" s="267"/>
      <c r="HC108" s="267"/>
      <c r="HD108" s="267"/>
      <c r="HE108" s="267"/>
      <c r="HF108" s="267"/>
      <c r="HG108" s="267"/>
      <c r="HH108" s="267"/>
      <c r="HI108" s="267"/>
      <c r="HJ108" s="267"/>
      <c r="HK108" s="267"/>
      <c r="HL108" s="267"/>
      <c r="HM108" s="267"/>
      <c r="HN108" s="267"/>
      <c r="HO108" s="267"/>
      <c r="HP108" s="267"/>
      <c r="HQ108" s="267"/>
      <c r="HR108" s="267"/>
      <c r="HS108" s="267"/>
      <c r="HT108" s="267"/>
      <c r="HU108" s="267"/>
      <c r="HV108" s="267"/>
      <c r="HW108" s="267"/>
      <c r="HX108" s="267"/>
      <c r="HY108" s="267"/>
      <c r="HZ108" s="267"/>
      <c r="IA108" s="267"/>
      <c r="IB108" s="267"/>
      <c r="IC108" s="267"/>
      <c r="ID108" s="267"/>
      <c r="IE108" s="267"/>
      <c r="IF108" s="267"/>
      <c r="IG108" s="267"/>
      <c r="IH108" s="267"/>
      <c r="II108" s="267"/>
      <c r="IJ108" s="267"/>
      <c r="IK108" s="267"/>
      <c r="IL108" s="267"/>
      <c r="IM108" s="267"/>
      <c r="IN108" s="267"/>
      <c r="IO108" s="267"/>
      <c r="IP108" s="267"/>
      <c r="IQ108" s="267"/>
      <c r="IR108" s="267"/>
      <c r="IS108" s="267"/>
      <c r="IT108" s="267"/>
    </row>
    <row r="109" spans="1:6" s="182" customFormat="1" ht="12.75">
      <c r="A109" s="256"/>
      <c r="B109" s="268"/>
      <c r="C109" s="258"/>
      <c r="D109" s="262"/>
      <c r="E109" s="263"/>
      <c r="F109" s="263"/>
    </row>
    <row r="110" spans="1:6" s="182" customFormat="1" ht="12.75">
      <c r="A110" s="256"/>
      <c r="B110" s="257" t="s">
        <v>159</v>
      </c>
      <c r="C110" s="258"/>
      <c r="D110" s="262"/>
      <c r="E110" s="263"/>
      <c r="F110" s="263"/>
    </row>
    <row r="111" spans="1:254" ht="38.25">
      <c r="A111" s="264">
        <v>1</v>
      </c>
      <c r="B111" s="265" t="s">
        <v>67</v>
      </c>
      <c r="C111" s="264" t="s">
        <v>2</v>
      </c>
      <c r="D111" s="266">
        <v>10</v>
      </c>
      <c r="E111" s="309">
        <v>0</v>
      </c>
      <c r="F111" s="36">
        <f aca="true" t="shared" si="5" ref="F111:F116">PRODUCT(D111:E111)</f>
        <v>0</v>
      </c>
      <c r="G111" s="182"/>
      <c r="H111" s="182"/>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7"/>
      <c r="CD111" s="267"/>
      <c r="CE111" s="267"/>
      <c r="CF111" s="267"/>
      <c r="CG111" s="267"/>
      <c r="CH111" s="267"/>
      <c r="CI111" s="267"/>
      <c r="CJ111" s="267"/>
      <c r="CK111" s="267"/>
      <c r="CL111" s="267"/>
      <c r="CM111" s="267"/>
      <c r="CN111" s="267"/>
      <c r="CO111" s="267"/>
      <c r="CP111" s="267"/>
      <c r="CQ111" s="267"/>
      <c r="CR111" s="267"/>
      <c r="CS111" s="267"/>
      <c r="CT111" s="267"/>
      <c r="CU111" s="267"/>
      <c r="CV111" s="267"/>
      <c r="CW111" s="267"/>
      <c r="CX111" s="267"/>
      <c r="CY111" s="267"/>
      <c r="CZ111" s="267"/>
      <c r="DA111" s="267"/>
      <c r="DB111" s="267"/>
      <c r="DC111" s="267"/>
      <c r="DD111" s="267"/>
      <c r="DE111" s="267"/>
      <c r="DF111" s="267"/>
      <c r="DG111" s="267"/>
      <c r="DH111" s="267"/>
      <c r="DI111" s="267"/>
      <c r="DJ111" s="267"/>
      <c r="DK111" s="267"/>
      <c r="DL111" s="267"/>
      <c r="DM111" s="267"/>
      <c r="DN111" s="267"/>
      <c r="DO111" s="267"/>
      <c r="DP111" s="267"/>
      <c r="DQ111" s="267"/>
      <c r="DR111" s="267"/>
      <c r="DS111" s="267"/>
      <c r="DT111" s="267"/>
      <c r="DU111" s="267"/>
      <c r="DV111" s="267"/>
      <c r="DW111" s="267"/>
      <c r="DX111" s="267"/>
      <c r="DY111" s="267"/>
      <c r="DZ111" s="267"/>
      <c r="EA111" s="267"/>
      <c r="EB111" s="267"/>
      <c r="EC111" s="267"/>
      <c r="ED111" s="267"/>
      <c r="EE111" s="267"/>
      <c r="EF111" s="267"/>
      <c r="EG111" s="267"/>
      <c r="EH111" s="267"/>
      <c r="EI111" s="267"/>
      <c r="EJ111" s="267"/>
      <c r="EK111" s="267"/>
      <c r="EL111" s="267"/>
      <c r="EM111" s="267"/>
      <c r="EN111" s="267"/>
      <c r="EO111" s="267"/>
      <c r="EP111" s="267"/>
      <c r="EQ111" s="267"/>
      <c r="ER111" s="267"/>
      <c r="ES111" s="267"/>
      <c r="ET111" s="267"/>
      <c r="EU111" s="267"/>
      <c r="EV111" s="267"/>
      <c r="EW111" s="267"/>
      <c r="EX111" s="267"/>
      <c r="EY111" s="267"/>
      <c r="EZ111" s="267"/>
      <c r="FA111" s="267"/>
      <c r="FB111" s="267"/>
      <c r="FC111" s="267"/>
      <c r="FD111" s="267"/>
      <c r="FE111" s="267"/>
      <c r="FF111" s="267"/>
      <c r="FG111" s="267"/>
      <c r="FH111" s="267"/>
      <c r="FI111" s="267"/>
      <c r="FJ111" s="267"/>
      <c r="FK111" s="267"/>
      <c r="FL111" s="267"/>
      <c r="FM111" s="267"/>
      <c r="FN111" s="267"/>
      <c r="FO111" s="267"/>
      <c r="FP111" s="267"/>
      <c r="FQ111" s="267"/>
      <c r="FR111" s="267"/>
      <c r="FS111" s="267"/>
      <c r="FT111" s="267"/>
      <c r="FU111" s="267"/>
      <c r="FV111" s="267"/>
      <c r="FW111" s="267"/>
      <c r="FX111" s="267"/>
      <c r="FY111" s="267"/>
      <c r="FZ111" s="267"/>
      <c r="GA111" s="267"/>
      <c r="GB111" s="267"/>
      <c r="GC111" s="267"/>
      <c r="GD111" s="267"/>
      <c r="GE111" s="267"/>
      <c r="GF111" s="267"/>
      <c r="GG111" s="267"/>
      <c r="GH111" s="267"/>
      <c r="GI111" s="267"/>
      <c r="GJ111" s="267"/>
      <c r="GK111" s="267"/>
      <c r="GL111" s="267"/>
      <c r="GM111" s="267"/>
      <c r="GN111" s="267"/>
      <c r="GO111" s="267"/>
      <c r="GP111" s="267"/>
      <c r="GQ111" s="267"/>
      <c r="GR111" s="267"/>
      <c r="GS111" s="267"/>
      <c r="GT111" s="267"/>
      <c r="GU111" s="267"/>
      <c r="GV111" s="267"/>
      <c r="GW111" s="267"/>
      <c r="GX111" s="267"/>
      <c r="GY111" s="267"/>
      <c r="GZ111" s="267"/>
      <c r="HA111" s="267"/>
      <c r="HB111" s="267"/>
      <c r="HC111" s="267"/>
      <c r="HD111" s="267"/>
      <c r="HE111" s="267"/>
      <c r="HF111" s="267"/>
      <c r="HG111" s="267"/>
      <c r="HH111" s="267"/>
      <c r="HI111" s="267"/>
      <c r="HJ111" s="267"/>
      <c r="HK111" s="267"/>
      <c r="HL111" s="267"/>
      <c r="HM111" s="267"/>
      <c r="HN111" s="267"/>
      <c r="HO111" s="267"/>
      <c r="HP111" s="267"/>
      <c r="HQ111" s="267"/>
      <c r="HR111" s="267"/>
      <c r="HS111" s="267"/>
      <c r="HT111" s="267"/>
      <c r="HU111" s="267"/>
      <c r="HV111" s="267"/>
      <c r="HW111" s="267"/>
      <c r="HX111" s="267"/>
      <c r="HY111" s="267"/>
      <c r="HZ111" s="267"/>
      <c r="IA111" s="267"/>
      <c r="IB111" s="267"/>
      <c r="IC111" s="267"/>
      <c r="ID111" s="267"/>
      <c r="IE111" s="267"/>
      <c r="IF111" s="267"/>
      <c r="IG111" s="267"/>
      <c r="IH111" s="267"/>
      <c r="II111" s="267"/>
      <c r="IJ111" s="267"/>
      <c r="IK111" s="267"/>
      <c r="IL111" s="267"/>
      <c r="IM111" s="267"/>
      <c r="IN111" s="267"/>
      <c r="IO111" s="267"/>
      <c r="IP111" s="267"/>
      <c r="IQ111" s="267"/>
      <c r="IR111" s="267"/>
      <c r="IS111" s="267"/>
      <c r="IT111" s="267"/>
    </row>
    <row r="112" spans="1:6" s="182" customFormat="1" ht="12.75">
      <c r="A112" s="258">
        <v>2</v>
      </c>
      <c r="B112" s="268" t="s">
        <v>160</v>
      </c>
      <c r="C112" s="258" t="s">
        <v>1</v>
      </c>
      <c r="D112" s="262">
        <v>10</v>
      </c>
      <c r="E112" s="310">
        <v>0</v>
      </c>
      <c r="F112" s="263">
        <f t="shared" si="5"/>
        <v>0</v>
      </c>
    </row>
    <row r="113" spans="1:6" s="182" customFormat="1" ht="27.75" customHeight="1">
      <c r="A113" s="264">
        <v>3</v>
      </c>
      <c r="B113" s="268" t="s">
        <v>163</v>
      </c>
      <c r="C113" s="258" t="s">
        <v>1</v>
      </c>
      <c r="D113" s="262">
        <v>10</v>
      </c>
      <c r="E113" s="310">
        <v>0</v>
      </c>
      <c r="F113" s="263">
        <f t="shared" si="5"/>
        <v>0</v>
      </c>
    </row>
    <row r="114" spans="1:6" s="182" customFormat="1" ht="25.5">
      <c r="A114" s="264">
        <v>4</v>
      </c>
      <c r="B114" s="268" t="s">
        <v>161</v>
      </c>
      <c r="C114" s="258" t="s">
        <v>1</v>
      </c>
      <c r="D114" s="262">
        <v>10</v>
      </c>
      <c r="E114" s="310">
        <v>0</v>
      </c>
      <c r="F114" s="263">
        <f t="shared" si="5"/>
        <v>0</v>
      </c>
    </row>
    <row r="115" spans="1:6" s="182" customFormat="1" ht="12.75">
      <c r="A115" s="258">
        <v>5</v>
      </c>
      <c r="B115" s="268" t="s">
        <v>162</v>
      </c>
      <c r="C115" s="258" t="s">
        <v>9</v>
      </c>
      <c r="D115" s="262">
        <v>1.5</v>
      </c>
      <c r="E115" s="310">
        <v>0</v>
      </c>
      <c r="F115" s="263">
        <f t="shared" si="5"/>
        <v>0</v>
      </c>
    </row>
    <row r="116" spans="1:6" s="182" customFormat="1" ht="12.75">
      <c r="A116" s="264">
        <v>6</v>
      </c>
      <c r="B116" s="268" t="s">
        <v>83</v>
      </c>
      <c r="C116" s="258" t="s">
        <v>1</v>
      </c>
      <c r="D116" s="262">
        <v>10</v>
      </c>
      <c r="E116" s="310">
        <v>0</v>
      </c>
      <c r="F116" s="263">
        <f t="shared" si="5"/>
        <v>0</v>
      </c>
    </row>
    <row r="117" spans="1:254" ht="25.5">
      <c r="A117" s="264">
        <v>7</v>
      </c>
      <c r="B117" s="269" t="s">
        <v>171</v>
      </c>
      <c r="C117" s="270" t="s">
        <v>1</v>
      </c>
      <c r="D117" s="271">
        <v>10</v>
      </c>
      <c r="E117" s="311">
        <v>0</v>
      </c>
      <c r="F117" s="36">
        <f>PRODUCT(D117:E117)</f>
        <v>0</v>
      </c>
      <c r="G117" s="267"/>
      <c r="H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7"/>
      <c r="DB117" s="267"/>
      <c r="DC117" s="267"/>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7"/>
      <c r="EA117" s="267"/>
      <c r="EB117" s="267"/>
      <c r="EC117" s="267"/>
      <c r="ED117" s="267"/>
      <c r="EE117" s="267"/>
      <c r="EF117" s="267"/>
      <c r="EG117" s="267"/>
      <c r="EH117" s="267"/>
      <c r="EI117" s="267"/>
      <c r="EJ117" s="267"/>
      <c r="EK117" s="267"/>
      <c r="EL117" s="267"/>
      <c r="EM117" s="267"/>
      <c r="EN117" s="267"/>
      <c r="EO117" s="267"/>
      <c r="EP117" s="267"/>
      <c r="EQ117" s="267"/>
      <c r="ER117" s="267"/>
      <c r="ES117" s="267"/>
      <c r="ET117" s="267"/>
      <c r="EU117" s="267"/>
      <c r="EV117" s="267"/>
      <c r="EW117" s="267"/>
      <c r="EX117" s="267"/>
      <c r="EY117" s="267"/>
      <c r="EZ117" s="267"/>
      <c r="FA117" s="267"/>
      <c r="FB117" s="267"/>
      <c r="FC117" s="267"/>
      <c r="FD117" s="267"/>
      <c r="FE117" s="267"/>
      <c r="FF117" s="267"/>
      <c r="FG117" s="267"/>
      <c r="FH117" s="267"/>
      <c r="FI117" s="267"/>
      <c r="FJ117" s="267"/>
      <c r="FK117" s="267"/>
      <c r="FL117" s="267"/>
      <c r="FM117" s="267"/>
      <c r="FN117" s="267"/>
      <c r="FO117" s="267"/>
      <c r="FP117" s="267"/>
      <c r="FQ117" s="267"/>
      <c r="FR117" s="267"/>
      <c r="FS117" s="267"/>
      <c r="FT117" s="267"/>
      <c r="FU117" s="267"/>
      <c r="FV117" s="267"/>
      <c r="FW117" s="267"/>
      <c r="FX117" s="267"/>
      <c r="FY117" s="267"/>
      <c r="FZ117" s="267"/>
      <c r="GA117" s="267"/>
      <c r="GB117" s="267"/>
      <c r="GC117" s="267"/>
      <c r="GD117" s="267"/>
      <c r="GE117" s="267"/>
      <c r="GF117" s="267"/>
      <c r="GG117" s="267"/>
      <c r="GH117" s="267"/>
      <c r="GI117" s="267"/>
      <c r="GJ117" s="267"/>
      <c r="GK117" s="267"/>
      <c r="GL117" s="267"/>
      <c r="GM117" s="267"/>
      <c r="GN117" s="267"/>
      <c r="GO117" s="267"/>
      <c r="GP117" s="267"/>
      <c r="GQ117" s="267"/>
      <c r="GR117" s="267"/>
      <c r="GS117" s="267"/>
      <c r="GT117" s="267"/>
      <c r="GU117" s="267"/>
      <c r="GV117" s="267"/>
      <c r="GW117" s="267"/>
      <c r="GX117" s="267"/>
      <c r="GY117" s="267"/>
      <c r="GZ117" s="267"/>
      <c r="HA117" s="267"/>
      <c r="HB117" s="267"/>
      <c r="HC117" s="267"/>
      <c r="HD117" s="267"/>
      <c r="HE117" s="267"/>
      <c r="HF117" s="267"/>
      <c r="HG117" s="267"/>
      <c r="HH117" s="267"/>
      <c r="HI117" s="267"/>
      <c r="HJ117" s="267"/>
      <c r="HK117" s="267"/>
      <c r="HL117" s="267"/>
      <c r="HM117" s="267"/>
      <c r="HN117" s="267"/>
      <c r="HO117" s="267"/>
      <c r="HP117" s="267"/>
      <c r="HQ117" s="267"/>
      <c r="HR117" s="267"/>
      <c r="HS117" s="267"/>
      <c r="HT117" s="267"/>
      <c r="HU117" s="267"/>
      <c r="HV117" s="267"/>
      <c r="HW117" s="267"/>
      <c r="HX117" s="267"/>
      <c r="HY117" s="267"/>
      <c r="HZ117" s="267"/>
      <c r="IA117" s="267"/>
      <c r="IB117" s="267"/>
      <c r="IC117" s="267"/>
      <c r="ID117" s="267"/>
      <c r="IE117" s="267"/>
      <c r="IF117" s="267"/>
      <c r="IG117" s="267"/>
      <c r="IH117" s="267"/>
      <c r="II117" s="267"/>
      <c r="IJ117" s="267"/>
      <c r="IK117" s="267"/>
      <c r="IL117" s="267"/>
      <c r="IM117" s="267"/>
      <c r="IN117" s="267"/>
      <c r="IO117" s="267"/>
      <c r="IP117" s="267"/>
      <c r="IQ117" s="267"/>
      <c r="IR117" s="267"/>
      <c r="IS117" s="267"/>
      <c r="IT117" s="267"/>
    </row>
    <row r="118" spans="1:254" ht="26.25" customHeight="1">
      <c r="A118" s="258">
        <v>8</v>
      </c>
      <c r="B118" s="273" t="s">
        <v>354</v>
      </c>
      <c r="C118" s="274" t="s">
        <v>2</v>
      </c>
      <c r="D118" s="275">
        <v>10</v>
      </c>
      <c r="E118" s="312">
        <v>0</v>
      </c>
      <c r="F118" s="36">
        <f>PRODUCT(D118:E118)</f>
        <v>0</v>
      </c>
      <c r="G118" s="267"/>
      <c r="H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267"/>
      <c r="AY118" s="267"/>
      <c r="AZ118" s="267"/>
      <c r="BA118" s="267"/>
      <c r="BB118" s="267"/>
      <c r="BC118" s="267"/>
      <c r="BD118" s="267"/>
      <c r="BE118" s="267"/>
      <c r="BF118" s="267"/>
      <c r="BG118" s="267"/>
      <c r="BH118" s="267"/>
      <c r="BI118" s="267"/>
      <c r="BJ118" s="267"/>
      <c r="BK118" s="267"/>
      <c r="BL118" s="267"/>
      <c r="BM118" s="267"/>
      <c r="BN118" s="267"/>
      <c r="BO118" s="267"/>
      <c r="BP118" s="267"/>
      <c r="BQ118" s="267"/>
      <c r="BR118" s="267"/>
      <c r="BS118" s="267"/>
      <c r="BT118" s="267"/>
      <c r="BU118" s="267"/>
      <c r="BV118" s="267"/>
      <c r="BW118" s="267"/>
      <c r="BX118" s="267"/>
      <c r="BY118" s="267"/>
      <c r="BZ118" s="267"/>
      <c r="CA118" s="267"/>
      <c r="CB118" s="267"/>
      <c r="CC118" s="267"/>
      <c r="CD118" s="267"/>
      <c r="CE118" s="267"/>
      <c r="CF118" s="267"/>
      <c r="CG118" s="267"/>
      <c r="CH118" s="267"/>
      <c r="CI118" s="267"/>
      <c r="CJ118" s="267"/>
      <c r="CK118" s="267"/>
      <c r="CL118" s="267"/>
      <c r="CM118" s="267"/>
      <c r="CN118" s="267"/>
      <c r="CO118" s="267"/>
      <c r="CP118" s="267"/>
      <c r="CQ118" s="267"/>
      <c r="CR118" s="267"/>
      <c r="CS118" s="267"/>
      <c r="CT118" s="267"/>
      <c r="CU118" s="267"/>
      <c r="CV118" s="267"/>
      <c r="CW118" s="267"/>
      <c r="CX118" s="267"/>
      <c r="CY118" s="267"/>
      <c r="CZ118" s="267"/>
      <c r="DA118" s="267"/>
      <c r="DB118" s="267"/>
      <c r="DC118" s="267"/>
      <c r="DD118" s="267"/>
      <c r="DE118" s="267"/>
      <c r="DF118" s="267"/>
      <c r="DG118" s="267"/>
      <c r="DH118" s="267"/>
      <c r="DI118" s="267"/>
      <c r="DJ118" s="267"/>
      <c r="DK118" s="267"/>
      <c r="DL118" s="267"/>
      <c r="DM118" s="267"/>
      <c r="DN118" s="267"/>
      <c r="DO118" s="267"/>
      <c r="DP118" s="267"/>
      <c r="DQ118" s="267"/>
      <c r="DR118" s="267"/>
      <c r="DS118" s="267"/>
      <c r="DT118" s="267"/>
      <c r="DU118" s="267"/>
      <c r="DV118" s="267"/>
      <c r="DW118" s="267"/>
      <c r="DX118" s="267"/>
      <c r="DY118" s="267"/>
      <c r="DZ118" s="267"/>
      <c r="EA118" s="267"/>
      <c r="EB118" s="267"/>
      <c r="EC118" s="267"/>
      <c r="ED118" s="267"/>
      <c r="EE118" s="267"/>
      <c r="EF118" s="267"/>
      <c r="EG118" s="267"/>
      <c r="EH118" s="267"/>
      <c r="EI118" s="267"/>
      <c r="EJ118" s="267"/>
      <c r="EK118" s="267"/>
      <c r="EL118" s="267"/>
      <c r="EM118" s="267"/>
      <c r="EN118" s="267"/>
      <c r="EO118" s="267"/>
      <c r="EP118" s="267"/>
      <c r="EQ118" s="267"/>
      <c r="ER118" s="267"/>
      <c r="ES118" s="267"/>
      <c r="ET118" s="267"/>
      <c r="EU118" s="267"/>
      <c r="EV118" s="267"/>
      <c r="EW118" s="267"/>
      <c r="EX118" s="267"/>
      <c r="EY118" s="267"/>
      <c r="EZ118" s="267"/>
      <c r="FA118" s="267"/>
      <c r="FB118" s="267"/>
      <c r="FC118" s="267"/>
      <c r="FD118" s="267"/>
      <c r="FE118" s="267"/>
      <c r="FF118" s="267"/>
      <c r="FG118" s="267"/>
      <c r="FH118" s="267"/>
      <c r="FI118" s="267"/>
      <c r="FJ118" s="267"/>
      <c r="FK118" s="267"/>
      <c r="FL118" s="267"/>
      <c r="FM118" s="267"/>
      <c r="FN118" s="267"/>
      <c r="FO118" s="267"/>
      <c r="FP118" s="267"/>
      <c r="FQ118" s="267"/>
      <c r="FR118" s="267"/>
      <c r="FS118" s="267"/>
      <c r="FT118" s="267"/>
      <c r="FU118" s="267"/>
      <c r="FV118" s="267"/>
      <c r="FW118" s="267"/>
      <c r="FX118" s="267"/>
      <c r="FY118" s="267"/>
      <c r="FZ118" s="267"/>
      <c r="GA118" s="267"/>
      <c r="GB118" s="267"/>
      <c r="GC118" s="267"/>
      <c r="GD118" s="267"/>
      <c r="GE118" s="267"/>
      <c r="GF118" s="267"/>
      <c r="GG118" s="267"/>
      <c r="GH118" s="267"/>
      <c r="GI118" s="267"/>
      <c r="GJ118" s="267"/>
      <c r="GK118" s="267"/>
      <c r="GL118" s="267"/>
      <c r="GM118" s="267"/>
      <c r="GN118" s="267"/>
      <c r="GO118" s="267"/>
      <c r="GP118" s="267"/>
      <c r="GQ118" s="267"/>
      <c r="GR118" s="267"/>
      <c r="GS118" s="267"/>
      <c r="GT118" s="267"/>
      <c r="GU118" s="267"/>
      <c r="GV118" s="267"/>
      <c r="GW118" s="267"/>
      <c r="GX118" s="267"/>
      <c r="GY118" s="267"/>
      <c r="GZ118" s="267"/>
      <c r="HA118" s="267"/>
      <c r="HB118" s="267"/>
      <c r="HC118" s="267"/>
      <c r="HD118" s="267"/>
      <c r="HE118" s="267"/>
      <c r="HF118" s="267"/>
      <c r="HG118" s="267"/>
      <c r="HH118" s="267"/>
      <c r="HI118" s="267"/>
      <c r="HJ118" s="267"/>
      <c r="HK118" s="267"/>
      <c r="HL118" s="267"/>
      <c r="HM118" s="267"/>
      <c r="HN118" s="267"/>
      <c r="HO118" s="267"/>
      <c r="HP118" s="267"/>
      <c r="HQ118" s="267"/>
      <c r="HR118" s="267"/>
      <c r="HS118" s="267"/>
      <c r="HT118" s="267"/>
      <c r="HU118" s="267"/>
      <c r="HV118" s="267"/>
      <c r="HW118" s="267"/>
      <c r="HX118" s="267"/>
      <c r="HY118" s="267"/>
      <c r="HZ118" s="267"/>
      <c r="IA118" s="267"/>
      <c r="IB118" s="267"/>
      <c r="IC118" s="267"/>
      <c r="ID118" s="267"/>
      <c r="IE118" s="267"/>
      <c r="IF118" s="267"/>
      <c r="IG118" s="267"/>
      <c r="IH118" s="267"/>
      <c r="II118" s="267"/>
      <c r="IJ118" s="267"/>
      <c r="IK118" s="267"/>
      <c r="IL118" s="267"/>
      <c r="IM118" s="267"/>
      <c r="IN118" s="267"/>
      <c r="IO118" s="267"/>
      <c r="IP118" s="267"/>
      <c r="IQ118" s="267"/>
      <c r="IR118" s="267"/>
      <c r="IS118" s="267"/>
      <c r="IT118" s="267"/>
    </row>
    <row r="119" spans="1:6" s="182" customFormat="1" ht="12.75">
      <c r="A119" s="262"/>
      <c r="B119" s="257" t="s">
        <v>15</v>
      </c>
      <c r="C119" s="258"/>
      <c r="D119" s="262"/>
      <c r="E119" s="263"/>
      <c r="F119" s="263"/>
    </row>
    <row r="120" spans="1:6" s="182" customFormat="1" ht="12.75">
      <c r="A120" s="258">
        <v>1</v>
      </c>
      <c r="B120" s="268" t="s">
        <v>164</v>
      </c>
      <c r="C120" s="258" t="s">
        <v>1</v>
      </c>
      <c r="D120" s="262">
        <v>10</v>
      </c>
      <c r="E120" s="310">
        <v>0</v>
      </c>
      <c r="F120" s="263">
        <f>PRODUCT(D120:E120)</f>
        <v>0</v>
      </c>
    </row>
    <row r="121" spans="1:6" s="182" customFormat="1" ht="12.75">
      <c r="A121" s="258">
        <v>2</v>
      </c>
      <c r="B121" s="268" t="s">
        <v>88</v>
      </c>
      <c r="C121" s="258" t="s">
        <v>2</v>
      </c>
      <c r="D121" s="262">
        <v>10</v>
      </c>
      <c r="E121" s="310">
        <v>0</v>
      </c>
      <c r="F121" s="263">
        <f aca="true" t="shared" si="6" ref="F121:F130">PRODUCT(D121:E121)</f>
        <v>0</v>
      </c>
    </row>
    <row r="122" spans="1:6" s="182" customFormat="1" ht="12.75">
      <c r="A122" s="258">
        <v>3</v>
      </c>
      <c r="B122" s="268" t="s">
        <v>12</v>
      </c>
      <c r="C122" s="258" t="s">
        <v>10</v>
      </c>
      <c r="D122" s="262">
        <v>9</v>
      </c>
      <c r="E122" s="310">
        <v>0</v>
      </c>
      <c r="F122" s="263">
        <f t="shared" si="6"/>
        <v>0</v>
      </c>
    </row>
    <row r="123" spans="1:6" s="182" customFormat="1" ht="12.75">
      <c r="A123" s="256"/>
      <c r="B123" s="257" t="s">
        <v>118</v>
      </c>
      <c r="C123" s="258"/>
      <c r="D123" s="262"/>
      <c r="E123" s="263"/>
      <c r="F123" s="263"/>
    </row>
    <row r="124" spans="1:6" s="182" customFormat="1" ht="12.75">
      <c r="A124" s="258" t="s">
        <v>51</v>
      </c>
      <c r="B124" s="268" t="s">
        <v>119</v>
      </c>
      <c r="C124" s="258" t="s">
        <v>120</v>
      </c>
      <c r="D124" s="262">
        <v>2</v>
      </c>
      <c r="E124" s="310">
        <v>0</v>
      </c>
      <c r="F124" s="263">
        <f t="shared" si="6"/>
        <v>0</v>
      </c>
    </row>
    <row r="125" spans="1:6" s="182" customFormat="1" ht="12.75">
      <c r="A125" s="258" t="s">
        <v>121</v>
      </c>
      <c r="B125" s="268" t="s">
        <v>122</v>
      </c>
      <c r="C125" s="258" t="s">
        <v>120</v>
      </c>
      <c r="D125" s="262">
        <v>1</v>
      </c>
      <c r="E125" s="310">
        <v>0</v>
      </c>
      <c r="F125" s="263">
        <f t="shared" si="6"/>
        <v>0</v>
      </c>
    </row>
    <row r="126" spans="1:6" s="182" customFormat="1" ht="12.75">
      <c r="A126" s="258" t="s">
        <v>123</v>
      </c>
      <c r="B126" s="268" t="s">
        <v>124</v>
      </c>
      <c r="C126" s="258" t="s">
        <v>120</v>
      </c>
      <c r="D126" s="262">
        <v>1</v>
      </c>
      <c r="E126" s="310">
        <v>0</v>
      </c>
      <c r="F126" s="263">
        <f t="shared" si="6"/>
        <v>0</v>
      </c>
    </row>
    <row r="127" spans="1:6" s="182" customFormat="1" ht="12.75">
      <c r="A127" s="258" t="s">
        <v>62</v>
      </c>
      <c r="B127" s="268" t="s">
        <v>125</v>
      </c>
      <c r="C127" s="258" t="s">
        <v>120</v>
      </c>
      <c r="D127" s="262">
        <v>2</v>
      </c>
      <c r="E127" s="310">
        <v>0</v>
      </c>
      <c r="F127" s="263">
        <f t="shared" si="6"/>
        <v>0</v>
      </c>
    </row>
    <row r="128" spans="1:6" s="182" customFormat="1" ht="12.75">
      <c r="A128" s="258" t="s">
        <v>126</v>
      </c>
      <c r="B128" s="268" t="s">
        <v>127</v>
      </c>
      <c r="C128" s="258" t="s">
        <v>120</v>
      </c>
      <c r="D128" s="262">
        <v>1</v>
      </c>
      <c r="E128" s="310">
        <v>0</v>
      </c>
      <c r="F128" s="263">
        <f t="shared" si="6"/>
        <v>0</v>
      </c>
    </row>
    <row r="129" spans="1:6" s="182" customFormat="1" ht="12.75">
      <c r="A129" s="258" t="s">
        <v>128</v>
      </c>
      <c r="B129" s="268" t="s">
        <v>129</v>
      </c>
      <c r="C129" s="258" t="s">
        <v>120</v>
      </c>
      <c r="D129" s="262">
        <v>1</v>
      </c>
      <c r="E129" s="310">
        <v>0</v>
      </c>
      <c r="F129" s="263">
        <f t="shared" si="6"/>
        <v>0</v>
      </c>
    </row>
    <row r="130" spans="1:254" ht="12.75">
      <c r="A130" s="270" t="s">
        <v>54</v>
      </c>
      <c r="B130" s="269" t="s">
        <v>130</v>
      </c>
      <c r="C130" s="270" t="s">
        <v>120</v>
      </c>
      <c r="D130" s="271">
        <v>2</v>
      </c>
      <c r="E130" s="314">
        <v>0</v>
      </c>
      <c r="F130" s="263">
        <f t="shared" si="6"/>
        <v>0</v>
      </c>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7"/>
      <c r="AY130" s="267"/>
      <c r="AZ130" s="267"/>
      <c r="BA130" s="267"/>
      <c r="BB130" s="267"/>
      <c r="BC130" s="267"/>
      <c r="BD130" s="267"/>
      <c r="BE130" s="267"/>
      <c r="BF130" s="267"/>
      <c r="BG130" s="267"/>
      <c r="BH130" s="267"/>
      <c r="BI130" s="267"/>
      <c r="BJ130" s="267"/>
      <c r="BK130" s="267"/>
      <c r="BL130" s="267"/>
      <c r="BM130" s="267"/>
      <c r="BN130" s="267"/>
      <c r="BO130" s="267"/>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7"/>
      <c r="EA130" s="267"/>
      <c r="EB130" s="267"/>
      <c r="EC130" s="267"/>
      <c r="ED130" s="267"/>
      <c r="EE130" s="267"/>
      <c r="EF130" s="267"/>
      <c r="EG130" s="267"/>
      <c r="EH130" s="267"/>
      <c r="EI130" s="267"/>
      <c r="EJ130" s="267"/>
      <c r="EK130" s="267"/>
      <c r="EL130" s="267"/>
      <c r="EM130" s="267"/>
      <c r="EN130" s="267"/>
      <c r="EO130" s="267"/>
      <c r="EP130" s="267"/>
      <c r="EQ130" s="267"/>
      <c r="ER130" s="267"/>
      <c r="ES130" s="267"/>
      <c r="ET130" s="267"/>
      <c r="EU130" s="267"/>
      <c r="EV130" s="267"/>
      <c r="EW130" s="267"/>
      <c r="EX130" s="267"/>
      <c r="EY130" s="267"/>
      <c r="EZ130" s="267"/>
      <c r="FA130" s="267"/>
      <c r="FB130" s="267"/>
      <c r="FC130" s="267"/>
      <c r="FD130" s="267"/>
      <c r="FE130" s="267"/>
      <c r="FF130" s="267"/>
      <c r="FG130" s="267"/>
      <c r="FH130" s="267"/>
      <c r="FI130" s="267"/>
      <c r="FJ130" s="267"/>
      <c r="FK130" s="267"/>
      <c r="FL130" s="267"/>
      <c r="FM130" s="267"/>
      <c r="FN130" s="267"/>
      <c r="FO130" s="267"/>
      <c r="FP130" s="267"/>
      <c r="FQ130" s="267"/>
      <c r="FR130" s="267"/>
      <c r="FS130" s="267"/>
      <c r="FT130" s="267"/>
      <c r="FU130" s="267"/>
      <c r="FV130" s="267"/>
      <c r="FW130" s="267"/>
      <c r="FX130" s="267"/>
      <c r="FY130" s="267"/>
      <c r="FZ130" s="267"/>
      <c r="GA130" s="267"/>
      <c r="GB130" s="267"/>
      <c r="GC130" s="267"/>
      <c r="GD130" s="267"/>
      <c r="GE130" s="267"/>
      <c r="GF130" s="267"/>
      <c r="GG130" s="267"/>
      <c r="GH130" s="267"/>
      <c r="GI130" s="267"/>
      <c r="GJ130" s="267"/>
      <c r="GK130" s="267"/>
      <c r="GL130" s="267"/>
      <c r="GM130" s="267"/>
      <c r="GN130" s="267"/>
      <c r="GO130" s="267"/>
      <c r="GP130" s="267"/>
      <c r="GQ130" s="267"/>
      <c r="GR130" s="267"/>
      <c r="GS130" s="267"/>
      <c r="GT130" s="267"/>
      <c r="GU130" s="267"/>
      <c r="GV130" s="267"/>
      <c r="GW130" s="267"/>
      <c r="GX130" s="267"/>
      <c r="GY130" s="267"/>
      <c r="GZ130" s="267"/>
      <c r="HA130" s="267"/>
      <c r="HB130" s="267"/>
      <c r="HC130" s="267"/>
      <c r="HD130" s="267"/>
      <c r="HE130" s="267"/>
      <c r="HF130" s="267"/>
      <c r="HG130" s="267"/>
      <c r="HH130" s="267"/>
      <c r="HI130" s="267"/>
      <c r="HJ130" s="267"/>
      <c r="HK130" s="267"/>
      <c r="HL130" s="267"/>
      <c r="HM130" s="267"/>
      <c r="HN130" s="267"/>
      <c r="HO130" s="267"/>
      <c r="HP130" s="267"/>
      <c r="HQ130" s="267"/>
      <c r="HR130" s="267"/>
      <c r="HS130" s="267"/>
      <c r="HT130" s="267"/>
      <c r="HU130" s="267"/>
      <c r="HV130" s="267"/>
      <c r="HW130" s="267"/>
      <c r="HX130" s="267"/>
      <c r="HY130" s="267"/>
      <c r="HZ130" s="267"/>
      <c r="IA130" s="267"/>
      <c r="IB130" s="267"/>
      <c r="IC130" s="267"/>
      <c r="ID130" s="267"/>
      <c r="IE130" s="267"/>
      <c r="IF130" s="267"/>
      <c r="IG130" s="267"/>
      <c r="IH130" s="267"/>
      <c r="II130" s="267"/>
      <c r="IJ130" s="267"/>
      <c r="IK130" s="267"/>
      <c r="IL130" s="267"/>
      <c r="IM130" s="267"/>
      <c r="IN130" s="267"/>
      <c r="IO130" s="267"/>
      <c r="IP130" s="267"/>
      <c r="IQ130" s="267"/>
      <c r="IR130" s="267"/>
      <c r="IS130" s="267"/>
      <c r="IT130" s="267"/>
    </row>
    <row r="131" spans="1:254" ht="12.75">
      <c r="A131" s="270"/>
      <c r="B131" s="276" t="s">
        <v>69</v>
      </c>
      <c r="C131" s="270"/>
      <c r="D131" s="272"/>
      <c r="E131" s="277"/>
      <c r="F131" s="36"/>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7"/>
      <c r="EA131" s="267"/>
      <c r="EB131" s="267"/>
      <c r="EC131" s="267"/>
      <c r="ED131" s="267"/>
      <c r="EE131" s="267"/>
      <c r="EF131" s="267"/>
      <c r="EG131" s="267"/>
      <c r="EH131" s="267"/>
      <c r="EI131" s="267"/>
      <c r="EJ131" s="267"/>
      <c r="EK131" s="267"/>
      <c r="EL131" s="267"/>
      <c r="EM131" s="267"/>
      <c r="EN131" s="267"/>
      <c r="EO131" s="267"/>
      <c r="EP131" s="267"/>
      <c r="EQ131" s="267"/>
      <c r="ER131" s="267"/>
      <c r="ES131" s="267"/>
      <c r="ET131" s="267"/>
      <c r="EU131" s="267"/>
      <c r="EV131" s="267"/>
      <c r="EW131" s="267"/>
      <c r="EX131" s="267"/>
      <c r="EY131" s="267"/>
      <c r="EZ131" s="267"/>
      <c r="FA131" s="267"/>
      <c r="FB131" s="267"/>
      <c r="FC131" s="267"/>
      <c r="FD131" s="267"/>
      <c r="FE131" s="267"/>
      <c r="FF131" s="267"/>
      <c r="FG131" s="267"/>
      <c r="FH131" s="267"/>
      <c r="FI131" s="267"/>
      <c r="FJ131" s="267"/>
      <c r="FK131" s="267"/>
      <c r="FL131" s="267"/>
      <c r="FM131" s="267"/>
      <c r="FN131" s="267"/>
      <c r="FO131" s="267"/>
      <c r="FP131" s="267"/>
      <c r="FQ131" s="267"/>
      <c r="FR131" s="267"/>
      <c r="FS131" s="267"/>
      <c r="FT131" s="267"/>
      <c r="FU131" s="267"/>
      <c r="FV131" s="267"/>
      <c r="FW131" s="267"/>
      <c r="FX131" s="267"/>
      <c r="FY131" s="267"/>
      <c r="FZ131" s="267"/>
      <c r="GA131" s="267"/>
      <c r="GB131" s="267"/>
      <c r="GC131" s="267"/>
      <c r="GD131" s="267"/>
      <c r="GE131" s="267"/>
      <c r="GF131" s="267"/>
      <c r="GG131" s="267"/>
      <c r="GH131" s="267"/>
      <c r="GI131" s="267"/>
      <c r="GJ131" s="267"/>
      <c r="GK131" s="267"/>
      <c r="GL131" s="267"/>
      <c r="GM131" s="267"/>
      <c r="GN131" s="267"/>
      <c r="GO131" s="267"/>
      <c r="GP131" s="267"/>
      <c r="GQ131" s="267"/>
      <c r="GR131" s="267"/>
      <c r="GS131" s="267"/>
      <c r="GT131" s="267"/>
      <c r="GU131" s="267"/>
      <c r="GV131" s="267"/>
      <c r="GW131" s="267"/>
      <c r="GX131" s="267"/>
      <c r="GY131" s="267"/>
      <c r="GZ131" s="267"/>
      <c r="HA131" s="267"/>
      <c r="HB131" s="267"/>
      <c r="HC131" s="267"/>
      <c r="HD131" s="267"/>
      <c r="HE131" s="267"/>
      <c r="HF131" s="267"/>
      <c r="HG131" s="267"/>
      <c r="HH131" s="267"/>
      <c r="HI131" s="267"/>
      <c r="HJ131" s="267"/>
      <c r="HK131" s="267"/>
      <c r="HL131" s="267"/>
      <c r="HM131" s="267"/>
      <c r="HN131" s="267"/>
      <c r="HO131" s="267"/>
      <c r="HP131" s="267"/>
      <c r="HQ131" s="267"/>
      <c r="HR131" s="267"/>
      <c r="HS131" s="267"/>
      <c r="HT131" s="267"/>
      <c r="HU131" s="267"/>
      <c r="HV131" s="267"/>
      <c r="HW131" s="267"/>
      <c r="HX131" s="267"/>
      <c r="HY131" s="267"/>
      <c r="HZ131" s="267"/>
      <c r="IA131" s="267"/>
      <c r="IB131" s="267"/>
      <c r="IC131" s="267"/>
      <c r="ID131" s="267"/>
      <c r="IE131" s="267"/>
      <c r="IF131" s="267"/>
      <c r="IG131" s="267"/>
      <c r="IH131" s="267"/>
      <c r="II131" s="267"/>
      <c r="IJ131" s="267"/>
      <c r="IK131" s="267"/>
      <c r="IL131" s="267"/>
      <c r="IM131" s="267"/>
      <c r="IN131" s="267"/>
      <c r="IO131" s="267"/>
      <c r="IP131" s="267"/>
      <c r="IQ131" s="267"/>
      <c r="IR131" s="267"/>
      <c r="IS131" s="267"/>
      <c r="IT131" s="267"/>
    </row>
    <row r="132" spans="1:254" ht="12.75">
      <c r="A132" s="264">
        <v>1</v>
      </c>
      <c r="B132" s="278" t="s">
        <v>70</v>
      </c>
      <c r="C132" s="264" t="s">
        <v>13</v>
      </c>
      <c r="D132" s="266">
        <v>0.1</v>
      </c>
      <c r="E132" s="309">
        <v>0</v>
      </c>
      <c r="F132" s="36">
        <f aca="true" t="shared" si="7" ref="F132:F141">PRODUCT(D132,E132)</f>
        <v>0</v>
      </c>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7"/>
      <c r="AR132" s="267"/>
      <c r="AS132" s="267"/>
      <c r="AT132" s="267"/>
      <c r="AU132" s="267"/>
      <c r="AV132" s="267"/>
      <c r="AW132" s="267"/>
      <c r="AX132" s="267"/>
      <c r="AY132" s="267"/>
      <c r="AZ132" s="267"/>
      <c r="BA132" s="267"/>
      <c r="BB132" s="267"/>
      <c r="BC132" s="267"/>
      <c r="BD132" s="267"/>
      <c r="BE132" s="267"/>
      <c r="BF132" s="267"/>
      <c r="BG132" s="267"/>
      <c r="BH132" s="267"/>
      <c r="BI132" s="267"/>
      <c r="BJ132" s="267"/>
      <c r="BK132" s="267"/>
      <c r="BL132" s="267"/>
      <c r="BM132" s="267"/>
      <c r="BN132" s="267"/>
      <c r="BO132" s="267"/>
      <c r="BP132" s="267"/>
      <c r="BQ132" s="267"/>
      <c r="BR132" s="267"/>
      <c r="BS132" s="267"/>
      <c r="BT132" s="267"/>
      <c r="BU132" s="267"/>
      <c r="BV132" s="267"/>
      <c r="BW132" s="267"/>
      <c r="BX132" s="267"/>
      <c r="BY132" s="267"/>
      <c r="BZ132" s="267"/>
      <c r="CA132" s="267"/>
      <c r="CB132" s="267"/>
      <c r="CC132" s="267"/>
      <c r="CD132" s="267"/>
      <c r="CE132" s="267"/>
      <c r="CF132" s="267"/>
      <c r="CG132" s="267"/>
      <c r="CH132" s="267"/>
      <c r="CI132" s="267"/>
      <c r="CJ132" s="267"/>
      <c r="CK132" s="267"/>
      <c r="CL132" s="267"/>
      <c r="CM132" s="267"/>
      <c r="CN132" s="267"/>
      <c r="CO132" s="267"/>
      <c r="CP132" s="267"/>
      <c r="CQ132" s="267"/>
      <c r="CR132" s="267"/>
      <c r="CS132" s="267"/>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67"/>
      <c r="DQ132" s="267"/>
      <c r="DR132" s="267"/>
      <c r="DS132" s="267"/>
      <c r="DT132" s="267"/>
      <c r="DU132" s="267"/>
      <c r="DV132" s="267"/>
      <c r="DW132" s="267"/>
      <c r="DX132" s="267"/>
      <c r="DY132" s="267"/>
      <c r="DZ132" s="267"/>
      <c r="EA132" s="267"/>
      <c r="EB132" s="267"/>
      <c r="EC132" s="267"/>
      <c r="ED132" s="267"/>
      <c r="EE132" s="267"/>
      <c r="EF132" s="267"/>
      <c r="EG132" s="267"/>
      <c r="EH132" s="267"/>
      <c r="EI132" s="267"/>
      <c r="EJ132" s="267"/>
      <c r="EK132" s="267"/>
      <c r="EL132" s="267"/>
      <c r="EM132" s="267"/>
      <c r="EN132" s="267"/>
      <c r="EO132" s="267"/>
      <c r="EP132" s="267"/>
      <c r="EQ132" s="267"/>
      <c r="ER132" s="267"/>
      <c r="ES132" s="267"/>
      <c r="ET132" s="267"/>
      <c r="EU132" s="267"/>
      <c r="EV132" s="267"/>
      <c r="EW132" s="267"/>
      <c r="EX132" s="267"/>
      <c r="EY132" s="267"/>
      <c r="EZ132" s="267"/>
      <c r="FA132" s="267"/>
      <c r="FB132" s="267"/>
      <c r="FC132" s="267"/>
      <c r="FD132" s="267"/>
      <c r="FE132" s="267"/>
      <c r="FF132" s="267"/>
      <c r="FG132" s="267"/>
      <c r="FH132" s="267"/>
      <c r="FI132" s="267"/>
      <c r="FJ132" s="267"/>
      <c r="FK132" s="267"/>
      <c r="FL132" s="267"/>
      <c r="FM132" s="267"/>
      <c r="FN132" s="267"/>
      <c r="FO132" s="267"/>
      <c r="FP132" s="267"/>
      <c r="FQ132" s="267"/>
      <c r="FR132" s="267"/>
      <c r="FS132" s="267"/>
      <c r="FT132" s="267"/>
      <c r="FU132" s="267"/>
      <c r="FV132" s="267"/>
      <c r="FW132" s="267"/>
      <c r="FX132" s="267"/>
      <c r="FY132" s="267"/>
      <c r="FZ132" s="267"/>
      <c r="GA132" s="267"/>
      <c r="GB132" s="267"/>
      <c r="GC132" s="267"/>
      <c r="GD132" s="267"/>
      <c r="GE132" s="267"/>
      <c r="GF132" s="267"/>
      <c r="GG132" s="267"/>
      <c r="GH132" s="267"/>
      <c r="GI132" s="267"/>
      <c r="GJ132" s="267"/>
      <c r="GK132" s="267"/>
      <c r="GL132" s="267"/>
      <c r="GM132" s="267"/>
      <c r="GN132" s="267"/>
      <c r="GO132" s="267"/>
      <c r="GP132" s="267"/>
      <c r="GQ132" s="267"/>
      <c r="GR132" s="267"/>
      <c r="GS132" s="267"/>
      <c r="GT132" s="267"/>
      <c r="GU132" s="267"/>
      <c r="GV132" s="267"/>
      <c r="GW132" s="267"/>
      <c r="GX132" s="267"/>
      <c r="GY132" s="267"/>
      <c r="GZ132" s="267"/>
      <c r="HA132" s="267"/>
      <c r="HB132" s="267"/>
      <c r="HC132" s="267"/>
      <c r="HD132" s="267"/>
      <c r="HE132" s="267"/>
      <c r="HF132" s="267"/>
      <c r="HG132" s="267"/>
      <c r="HH132" s="267"/>
      <c r="HI132" s="267"/>
      <c r="HJ132" s="267"/>
      <c r="HK132" s="267"/>
      <c r="HL132" s="267"/>
      <c r="HM132" s="267"/>
      <c r="HN132" s="267"/>
      <c r="HO132" s="267"/>
      <c r="HP132" s="267"/>
      <c r="HQ132" s="267"/>
      <c r="HR132" s="267"/>
      <c r="HS132" s="267"/>
      <c r="HT132" s="267"/>
      <c r="HU132" s="267"/>
      <c r="HV132" s="267"/>
      <c r="HW132" s="267"/>
      <c r="HX132" s="267"/>
      <c r="HY132" s="267"/>
      <c r="HZ132" s="267"/>
      <c r="IA132" s="267"/>
      <c r="IB132" s="267"/>
      <c r="IC132" s="267"/>
      <c r="ID132" s="267"/>
      <c r="IE132" s="267"/>
      <c r="IF132" s="267"/>
      <c r="IG132" s="267"/>
      <c r="IH132" s="267"/>
      <c r="II132" s="267"/>
      <c r="IJ132" s="267"/>
      <c r="IK132" s="267"/>
      <c r="IL132" s="267"/>
      <c r="IM132" s="267"/>
      <c r="IN132" s="267"/>
      <c r="IO132" s="267"/>
      <c r="IP132" s="267"/>
      <c r="IQ132" s="267"/>
      <c r="IR132" s="267"/>
      <c r="IS132" s="267"/>
      <c r="IT132" s="267"/>
    </row>
    <row r="133" spans="1:254" ht="12.75">
      <c r="A133" s="264">
        <v>2</v>
      </c>
      <c r="B133" s="269" t="s">
        <v>71</v>
      </c>
      <c r="C133" s="270" t="s">
        <v>14</v>
      </c>
      <c r="D133" s="271">
        <v>2</v>
      </c>
      <c r="E133" s="311">
        <v>0</v>
      </c>
      <c r="F133" s="36">
        <f t="shared" si="7"/>
        <v>0</v>
      </c>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67"/>
      <c r="AO133" s="267"/>
      <c r="AP133" s="267"/>
      <c r="AQ133" s="267"/>
      <c r="AR133" s="267"/>
      <c r="AS133" s="267"/>
      <c r="AT133" s="26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7"/>
      <c r="BO133" s="267"/>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c r="CL133" s="267"/>
      <c r="CM133" s="267"/>
      <c r="CN133" s="267"/>
      <c r="CO133" s="267"/>
      <c r="CP133" s="267"/>
      <c r="CQ133" s="267"/>
      <c r="CR133" s="267"/>
      <c r="CS133" s="267"/>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67"/>
      <c r="DQ133" s="267"/>
      <c r="DR133" s="267"/>
      <c r="DS133" s="267"/>
      <c r="DT133" s="267"/>
      <c r="DU133" s="267"/>
      <c r="DV133" s="267"/>
      <c r="DW133" s="267"/>
      <c r="DX133" s="267"/>
      <c r="DY133" s="267"/>
      <c r="DZ133" s="267"/>
      <c r="EA133" s="267"/>
      <c r="EB133" s="267"/>
      <c r="EC133" s="267"/>
      <c r="ED133" s="267"/>
      <c r="EE133" s="267"/>
      <c r="EF133" s="267"/>
      <c r="EG133" s="267"/>
      <c r="EH133" s="267"/>
      <c r="EI133" s="267"/>
      <c r="EJ133" s="267"/>
      <c r="EK133" s="267"/>
      <c r="EL133" s="267"/>
      <c r="EM133" s="267"/>
      <c r="EN133" s="267"/>
      <c r="EO133" s="267"/>
      <c r="EP133" s="267"/>
      <c r="EQ133" s="267"/>
      <c r="ER133" s="267"/>
      <c r="ES133" s="267"/>
      <c r="ET133" s="267"/>
      <c r="EU133" s="267"/>
      <c r="EV133" s="267"/>
      <c r="EW133" s="267"/>
      <c r="EX133" s="267"/>
      <c r="EY133" s="267"/>
      <c r="EZ133" s="267"/>
      <c r="FA133" s="267"/>
      <c r="FB133" s="267"/>
      <c r="FC133" s="267"/>
      <c r="FD133" s="267"/>
      <c r="FE133" s="267"/>
      <c r="FF133" s="267"/>
      <c r="FG133" s="267"/>
      <c r="FH133" s="267"/>
      <c r="FI133" s="267"/>
      <c r="FJ133" s="267"/>
      <c r="FK133" s="267"/>
      <c r="FL133" s="267"/>
      <c r="FM133" s="267"/>
      <c r="FN133" s="267"/>
      <c r="FO133" s="267"/>
      <c r="FP133" s="267"/>
      <c r="FQ133" s="267"/>
      <c r="FR133" s="267"/>
      <c r="FS133" s="267"/>
      <c r="FT133" s="267"/>
      <c r="FU133" s="267"/>
      <c r="FV133" s="267"/>
      <c r="FW133" s="267"/>
      <c r="FX133" s="267"/>
      <c r="FY133" s="267"/>
      <c r="FZ133" s="267"/>
      <c r="GA133" s="267"/>
      <c r="GB133" s="267"/>
      <c r="GC133" s="267"/>
      <c r="GD133" s="267"/>
      <c r="GE133" s="267"/>
      <c r="GF133" s="267"/>
      <c r="GG133" s="267"/>
      <c r="GH133" s="267"/>
      <c r="GI133" s="267"/>
      <c r="GJ133" s="267"/>
      <c r="GK133" s="267"/>
      <c r="GL133" s="267"/>
      <c r="GM133" s="267"/>
      <c r="GN133" s="267"/>
      <c r="GO133" s="267"/>
      <c r="GP133" s="267"/>
      <c r="GQ133" s="267"/>
      <c r="GR133" s="267"/>
      <c r="GS133" s="267"/>
      <c r="GT133" s="267"/>
      <c r="GU133" s="267"/>
      <c r="GV133" s="267"/>
      <c r="GW133" s="267"/>
      <c r="GX133" s="267"/>
      <c r="GY133" s="267"/>
      <c r="GZ133" s="267"/>
      <c r="HA133" s="267"/>
      <c r="HB133" s="267"/>
      <c r="HC133" s="267"/>
      <c r="HD133" s="267"/>
      <c r="HE133" s="267"/>
      <c r="HF133" s="267"/>
      <c r="HG133" s="267"/>
      <c r="HH133" s="267"/>
      <c r="HI133" s="267"/>
      <c r="HJ133" s="267"/>
      <c r="HK133" s="267"/>
      <c r="HL133" s="267"/>
      <c r="HM133" s="267"/>
      <c r="HN133" s="267"/>
      <c r="HO133" s="267"/>
      <c r="HP133" s="267"/>
      <c r="HQ133" s="267"/>
      <c r="HR133" s="267"/>
      <c r="HS133" s="267"/>
      <c r="HT133" s="267"/>
      <c r="HU133" s="267"/>
      <c r="HV133" s="267"/>
      <c r="HW133" s="267"/>
      <c r="HX133" s="267"/>
      <c r="HY133" s="267"/>
      <c r="HZ133" s="267"/>
      <c r="IA133" s="267"/>
      <c r="IB133" s="267"/>
      <c r="IC133" s="267"/>
      <c r="ID133" s="267"/>
      <c r="IE133" s="267"/>
      <c r="IF133" s="267"/>
      <c r="IG133" s="267"/>
      <c r="IH133" s="267"/>
      <c r="II133" s="267"/>
      <c r="IJ133" s="267"/>
      <c r="IK133" s="267"/>
      <c r="IL133" s="267"/>
      <c r="IM133" s="267"/>
      <c r="IN133" s="267"/>
      <c r="IO133" s="267"/>
      <c r="IP133" s="267"/>
      <c r="IQ133" s="267"/>
      <c r="IR133" s="267"/>
      <c r="IS133" s="267"/>
      <c r="IT133" s="267"/>
    </row>
    <row r="134" spans="1:254" ht="12.75">
      <c r="A134" s="264">
        <v>3</v>
      </c>
      <c r="B134" s="279" t="s">
        <v>183</v>
      </c>
      <c r="C134" s="280" t="s">
        <v>1</v>
      </c>
      <c r="D134" s="281">
        <v>10</v>
      </c>
      <c r="E134" s="313">
        <v>0</v>
      </c>
      <c r="F134" s="36">
        <f t="shared" si="7"/>
        <v>0</v>
      </c>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7"/>
      <c r="AZ134" s="267"/>
      <c r="BA134" s="267"/>
      <c r="BB134" s="267"/>
      <c r="BC134" s="267"/>
      <c r="BD134" s="267"/>
      <c r="BE134" s="267"/>
      <c r="BF134" s="267"/>
      <c r="BG134" s="267"/>
      <c r="BH134" s="267"/>
      <c r="BI134" s="267"/>
      <c r="BJ134" s="267"/>
      <c r="BK134" s="267"/>
      <c r="BL134" s="267"/>
      <c r="BM134" s="267"/>
      <c r="BN134" s="267"/>
      <c r="BO134" s="267"/>
      <c r="BP134" s="267"/>
      <c r="BQ134" s="267"/>
      <c r="BR134" s="267"/>
      <c r="BS134" s="267"/>
      <c r="BT134" s="267"/>
      <c r="BU134" s="267"/>
      <c r="BV134" s="267"/>
      <c r="BW134" s="267"/>
      <c r="BX134" s="267"/>
      <c r="BY134" s="267"/>
      <c r="BZ134" s="267"/>
      <c r="CA134" s="267"/>
      <c r="CB134" s="267"/>
      <c r="CC134" s="267"/>
      <c r="CD134" s="267"/>
      <c r="CE134" s="267"/>
      <c r="CF134" s="267"/>
      <c r="CG134" s="267"/>
      <c r="CH134" s="267"/>
      <c r="CI134" s="267"/>
      <c r="CJ134" s="267"/>
      <c r="CK134" s="267"/>
      <c r="CL134" s="267"/>
      <c r="CM134" s="267"/>
      <c r="CN134" s="267"/>
      <c r="CO134" s="267"/>
      <c r="CP134" s="267"/>
      <c r="CQ134" s="267"/>
      <c r="CR134" s="267"/>
      <c r="CS134" s="267"/>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67"/>
      <c r="DQ134" s="267"/>
      <c r="DR134" s="267"/>
      <c r="DS134" s="267"/>
      <c r="DT134" s="267"/>
      <c r="DU134" s="267"/>
      <c r="DV134" s="267"/>
      <c r="DW134" s="267"/>
      <c r="DX134" s="267"/>
      <c r="DY134" s="267"/>
      <c r="DZ134" s="267"/>
      <c r="EA134" s="267"/>
      <c r="EB134" s="267"/>
      <c r="EC134" s="267"/>
      <c r="ED134" s="267"/>
      <c r="EE134" s="267"/>
      <c r="EF134" s="267"/>
      <c r="EG134" s="267"/>
      <c r="EH134" s="267"/>
      <c r="EI134" s="267"/>
      <c r="EJ134" s="267"/>
      <c r="EK134" s="267"/>
      <c r="EL134" s="267"/>
      <c r="EM134" s="267"/>
      <c r="EN134" s="267"/>
      <c r="EO134" s="267"/>
      <c r="EP134" s="267"/>
      <c r="EQ134" s="267"/>
      <c r="ER134" s="267"/>
      <c r="ES134" s="267"/>
      <c r="ET134" s="267"/>
      <c r="EU134" s="267"/>
      <c r="EV134" s="267"/>
      <c r="EW134" s="267"/>
      <c r="EX134" s="267"/>
      <c r="EY134" s="267"/>
      <c r="EZ134" s="267"/>
      <c r="FA134" s="267"/>
      <c r="FB134" s="267"/>
      <c r="FC134" s="267"/>
      <c r="FD134" s="267"/>
      <c r="FE134" s="267"/>
      <c r="FF134" s="267"/>
      <c r="FG134" s="267"/>
      <c r="FH134" s="267"/>
      <c r="FI134" s="267"/>
      <c r="FJ134" s="267"/>
      <c r="FK134" s="267"/>
      <c r="FL134" s="267"/>
      <c r="FM134" s="267"/>
      <c r="FN134" s="267"/>
      <c r="FO134" s="267"/>
      <c r="FP134" s="267"/>
      <c r="FQ134" s="267"/>
      <c r="FR134" s="267"/>
      <c r="FS134" s="267"/>
      <c r="FT134" s="267"/>
      <c r="FU134" s="267"/>
      <c r="FV134" s="267"/>
      <c r="FW134" s="267"/>
      <c r="FX134" s="267"/>
      <c r="FY134" s="267"/>
      <c r="FZ134" s="267"/>
      <c r="GA134" s="267"/>
      <c r="GB134" s="267"/>
      <c r="GC134" s="267"/>
      <c r="GD134" s="267"/>
      <c r="GE134" s="267"/>
      <c r="GF134" s="267"/>
      <c r="GG134" s="267"/>
      <c r="GH134" s="267"/>
      <c r="GI134" s="267"/>
      <c r="GJ134" s="267"/>
      <c r="GK134" s="267"/>
      <c r="GL134" s="267"/>
      <c r="GM134" s="267"/>
      <c r="GN134" s="267"/>
      <c r="GO134" s="267"/>
      <c r="GP134" s="267"/>
      <c r="GQ134" s="267"/>
      <c r="GR134" s="267"/>
      <c r="GS134" s="267"/>
      <c r="GT134" s="267"/>
      <c r="GU134" s="267"/>
      <c r="GV134" s="267"/>
      <c r="GW134" s="267"/>
      <c r="GX134" s="267"/>
      <c r="GY134" s="267"/>
      <c r="GZ134" s="267"/>
      <c r="HA134" s="267"/>
      <c r="HB134" s="267"/>
      <c r="HC134" s="267"/>
      <c r="HD134" s="267"/>
      <c r="HE134" s="267"/>
      <c r="HF134" s="267"/>
      <c r="HG134" s="267"/>
      <c r="HH134" s="267"/>
      <c r="HI134" s="267"/>
      <c r="HJ134" s="267"/>
      <c r="HK134" s="267"/>
      <c r="HL134" s="267"/>
      <c r="HM134" s="267"/>
      <c r="HN134" s="267"/>
      <c r="HO134" s="267"/>
      <c r="HP134" s="267"/>
      <c r="HQ134" s="267"/>
      <c r="HR134" s="267"/>
      <c r="HS134" s="267"/>
      <c r="HT134" s="267"/>
      <c r="HU134" s="267"/>
      <c r="HV134" s="267"/>
      <c r="HW134" s="267"/>
      <c r="HX134" s="267"/>
      <c r="HY134" s="267"/>
      <c r="HZ134" s="267"/>
      <c r="IA134" s="267"/>
      <c r="IB134" s="267"/>
      <c r="IC134" s="267"/>
      <c r="ID134" s="267"/>
      <c r="IE134" s="267"/>
      <c r="IF134" s="267"/>
      <c r="IG134" s="267"/>
      <c r="IH134" s="267"/>
      <c r="II134" s="267"/>
      <c r="IJ134" s="267"/>
      <c r="IK134" s="267"/>
      <c r="IL134" s="267"/>
      <c r="IM134" s="267"/>
      <c r="IN134" s="267"/>
      <c r="IO134" s="267"/>
      <c r="IP134" s="267"/>
      <c r="IQ134" s="267"/>
      <c r="IR134" s="267"/>
      <c r="IS134" s="267"/>
      <c r="IT134" s="267"/>
    </row>
    <row r="135" spans="1:254" ht="12.75">
      <c r="A135" s="264">
        <v>4</v>
      </c>
      <c r="B135" s="279" t="s">
        <v>166</v>
      </c>
      <c r="C135" s="280" t="s">
        <v>1</v>
      </c>
      <c r="D135" s="281">
        <v>10</v>
      </c>
      <c r="E135" s="313">
        <v>0</v>
      </c>
      <c r="F135" s="36">
        <f t="shared" si="7"/>
        <v>0</v>
      </c>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267"/>
      <c r="AT135" s="267"/>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c r="EA135" s="267"/>
      <c r="EB135" s="267"/>
      <c r="EC135" s="267"/>
      <c r="ED135" s="267"/>
      <c r="EE135" s="267"/>
      <c r="EF135" s="267"/>
      <c r="EG135" s="267"/>
      <c r="EH135" s="267"/>
      <c r="EI135" s="267"/>
      <c r="EJ135" s="267"/>
      <c r="EK135" s="267"/>
      <c r="EL135" s="267"/>
      <c r="EM135" s="267"/>
      <c r="EN135" s="267"/>
      <c r="EO135" s="267"/>
      <c r="EP135" s="267"/>
      <c r="EQ135" s="267"/>
      <c r="ER135" s="267"/>
      <c r="ES135" s="267"/>
      <c r="ET135" s="267"/>
      <c r="EU135" s="267"/>
      <c r="EV135" s="267"/>
      <c r="EW135" s="267"/>
      <c r="EX135" s="267"/>
      <c r="EY135" s="267"/>
      <c r="EZ135" s="267"/>
      <c r="FA135" s="267"/>
      <c r="FB135" s="267"/>
      <c r="FC135" s="267"/>
      <c r="FD135" s="267"/>
      <c r="FE135" s="267"/>
      <c r="FF135" s="267"/>
      <c r="FG135" s="267"/>
      <c r="FH135" s="267"/>
      <c r="FI135" s="267"/>
      <c r="FJ135" s="267"/>
      <c r="FK135" s="267"/>
      <c r="FL135" s="267"/>
      <c r="FM135" s="267"/>
      <c r="FN135" s="267"/>
      <c r="FO135" s="267"/>
      <c r="FP135" s="267"/>
      <c r="FQ135" s="267"/>
      <c r="FR135" s="267"/>
      <c r="FS135" s="267"/>
      <c r="FT135" s="267"/>
      <c r="FU135" s="267"/>
      <c r="FV135" s="267"/>
      <c r="FW135" s="267"/>
      <c r="FX135" s="267"/>
      <c r="FY135" s="267"/>
      <c r="FZ135" s="267"/>
      <c r="GA135" s="267"/>
      <c r="GB135" s="267"/>
      <c r="GC135" s="267"/>
      <c r="GD135" s="267"/>
      <c r="GE135" s="267"/>
      <c r="GF135" s="267"/>
      <c r="GG135" s="267"/>
      <c r="GH135" s="267"/>
      <c r="GI135" s="267"/>
      <c r="GJ135" s="267"/>
      <c r="GK135" s="267"/>
      <c r="GL135" s="267"/>
      <c r="GM135" s="267"/>
      <c r="GN135" s="267"/>
      <c r="GO135" s="267"/>
      <c r="GP135" s="267"/>
      <c r="GQ135" s="267"/>
      <c r="GR135" s="267"/>
      <c r="GS135" s="267"/>
      <c r="GT135" s="267"/>
      <c r="GU135" s="267"/>
      <c r="GV135" s="267"/>
      <c r="GW135" s="267"/>
      <c r="GX135" s="267"/>
      <c r="GY135" s="267"/>
      <c r="GZ135" s="267"/>
      <c r="HA135" s="267"/>
      <c r="HB135" s="267"/>
      <c r="HC135" s="267"/>
      <c r="HD135" s="267"/>
      <c r="HE135" s="267"/>
      <c r="HF135" s="267"/>
      <c r="HG135" s="267"/>
      <c r="HH135" s="267"/>
      <c r="HI135" s="267"/>
      <c r="HJ135" s="267"/>
      <c r="HK135" s="267"/>
      <c r="HL135" s="267"/>
      <c r="HM135" s="267"/>
      <c r="HN135" s="267"/>
      <c r="HO135" s="267"/>
      <c r="HP135" s="267"/>
      <c r="HQ135" s="267"/>
      <c r="HR135" s="267"/>
      <c r="HS135" s="267"/>
      <c r="HT135" s="267"/>
      <c r="HU135" s="267"/>
      <c r="HV135" s="267"/>
      <c r="HW135" s="267"/>
      <c r="HX135" s="267"/>
      <c r="HY135" s="267"/>
      <c r="HZ135" s="267"/>
      <c r="IA135" s="267"/>
      <c r="IB135" s="267"/>
      <c r="IC135" s="267"/>
      <c r="ID135" s="267"/>
      <c r="IE135" s="267"/>
      <c r="IF135" s="267"/>
      <c r="IG135" s="267"/>
      <c r="IH135" s="267"/>
      <c r="II135" s="267"/>
      <c r="IJ135" s="267"/>
      <c r="IK135" s="267"/>
      <c r="IL135" s="267"/>
      <c r="IM135" s="267"/>
      <c r="IN135" s="267"/>
      <c r="IO135" s="267"/>
      <c r="IP135" s="267"/>
      <c r="IQ135" s="267"/>
      <c r="IR135" s="267"/>
      <c r="IS135" s="267"/>
      <c r="IT135" s="267"/>
    </row>
    <row r="136" spans="1:254" ht="12.75">
      <c r="A136" s="264">
        <v>5</v>
      </c>
      <c r="B136" s="279" t="s">
        <v>36</v>
      </c>
      <c r="C136" s="280" t="s">
        <v>14</v>
      </c>
      <c r="D136" s="281">
        <v>2</v>
      </c>
      <c r="E136" s="313">
        <v>0</v>
      </c>
      <c r="F136" s="36">
        <f t="shared" si="7"/>
        <v>0</v>
      </c>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67"/>
      <c r="AW136" s="267"/>
      <c r="AX136" s="267"/>
      <c r="AY136" s="267"/>
      <c r="AZ136" s="267"/>
      <c r="BA136" s="267"/>
      <c r="BB136" s="267"/>
      <c r="BC136" s="267"/>
      <c r="BD136" s="267"/>
      <c r="BE136" s="267"/>
      <c r="BF136" s="267"/>
      <c r="BG136" s="267"/>
      <c r="BH136" s="267"/>
      <c r="BI136" s="267"/>
      <c r="BJ136" s="267"/>
      <c r="BK136" s="267"/>
      <c r="BL136" s="267"/>
      <c r="BM136" s="267"/>
      <c r="BN136" s="267"/>
      <c r="BO136" s="267"/>
      <c r="BP136" s="267"/>
      <c r="BQ136" s="267"/>
      <c r="BR136" s="267"/>
      <c r="BS136" s="267"/>
      <c r="BT136" s="267"/>
      <c r="BU136" s="267"/>
      <c r="BV136" s="267"/>
      <c r="BW136" s="267"/>
      <c r="BX136" s="267"/>
      <c r="BY136" s="267"/>
      <c r="BZ136" s="267"/>
      <c r="CA136" s="267"/>
      <c r="CB136" s="267"/>
      <c r="CC136" s="267"/>
      <c r="CD136" s="267"/>
      <c r="CE136" s="267"/>
      <c r="CF136" s="267"/>
      <c r="CG136" s="267"/>
      <c r="CH136" s="267"/>
      <c r="CI136" s="267"/>
      <c r="CJ136" s="267"/>
      <c r="CK136" s="267"/>
      <c r="CL136" s="267"/>
      <c r="CM136" s="267"/>
      <c r="CN136" s="267"/>
      <c r="CO136" s="267"/>
      <c r="CP136" s="267"/>
      <c r="CQ136" s="267"/>
      <c r="CR136" s="267"/>
      <c r="CS136" s="267"/>
      <c r="CT136" s="267"/>
      <c r="CU136" s="267"/>
      <c r="CV136" s="267"/>
      <c r="CW136" s="267"/>
      <c r="CX136" s="267"/>
      <c r="CY136" s="267"/>
      <c r="CZ136" s="267"/>
      <c r="DA136" s="267"/>
      <c r="DB136" s="267"/>
      <c r="DC136" s="267"/>
      <c r="DD136" s="267"/>
      <c r="DE136" s="267"/>
      <c r="DF136" s="267"/>
      <c r="DG136" s="267"/>
      <c r="DH136" s="267"/>
      <c r="DI136" s="267"/>
      <c r="DJ136" s="267"/>
      <c r="DK136" s="267"/>
      <c r="DL136" s="267"/>
      <c r="DM136" s="267"/>
      <c r="DN136" s="267"/>
      <c r="DO136" s="267"/>
      <c r="DP136" s="267"/>
      <c r="DQ136" s="267"/>
      <c r="DR136" s="267"/>
      <c r="DS136" s="267"/>
      <c r="DT136" s="267"/>
      <c r="DU136" s="267"/>
      <c r="DV136" s="267"/>
      <c r="DW136" s="267"/>
      <c r="DX136" s="267"/>
      <c r="DY136" s="267"/>
      <c r="DZ136" s="267"/>
      <c r="EA136" s="267"/>
      <c r="EB136" s="267"/>
      <c r="EC136" s="267"/>
      <c r="ED136" s="267"/>
      <c r="EE136" s="267"/>
      <c r="EF136" s="267"/>
      <c r="EG136" s="267"/>
      <c r="EH136" s="267"/>
      <c r="EI136" s="267"/>
      <c r="EJ136" s="267"/>
      <c r="EK136" s="267"/>
      <c r="EL136" s="267"/>
      <c r="EM136" s="267"/>
      <c r="EN136" s="267"/>
      <c r="EO136" s="267"/>
      <c r="EP136" s="267"/>
      <c r="EQ136" s="267"/>
      <c r="ER136" s="267"/>
      <c r="ES136" s="267"/>
      <c r="ET136" s="267"/>
      <c r="EU136" s="267"/>
      <c r="EV136" s="267"/>
      <c r="EW136" s="267"/>
      <c r="EX136" s="267"/>
      <c r="EY136" s="267"/>
      <c r="EZ136" s="267"/>
      <c r="FA136" s="267"/>
      <c r="FB136" s="267"/>
      <c r="FC136" s="267"/>
      <c r="FD136" s="267"/>
      <c r="FE136" s="267"/>
      <c r="FF136" s="267"/>
      <c r="FG136" s="267"/>
      <c r="FH136" s="267"/>
      <c r="FI136" s="267"/>
      <c r="FJ136" s="267"/>
      <c r="FK136" s="267"/>
      <c r="FL136" s="267"/>
      <c r="FM136" s="267"/>
      <c r="FN136" s="267"/>
      <c r="FO136" s="267"/>
      <c r="FP136" s="267"/>
      <c r="FQ136" s="267"/>
      <c r="FR136" s="267"/>
      <c r="FS136" s="267"/>
      <c r="FT136" s="267"/>
      <c r="FU136" s="267"/>
      <c r="FV136" s="267"/>
      <c r="FW136" s="267"/>
      <c r="FX136" s="267"/>
      <c r="FY136" s="267"/>
      <c r="FZ136" s="267"/>
      <c r="GA136" s="267"/>
      <c r="GB136" s="267"/>
      <c r="GC136" s="267"/>
      <c r="GD136" s="267"/>
      <c r="GE136" s="267"/>
      <c r="GF136" s="267"/>
      <c r="GG136" s="267"/>
      <c r="GH136" s="267"/>
      <c r="GI136" s="267"/>
      <c r="GJ136" s="267"/>
      <c r="GK136" s="267"/>
      <c r="GL136" s="267"/>
      <c r="GM136" s="267"/>
      <c r="GN136" s="267"/>
      <c r="GO136" s="267"/>
      <c r="GP136" s="267"/>
      <c r="GQ136" s="267"/>
      <c r="GR136" s="267"/>
      <c r="GS136" s="267"/>
      <c r="GT136" s="267"/>
      <c r="GU136" s="267"/>
      <c r="GV136" s="267"/>
      <c r="GW136" s="267"/>
      <c r="GX136" s="267"/>
      <c r="GY136" s="267"/>
      <c r="GZ136" s="267"/>
      <c r="HA136" s="267"/>
      <c r="HB136" s="267"/>
      <c r="HC136" s="267"/>
      <c r="HD136" s="267"/>
      <c r="HE136" s="267"/>
      <c r="HF136" s="267"/>
      <c r="HG136" s="267"/>
      <c r="HH136" s="267"/>
      <c r="HI136" s="267"/>
      <c r="HJ136" s="267"/>
      <c r="HK136" s="267"/>
      <c r="HL136" s="267"/>
      <c r="HM136" s="267"/>
      <c r="HN136" s="267"/>
      <c r="HO136" s="267"/>
      <c r="HP136" s="267"/>
      <c r="HQ136" s="267"/>
      <c r="HR136" s="267"/>
      <c r="HS136" s="267"/>
      <c r="HT136" s="267"/>
      <c r="HU136" s="267"/>
      <c r="HV136" s="267"/>
      <c r="HW136" s="267"/>
      <c r="HX136" s="267"/>
      <c r="HY136" s="267"/>
      <c r="HZ136" s="267"/>
      <c r="IA136" s="267"/>
      <c r="IB136" s="267"/>
      <c r="IC136" s="267"/>
      <c r="ID136" s="267"/>
      <c r="IE136" s="267"/>
      <c r="IF136" s="267"/>
      <c r="IG136" s="267"/>
      <c r="IH136" s="267"/>
      <c r="II136" s="267"/>
      <c r="IJ136" s="267"/>
      <c r="IK136" s="267"/>
      <c r="IL136" s="267"/>
      <c r="IM136" s="267"/>
      <c r="IN136" s="267"/>
      <c r="IO136" s="267"/>
      <c r="IP136" s="267"/>
      <c r="IQ136" s="267"/>
      <c r="IR136" s="267"/>
      <c r="IS136" s="267"/>
      <c r="IT136" s="267"/>
    </row>
    <row r="137" spans="1:254" ht="12.75">
      <c r="A137" s="264">
        <v>6</v>
      </c>
      <c r="B137" s="279" t="s">
        <v>356</v>
      </c>
      <c r="C137" s="280" t="s">
        <v>198</v>
      </c>
      <c r="D137" s="281">
        <v>56</v>
      </c>
      <c r="E137" s="313">
        <v>0</v>
      </c>
      <c r="F137" s="36">
        <f t="shared" si="7"/>
        <v>0</v>
      </c>
      <c r="G137" s="267"/>
      <c r="H137" s="267"/>
      <c r="I137" s="267"/>
      <c r="J137" s="267"/>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c r="AH137" s="267"/>
      <c r="AI137" s="267"/>
      <c r="AJ137" s="267"/>
      <c r="AK137" s="267"/>
      <c r="AL137" s="267"/>
      <c r="AM137" s="267"/>
      <c r="AN137" s="267"/>
      <c r="AO137" s="267"/>
      <c r="AP137" s="267"/>
      <c r="AQ137" s="267"/>
      <c r="AR137" s="267"/>
      <c r="AS137" s="267"/>
      <c r="AT137" s="267"/>
      <c r="AU137" s="267"/>
      <c r="AV137" s="267"/>
      <c r="AW137" s="267"/>
      <c r="AX137" s="267"/>
      <c r="AY137" s="267"/>
      <c r="AZ137" s="267"/>
      <c r="BA137" s="267"/>
      <c r="BB137" s="267"/>
      <c r="BC137" s="267"/>
      <c r="BD137" s="267"/>
      <c r="BE137" s="267"/>
      <c r="BF137" s="267"/>
      <c r="BG137" s="267"/>
      <c r="BH137" s="267"/>
      <c r="BI137" s="267"/>
      <c r="BJ137" s="267"/>
      <c r="BK137" s="267"/>
      <c r="BL137" s="267"/>
      <c r="BM137" s="267"/>
      <c r="BN137" s="267"/>
      <c r="BO137" s="267"/>
      <c r="BP137" s="267"/>
      <c r="BQ137" s="267"/>
      <c r="BR137" s="267"/>
      <c r="BS137" s="267"/>
      <c r="BT137" s="267"/>
      <c r="BU137" s="267"/>
      <c r="BV137" s="267"/>
      <c r="BW137" s="267"/>
      <c r="BX137" s="267"/>
      <c r="BY137" s="267"/>
      <c r="BZ137" s="267"/>
      <c r="CA137" s="267"/>
      <c r="CB137" s="267"/>
      <c r="CC137" s="267"/>
      <c r="CD137" s="267"/>
      <c r="CE137" s="267"/>
      <c r="CF137" s="267"/>
      <c r="CG137" s="267"/>
      <c r="CH137" s="267"/>
      <c r="CI137" s="267"/>
      <c r="CJ137" s="267"/>
      <c r="CK137" s="267"/>
      <c r="CL137" s="267"/>
      <c r="CM137" s="267"/>
      <c r="CN137" s="267"/>
      <c r="CO137" s="267"/>
      <c r="CP137" s="267"/>
      <c r="CQ137" s="267"/>
      <c r="CR137" s="267"/>
      <c r="CS137" s="267"/>
      <c r="CT137" s="267"/>
      <c r="CU137" s="267"/>
      <c r="CV137" s="267"/>
      <c r="CW137" s="267"/>
      <c r="CX137" s="267"/>
      <c r="CY137" s="267"/>
      <c r="CZ137" s="267"/>
      <c r="DA137" s="267"/>
      <c r="DB137" s="267"/>
      <c r="DC137" s="267"/>
      <c r="DD137" s="267"/>
      <c r="DE137" s="267"/>
      <c r="DF137" s="267"/>
      <c r="DG137" s="267"/>
      <c r="DH137" s="267"/>
      <c r="DI137" s="267"/>
      <c r="DJ137" s="267"/>
      <c r="DK137" s="267"/>
      <c r="DL137" s="267"/>
      <c r="DM137" s="267"/>
      <c r="DN137" s="267"/>
      <c r="DO137" s="267"/>
      <c r="DP137" s="267"/>
      <c r="DQ137" s="267"/>
      <c r="DR137" s="267"/>
      <c r="DS137" s="267"/>
      <c r="DT137" s="267"/>
      <c r="DU137" s="267"/>
      <c r="DV137" s="267"/>
      <c r="DW137" s="267"/>
      <c r="DX137" s="267"/>
      <c r="DY137" s="267"/>
      <c r="DZ137" s="267"/>
      <c r="EA137" s="267"/>
      <c r="EB137" s="267"/>
      <c r="EC137" s="267"/>
      <c r="ED137" s="267"/>
      <c r="EE137" s="267"/>
      <c r="EF137" s="267"/>
      <c r="EG137" s="267"/>
      <c r="EH137" s="267"/>
      <c r="EI137" s="267"/>
      <c r="EJ137" s="267"/>
      <c r="EK137" s="267"/>
      <c r="EL137" s="267"/>
      <c r="EM137" s="267"/>
      <c r="EN137" s="267"/>
      <c r="EO137" s="267"/>
      <c r="EP137" s="267"/>
      <c r="EQ137" s="267"/>
      <c r="ER137" s="267"/>
      <c r="ES137" s="267"/>
      <c r="ET137" s="267"/>
      <c r="EU137" s="267"/>
      <c r="EV137" s="267"/>
      <c r="EW137" s="267"/>
      <c r="EX137" s="267"/>
      <c r="EY137" s="267"/>
      <c r="EZ137" s="267"/>
      <c r="FA137" s="267"/>
      <c r="FB137" s="267"/>
      <c r="FC137" s="267"/>
      <c r="FD137" s="267"/>
      <c r="FE137" s="267"/>
      <c r="FF137" s="267"/>
      <c r="FG137" s="267"/>
      <c r="FH137" s="267"/>
      <c r="FI137" s="267"/>
      <c r="FJ137" s="267"/>
      <c r="FK137" s="267"/>
      <c r="FL137" s="267"/>
      <c r="FM137" s="267"/>
      <c r="FN137" s="267"/>
      <c r="FO137" s="267"/>
      <c r="FP137" s="267"/>
      <c r="FQ137" s="267"/>
      <c r="FR137" s="267"/>
      <c r="FS137" s="267"/>
      <c r="FT137" s="267"/>
      <c r="FU137" s="267"/>
      <c r="FV137" s="267"/>
      <c r="FW137" s="267"/>
      <c r="FX137" s="267"/>
      <c r="FY137" s="267"/>
      <c r="FZ137" s="267"/>
      <c r="GA137" s="267"/>
      <c r="GB137" s="267"/>
      <c r="GC137" s="267"/>
      <c r="GD137" s="267"/>
      <c r="GE137" s="267"/>
      <c r="GF137" s="267"/>
      <c r="GG137" s="267"/>
      <c r="GH137" s="267"/>
      <c r="GI137" s="267"/>
      <c r="GJ137" s="267"/>
      <c r="GK137" s="267"/>
      <c r="GL137" s="267"/>
      <c r="GM137" s="267"/>
      <c r="GN137" s="267"/>
      <c r="GO137" s="267"/>
      <c r="GP137" s="267"/>
      <c r="GQ137" s="267"/>
      <c r="GR137" s="267"/>
      <c r="GS137" s="267"/>
      <c r="GT137" s="267"/>
      <c r="GU137" s="267"/>
      <c r="GV137" s="267"/>
      <c r="GW137" s="267"/>
      <c r="GX137" s="267"/>
      <c r="GY137" s="267"/>
      <c r="GZ137" s="267"/>
      <c r="HA137" s="267"/>
      <c r="HB137" s="267"/>
      <c r="HC137" s="267"/>
      <c r="HD137" s="267"/>
      <c r="HE137" s="267"/>
      <c r="HF137" s="267"/>
      <c r="HG137" s="267"/>
      <c r="HH137" s="267"/>
      <c r="HI137" s="267"/>
      <c r="HJ137" s="267"/>
      <c r="HK137" s="267"/>
      <c r="HL137" s="267"/>
      <c r="HM137" s="267"/>
      <c r="HN137" s="267"/>
      <c r="HO137" s="267"/>
      <c r="HP137" s="267"/>
      <c r="HQ137" s="267"/>
      <c r="HR137" s="267"/>
      <c r="HS137" s="267"/>
      <c r="HT137" s="267"/>
      <c r="HU137" s="267"/>
      <c r="HV137" s="267"/>
      <c r="HW137" s="267"/>
      <c r="HX137" s="267"/>
      <c r="HY137" s="267"/>
      <c r="HZ137" s="267"/>
      <c r="IA137" s="267"/>
      <c r="IB137" s="267"/>
      <c r="IC137" s="267"/>
      <c r="ID137" s="267"/>
      <c r="IE137" s="267"/>
      <c r="IF137" s="267"/>
      <c r="IG137" s="267"/>
      <c r="IH137" s="267"/>
      <c r="II137" s="267"/>
      <c r="IJ137" s="267"/>
      <c r="IK137" s="267"/>
      <c r="IL137" s="267"/>
      <c r="IM137" s="267"/>
      <c r="IN137" s="267"/>
      <c r="IO137" s="267"/>
      <c r="IP137" s="267"/>
      <c r="IQ137" s="267"/>
      <c r="IR137" s="267"/>
      <c r="IS137" s="267"/>
      <c r="IT137" s="267"/>
    </row>
    <row r="138" spans="1:254" ht="12.75">
      <c r="A138" s="264">
        <v>7</v>
      </c>
      <c r="B138" s="279" t="s">
        <v>73</v>
      </c>
      <c r="C138" s="280" t="s">
        <v>9</v>
      </c>
      <c r="D138" s="281">
        <v>2</v>
      </c>
      <c r="E138" s="313">
        <v>0</v>
      </c>
      <c r="F138" s="36">
        <f t="shared" si="7"/>
        <v>0</v>
      </c>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7"/>
      <c r="AS138" s="267"/>
      <c r="AT138" s="267"/>
      <c r="AU138" s="267"/>
      <c r="AV138" s="267"/>
      <c r="AW138" s="267"/>
      <c r="AX138" s="267"/>
      <c r="AY138" s="267"/>
      <c r="AZ138" s="267"/>
      <c r="BA138" s="267"/>
      <c r="BB138" s="267"/>
      <c r="BC138" s="267"/>
      <c r="BD138" s="267"/>
      <c r="BE138" s="267"/>
      <c r="BF138" s="267"/>
      <c r="BG138" s="267"/>
      <c r="BH138" s="267"/>
      <c r="BI138" s="267"/>
      <c r="BJ138" s="267"/>
      <c r="BK138" s="267"/>
      <c r="BL138" s="267"/>
      <c r="BM138" s="267"/>
      <c r="BN138" s="267"/>
      <c r="BO138" s="267"/>
      <c r="BP138" s="267"/>
      <c r="BQ138" s="267"/>
      <c r="BR138" s="267"/>
      <c r="BS138" s="267"/>
      <c r="BT138" s="267"/>
      <c r="BU138" s="267"/>
      <c r="BV138" s="267"/>
      <c r="BW138" s="267"/>
      <c r="BX138" s="267"/>
      <c r="BY138" s="267"/>
      <c r="BZ138" s="267"/>
      <c r="CA138" s="267"/>
      <c r="CB138" s="267"/>
      <c r="CC138" s="267"/>
      <c r="CD138" s="267"/>
      <c r="CE138" s="267"/>
      <c r="CF138" s="267"/>
      <c r="CG138" s="267"/>
      <c r="CH138" s="267"/>
      <c r="CI138" s="267"/>
      <c r="CJ138" s="267"/>
      <c r="CK138" s="267"/>
      <c r="CL138" s="267"/>
      <c r="CM138" s="267"/>
      <c r="CN138" s="267"/>
      <c r="CO138" s="267"/>
      <c r="CP138" s="267"/>
      <c r="CQ138" s="267"/>
      <c r="CR138" s="267"/>
      <c r="CS138" s="267"/>
      <c r="CT138" s="267"/>
      <c r="CU138" s="267"/>
      <c r="CV138" s="267"/>
      <c r="CW138" s="267"/>
      <c r="CX138" s="267"/>
      <c r="CY138" s="267"/>
      <c r="CZ138" s="267"/>
      <c r="DA138" s="267"/>
      <c r="DB138" s="267"/>
      <c r="DC138" s="267"/>
      <c r="DD138" s="267"/>
      <c r="DE138" s="267"/>
      <c r="DF138" s="267"/>
      <c r="DG138" s="267"/>
      <c r="DH138" s="267"/>
      <c r="DI138" s="267"/>
      <c r="DJ138" s="267"/>
      <c r="DK138" s="267"/>
      <c r="DL138" s="267"/>
      <c r="DM138" s="267"/>
      <c r="DN138" s="267"/>
      <c r="DO138" s="267"/>
      <c r="DP138" s="267"/>
      <c r="DQ138" s="267"/>
      <c r="DR138" s="267"/>
      <c r="DS138" s="267"/>
      <c r="DT138" s="267"/>
      <c r="DU138" s="267"/>
      <c r="DV138" s="267"/>
      <c r="DW138" s="267"/>
      <c r="DX138" s="267"/>
      <c r="DY138" s="267"/>
      <c r="DZ138" s="267"/>
      <c r="EA138" s="267"/>
      <c r="EB138" s="267"/>
      <c r="EC138" s="267"/>
      <c r="ED138" s="267"/>
      <c r="EE138" s="267"/>
      <c r="EF138" s="267"/>
      <c r="EG138" s="267"/>
      <c r="EH138" s="267"/>
      <c r="EI138" s="267"/>
      <c r="EJ138" s="267"/>
      <c r="EK138" s="267"/>
      <c r="EL138" s="267"/>
      <c r="EM138" s="267"/>
      <c r="EN138" s="267"/>
      <c r="EO138" s="267"/>
      <c r="EP138" s="267"/>
      <c r="EQ138" s="267"/>
      <c r="ER138" s="267"/>
      <c r="ES138" s="267"/>
      <c r="ET138" s="267"/>
      <c r="EU138" s="267"/>
      <c r="EV138" s="267"/>
      <c r="EW138" s="267"/>
      <c r="EX138" s="267"/>
      <c r="EY138" s="267"/>
      <c r="EZ138" s="267"/>
      <c r="FA138" s="267"/>
      <c r="FB138" s="267"/>
      <c r="FC138" s="267"/>
      <c r="FD138" s="267"/>
      <c r="FE138" s="267"/>
      <c r="FF138" s="267"/>
      <c r="FG138" s="267"/>
      <c r="FH138" s="267"/>
      <c r="FI138" s="267"/>
      <c r="FJ138" s="267"/>
      <c r="FK138" s="267"/>
      <c r="FL138" s="267"/>
      <c r="FM138" s="267"/>
      <c r="FN138" s="267"/>
      <c r="FO138" s="267"/>
      <c r="FP138" s="267"/>
      <c r="FQ138" s="267"/>
      <c r="FR138" s="267"/>
      <c r="FS138" s="267"/>
      <c r="FT138" s="267"/>
      <c r="FU138" s="267"/>
      <c r="FV138" s="267"/>
      <c r="FW138" s="267"/>
      <c r="FX138" s="267"/>
      <c r="FY138" s="267"/>
      <c r="FZ138" s="267"/>
      <c r="GA138" s="267"/>
      <c r="GB138" s="267"/>
      <c r="GC138" s="267"/>
      <c r="GD138" s="267"/>
      <c r="GE138" s="267"/>
      <c r="GF138" s="267"/>
      <c r="GG138" s="267"/>
      <c r="GH138" s="267"/>
      <c r="GI138" s="267"/>
      <c r="GJ138" s="267"/>
      <c r="GK138" s="267"/>
      <c r="GL138" s="267"/>
      <c r="GM138" s="267"/>
      <c r="GN138" s="267"/>
      <c r="GO138" s="267"/>
      <c r="GP138" s="267"/>
      <c r="GQ138" s="267"/>
      <c r="GR138" s="267"/>
      <c r="GS138" s="267"/>
      <c r="GT138" s="267"/>
      <c r="GU138" s="267"/>
      <c r="GV138" s="267"/>
      <c r="GW138" s="267"/>
      <c r="GX138" s="267"/>
      <c r="GY138" s="267"/>
      <c r="GZ138" s="267"/>
      <c r="HA138" s="267"/>
      <c r="HB138" s="267"/>
      <c r="HC138" s="267"/>
      <c r="HD138" s="267"/>
      <c r="HE138" s="267"/>
      <c r="HF138" s="267"/>
      <c r="HG138" s="267"/>
      <c r="HH138" s="267"/>
      <c r="HI138" s="267"/>
      <c r="HJ138" s="267"/>
      <c r="HK138" s="267"/>
      <c r="HL138" s="267"/>
      <c r="HM138" s="267"/>
      <c r="HN138" s="267"/>
      <c r="HO138" s="267"/>
      <c r="HP138" s="267"/>
      <c r="HQ138" s="267"/>
      <c r="HR138" s="267"/>
      <c r="HS138" s="267"/>
      <c r="HT138" s="267"/>
      <c r="HU138" s="267"/>
      <c r="HV138" s="267"/>
      <c r="HW138" s="267"/>
      <c r="HX138" s="267"/>
      <c r="HY138" s="267"/>
      <c r="HZ138" s="267"/>
      <c r="IA138" s="267"/>
      <c r="IB138" s="267"/>
      <c r="IC138" s="267"/>
      <c r="ID138" s="267"/>
      <c r="IE138" s="267"/>
      <c r="IF138" s="267"/>
      <c r="IG138" s="267"/>
      <c r="IH138" s="267"/>
      <c r="II138" s="267"/>
      <c r="IJ138" s="267"/>
      <c r="IK138" s="267"/>
      <c r="IL138" s="267"/>
      <c r="IM138" s="267"/>
      <c r="IN138" s="267"/>
      <c r="IO138" s="267"/>
      <c r="IP138" s="267"/>
      <c r="IQ138" s="267"/>
      <c r="IR138" s="267"/>
      <c r="IS138" s="267"/>
      <c r="IT138" s="267"/>
    </row>
    <row r="139" spans="1:254" ht="15" customHeight="1">
      <c r="A139" s="264">
        <v>8</v>
      </c>
      <c r="B139" s="269" t="s">
        <v>168</v>
      </c>
      <c r="C139" s="270" t="s">
        <v>1</v>
      </c>
      <c r="D139" s="271">
        <v>30</v>
      </c>
      <c r="E139" s="311">
        <v>0</v>
      </c>
      <c r="F139" s="36">
        <f t="shared" si="7"/>
        <v>0</v>
      </c>
      <c r="G139" s="267"/>
      <c r="H139" s="283"/>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67"/>
      <c r="AW139" s="267"/>
      <c r="AX139" s="267"/>
      <c r="AY139" s="267"/>
      <c r="AZ139" s="267"/>
      <c r="BA139" s="267"/>
      <c r="BB139" s="267"/>
      <c r="BC139" s="267"/>
      <c r="BD139" s="267"/>
      <c r="BE139" s="267"/>
      <c r="BF139" s="267"/>
      <c r="BG139" s="267"/>
      <c r="BH139" s="267"/>
      <c r="BI139" s="267"/>
      <c r="BJ139" s="267"/>
      <c r="BK139" s="267"/>
      <c r="BL139" s="267"/>
      <c r="BM139" s="267"/>
      <c r="BN139" s="267"/>
      <c r="BO139" s="267"/>
      <c r="BP139" s="267"/>
      <c r="BQ139" s="267"/>
      <c r="BR139" s="267"/>
      <c r="BS139" s="267"/>
      <c r="BT139" s="267"/>
      <c r="BU139" s="267"/>
      <c r="BV139" s="267"/>
      <c r="BW139" s="267"/>
      <c r="BX139" s="267"/>
      <c r="BY139" s="267"/>
      <c r="BZ139" s="267"/>
      <c r="CA139" s="267"/>
      <c r="CB139" s="267"/>
      <c r="CC139" s="267"/>
      <c r="CD139" s="267"/>
      <c r="CE139" s="267"/>
      <c r="CF139" s="267"/>
      <c r="CG139" s="267"/>
      <c r="CH139" s="267"/>
      <c r="CI139" s="267"/>
      <c r="CJ139" s="267"/>
      <c r="CK139" s="267"/>
      <c r="CL139" s="267"/>
      <c r="CM139" s="267"/>
      <c r="CN139" s="267"/>
      <c r="CO139" s="267"/>
      <c r="CP139" s="267"/>
      <c r="CQ139" s="267"/>
      <c r="CR139" s="267"/>
      <c r="CS139" s="267"/>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c r="DP139" s="267"/>
      <c r="DQ139" s="267"/>
      <c r="DR139" s="267"/>
      <c r="DS139" s="267"/>
      <c r="DT139" s="267"/>
      <c r="DU139" s="267"/>
      <c r="DV139" s="267"/>
      <c r="DW139" s="267"/>
      <c r="DX139" s="267"/>
      <c r="DY139" s="267"/>
      <c r="DZ139" s="267"/>
      <c r="EA139" s="267"/>
      <c r="EB139" s="267"/>
      <c r="EC139" s="267"/>
      <c r="ED139" s="267"/>
      <c r="EE139" s="267"/>
      <c r="EF139" s="267"/>
      <c r="EG139" s="267"/>
      <c r="EH139" s="267"/>
      <c r="EI139" s="267"/>
      <c r="EJ139" s="267"/>
      <c r="EK139" s="267"/>
      <c r="EL139" s="267"/>
      <c r="EM139" s="267"/>
      <c r="EN139" s="267"/>
      <c r="EO139" s="267"/>
      <c r="EP139" s="267"/>
      <c r="EQ139" s="267"/>
      <c r="ER139" s="267"/>
      <c r="ES139" s="267"/>
      <c r="ET139" s="267"/>
      <c r="EU139" s="267"/>
      <c r="EV139" s="267"/>
      <c r="EW139" s="267"/>
      <c r="EX139" s="267"/>
      <c r="EY139" s="267"/>
      <c r="EZ139" s="267"/>
      <c r="FA139" s="267"/>
      <c r="FB139" s="267"/>
      <c r="FC139" s="267"/>
      <c r="FD139" s="267"/>
      <c r="FE139" s="267"/>
      <c r="FF139" s="267"/>
      <c r="FG139" s="267"/>
      <c r="FH139" s="267"/>
      <c r="FI139" s="267"/>
      <c r="FJ139" s="267"/>
      <c r="FK139" s="267"/>
      <c r="FL139" s="267"/>
      <c r="FM139" s="267"/>
      <c r="FN139" s="267"/>
      <c r="FO139" s="267"/>
      <c r="FP139" s="267"/>
      <c r="FQ139" s="267"/>
      <c r="FR139" s="267"/>
      <c r="FS139" s="267"/>
      <c r="FT139" s="267"/>
      <c r="FU139" s="267"/>
      <c r="FV139" s="267"/>
      <c r="FW139" s="267"/>
      <c r="FX139" s="267"/>
      <c r="FY139" s="267"/>
      <c r="FZ139" s="267"/>
      <c r="GA139" s="267"/>
      <c r="GB139" s="267"/>
      <c r="GC139" s="267"/>
      <c r="GD139" s="267"/>
      <c r="GE139" s="267"/>
      <c r="GF139" s="267"/>
      <c r="GG139" s="267"/>
      <c r="GH139" s="267"/>
      <c r="GI139" s="267"/>
      <c r="GJ139" s="267"/>
      <c r="GK139" s="267"/>
      <c r="GL139" s="267"/>
      <c r="GM139" s="267"/>
      <c r="GN139" s="267"/>
      <c r="GO139" s="267"/>
      <c r="GP139" s="267"/>
      <c r="GQ139" s="267"/>
      <c r="GR139" s="267"/>
      <c r="GS139" s="267"/>
      <c r="GT139" s="267"/>
      <c r="GU139" s="267"/>
      <c r="GV139" s="267"/>
      <c r="GW139" s="267"/>
      <c r="GX139" s="267"/>
      <c r="GY139" s="267"/>
      <c r="GZ139" s="267"/>
      <c r="HA139" s="267"/>
      <c r="HB139" s="267"/>
      <c r="HC139" s="267"/>
      <c r="HD139" s="267"/>
      <c r="HE139" s="267"/>
      <c r="HF139" s="267"/>
      <c r="HG139" s="267"/>
      <c r="HH139" s="267"/>
      <c r="HI139" s="267"/>
      <c r="HJ139" s="267"/>
      <c r="HK139" s="267"/>
      <c r="HL139" s="267"/>
      <c r="HM139" s="267"/>
      <c r="HN139" s="267"/>
      <c r="HO139" s="267"/>
      <c r="HP139" s="267"/>
      <c r="HQ139" s="267"/>
      <c r="HR139" s="267"/>
      <c r="HS139" s="267"/>
      <c r="HT139" s="267"/>
      <c r="HU139" s="267"/>
      <c r="HV139" s="267"/>
      <c r="HW139" s="267"/>
      <c r="HX139" s="267"/>
      <c r="HY139" s="267"/>
      <c r="HZ139" s="267"/>
      <c r="IA139" s="267"/>
      <c r="IB139" s="267"/>
      <c r="IC139" s="267"/>
      <c r="ID139" s="267"/>
      <c r="IE139" s="267"/>
      <c r="IF139" s="267"/>
      <c r="IG139" s="267"/>
      <c r="IH139" s="267"/>
      <c r="II139" s="267"/>
      <c r="IJ139" s="267"/>
      <c r="IK139" s="267"/>
      <c r="IL139" s="267"/>
      <c r="IM139" s="267"/>
      <c r="IN139" s="267"/>
      <c r="IO139" s="267"/>
      <c r="IP139" s="267"/>
      <c r="IQ139" s="267"/>
      <c r="IR139" s="267"/>
      <c r="IS139" s="267"/>
      <c r="IT139" s="267"/>
    </row>
    <row r="140" spans="1:254" ht="15" customHeight="1">
      <c r="A140" s="264">
        <v>9</v>
      </c>
      <c r="B140" s="269" t="s">
        <v>167</v>
      </c>
      <c r="C140" s="270" t="s">
        <v>1</v>
      </c>
      <c r="D140" s="271">
        <v>90</v>
      </c>
      <c r="E140" s="311">
        <v>0</v>
      </c>
      <c r="F140" s="36">
        <f>PRODUCT(D140,E140)</f>
        <v>0</v>
      </c>
      <c r="G140" s="267"/>
      <c r="H140" s="283"/>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7"/>
      <c r="BC140" s="267"/>
      <c r="BD140" s="267"/>
      <c r="BE140" s="267"/>
      <c r="BF140" s="267"/>
      <c r="BG140" s="267"/>
      <c r="BH140" s="267"/>
      <c r="BI140" s="267"/>
      <c r="BJ140" s="267"/>
      <c r="BK140" s="267"/>
      <c r="BL140" s="267"/>
      <c r="BM140" s="267"/>
      <c r="BN140" s="267"/>
      <c r="BO140" s="267"/>
      <c r="BP140" s="267"/>
      <c r="BQ140" s="267"/>
      <c r="BR140" s="267"/>
      <c r="BS140" s="267"/>
      <c r="BT140" s="267"/>
      <c r="BU140" s="267"/>
      <c r="BV140" s="267"/>
      <c r="BW140" s="267"/>
      <c r="BX140" s="267"/>
      <c r="BY140" s="267"/>
      <c r="BZ140" s="267"/>
      <c r="CA140" s="267"/>
      <c r="CB140" s="267"/>
      <c r="CC140" s="267"/>
      <c r="CD140" s="267"/>
      <c r="CE140" s="267"/>
      <c r="CF140" s="267"/>
      <c r="CG140" s="267"/>
      <c r="CH140" s="267"/>
      <c r="CI140" s="267"/>
      <c r="CJ140" s="267"/>
      <c r="CK140" s="267"/>
      <c r="CL140" s="267"/>
      <c r="CM140" s="267"/>
      <c r="CN140" s="267"/>
      <c r="CO140" s="267"/>
      <c r="CP140" s="267"/>
      <c r="CQ140" s="267"/>
      <c r="CR140" s="267"/>
      <c r="CS140" s="267"/>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c r="DP140" s="267"/>
      <c r="DQ140" s="267"/>
      <c r="DR140" s="267"/>
      <c r="DS140" s="267"/>
      <c r="DT140" s="267"/>
      <c r="DU140" s="267"/>
      <c r="DV140" s="267"/>
      <c r="DW140" s="267"/>
      <c r="DX140" s="267"/>
      <c r="DY140" s="267"/>
      <c r="DZ140" s="267"/>
      <c r="EA140" s="267"/>
      <c r="EB140" s="267"/>
      <c r="EC140" s="267"/>
      <c r="ED140" s="267"/>
      <c r="EE140" s="267"/>
      <c r="EF140" s="267"/>
      <c r="EG140" s="267"/>
      <c r="EH140" s="267"/>
      <c r="EI140" s="267"/>
      <c r="EJ140" s="267"/>
      <c r="EK140" s="267"/>
      <c r="EL140" s="267"/>
      <c r="EM140" s="267"/>
      <c r="EN140" s="267"/>
      <c r="EO140" s="267"/>
      <c r="EP140" s="267"/>
      <c r="EQ140" s="267"/>
      <c r="ER140" s="267"/>
      <c r="ES140" s="267"/>
      <c r="ET140" s="267"/>
      <c r="EU140" s="267"/>
      <c r="EV140" s="267"/>
      <c r="EW140" s="267"/>
      <c r="EX140" s="267"/>
      <c r="EY140" s="267"/>
      <c r="EZ140" s="267"/>
      <c r="FA140" s="267"/>
      <c r="FB140" s="267"/>
      <c r="FC140" s="267"/>
      <c r="FD140" s="267"/>
      <c r="FE140" s="267"/>
      <c r="FF140" s="267"/>
      <c r="FG140" s="267"/>
      <c r="FH140" s="267"/>
      <c r="FI140" s="267"/>
      <c r="FJ140" s="267"/>
      <c r="FK140" s="267"/>
      <c r="FL140" s="267"/>
      <c r="FM140" s="267"/>
      <c r="FN140" s="267"/>
      <c r="FO140" s="267"/>
      <c r="FP140" s="267"/>
      <c r="FQ140" s="267"/>
      <c r="FR140" s="267"/>
      <c r="FS140" s="267"/>
      <c r="FT140" s="267"/>
      <c r="FU140" s="267"/>
      <c r="FV140" s="267"/>
      <c r="FW140" s="267"/>
      <c r="FX140" s="267"/>
      <c r="FY140" s="267"/>
      <c r="FZ140" s="267"/>
      <c r="GA140" s="267"/>
      <c r="GB140" s="267"/>
      <c r="GC140" s="267"/>
      <c r="GD140" s="267"/>
      <c r="GE140" s="267"/>
      <c r="GF140" s="267"/>
      <c r="GG140" s="267"/>
      <c r="GH140" s="267"/>
      <c r="GI140" s="267"/>
      <c r="GJ140" s="267"/>
      <c r="GK140" s="267"/>
      <c r="GL140" s="267"/>
      <c r="GM140" s="267"/>
      <c r="GN140" s="267"/>
      <c r="GO140" s="267"/>
      <c r="GP140" s="267"/>
      <c r="GQ140" s="267"/>
      <c r="GR140" s="267"/>
      <c r="GS140" s="267"/>
      <c r="GT140" s="267"/>
      <c r="GU140" s="267"/>
      <c r="GV140" s="267"/>
      <c r="GW140" s="267"/>
      <c r="GX140" s="267"/>
      <c r="GY140" s="267"/>
      <c r="GZ140" s="267"/>
      <c r="HA140" s="267"/>
      <c r="HB140" s="267"/>
      <c r="HC140" s="267"/>
      <c r="HD140" s="267"/>
      <c r="HE140" s="267"/>
      <c r="HF140" s="267"/>
      <c r="HG140" s="267"/>
      <c r="HH140" s="267"/>
      <c r="HI140" s="267"/>
      <c r="HJ140" s="267"/>
      <c r="HK140" s="267"/>
      <c r="HL140" s="267"/>
      <c r="HM140" s="267"/>
      <c r="HN140" s="267"/>
      <c r="HO140" s="267"/>
      <c r="HP140" s="267"/>
      <c r="HQ140" s="267"/>
      <c r="HR140" s="267"/>
      <c r="HS140" s="267"/>
      <c r="HT140" s="267"/>
      <c r="HU140" s="267"/>
      <c r="HV140" s="267"/>
      <c r="HW140" s="267"/>
      <c r="HX140" s="267"/>
      <c r="HY140" s="267"/>
      <c r="HZ140" s="267"/>
      <c r="IA140" s="267"/>
      <c r="IB140" s="267"/>
      <c r="IC140" s="267"/>
      <c r="ID140" s="267"/>
      <c r="IE140" s="267"/>
      <c r="IF140" s="267"/>
      <c r="IG140" s="267"/>
      <c r="IH140" s="267"/>
      <c r="II140" s="267"/>
      <c r="IJ140" s="267"/>
      <c r="IK140" s="267"/>
      <c r="IL140" s="267"/>
      <c r="IM140" s="267"/>
      <c r="IN140" s="267"/>
      <c r="IO140" s="267"/>
      <c r="IP140" s="267"/>
      <c r="IQ140" s="267"/>
      <c r="IR140" s="267"/>
      <c r="IS140" s="267"/>
      <c r="IT140" s="267"/>
    </row>
    <row r="141" spans="1:254" ht="12.75">
      <c r="A141" s="264">
        <v>10</v>
      </c>
      <c r="B141" s="269" t="s">
        <v>200</v>
      </c>
      <c r="C141" s="270" t="s">
        <v>1</v>
      </c>
      <c r="D141" s="271">
        <v>10</v>
      </c>
      <c r="E141" s="311">
        <v>0</v>
      </c>
      <c r="F141" s="36">
        <f t="shared" si="7"/>
        <v>0</v>
      </c>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67"/>
      <c r="BZ141" s="267"/>
      <c r="CA141" s="267"/>
      <c r="CB141" s="267"/>
      <c r="CC141" s="267"/>
      <c r="CD141" s="267"/>
      <c r="CE141" s="267"/>
      <c r="CF141" s="267"/>
      <c r="CG141" s="267"/>
      <c r="CH141" s="267"/>
      <c r="CI141" s="267"/>
      <c r="CJ141" s="267"/>
      <c r="CK141" s="267"/>
      <c r="CL141" s="267"/>
      <c r="CM141" s="267"/>
      <c r="CN141" s="267"/>
      <c r="CO141" s="267"/>
      <c r="CP141" s="267"/>
      <c r="CQ141" s="267"/>
      <c r="CR141" s="267"/>
      <c r="CS141" s="267"/>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c r="EI141" s="267"/>
      <c r="EJ141" s="267"/>
      <c r="EK141" s="267"/>
      <c r="EL141" s="267"/>
      <c r="EM141" s="267"/>
      <c r="EN141" s="267"/>
      <c r="EO141" s="267"/>
      <c r="EP141" s="267"/>
      <c r="EQ141" s="267"/>
      <c r="ER141" s="267"/>
      <c r="ES141" s="267"/>
      <c r="ET141" s="267"/>
      <c r="EU141" s="267"/>
      <c r="EV141" s="267"/>
      <c r="EW141" s="267"/>
      <c r="EX141" s="267"/>
      <c r="EY141" s="267"/>
      <c r="EZ141" s="267"/>
      <c r="FA141" s="267"/>
      <c r="FB141" s="267"/>
      <c r="FC141" s="267"/>
      <c r="FD141" s="267"/>
      <c r="FE141" s="267"/>
      <c r="FF141" s="267"/>
      <c r="FG141" s="267"/>
      <c r="FH141" s="267"/>
      <c r="FI141" s="267"/>
      <c r="FJ141" s="267"/>
      <c r="FK141" s="267"/>
      <c r="FL141" s="267"/>
      <c r="FM141" s="267"/>
      <c r="FN141" s="267"/>
      <c r="FO141" s="267"/>
      <c r="FP141" s="267"/>
      <c r="FQ141" s="267"/>
      <c r="FR141" s="267"/>
      <c r="FS141" s="267"/>
      <c r="FT141" s="267"/>
      <c r="FU141" s="267"/>
      <c r="FV141" s="267"/>
      <c r="FW141" s="267"/>
      <c r="FX141" s="267"/>
      <c r="FY141" s="267"/>
      <c r="FZ141" s="267"/>
      <c r="GA141" s="267"/>
      <c r="GB141" s="267"/>
      <c r="GC141" s="267"/>
      <c r="GD141" s="267"/>
      <c r="GE141" s="267"/>
      <c r="GF141" s="267"/>
      <c r="GG141" s="267"/>
      <c r="GH141" s="267"/>
      <c r="GI141" s="267"/>
      <c r="GJ141" s="267"/>
      <c r="GK141" s="267"/>
      <c r="GL141" s="267"/>
      <c r="GM141" s="267"/>
      <c r="GN141" s="267"/>
      <c r="GO141" s="267"/>
      <c r="GP141" s="267"/>
      <c r="GQ141" s="267"/>
      <c r="GR141" s="267"/>
      <c r="GS141" s="267"/>
      <c r="GT141" s="267"/>
      <c r="GU141" s="267"/>
      <c r="GV141" s="267"/>
      <c r="GW141" s="267"/>
      <c r="GX141" s="267"/>
      <c r="GY141" s="267"/>
      <c r="GZ141" s="267"/>
      <c r="HA141" s="267"/>
      <c r="HB141" s="267"/>
      <c r="HC141" s="267"/>
      <c r="HD141" s="267"/>
      <c r="HE141" s="267"/>
      <c r="HF141" s="267"/>
      <c r="HG141" s="267"/>
      <c r="HH141" s="267"/>
      <c r="HI141" s="267"/>
      <c r="HJ141" s="267"/>
      <c r="HK141" s="267"/>
      <c r="HL141" s="267"/>
      <c r="HM141" s="267"/>
      <c r="HN141" s="267"/>
      <c r="HO141" s="267"/>
      <c r="HP141" s="267"/>
      <c r="HQ141" s="267"/>
      <c r="HR141" s="267"/>
      <c r="HS141" s="267"/>
      <c r="HT141" s="267"/>
      <c r="HU141" s="267"/>
      <c r="HV141" s="267"/>
      <c r="HW141" s="267"/>
      <c r="HX141" s="267"/>
      <c r="HY141" s="267"/>
      <c r="HZ141" s="267"/>
      <c r="IA141" s="267"/>
      <c r="IB141" s="267"/>
      <c r="IC141" s="267"/>
      <c r="ID141" s="267"/>
      <c r="IE141" s="267"/>
      <c r="IF141" s="267"/>
      <c r="IG141" s="267"/>
      <c r="IH141" s="267"/>
      <c r="II141" s="267"/>
      <c r="IJ141" s="267"/>
      <c r="IK141" s="267"/>
      <c r="IL141" s="267"/>
      <c r="IM141" s="267"/>
      <c r="IN141" s="267"/>
      <c r="IO141" s="267"/>
      <c r="IP141" s="267"/>
      <c r="IQ141" s="267"/>
      <c r="IR141" s="267"/>
      <c r="IS141" s="267"/>
      <c r="IT141" s="267"/>
    </row>
    <row r="142" spans="1:254" ht="12.75">
      <c r="A142" s="406" t="s">
        <v>165</v>
      </c>
      <c r="B142" s="407"/>
      <c r="C142" s="270"/>
      <c r="D142" s="272"/>
      <c r="E142" s="408">
        <f>SUM(F111:F141)</f>
        <v>0</v>
      </c>
      <c r="F142" s="409"/>
      <c r="G142" s="182"/>
      <c r="H142" s="182"/>
      <c r="I142" s="182"/>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7"/>
      <c r="EA142" s="267"/>
      <c r="EB142" s="267"/>
      <c r="EC142" s="267"/>
      <c r="ED142" s="267"/>
      <c r="EE142" s="267"/>
      <c r="EF142" s="267"/>
      <c r="EG142" s="267"/>
      <c r="EH142" s="267"/>
      <c r="EI142" s="267"/>
      <c r="EJ142" s="267"/>
      <c r="EK142" s="267"/>
      <c r="EL142" s="267"/>
      <c r="EM142" s="267"/>
      <c r="EN142" s="267"/>
      <c r="EO142" s="267"/>
      <c r="EP142" s="267"/>
      <c r="EQ142" s="267"/>
      <c r="ER142" s="267"/>
      <c r="ES142" s="267"/>
      <c r="ET142" s="267"/>
      <c r="EU142" s="267"/>
      <c r="EV142" s="267"/>
      <c r="EW142" s="267"/>
      <c r="EX142" s="267"/>
      <c r="EY142" s="267"/>
      <c r="EZ142" s="267"/>
      <c r="FA142" s="267"/>
      <c r="FB142" s="267"/>
      <c r="FC142" s="267"/>
      <c r="FD142" s="267"/>
      <c r="FE142" s="267"/>
      <c r="FF142" s="267"/>
      <c r="FG142" s="267"/>
      <c r="FH142" s="267"/>
      <c r="FI142" s="267"/>
      <c r="FJ142" s="267"/>
      <c r="FK142" s="267"/>
      <c r="FL142" s="267"/>
      <c r="FM142" s="267"/>
      <c r="FN142" s="267"/>
      <c r="FO142" s="267"/>
      <c r="FP142" s="267"/>
      <c r="FQ142" s="267"/>
      <c r="FR142" s="267"/>
      <c r="FS142" s="267"/>
      <c r="FT142" s="267"/>
      <c r="FU142" s="267"/>
      <c r="FV142" s="267"/>
      <c r="FW142" s="267"/>
      <c r="FX142" s="267"/>
      <c r="FY142" s="267"/>
      <c r="FZ142" s="267"/>
      <c r="GA142" s="267"/>
      <c r="GB142" s="267"/>
      <c r="GC142" s="267"/>
      <c r="GD142" s="267"/>
      <c r="GE142" s="267"/>
      <c r="GF142" s="267"/>
      <c r="GG142" s="267"/>
      <c r="GH142" s="267"/>
      <c r="GI142" s="267"/>
      <c r="GJ142" s="267"/>
      <c r="GK142" s="267"/>
      <c r="GL142" s="267"/>
      <c r="GM142" s="267"/>
      <c r="GN142" s="267"/>
      <c r="GO142" s="267"/>
      <c r="GP142" s="267"/>
      <c r="GQ142" s="267"/>
      <c r="GR142" s="267"/>
      <c r="GS142" s="267"/>
      <c r="GT142" s="267"/>
      <c r="GU142" s="267"/>
      <c r="GV142" s="267"/>
      <c r="GW142" s="267"/>
      <c r="GX142" s="267"/>
      <c r="GY142" s="267"/>
      <c r="GZ142" s="267"/>
      <c r="HA142" s="267"/>
      <c r="HB142" s="267"/>
      <c r="HC142" s="267"/>
      <c r="HD142" s="267"/>
      <c r="HE142" s="267"/>
      <c r="HF142" s="267"/>
      <c r="HG142" s="267"/>
      <c r="HH142" s="267"/>
      <c r="HI142" s="267"/>
      <c r="HJ142" s="267"/>
      <c r="HK142" s="267"/>
      <c r="HL142" s="267"/>
      <c r="HM142" s="267"/>
      <c r="HN142" s="267"/>
      <c r="HO142" s="267"/>
      <c r="HP142" s="267"/>
      <c r="HQ142" s="267"/>
      <c r="HR142" s="267"/>
      <c r="HS142" s="267"/>
      <c r="HT142" s="267"/>
      <c r="HU142" s="267"/>
      <c r="HV142" s="267"/>
      <c r="HW142" s="267"/>
      <c r="HX142" s="267"/>
      <c r="HY142" s="267"/>
      <c r="HZ142" s="267"/>
      <c r="IA142" s="267"/>
      <c r="IB142" s="267"/>
      <c r="IC142" s="267"/>
      <c r="ID142" s="267"/>
      <c r="IE142" s="267"/>
      <c r="IF142" s="267"/>
      <c r="IG142" s="267"/>
      <c r="IH142" s="267"/>
      <c r="II142" s="267"/>
      <c r="IJ142" s="267"/>
      <c r="IK142" s="267"/>
      <c r="IL142" s="267"/>
      <c r="IM142" s="267"/>
      <c r="IN142" s="267"/>
      <c r="IO142" s="267"/>
      <c r="IP142" s="267"/>
      <c r="IQ142" s="267"/>
      <c r="IR142" s="267"/>
      <c r="IS142" s="267"/>
      <c r="IT142" s="267"/>
    </row>
    <row r="143" spans="1:254" ht="12.75">
      <c r="A143" s="284"/>
      <c r="B143" s="285"/>
      <c r="C143" s="270"/>
      <c r="D143" s="286"/>
      <c r="E143" s="287"/>
      <c r="F143" s="288"/>
      <c r="G143" s="182"/>
      <c r="H143" s="182"/>
      <c r="I143" s="182"/>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7"/>
      <c r="AR143" s="267"/>
      <c r="AS143" s="267"/>
      <c r="AT143" s="267"/>
      <c r="AU143" s="267"/>
      <c r="AV143" s="267"/>
      <c r="AW143" s="267"/>
      <c r="AX143" s="267"/>
      <c r="AY143" s="267"/>
      <c r="AZ143" s="267"/>
      <c r="BA143" s="267"/>
      <c r="BB143" s="267"/>
      <c r="BC143" s="267"/>
      <c r="BD143" s="267"/>
      <c r="BE143" s="267"/>
      <c r="BF143" s="267"/>
      <c r="BG143" s="267"/>
      <c r="BH143" s="267"/>
      <c r="BI143" s="267"/>
      <c r="BJ143" s="267"/>
      <c r="BK143" s="267"/>
      <c r="BL143" s="267"/>
      <c r="BM143" s="267"/>
      <c r="BN143" s="267"/>
      <c r="BO143" s="267"/>
      <c r="BP143" s="267"/>
      <c r="BQ143" s="267"/>
      <c r="BR143" s="267"/>
      <c r="BS143" s="267"/>
      <c r="BT143" s="267"/>
      <c r="BU143" s="267"/>
      <c r="BV143" s="267"/>
      <c r="BW143" s="267"/>
      <c r="BX143" s="267"/>
      <c r="BY143" s="267"/>
      <c r="BZ143" s="267"/>
      <c r="CA143" s="267"/>
      <c r="CB143" s="267"/>
      <c r="CC143" s="267"/>
      <c r="CD143" s="267"/>
      <c r="CE143" s="267"/>
      <c r="CF143" s="267"/>
      <c r="CG143" s="267"/>
      <c r="CH143" s="267"/>
      <c r="CI143" s="267"/>
      <c r="CJ143" s="267"/>
      <c r="CK143" s="267"/>
      <c r="CL143" s="267"/>
      <c r="CM143" s="267"/>
      <c r="CN143" s="267"/>
      <c r="CO143" s="267"/>
      <c r="CP143" s="267"/>
      <c r="CQ143" s="267"/>
      <c r="CR143" s="267"/>
      <c r="CS143" s="267"/>
      <c r="CT143" s="267"/>
      <c r="CU143" s="267"/>
      <c r="CV143" s="267"/>
      <c r="CW143" s="267"/>
      <c r="CX143" s="267"/>
      <c r="CY143" s="267"/>
      <c r="CZ143" s="267"/>
      <c r="DA143" s="267"/>
      <c r="DB143" s="267"/>
      <c r="DC143" s="267"/>
      <c r="DD143" s="267"/>
      <c r="DE143" s="267"/>
      <c r="DF143" s="267"/>
      <c r="DG143" s="267"/>
      <c r="DH143" s="267"/>
      <c r="DI143" s="267"/>
      <c r="DJ143" s="267"/>
      <c r="DK143" s="267"/>
      <c r="DL143" s="267"/>
      <c r="DM143" s="267"/>
      <c r="DN143" s="267"/>
      <c r="DO143" s="267"/>
      <c r="DP143" s="267"/>
      <c r="DQ143" s="267"/>
      <c r="DR143" s="267"/>
      <c r="DS143" s="267"/>
      <c r="DT143" s="267"/>
      <c r="DU143" s="267"/>
      <c r="DV143" s="267"/>
      <c r="DW143" s="267"/>
      <c r="DX143" s="267"/>
      <c r="DY143" s="267"/>
      <c r="DZ143" s="267"/>
      <c r="EA143" s="267"/>
      <c r="EB143" s="267"/>
      <c r="EC143" s="267"/>
      <c r="ED143" s="267"/>
      <c r="EE143" s="267"/>
      <c r="EF143" s="267"/>
      <c r="EG143" s="267"/>
      <c r="EH143" s="267"/>
      <c r="EI143" s="267"/>
      <c r="EJ143" s="267"/>
      <c r="EK143" s="267"/>
      <c r="EL143" s="267"/>
      <c r="EM143" s="267"/>
      <c r="EN143" s="267"/>
      <c r="EO143" s="267"/>
      <c r="EP143" s="267"/>
      <c r="EQ143" s="267"/>
      <c r="ER143" s="267"/>
      <c r="ES143" s="267"/>
      <c r="ET143" s="267"/>
      <c r="EU143" s="267"/>
      <c r="EV143" s="267"/>
      <c r="EW143" s="267"/>
      <c r="EX143" s="267"/>
      <c r="EY143" s="267"/>
      <c r="EZ143" s="267"/>
      <c r="FA143" s="267"/>
      <c r="FB143" s="267"/>
      <c r="FC143" s="267"/>
      <c r="FD143" s="267"/>
      <c r="FE143" s="267"/>
      <c r="FF143" s="267"/>
      <c r="FG143" s="267"/>
      <c r="FH143" s="267"/>
      <c r="FI143" s="267"/>
      <c r="FJ143" s="267"/>
      <c r="FK143" s="267"/>
      <c r="FL143" s="267"/>
      <c r="FM143" s="267"/>
      <c r="FN143" s="267"/>
      <c r="FO143" s="267"/>
      <c r="FP143" s="267"/>
      <c r="FQ143" s="267"/>
      <c r="FR143" s="267"/>
      <c r="FS143" s="267"/>
      <c r="FT143" s="267"/>
      <c r="FU143" s="267"/>
      <c r="FV143" s="267"/>
      <c r="FW143" s="267"/>
      <c r="FX143" s="267"/>
      <c r="FY143" s="267"/>
      <c r="FZ143" s="267"/>
      <c r="GA143" s="267"/>
      <c r="GB143" s="267"/>
      <c r="GC143" s="267"/>
      <c r="GD143" s="267"/>
      <c r="GE143" s="267"/>
      <c r="GF143" s="267"/>
      <c r="GG143" s="267"/>
      <c r="GH143" s="267"/>
      <c r="GI143" s="267"/>
      <c r="GJ143" s="267"/>
      <c r="GK143" s="267"/>
      <c r="GL143" s="267"/>
      <c r="GM143" s="267"/>
      <c r="GN143" s="267"/>
      <c r="GO143" s="267"/>
      <c r="GP143" s="267"/>
      <c r="GQ143" s="267"/>
      <c r="GR143" s="267"/>
      <c r="GS143" s="267"/>
      <c r="GT143" s="267"/>
      <c r="GU143" s="267"/>
      <c r="GV143" s="267"/>
      <c r="GW143" s="267"/>
      <c r="GX143" s="267"/>
      <c r="GY143" s="267"/>
      <c r="GZ143" s="267"/>
      <c r="HA143" s="267"/>
      <c r="HB143" s="267"/>
      <c r="HC143" s="267"/>
      <c r="HD143" s="267"/>
      <c r="HE143" s="267"/>
      <c r="HF143" s="267"/>
      <c r="HG143" s="267"/>
      <c r="HH143" s="267"/>
      <c r="HI143" s="267"/>
      <c r="HJ143" s="267"/>
      <c r="HK143" s="267"/>
      <c r="HL143" s="267"/>
      <c r="HM143" s="267"/>
      <c r="HN143" s="267"/>
      <c r="HO143" s="267"/>
      <c r="HP143" s="267"/>
      <c r="HQ143" s="267"/>
      <c r="HR143" s="267"/>
      <c r="HS143" s="267"/>
      <c r="HT143" s="267"/>
      <c r="HU143" s="267"/>
      <c r="HV143" s="267"/>
      <c r="HW143" s="267"/>
      <c r="HX143" s="267"/>
      <c r="HY143" s="267"/>
      <c r="HZ143" s="267"/>
      <c r="IA143" s="267"/>
      <c r="IB143" s="267"/>
      <c r="IC143" s="267"/>
      <c r="ID143" s="267"/>
      <c r="IE143" s="267"/>
      <c r="IF143" s="267"/>
      <c r="IG143" s="267"/>
      <c r="IH143" s="267"/>
      <c r="II143" s="267"/>
      <c r="IJ143" s="267"/>
      <c r="IK143" s="267"/>
      <c r="IL143" s="267"/>
      <c r="IM143" s="267"/>
      <c r="IN143" s="267"/>
      <c r="IO143" s="267"/>
      <c r="IP143" s="267"/>
      <c r="IQ143" s="267"/>
      <c r="IR143" s="267"/>
      <c r="IS143" s="267"/>
      <c r="IT143" s="267"/>
    </row>
    <row r="144" spans="1:6" s="182" customFormat="1" ht="12.75">
      <c r="A144" s="256"/>
      <c r="B144" s="257" t="s">
        <v>174</v>
      </c>
      <c r="C144" s="258"/>
      <c r="D144" s="262"/>
      <c r="E144" s="263"/>
      <c r="F144" s="263"/>
    </row>
    <row r="145" spans="1:254" ht="38.25">
      <c r="A145" s="264">
        <v>1</v>
      </c>
      <c r="B145" s="265" t="s">
        <v>67</v>
      </c>
      <c r="C145" s="264" t="s">
        <v>2</v>
      </c>
      <c r="D145" s="266">
        <v>6</v>
      </c>
      <c r="E145" s="309">
        <v>0</v>
      </c>
      <c r="F145" s="36">
        <f aca="true" t="shared" si="8" ref="F145:F150">PRODUCT(D145:E145)</f>
        <v>0</v>
      </c>
      <c r="G145" s="182"/>
      <c r="H145" s="182"/>
      <c r="J145" s="267"/>
      <c r="K145" s="267"/>
      <c r="L145" s="267"/>
      <c r="M145" s="267"/>
      <c r="N145" s="267"/>
      <c r="O145" s="267"/>
      <c r="P145" s="267"/>
      <c r="Q145" s="267"/>
      <c r="R145" s="267"/>
      <c r="S145" s="267"/>
      <c r="T145" s="267"/>
      <c r="U145" s="267"/>
      <c r="V145" s="267"/>
      <c r="W145" s="267"/>
      <c r="X145" s="267"/>
      <c r="Y145" s="267"/>
      <c r="Z145" s="267"/>
      <c r="AA145" s="267"/>
      <c r="AB145" s="267"/>
      <c r="AC145" s="267"/>
      <c r="AD145" s="267"/>
      <c r="AE145" s="267"/>
      <c r="AF145" s="267"/>
      <c r="AG145" s="267"/>
      <c r="AH145" s="267"/>
      <c r="AI145" s="267"/>
      <c r="AJ145" s="267"/>
      <c r="AK145" s="267"/>
      <c r="AL145" s="267"/>
      <c r="AM145" s="267"/>
      <c r="AN145" s="267"/>
      <c r="AO145" s="267"/>
      <c r="AP145" s="267"/>
      <c r="AQ145" s="267"/>
      <c r="AR145" s="267"/>
      <c r="AS145" s="267"/>
      <c r="AT145" s="267"/>
      <c r="AU145" s="267"/>
      <c r="AV145" s="267"/>
      <c r="AW145" s="267"/>
      <c r="AX145" s="267"/>
      <c r="AY145" s="267"/>
      <c r="AZ145" s="267"/>
      <c r="BA145" s="267"/>
      <c r="BB145" s="267"/>
      <c r="BC145" s="267"/>
      <c r="BD145" s="267"/>
      <c r="BE145" s="267"/>
      <c r="BF145" s="267"/>
      <c r="BG145" s="267"/>
      <c r="BH145" s="267"/>
      <c r="BI145" s="267"/>
      <c r="BJ145" s="267"/>
      <c r="BK145" s="267"/>
      <c r="BL145" s="267"/>
      <c r="BM145" s="267"/>
      <c r="BN145" s="267"/>
      <c r="BO145" s="267"/>
      <c r="BP145" s="267"/>
      <c r="BQ145" s="267"/>
      <c r="BR145" s="267"/>
      <c r="BS145" s="267"/>
      <c r="BT145" s="267"/>
      <c r="BU145" s="267"/>
      <c r="BV145" s="267"/>
      <c r="BW145" s="267"/>
      <c r="BX145" s="267"/>
      <c r="BY145" s="267"/>
      <c r="BZ145" s="267"/>
      <c r="CA145" s="267"/>
      <c r="CB145" s="267"/>
      <c r="CC145" s="267"/>
      <c r="CD145" s="267"/>
      <c r="CE145" s="267"/>
      <c r="CF145" s="267"/>
      <c r="CG145" s="267"/>
      <c r="CH145" s="267"/>
      <c r="CI145" s="267"/>
      <c r="CJ145" s="267"/>
      <c r="CK145" s="267"/>
      <c r="CL145" s="267"/>
      <c r="CM145" s="267"/>
      <c r="CN145" s="267"/>
      <c r="CO145" s="267"/>
      <c r="CP145" s="267"/>
      <c r="CQ145" s="267"/>
      <c r="CR145" s="267"/>
      <c r="CS145" s="267"/>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c r="DP145" s="267"/>
      <c r="DQ145" s="267"/>
      <c r="DR145" s="267"/>
      <c r="DS145" s="267"/>
      <c r="DT145" s="267"/>
      <c r="DU145" s="267"/>
      <c r="DV145" s="267"/>
      <c r="DW145" s="267"/>
      <c r="DX145" s="267"/>
      <c r="DY145" s="267"/>
      <c r="DZ145" s="267"/>
      <c r="EA145" s="267"/>
      <c r="EB145" s="267"/>
      <c r="EC145" s="267"/>
      <c r="ED145" s="267"/>
      <c r="EE145" s="267"/>
      <c r="EF145" s="267"/>
      <c r="EG145" s="267"/>
      <c r="EH145" s="267"/>
      <c r="EI145" s="267"/>
      <c r="EJ145" s="267"/>
      <c r="EK145" s="267"/>
      <c r="EL145" s="267"/>
      <c r="EM145" s="267"/>
      <c r="EN145" s="267"/>
      <c r="EO145" s="267"/>
      <c r="EP145" s="267"/>
      <c r="EQ145" s="267"/>
      <c r="ER145" s="267"/>
      <c r="ES145" s="267"/>
      <c r="ET145" s="267"/>
      <c r="EU145" s="267"/>
      <c r="EV145" s="267"/>
      <c r="EW145" s="267"/>
      <c r="EX145" s="267"/>
      <c r="EY145" s="267"/>
      <c r="EZ145" s="267"/>
      <c r="FA145" s="267"/>
      <c r="FB145" s="267"/>
      <c r="FC145" s="267"/>
      <c r="FD145" s="267"/>
      <c r="FE145" s="267"/>
      <c r="FF145" s="267"/>
      <c r="FG145" s="267"/>
      <c r="FH145" s="267"/>
      <c r="FI145" s="267"/>
      <c r="FJ145" s="267"/>
      <c r="FK145" s="267"/>
      <c r="FL145" s="267"/>
      <c r="FM145" s="267"/>
      <c r="FN145" s="267"/>
      <c r="FO145" s="267"/>
      <c r="FP145" s="267"/>
      <c r="FQ145" s="267"/>
      <c r="FR145" s="267"/>
      <c r="FS145" s="267"/>
      <c r="FT145" s="267"/>
      <c r="FU145" s="267"/>
      <c r="FV145" s="267"/>
      <c r="FW145" s="267"/>
      <c r="FX145" s="267"/>
      <c r="FY145" s="267"/>
      <c r="FZ145" s="267"/>
      <c r="GA145" s="267"/>
      <c r="GB145" s="267"/>
      <c r="GC145" s="267"/>
      <c r="GD145" s="267"/>
      <c r="GE145" s="267"/>
      <c r="GF145" s="267"/>
      <c r="GG145" s="267"/>
      <c r="GH145" s="267"/>
      <c r="GI145" s="267"/>
      <c r="GJ145" s="267"/>
      <c r="GK145" s="267"/>
      <c r="GL145" s="267"/>
      <c r="GM145" s="267"/>
      <c r="GN145" s="267"/>
      <c r="GO145" s="267"/>
      <c r="GP145" s="267"/>
      <c r="GQ145" s="267"/>
      <c r="GR145" s="267"/>
      <c r="GS145" s="267"/>
      <c r="GT145" s="267"/>
      <c r="GU145" s="267"/>
      <c r="GV145" s="267"/>
      <c r="GW145" s="267"/>
      <c r="GX145" s="267"/>
      <c r="GY145" s="267"/>
      <c r="GZ145" s="267"/>
      <c r="HA145" s="267"/>
      <c r="HB145" s="267"/>
      <c r="HC145" s="267"/>
      <c r="HD145" s="267"/>
      <c r="HE145" s="267"/>
      <c r="HF145" s="267"/>
      <c r="HG145" s="267"/>
      <c r="HH145" s="267"/>
      <c r="HI145" s="267"/>
      <c r="HJ145" s="267"/>
      <c r="HK145" s="267"/>
      <c r="HL145" s="267"/>
      <c r="HM145" s="267"/>
      <c r="HN145" s="267"/>
      <c r="HO145" s="267"/>
      <c r="HP145" s="267"/>
      <c r="HQ145" s="267"/>
      <c r="HR145" s="267"/>
      <c r="HS145" s="267"/>
      <c r="HT145" s="267"/>
      <c r="HU145" s="267"/>
      <c r="HV145" s="267"/>
      <c r="HW145" s="267"/>
      <c r="HX145" s="267"/>
      <c r="HY145" s="267"/>
      <c r="HZ145" s="267"/>
      <c r="IA145" s="267"/>
      <c r="IB145" s="267"/>
      <c r="IC145" s="267"/>
      <c r="ID145" s="267"/>
      <c r="IE145" s="267"/>
      <c r="IF145" s="267"/>
      <c r="IG145" s="267"/>
      <c r="IH145" s="267"/>
      <c r="II145" s="267"/>
      <c r="IJ145" s="267"/>
      <c r="IK145" s="267"/>
      <c r="IL145" s="267"/>
      <c r="IM145" s="267"/>
      <c r="IN145" s="267"/>
      <c r="IO145" s="267"/>
      <c r="IP145" s="267"/>
      <c r="IQ145" s="267"/>
      <c r="IR145" s="267"/>
      <c r="IS145" s="267"/>
      <c r="IT145" s="267"/>
    </row>
    <row r="146" spans="1:6" s="182" customFormat="1" ht="12.75">
      <c r="A146" s="258">
        <v>2</v>
      </c>
      <c r="B146" s="268" t="s">
        <v>160</v>
      </c>
      <c r="C146" s="258" t="s">
        <v>1</v>
      </c>
      <c r="D146" s="262">
        <v>6</v>
      </c>
      <c r="E146" s="310">
        <v>0</v>
      </c>
      <c r="F146" s="263">
        <f t="shared" si="8"/>
        <v>0</v>
      </c>
    </row>
    <row r="147" spans="1:6" s="182" customFormat="1" ht="27.75" customHeight="1">
      <c r="A147" s="264">
        <v>3</v>
      </c>
      <c r="B147" s="268" t="s">
        <v>172</v>
      </c>
      <c r="C147" s="258" t="s">
        <v>1</v>
      </c>
      <c r="D147" s="262">
        <v>6</v>
      </c>
      <c r="E147" s="310">
        <v>0</v>
      </c>
      <c r="F147" s="263">
        <f t="shared" si="8"/>
        <v>0</v>
      </c>
    </row>
    <row r="148" spans="1:6" s="182" customFormat="1" ht="25.5">
      <c r="A148" s="264">
        <v>4</v>
      </c>
      <c r="B148" s="268" t="s">
        <v>355</v>
      </c>
      <c r="C148" s="258" t="s">
        <v>1</v>
      </c>
      <c r="D148" s="262">
        <v>6</v>
      </c>
      <c r="E148" s="310">
        <v>0</v>
      </c>
      <c r="F148" s="263">
        <f t="shared" si="8"/>
        <v>0</v>
      </c>
    </row>
    <row r="149" spans="1:6" s="182" customFormat="1" ht="12.75">
      <c r="A149" s="258">
        <v>5</v>
      </c>
      <c r="B149" s="268" t="s">
        <v>162</v>
      </c>
      <c r="C149" s="258" t="s">
        <v>9</v>
      </c>
      <c r="D149" s="262">
        <v>1</v>
      </c>
      <c r="E149" s="310">
        <v>0</v>
      </c>
      <c r="F149" s="263">
        <f t="shared" si="8"/>
        <v>0</v>
      </c>
    </row>
    <row r="150" spans="1:6" s="182" customFormat="1" ht="12.75">
      <c r="A150" s="264">
        <v>6</v>
      </c>
      <c r="B150" s="268" t="s">
        <v>83</v>
      </c>
      <c r="C150" s="258" t="s">
        <v>1</v>
      </c>
      <c r="D150" s="262">
        <v>6</v>
      </c>
      <c r="E150" s="310">
        <v>0</v>
      </c>
      <c r="F150" s="263">
        <f t="shared" si="8"/>
        <v>0</v>
      </c>
    </row>
    <row r="151" spans="1:254" ht="12.75">
      <c r="A151" s="264">
        <v>7</v>
      </c>
      <c r="B151" s="269" t="s">
        <v>170</v>
      </c>
      <c r="C151" s="270" t="s">
        <v>1</v>
      </c>
      <c r="D151" s="271">
        <v>6</v>
      </c>
      <c r="E151" s="311">
        <v>0</v>
      </c>
      <c r="F151" s="36">
        <f>PRODUCT(D151:E151)</f>
        <v>0</v>
      </c>
      <c r="G151" s="267"/>
      <c r="H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c r="BB151" s="267"/>
      <c r="BC151" s="267"/>
      <c r="BD151" s="267"/>
      <c r="BE151" s="267"/>
      <c r="BF151" s="267"/>
      <c r="BG151" s="267"/>
      <c r="BH151" s="267"/>
      <c r="BI151" s="267"/>
      <c r="BJ151" s="267"/>
      <c r="BK151" s="267"/>
      <c r="BL151" s="267"/>
      <c r="BM151" s="267"/>
      <c r="BN151" s="267"/>
      <c r="BO151" s="267"/>
      <c r="BP151" s="267"/>
      <c r="BQ151" s="267"/>
      <c r="BR151" s="267"/>
      <c r="BS151" s="267"/>
      <c r="BT151" s="267"/>
      <c r="BU151" s="267"/>
      <c r="BV151" s="267"/>
      <c r="BW151" s="267"/>
      <c r="BX151" s="267"/>
      <c r="BY151" s="267"/>
      <c r="BZ151" s="267"/>
      <c r="CA151" s="267"/>
      <c r="CB151" s="267"/>
      <c r="CC151" s="267"/>
      <c r="CD151" s="267"/>
      <c r="CE151" s="267"/>
      <c r="CF151" s="267"/>
      <c r="CG151" s="267"/>
      <c r="CH151" s="267"/>
      <c r="CI151" s="267"/>
      <c r="CJ151" s="267"/>
      <c r="CK151" s="267"/>
      <c r="CL151" s="267"/>
      <c r="CM151" s="267"/>
      <c r="CN151" s="267"/>
      <c r="CO151" s="267"/>
      <c r="CP151" s="267"/>
      <c r="CQ151" s="267"/>
      <c r="CR151" s="267"/>
      <c r="CS151" s="267"/>
      <c r="CT151" s="267"/>
      <c r="CU151" s="267"/>
      <c r="CV151" s="267"/>
      <c r="CW151" s="267"/>
      <c r="CX151" s="267"/>
      <c r="CY151" s="267"/>
      <c r="CZ151" s="267"/>
      <c r="DA151" s="267"/>
      <c r="DB151" s="267"/>
      <c r="DC151" s="267"/>
      <c r="DD151" s="267"/>
      <c r="DE151" s="267"/>
      <c r="DF151" s="267"/>
      <c r="DG151" s="267"/>
      <c r="DH151" s="267"/>
      <c r="DI151" s="267"/>
      <c r="DJ151" s="267"/>
      <c r="DK151" s="267"/>
      <c r="DL151" s="267"/>
      <c r="DM151" s="267"/>
      <c r="DN151" s="267"/>
      <c r="DO151" s="267"/>
      <c r="DP151" s="267"/>
      <c r="DQ151" s="267"/>
      <c r="DR151" s="267"/>
      <c r="DS151" s="267"/>
      <c r="DT151" s="267"/>
      <c r="DU151" s="267"/>
      <c r="DV151" s="267"/>
      <c r="DW151" s="267"/>
      <c r="DX151" s="267"/>
      <c r="DY151" s="267"/>
      <c r="DZ151" s="267"/>
      <c r="EA151" s="267"/>
      <c r="EB151" s="267"/>
      <c r="EC151" s="267"/>
      <c r="ED151" s="267"/>
      <c r="EE151" s="267"/>
      <c r="EF151" s="267"/>
      <c r="EG151" s="267"/>
      <c r="EH151" s="267"/>
      <c r="EI151" s="267"/>
      <c r="EJ151" s="267"/>
      <c r="EK151" s="267"/>
      <c r="EL151" s="267"/>
      <c r="EM151" s="267"/>
      <c r="EN151" s="267"/>
      <c r="EO151" s="267"/>
      <c r="EP151" s="267"/>
      <c r="EQ151" s="267"/>
      <c r="ER151" s="267"/>
      <c r="ES151" s="267"/>
      <c r="ET151" s="267"/>
      <c r="EU151" s="267"/>
      <c r="EV151" s="267"/>
      <c r="EW151" s="267"/>
      <c r="EX151" s="267"/>
      <c r="EY151" s="267"/>
      <c r="EZ151" s="267"/>
      <c r="FA151" s="267"/>
      <c r="FB151" s="267"/>
      <c r="FC151" s="267"/>
      <c r="FD151" s="267"/>
      <c r="FE151" s="267"/>
      <c r="FF151" s="267"/>
      <c r="FG151" s="267"/>
      <c r="FH151" s="267"/>
      <c r="FI151" s="267"/>
      <c r="FJ151" s="267"/>
      <c r="FK151" s="267"/>
      <c r="FL151" s="267"/>
      <c r="FM151" s="267"/>
      <c r="FN151" s="267"/>
      <c r="FO151" s="267"/>
      <c r="FP151" s="267"/>
      <c r="FQ151" s="267"/>
      <c r="FR151" s="267"/>
      <c r="FS151" s="267"/>
      <c r="FT151" s="267"/>
      <c r="FU151" s="267"/>
      <c r="FV151" s="267"/>
      <c r="FW151" s="267"/>
      <c r="FX151" s="267"/>
      <c r="FY151" s="267"/>
      <c r="FZ151" s="267"/>
      <c r="GA151" s="267"/>
      <c r="GB151" s="267"/>
      <c r="GC151" s="267"/>
      <c r="GD151" s="267"/>
      <c r="GE151" s="267"/>
      <c r="GF151" s="267"/>
      <c r="GG151" s="267"/>
      <c r="GH151" s="267"/>
      <c r="GI151" s="267"/>
      <c r="GJ151" s="267"/>
      <c r="GK151" s="267"/>
      <c r="GL151" s="267"/>
      <c r="GM151" s="267"/>
      <c r="GN151" s="267"/>
      <c r="GO151" s="267"/>
      <c r="GP151" s="267"/>
      <c r="GQ151" s="267"/>
      <c r="GR151" s="267"/>
      <c r="GS151" s="267"/>
      <c r="GT151" s="267"/>
      <c r="GU151" s="267"/>
      <c r="GV151" s="267"/>
      <c r="GW151" s="267"/>
      <c r="GX151" s="267"/>
      <c r="GY151" s="267"/>
      <c r="GZ151" s="267"/>
      <c r="HA151" s="267"/>
      <c r="HB151" s="267"/>
      <c r="HC151" s="267"/>
      <c r="HD151" s="267"/>
      <c r="HE151" s="267"/>
      <c r="HF151" s="267"/>
      <c r="HG151" s="267"/>
      <c r="HH151" s="267"/>
      <c r="HI151" s="267"/>
      <c r="HJ151" s="267"/>
      <c r="HK151" s="267"/>
      <c r="HL151" s="267"/>
      <c r="HM151" s="267"/>
      <c r="HN151" s="267"/>
      <c r="HO151" s="267"/>
      <c r="HP151" s="267"/>
      <c r="HQ151" s="267"/>
      <c r="HR151" s="267"/>
      <c r="HS151" s="267"/>
      <c r="HT151" s="267"/>
      <c r="HU151" s="267"/>
      <c r="HV151" s="267"/>
      <c r="HW151" s="267"/>
      <c r="HX151" s="267"/>
      <c r="HY151" s="267"/>
      <c r="HZ151" s="267"/>
      <c r="IA151" s="267"/>
      <c r="IB151" s="267"/>
      <c r="IC151" s="267"/>
      <c r="ID151" s="267"/>
      <c r="IE151" s="267"/>
      <c r="IF151" s="267"/>
      <c r="IG151" s="267"/>
      <c r="IH151" s="267"/>
      <c r="II151" s="267"/>
      <c r="IJ151" s="267"/>
      <c r="IK151" s="267"/>
      <c r="IL151" s="267"/>
      <c r="IM151" s="267"/>
      <c r="IN151" s="267"/>
      <c r="IO151" s="267"/>
      <c r="IP151" s="267"/>
      <c r="IQ151" s="267"/>
      <c r="IR151" s="267"/>
      <c r="IS151" s="267"/>
      <c r="IT151" s="267"/>
    </row>
    <row r="152" spans="1:254" ht="26.25" customHeight="1">
      <c r="A152" s="258">
        <v>8</v>
      </c>
      <c r="B152" s="273" t="s">
        <v>68</v>
      </c>
      <c r="C152" s="274" t="s">
        <v>2</v>
      </c>
      <c r="D152" s="275">
        <v>6</v>
      </c>
      <c r="E152" s="312">
        <v>0</v>
      </c>
      <c r="F152" s="36">
        <f>PRODUCT(D152:E152)</f>
        <v>0</v>
      </c>
      <c r="G152" s="267"/>
      <c r="H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267"/>
      <c r="AN152" s="267"/>
      <c r="AO152" s="267"/>
      <c r="AP152" s="267"/>
      <c r="AQ152" s="267"/>
      <c r="AR152" s="267"/>
      <c r="AS152" s="267"/>
      <c r="AT152" s="267"/>
      <c r="AU152" s="267"/>
      <c r="AV152" s="267"/>
      <c r="AW152" s="267"/>
      <c r="AX152" s="267"/>
      <c r="AY152" s="267"/>
      <c r="AZ152" s="267"/>
      <c r="BA152" s="267"/>
      <c r="BB152" s="267"/>
      <c r="BC152" s="267"/>
      <c r="BD152" s="267"/>
      <c r="BE152" s="267"/>
      <c r="BF152" s="267"/>
      <c r="BG152" s="267"/>
      <c r="BH152" s="267"/>
      <c r="BI152" s="267"/>
      <c r="BJ152" s="267"/>
      <c r="BK152" s="267"/>
      <c r="BL152" s="267"/>
      <c r="BM152" s="267"/>
      <c r="BN152" s="267"/>
      <c r="BO152" s="267"/>
      <c r="BP152" s="267"/>
      <c r="BQ152" s="267"/>
      <c r="BR152" s="267"/>
      <c r="BS152" s="267"/>
      <c r="BT152" s="267"/>
      <c r="BU152" s="267"/>
      <c r="BV152" s="267"/>
      <c r="BW152" s="267"/>
      <c r="BX152" s="267"/>
      <c r="BY152" s="267"/>
      <c r="BZ152" s="267"/>
      <c r="CA152" s="267"/>
      <c r="CB152" s="267"/>
      <c r="CC152" s="267"/>
      <c r="CD152" s="267"/>
      <c r="CE152" s="267"/>
      <c r="CF152" s="267"/>
      <c r="CG152" s="267"/>
      <c r="CH152" s="267"/>
      <c r="CI152" s="267"/>
      <c r="CJ152" s="267"/>
      <c r="CK152" s="267"/>
      <c r="CL152" s="267"/>
      <c r="CM152" s="267"/>
      <c r="CN152" s="267"/>
      <c r="CO152" s="267"/>
      <c r="CP152" s="267"/>
      <c r="CQ152" s="267"/>
      <c r="CR152" s="267"/>
      <c r="CS152" s="267"/>
      <c r="CT152" s="267"/>
      <c r="CU152" s="267"/>
      <c r="CV152" s="267"/>
      <c r="CW152" s="267"/>
      <c r="CX152" s="267"/>
      <c r="CY152" s="267"/>
      <c r="CZ152" s="267"/>
      <c r="DA152" s="267"/>
      <c r="DB152" s="267"/>
      <c r="DC152" s="267"/>
      <c r="DD152" s="267"/>
      <c r="DE152" s="267"/>
      <c r="DF152" s="267"/>
      <c r="DG152" s="267"/>
      <c r="DH152" s="267"/>
      <c r="DI152" s="267"/>
      <c r="DJ152" s="267"/>
      <c r="DK152" s="267"/>
      <c r="DL152" s="267"/>
      <c r="DM152" s="267"/>
      <c r="DN152" s="267"/>
      <c r="DO152" s="267"/>
      <c r="DP152" s="267"/>
      <c r="DQ152" s="267"/>
      <c r="DR152" s="267"/>
      <c r="DS152" s="267"/>
      <c r="DT152" s="267"/>
      <c r="DU152" s="267"/>
      <c r="DV152" s="267"/>
      <c r="DW152" s="267"/>
      <c r="DX152" s="267"/>
      <c r="DY152" s="267"/>
      <c r="DZ152" s="267"/>
      <c r="EA152" s="267"/>
      <c r="EB152" s="267"/>
      <c r="EC152" s="267"/>
      <c r="ED152" s="267"/>
      <c r="EE152" s="267"/>
      <c r="EF152" s="267"/>
      <c r="EG152" s="267"/>
      <c r="EH152" s="267"/>
      <c r="EI152" s="267"/>
      <c r="EJ152" s="267"/>
      <c r="EK152" s="267"/>
      <c r="EL152" s="267"/>
      <c r="EM152" s="267"/>
      <c r="EN152" s="267"/>
      <c r="EO152" s="267"/>
      <c r="EP152" s="267"/>
      <c r="EQ152" s="267"/>
      <c r="ER152" s="267"/>
      <c r="ES152" s="267"/>
      <c r="ET152" s="267"/>
      <c r="EU152" s="267"/>
      <c r="EV152" s="267"/>
      <c r="EW152" s="267"/>
      <c r="EX152" s="267"/>
      <c r="EY152" s="267"/>
      <c r="EZ152" s="267"/>
      <c r="FA152" s="267"/>
      <c r="FB152" s="267"/>
      <c r="FC152" s="267"/>
      <c r="FD152" s="267"/>
      <c r="FE152" s="267"/>
      <c r="FF152" s="267"/>
      <c r="FG152" s="267"/>
      <c r="FH152" s="267"/>
      <c r="FI152" s="267"/>
      <c r="FJ152" s="267"/>
      <c r="FK152" s="267"/>
      <c r="FL152" s="267"/>
      <c r="FM152" s="267"/>
      <c r="FN152" s="267"/>
      <c r="FO152" s="267"/>
      <c r="FP152" s="267"/>
      <c r="FQ152" s="267"/>
      <c r="FR152" s="267"/>
      <c r="FS152" s="267"/>
      <c r="FT152" s="267"/>
      <c r="FU152" s="267"/>
      <c r="FV152" s="267"/>
      <c r="FW152" s="267"/>
      <c r="FX152" s="267"/>
      <c r="FY152" s="267"/>
      <c r="FZ152" s="267"/>
      <c r="GA152" s="267"/>
      <c r="GB152" s="267"/>
      <c r="GC152" s="267"/>
      <c r="GD152" s="267"/>
      <c r="GE152" s="267"/>
      <c r="GF152" s="267"/>
      <c r="GG152" s="267"/>
      <c r="GH152" s="267"/>
      <c r="GI152" s="267"/>
      <c r="GJ152" s="267"/>
      <c r="GK152" s="267"/>
      <c r="GL152" s="267"/>
      <c r="GM152" s="267"/>
      <c r="GN152" s="267"/>
      <c r="GO152" s="267"/>
      <c r="GP152" s="267"/>
      <c r="GQ152" s="267"/>
      <c r="GR152" s="267"/>
      <c r="GS152" s="267"/>
      <c r="GT152" s="267"/>
      <c r="GU152" s="267"/>
      <c r="GV152" s="267"/>
      <c r="GW152" s="267"/>
      <c r="GX152" s="267"/>
      <c r="GY152" s="267"/>
      <c r="GZ152" s="267"/>
      <c r="HA152" s="267"/>
      <c r="HB152" s="267"/>
      <c r="HC152" s="267"/>
      <c r="HD152" s="267"/>
      <c r="HE152" s="267"/>
      <c r="HF152" s="267"/>
      <c r="HG152" s="267"/>
      <c r="HH152" s="267"/>
      <c r="HI152" s="267"/>
      <c r="HJ152" s="267"/>
      <c r="HK152" s="267"/>
      <c r="HL152" s="267"/>
      <c r="HM152" s="267"/>
      <c r="HN152" s="267"/>
      <c r="HO152" s="267"/>
      <c r="HP152" s="267"/>
      <c r="HQ152" s="267"/>
      <c r="HR152" s="267"/>
      <c r="HS152" s="267"/>
      <c r="HT152" s="267"/>
      <c r="HU152" s="267"/>
      <c r="HV152" s="267"/>
      <c r="HW152" s="267"/>
      <c r="HX152" s="267"/>
      <c r="HY152" s="267"/>
      <c r="HZ152" s="267"/>
      <c r="IA152" s="267"/>
      <c r="IB152" s="267"/>
      <c r="IC152" s="267"/>
      <c r="ID152" s="267"/>
      <c r="IE152" s="267"/>
      <c r="IF152" s="267"/>
      <c r="IG152" s="267"/>
      <c r="IH152" s="267"/>
      <c r="II152" s="267"/>
      <c r="IJ152" s="267"/>
      <c r="IK152" s="267"/>
      <c r="IL152" s="267"/>
      <c r="IM152" s="267"/>
      <c r="IN152" s="267"/>
      <c r="IO152" s="267"/>
      <c r="IP152" s="267"/>
      <c r="IQ152" s="267"/>
      <c r="IR152" s="267"/>
      <c r="IS152" s="267"/>
      <c r="IT152" s="267"/>
    </row>
    <row r="153" spans="1:6" s="182" customFormat="1" ht="12.75">
      <c r="A153" s="262"/>
      <c r="B153" s="257" t="s">
        <v>15</v>
      </c>
      <c r="C153" s="258"/>
      <c r="D153" s="262"/>
      <c r="E153" s="263"/>
      <c r="F153" s="263"/>
    </row>
    <row r="154" spans="1:6" s="182" customFormat="1" ht="12.75">
      <c r="A154" s="258">
        <v>1</v>
      </c>
      <c r="B154" s="268" t="s">
        <v>169</v>
      </c>
      <c r="C154" s="258" t="s">
        <v>1</v>
      </c>
      <c r="D154" s="262">
        <v>6</v>
      </c>
      <c r="E154" s="310">
        <v>0</v>
      </c>
      <c r="F154" s="263">
        <f>PRODUCT(D154:E154)</f>
        <v>0</v>
      </c>
    </row>
    <row r="155" spans="1:6" s="182" customFormat="1" ht="12.75">
      <c r="A155" s="258">
        <v>2</v>
      </c>
      <c r="B155" s="268" t="s">
        <v>88</v>
      </c>
      <c r="C155" s="258" t="s">
        <v>2</v>
      </c>
      <c r="D155" s="262">
        <v>6</v>
      </c>
      <c r="E155" s="310">
        <v>0</v>
      </c>
      <c r="F155" s="263">
        <f>PRODUCT(D155:E155)</f>
        <v>0</v>
      </c>
    </row>
    <row r="156" spans="1:6" s="182" customFormat="1" ht="12.75">
      <c r="A156" s="258">
        <v>3</v>
      </c>
      <c r="B156" s="268" t="s">
        <v>12</v>
      </c>
      <c r="C156" s="258" t="s">
        <v>10</v>
      </c>
      <c r="D156" s="262">
        <v>4</v>
      </c>
      <c r="E156" s="310">
        <v>0</v>
      </c>
      <c r="F156" s="263">
        <f>PRODUCT(D156:E156)</f>
        <v>0</v>
      </c>
    </row>
    <row r="157" spans="1:6" s="182" customFormat="1" ht="12.75">
      <c r="A157" s="256"/>
      <c r="B157" s="257" t="s">
        <v>131</v>
      </c>
      <c r="C157" s="258"/>
      <c r="D157" s="262"/>
      <c r="E157" s="263"/>
      <c r="F157" s="263"/>
    </row>
    <row r="158" spans="1:6" s="182" customFormat="1" ht="12.75">
      <c r="A158" s="258" t="s">
        <v>57</v>
      </c>
      <c r="B158" s="268" t="s">
        <v>58</v>
      </c>
      <c r="C158" s="258" t="s">
        <v>132</v>
      </c>
      <c r="D158" s="262">
        <v>6</v>
      </c>
      <c r="E158" s="310">
        <v>0</v>
      </c>
      <c r="F158" s="263">
        <f>PRODUCT(D158:E158)</f>
        <v>0</v>
      </c>
    </row>
    <row r="159" spans="1:254" ht="12.75">
      <c r="A159" s="270"/>
      <c r="B159" s="276" t="s">
        <v>69</v>
      </c>
      <c r="C159" s="270"/>
      <c r="D159" s="272"/>
      <c r="E159" s="277"/>
      <c r="F159" s="36"/>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K159" s="267"/>
      <c r="AL159" s="267"/>
      <c r="AM159" s="267"/>
      <c r="AN159" s="267"/>
      <c r="AO159" s="267"/>
      <c r="AP159" s="267"/>
      <c r="AQ159" s="267"/>
      <c r="AR159" s="267"/>
      <c r="AS159" s="267"/>
      <c r="AT159" s="267"/>
      <c r="AU159" s="267"/>
      <c r="AV159" s="267"/>
      <c r="AW159" s="267"/>
      <c r="AX159" s="267"/>
      <c r="AY159" s="267"/>
      <c r="AZ159" s="267"/>
      <c r="BA159" s="267"/>
      <c r="BB159" s="267"/>
      <c r="BC159" s="267"/>
      <c r="BD159" s="267"/>
      <c r="BE159" s="267"/>
      <c r="BF159" s="267"/>
      <c r="BG159" s="267"/>
      <c r="BH159" s="267"/>
      <c r="BI159" s="267"/>
      <c r="BJ159" s="267"/>
      <c r="BK159" s="267"/>
      <c r="BL159" s="267"/>
      <c r="BM159" s="267"/>
      <c r="BN159" s="267"/>
      <c r="BO159" s="267"/>
      <c r="BP159" s="267"/>
      <c r="BQ159" s="267"/>
      <c r="BR159" s="267"/>
      <c r="BS159" s="267"/>
      <c r="BT159" s="267"/>
      <c r="BU159" s="267"/>
      <c r="BV159" s="267"/>
      <c r="BW159" s="267"/>
      <c r="BX159" s="267"/>
      <c r="BY159" s="267"/>
      <c r="BZ159" s="267"/>
      <c r="CA159" s="267"/>
      <c r="CB159" s="267"/>
      <c r="CC159" s="267"/>
      <c r="CD159" s="267"/>
      <c r="CE159" s="267"/>
      <c r="CF159" s="267"/>
      <c r="CG159" s="267"/>
      <c r="CH159" s="267"/>
      <c r="CI159" s="267"/>
      <c r="CJ159" s="267"/>
      <c r="CK159" s="267"/>
      <c r="CL159" s="267"/>
      <c r="CM159" s="267"/>
      <c r="CN159" s="267"/>
      <c r="CO159" s="267"/>
      <c r="CP159" s="267"/>
      <c r="CQ159" s="267"/>
      <c r="CR159" s="267"/>
      <c r="CS159" s="267"/>
      <c r="CT159" s="267"/>
      <c r="CU159" s="267"/>
      <c r="CV159" s="267"/>
      <c r="CW159" s="267"/>
      <c r="CX159" s="267"/>
      <c r="CY159" s="267"/>
      <c r="CZ159" s="267"/>
      <c r="DA159" s="267"/>
      <c r="DB159" s="267"/>
      <c r="DC159" s="267"/>
      <c r="DD159" s="267"/>
      <c r="DE159" s="267"/>
      <c r="DF159" s="267"/>
      <c r="DG159" s="267"/>
      <c r="DH159" s="267"/>
      <c r="DI159" s="267"/>
      <c r="DJ159" s="267"/>
      <c r="DK159" s="267"/>
      <c r="DL159" s="267"/>
      <c r="DM159" s="267"/>
      <c r="DN159" s="267"/>
      <c r="DO159" s="267"/>
      <c r="DP159" s="267"/>
      <c r="DQ159" s="267"/>
      <c r="DR159" s="267"/>
      <c r="DS159" s="267"/>
      <c r="DT159" s="267"/>
      <c r="DU159" s="267"/>
      <c r="DV159" s="267"/>
      <c r="DW159" s="267"/>
      <c r="DX159" s="267"/>
      <c r="DY159" s="267"/>
      <c r="DZ159" s="267"/>
      <c r="EA159" s="267"/>
      <c r="EB159" s="267"/>
      <c r="EC159" s="267"/>
      <c r="ED159" s="267"/>
      <c r="EE159" s="267"/>
      <c r="EF159" s="267"/>
      <c r="EG159" s="267"/>
      <c r="EH159" s="267"/>
      <c r="EI159" s="267"/>
      <c r="EJ159" s="267"/>
      <c r="EK159" s="267"/>
      <c r="EL159" s="267"/>
      <c r="EM159" s="267"/>
      <c r="EN159" s="267"/>
      <c r="EO159" s="267"/>
      <c r="EP159" s="267"/>
      <c r="EQ159" s="267"/>
      <c r="ER159" s="267"/>
      <c r="ES159" s="267"/>
      <c r="ET159" s="267"/>
      <c r="EU159" s="267"/>
      <c r="EV159" s="267"/>
      <c r="EW159" s="267"/>
      <c r="EX159" s="267"/>
      <c r="EY159" s="267"/>
      <c r="EZ159" s="267"/>
      <c r="FA159" s="267"/>
      <c r="FB159" s="267"/>
      <c r="FC159" s="267"/>
      <c r="FD159" s="267"/>
      <c r="FE159" s="267"/>
      <c r="FF159" s="267"/>
      <c r="FG159" s="267"/>
      <c r="FH159" s="267"/>
      <c r="FI159" s="267"/>
      <c r="FJ159" s="267"/>
      <c r="FK159" s="267"/>
      <c r="FL159" s="267"/>
      <c r="FM159" s="267"/>
      <c r="FN159" s="267"/>
      <c r="FO159" s="267"/>
      <c r="FP159" s="267"/>
      <c r="FQ159" s="267"/>
      <c r="FR159" s="267"/>
      <c r="FS159" s="267"/>
      <c r="FT159" s="267"/>
      <c r="FU159" s="267"/>
      <c r="FV159" s="267"/>
      <c r="FW159" s="267"/>
      <c r="FX159" s="267"/>
      <c r="FY159" s="267"/>
      <c r="FZ159" s="267"/>
      <c r="GA159" s="267"/>
      <c r="GB159" s="267"/>
      <c r="GC159" s="267"/>
      <c r="GD159" s="267"/>
      <c r="GE159" s="267"/>
      <c r="GF159" s="267"/>
      <c r="GG159" s="267"/>
      <c r="GH159" s="267"/>
      <c r="GI159" s="267"/>
      <c r="GJ159" s="267"/>
      <c r="GK159" s="267"/>
      <c r="GL159" s="267"/>
      <c r="GM159" s="267"/>
      <c r="GN159" s="267"/>
      <c r="GO159" s="267"/>
      <c r="GP159" s="267"/>
      <c r="GQ159" s="267"/>
      <c r="GR159" s="267"/>
      <c r="GS159" s="267"/>
      <c r="GT159" s="267"/>
      <c r="GU159" s="267"/>
      <c r="GV159" s="267"/>
      <c r="GW159" s="267"/>
      <c r="GX159" s="267"/>
      <c r="GY159" s="267"/>
      <c r="GZ159" s="267"/>
      <c r="HA159" s="267"/>
      <c r="HB159" s="267"/>
      <c r="HC159" s="267"/>
      <c r="HD159" s="267"/>
      <c r="HE159" s="267"/>
      <c r="HF159" s="267"/>
      <c r="HG159" s="267"/>
      <c r="HH159" s="267"/>
      <c r="HI159" s="267"/>
      <c r="HJ159" s="267"/>
      <c r="HK159" s="267"/>
      <c r="HL159" s="267"/>
      <c r="HM159" s="267"/>
      <c r="HN159" s="267"/>
      <c r="HO159" s="267"/>
      <c r="HP159" s="267"/>
      <c r="HQ159" s="267"/>
      <c r="HR159" s="267"/>
      <c r="HS159" s="267"/>
      <c r="HT159" s="267"/>
      <c r="HU159" s="267"/>
      <c r="HV159" s="267"/>
      <c r="HW159" s="267"/>
      <c r="HX159" s="267"/>
      <c r="HY159" s="267"/>
      <c r="HZ159" s="267"/>
      <c r="IA159" s="267"/>
      <c r="IB159" s="267"/>
      <c r="IC159" s="267"/>
      <c r="ID159" s="267"/>
      <c r="IE159" s="267"/>
      <c r="IF159" s="267"/>
      <c r="IG159" s="267"/>
      <c r="IH159" s="267"/>
      <c r="II159" s="267"/>
      <c r="IJ159" s="267"/>
      <c r="IK159" s="267"/>
      <c r="IL159" s="267"/>
      <c r="IM159" s="267"/>
      <c r="IN159" s="267"/>
      <c r="IO159" s="267"/>
      <c r="IP159" s="267"/>
      <c r="IQ159" s="267"/>
      <c r="IR159" s="267"/>
      <c r="IS159" s="267"/>
      <c r="IT159" s="267"/>
    </row>
    <row r="160" spans="1:254" ht="12.75">
      <c r="A160" s="264">
        <v>1</v>
      </c>
      <c r="B160" s="278" t="s">
        <v>70</v>
      </c>
      <c r="C160" s="264" t="s">
        <v>13</v>
      </c>
      <c r="D160" s="266">
        <v>0.05</v>
      </c>
      <c r="E160" s="309">
        <v>0</v>
      </c>
      <c r="F160" s="36">
        <f aca="true" t="shared" si="9" ref="F160:F167">PRODUCT(D160,E160)</f>
        <v>0</v>
      </c>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67"/>
      <c r="AW160" s="267"/>
      <c r="AX160" s="267"/>
      <c r="AY160" s="267"/>
      <c r="AZ160" s="267"/>
      <c r="BA160" s="267"/>
      <c r="BB160" s="267"/>
      <c r="BC160" s="267"/>
      <c r="BD160" s="267"/>
      <c r="BE160" s="267"/>
      <c r="BF160" s="267"/>
      <c r="BG160" s="267"/>
      <c r="BH160" s="267"/>
      <c r="BI160" s="267"/>
      <c r="BJ160" s="267"/>
      <c r="BK160" s="267"/>
      <c r="BL160" s="267"/>
      <c r="BM160" s="267"/>
      <c r="BN160" s="267"/>
      <c r="BO160" s="267"/>
      <c r="BP160" s="267"/>
      <c r="BQ160" s="267"/>
      <c r="BR160" s="267"/>
      <c r="BS160" s="267"/>
      <c r="BT160" s="267"/>
      <c r="BU160" s="267"/>
      <c r="BV160" s="267"/>
      <c r="BW160" s="267"/>
      <c r="BX160" s="267"/>
      <c r="BY160" s="267"/>
      <c r="BZ160" s="267"/>
      <c r="CA160" s="267"/>
      <c r="CB160" s="267"/>
      <c r="CC160" s="267"/>
      <c r="CD160" s="267"/>
      <c r="CE160" s="267"/>
      <c r="CF160" s="267"/>
      <c r="CG160" s="267"/>
      <c r="CH160" s="267"/>
      <c r="CI160" s="267"/>
      <c r="CJ160" s="267"/>
      <c r="CK160" s="267"/>
      <c r="CL160" s="267"/>
      <c r="CM160" s="267"/>
      <c r="CN160" s="267"/>
      <c r="CO160" s="267"/>
      <c r="CP160" s="267"/>
      <c r="CQ160" s="267"/>
      <c r="CR160" s="267"/>
      <c r="CS160" s="267"/>
      <c r="CT160" s="267"/>
      <c r="CU160" s="267"/>
      <c r="CV160" s="267"/>
      <c r="CW160" s="267"/>
      <c r="CX160" s="267"/>
      <c r="CY160" s="267"/>
      <c r="CZ160" s="267"/>
      <c r="DA160" s="267"/>
      <c r="DB160" s="267"/>
      <c r="DC160" s="267"/>
      <c r="DD160" s="267"/>
      <c r="DE160" s="267"/>
      <c r="DF160" s="267"/>
      <c r="DG160" s="267"/>
      <c r="DH160" s="267"/>
      <c r="DI160" s="267"/>
      <c r="DJ160" s="267"/>
      <c r="DK160" s="267"/>
      <c r="DL160" s="267"/>
      <c r="DM160" s="267"/>
      <c r="DN160" s="267"/>
      <c r="DO160" s="267"/>
      <c r="DP160" s="267"/>
      <c r="DQ160" s="267"/>
      <c r="DR160" s="267"/>
      <c r="DS160" s="267"/>
      <c r="DT160" s="267"/>
      <c r="DU160" s="267"/>
      <c r="DV160" s="267"/>
      <c r="DW160" s="267"/>
      <c r="DX160" s="267"/>
      <c r="DY160" s="267"/>
      <c r="DZ160" s="267"/>
      <c r="EA160" s="267"/>
      <c r="EB160" s="267"/>
      <c r="EC160" s="267"/>
      <c r="ED160" s="267"/>
      <c r="EE160" s="267"/>
      <c r="EF160" s="267"/>
      <c r="EG160" s="267"/>
      <c r="EH160" s="267"/>
      <c r="EI160" s="267"/>
      <c r="EJ160" s="267"/>
      <c r="EK160" s="267"/>
      <c r="EL160" s="267"/>
      <c r="EM160" s="267"/>
      <c r="EN160" s="267"/>
      <c r="EO160" s="267"/>
      <c r="EP160" s="267"/>
      <c r="EQ160" s="267"/>
      <c r="ER160" s="267"/>
      <c r="ES160" s="267"/>
      <c r="ET160" s="267"/>
      <c r="EU160" s="267"/>
      <c r="EV160" s="267"/>
      <c r="EW160" s="267"/>
      <c r="EX160" s="267"/>
      <c r="EY160" s="267"/>
      <c r="EZ160" s="267"/>
      <c r="FA160" s="267"/>
      <c r="FB160" s="267"/>
      <c r="FC160" s="267"/>
      <c r="FD160" s="267"/>
      <c r="FE160" s="267"/>
      <c r="FF160" s="267"/>
      <c r="FG160" s="267"/>
      <c r="FH160" s="267"/>
      <c r="FI160" s="267"/>
      <c r="FJ160" s="267"/>
      <c r="FK160" s="267"/>
      <c r="FL160" s="267"/>
      <c r="FM160" s="267"/>
      <c r="FN160" s="267"/>
      <c r="FO160" s="267"/>
      <c r="FP160" s="267"/>
      <c r="FQ160" s="267"/>
      <c r="FR160" s="267"/>
      <c r="FS160" s="267"/>
      <c r="FT160" s="267"/>
      <c r="FU160" s="267"/>
      <c r="FV160" s="267"/>
      <c r="FW160" s="267"/>
      <c r="FX160" s="267"/>
      <c r="FY160" s="267"/>
      <c r="FZ160" s="267"/>
      <c r="GA160" s="267"/>
      <c r="GB160" s="267"/>
      <c r="GC160" s="267"/>
      <c r="GD160" s="267"/>
      <c r="GE160" s="267"/>
      <c r="GF160" s="267"/>
      <c r="GG160" s="267"/>
      <c r="GH160" s="267"/>
      <c r="GI160" s="267"/>
      <c r="GJ160" s="267"/>
      <c r="GK160" s="267"/>
      <c r="GL160" s="267"/>
      <c r="GM160" s="267"/>
      <c r="GN160" s="267"/>
      <c r="GO160" s="267"/>
      <c r="GP160" s="267"/>
      <c r="GQ160" s="267"/>
      <c r="GR160" s="267"/>
      <c r="GS160" s="267"/>
      <c r="GT160" s="267"/>
      <c r="GU160" s="267"/>
      <c r="GV160" s="267"/>
      <c r="GW160" s="267"/>
      <c r="GX160" s="267"/>
      <c r="GY160" s="267"/>
      <c r="GZ160" s="267"/>
      <c r="HA160" s="267"/>
      <c r="HB160" s="267"/>
      <c r="HC160" s="267"/>
      <c r="HD160" s="267"/>
      <c r="HE160" s="267"/>
      <c r="HF160" s="267"/>
      <c r="HG160" s="267"/>
      <c r="HH160" s="267"/>
      <c r="HI160" s="267"/>
      <c r="HJ160" s="267"/>
      <c r="HK160" s="267"/>
      <c r="HL160" s="267"/>
      <c r="HM160" s="267"/>
      <c r="HN160" s="267"/>
      <c r="HO160" s="267"/>
      <c r="HP160" s="267"/>
      <c r="HQ160" s="267"/>
      <c r="HR160" s="267"/>
      <c r="HS160" s="267"/>
      <c r="HT160" s="267"/>
      <c r="HU160" s="267"/>
      <c r="HV160" s="267"/>
      <c r="HW160" s="267"/>
      <c r="HX160" s="267"/>
      <c r="HY160" s="267"/>
      <c r="HZ160" s="267"/>
      <c r="IA160" s="267"/>
      <c r="IB160" s="267"/>
      <c r="IC160" s="267"/>
      <c r="ID160" s="267"/>
      <c r="IE160" s="267"/>
      <c r="IF160" s="267"/>
      <c r="IG160" s="267"/>
      <c r="IH160" s="267"/>
      <c r="II160" s="267"/>
      <c r="IJ160" s="267"/>
      <c r="IK160" s="267"/>
      <c r="IL160" s="267"/>
      <c r="IM160" s="267"/>
      <c r="IN160" s="267"/>
      <c r="IO160" s="267"/>
      <c r="IP160" s="267"/>
      <c r="IQ160" s="267"/>
      <c r="IR160" s="267"/>
      <c r="IS160" s="267"/>
      <c r="IT160" s="267"/>
    </row>
    <row r="161" spans="1:254" ht="12.75">
      <c r="A161" s="264">
        <v>2</v>
      </c>
      <c r="B161" s="269" t="s">
        <v>71</v>
      </c>
      <c r="C161" s="270" t="s">
        <v>14</v>
      </c>
      <c r="D161" s="271">
        <v>1.2</v>
      </c>
      <c r="E161" s="311">
        <v>0</v>
      </c>
      <c r="F161" s="36">
        <f t="shared" si="9"/>
        <v>0</v>
      </c>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7"/>
      <c r="BM161" s="267"/>
      <c r="BN161" s="267"/>
      <c r="BO161" s="267"/>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267"/>
      <c r="CK161" s="267"/>
      <c r="CL161" s="267"/>
      <c r="CM161" s="267"/>
      <c r="CN161" s="267"/>
      <c r="CO161" s="267"/>
      <c r="CP161" s="267"/>
      <c r="CQ161" s="267"/>
      <c r="CR161" s="267"/>
      <c r="CS161" s="267"/>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c r="DV161" s="267"/>
      <c r="DW161" s="267"/>
      <c r="DX161" s="267"/>
      <c r="DY161" s="267"/>
      <c r="DZ161" s="267"/>
      <c r="EA161" s="267"/>
      <c r="EB161" s="267"/>
      <c r="EC161" s="267"/>
      <c r="ED161" s="267"/>
      <c r="EE161" s="267"/>
      <c r="EF161" s="267"/>
      <c r="EG161" s="267"/>
      <c r="EH161" s="267"/>
      <c r="EI161" s="267"/>
      <c r="EJ161" s="267"/>
      <c r="EK161" s="267"/>
      <c r="EL161" s="267"/>
      <c r="EM161" s="267"/>
      <c r="EN161" s="267"/>
      <c r="EO161" s="267"/>
      <c r="EP161" s="267"/>
      <c r="EQ161" s="267"/>
      <c r="ER161" s="267"/>
      <c r="ES161" s="267"/>
      <c r="ET161" s="267"/>
      <c r="EU161" s="267"/>
      <c r="EV161" s="267"/>
      <c r="EW161" s="267"/>
      <c r="EX161" s="267"/>
      <c r="EY161" s="267"/>
      <c r="EZ161" s="267"/>
      <c r="FA161" s="267"/>
      <c r="FB161" s="267"/>
      <c r="FC161" s="267"/>
      <c r="FD161" s="267"/>
      <c r="FE161" s="267"/>
      <c r="FF161" s="267"/>
      <c r="FG161" s="267"/>
      <c r="FH161" s="267"/>
      <c r="FI161" s="267"/>
      <c r="FJ161" s="267"/>
      <c r="FK161" s="267"/>
      <c r="FL161" s="267"/>
      <c r="FM161" s="267"/>
      <c r="FN161" s="267"/>
      <c r="FO161" s="267"/>
      <c r="FP161" s="267"/>
      <c r="FQ161" s="267"/>
      <c r="FR161" s="267"/>
      <c r="FS161" s="267"/>
      <c r="FT161" s="267"/>
      <c r="FU161" s="267"/>
      <c r="FV161" s="267"/>
      <c r="FW161" s="267"/>
      <c r="FX161" s="267"/>
      <c r="FY161" s="267"/>
      <c r="FZ161" s="267"/>
      <c r="GA161" s="267"/>
      <c r="GB161" s="267"/>
      <c r="GC161" s="267"/>
      <c r="GD161" s="267"/>
      <c r="GE161" s="267"/>
      <c r="GF161" s="267"/>
      <c r="GG161" s="267"/>
      <c r="GH161" s="267"/>
      <c r="GI161" s="267"/>
      <c r="GJ161" s="267"/>
      <c r="GK161" s="267"/>
      <c r="GL161" s="267"/>
      <c r="GM161" s="267"/>
      <c r="GN161" s="267"/>
      <c r="GO161" s="267"/>
      <c r="GP161" s="267"/>
      <c r="GQ161" s="267"/>
      <c r="GR161" s="267"/>
      <c r="GS161" s="267"/>
      <c r="GT161" s="267"/>
      <c r="GU161" s="267"/>
      <c r="GV161" s="267"/>
      <c r="GW161" s="267"/>
      <c r="GX161" s="267"/>
      <c r="GY161" s="267"/>
      <c r="GZ161" s="267"/>
      <c r="HA161" s="267"/>
      <c r="HB161" s="267"/>
      <c r="HC161" s="267"/>
      <c r="HD161" s="267"/>
      <c r="HE161" s="267"/>
      <c r="HF161" s="267"/>
      <c r="HG161" s="267"/>
      <c r="HH161" s="267"/>
      <c r="HI161" s="267"/>
      <c r="HJ161" s="267"/>
      <c r="HK161" s="267"/>
      <c r="HL161" s="267"/>
      <c r="HM161" s="267"/>
      <c r="HN161" s="267"/>
      <c r="HO161" s="267"/>
      <c r="HP161" s="267"/>
      <c r="HQ161" s="267"/>
      <c r="HR161" s="267"/>
      <c r="HS161" s="267"/>
      <c r="HT161" s="267"/>
      <c r="HU161" s="267"/>
      <c r="HV161" s="267"/>
      <c r="HW161" s="267"/>
      <c r="HX161" s="267"/>
      <c r="HY161" s="267"/>
      <c r="HZ161" s="267"/>
      <c r="IA161" s="267"/>
      <c r="IB161" s="267"/>
      <c r="IC161" s="267"/>
      <c r="ID161" s="267"/>
      <c r="IE161" s="267"/>
      <c r="IF161" s="267"/>
      <c r="IG161" s="267"/>
      <c r="IH161" s="267"/>
      <c r="II161" s="267"/>
      <c r="IJ161" s="267"/>
      <c r="IK161" s="267"/>
      <c r="IL161" s="267"/>
      <c r="IM161" s="267"/>
      <c r="IN161" s="267"/>
      <c r="IO161" s="267"/>
      <c r="IP161" s="267"/>
      <c r="IQ161" s="267"/>
      <c r="IR161" s="267"/>
      <c r="IS161" s="267"/>
      <c r="IT161" s="267"/>
    </row>
    <row r="162" spans="1:254" ht="12.75">
      <c r="A162" s="264">
        <v>3</v>
      </c>
      <c r="B162" s="279" t="s">
        <v>72</v>
      </c>
      <c r="C162" s="280" t="s">
        <v>14</v>
      </c>
      <c r="D162" s="281">
        <v>1.2</v>
      </c>
      <c r="E162" s="313">
        <v>0</v>
      </c>
      <c r="F162" s="36">
        <f t="shared" si="9"/>
        <v>0</v>
      </c>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67"/>
      <c r="AW162" s="267"/>
      <c r="AX162" s="267"/>
      <c r="AY162" s="267"/>
      <c r="AZ162" s="267"/>
      <c r="BA162" s="267"/>
      <c r="BB162" s="267"/>
      <c r="BC162" s="267"/>
      <c r="BD162" s="267"/>
      <c r="BE162" s="267"/>
      <c r="BF162" s="267"/>
      <c r="BG162" s="267"/>
      <c r="BH162" s="267"/>
      <c r="BI162" s="267"/>
      <c r="BJ162" s="267"/>
      <c r="BK162" s="267"/>
      <c r="BL162" s="267"/>
      <c r="BM162" s="267"/>
      <c r="BN162" s="267"/>
      <c r="BO162" s="267"/>
      <c r="BP162" s="267"/>
      <c r="BQ162" s="267"/>
      <c r="BR162" s="267"/>
      <c r="BS162" s="267"/>
      <c r="BT162" s="267"/>
      <c r="BU162" s="267"/>
      <c r="BV162" s="267"/>
      <c r="BW162" s="267"/>
      <c r="BX162" s="267"/>
      <c r="BY162" s="267"/>
      <c r="BZ162" s="267"/>
      <c r="CA162" s="267"/>
      <c r="CB162" s="267"/>
      <c r="CC162" s="267"/>
      <c r="CD162" s="267"/>
      <c r="CE162" s="267"/>
      <c r="CF162" s="267"/>
      <c r="CG162" s="267"/>
      <c r="CH162" s="267"/>
      <c r="CI162" s="267"/>
      <c r="CJ162" s="267"/>
      <c r="CK162" s="267"/>
      <c r="CL162" s="267"/>
      <c r="CM162" s="267"/>
      <c r="CN162" s="267"/>
      <c r="CO162" s="267"/>
      <c r="CP162" s="267"/>
      <c r="CQ162" s="267"/>
      <c r="CR162" s="267"/>
      <c r="CS162" s="267"/>
      <c r="CT162" s="267"/>
      <c r="CU162" s="267"/>
      <c r="CV162" s="267"/>
      <c r="CW162" s="267"/>
      <c r="CX162" s="267"/>
      <c r="CY162" s="267"/>
      <c r="CZ162" s="267"/>
      <c r="DA162" s="267"/>
      <c r="DB162" s="267"/>
      <c r="DC162" s="267"/>
      <c r="DD162" s="267"/>
      <c r="DE162" s="267"/>
      <c r="DF162" s="267"/>
      <c r="DG162" s="267"/>
      <c r="DH162" s="267"/>
      <c r="DI162" s="267"/>
      <c r="DJ162" s="267"/>
      <c r="DK162" s="267"/>
      <c r="DL162" s="267"/>
      <c r="DM162" s="267"/>
      <c r="DN162" s="267"/>
      <c r="DO162" s="267"/>
      <c r="DP162" s="267"/>
      <c r="DQ162" s="267"/>
      <c r="DR162" s="267"/>
      <c r="DS162" s="267"/>
      <c r="DT162" s="267"/>
      <c r="DU162" s="267"/>
      <c r="DV162" s="267"/>
      <c r="DW162" s="267"/>
      <c r="DX162" s="267"/>
      <c r="DY162" s="267"/>
      <c r="DZ162" s="267"/>
      <c r="EA162" s="267"/>
      <c r="EB162" s="267"/>
      <c r="EC162" s="267"/>
      <c r="ED162" s="267"/>
      <c r="EE162" s="267"/>
      <c r="EF162" s="267"/>
      <c r="EG162" s="267"/>
      <c r="EH162" s="267"/>
      <c r="EI162" s="267"/>
      <c r="EJ162" s="267"/>
      <c r="EK162" s="267"/>
      <c r="EL162" s="267"/>
      <c r="EM162" s="267"/>
      <c r="EN162" s="267"/>
      <c r="EO162" s="267"/>
      <c r="EP162" s="267"/>
      <c r="EQ162" s="267"/>
      <c r="ER162" s="267"/>
      <c r="ES162" s="267"/>
      <c r="ET162" s="267"/>
      <c r="EU162" s="267"/>
      <c r="EV162" s="267"/>
      <c r="EW162" s="267"/>
      <c r="EX162" s="267"/>
      <c r="EY162" s="267"/>
      <c r="EZ162" s="267"/>
      <c r="FA162" s="267"/>
      <c r="FB162" s="267"/>
      <c r="FC162" s="267"/>
      <c r="FD162" s="267"/>
      <c r="FE162" s="267"/>
      <c r="FF162" s="267"/>
      <c r="FG162" s="267"/>
      <c r="FH162" s="267"/>
      <c r="FI162" s="267"/>
      <c r="FJ162" s="267"/>
      <c r="FK162" s="267"/>
      <c r="FL162" s="267"/>
      <c r="FM162" s="267"/>
      <c r="FN162" s="267"/>
      <c r="FO162" s="267"/>
      <c r="FP162" s="267"/>
      <c r="FQ162" s="267"/>
      <c r="FR162" s="267"/>
      <c r="FS162" s="267"/>
      <c r="FT162" s="267"/>
      <c r="FU162" s="267"/>
      <c r="FV162" s="267"/>
      <c r="FW162" s="267"/>
      <c r="FX162" s="267"/>
      <c r="FY162" s="267"/>
      <c r="FZ162" s="267"/>
      <c r="GA162" s="267"/>
      <c r="GB162" s="267"/>
      <c r="GC162" s="267"/>
      <c r="GD162" s="267"/>
      <c r="GE162" s="267"/>
      <c r="GF162" s="267"/>
      <c r="GG162" s="267"/>
      <c r="GH162" s="267"/>
      <c r="GI162" s="267"/>
      <c r="GJ162" s="267"/>
      <c r="GK162" s="267"/>
      <c r="GL162" s="267"/>
      <c r="GM162" s="267"/>
      <c r="GN162" s="267"/>
      <c r="GO162" s="267"/>
      <c r="GP162" s="267"/>
      <c r="GQ162" s="267"/>
      <c r="GR162" s="267"/>
      <c r="GS162" s="267"/>
      <c r="GT162" s="267"/>
      <c r="GU162" s="267"/>
      <c r="GV162" s="267"/>
      <c r="GW162" s="267"/>
      <c r="GX162" s="267"/>
      <c r="GY162" s="267"/>
      <c r="GZ162" s="267"/>
      <c r="HA162" s="267"/>
      <c r="HB162" s="267"/>
      <c r="HC162" s="267"/>
      <c r="HD162" s="267"/>
      <c r="HE162" s="267"/>
      <c r="HF162" s="267"/>
      <c r="HG162" s="267"/>
      <c r="HH162" s="267"/>
      <c r="HI162" s="267"/>
      <c r="HJ162" s="267"/>
      <c r="HK162" s="267"/>
      <c r="HL162" s="267"/>
      <c r="HM162" s="267"/>
      <c r="HN162" s="267"/>
      <c r="HO162" s="267"/>
      <c r="HP162" s="267"/>
      <c r="HQ162" s="267"/>
      <c r="HR162" s="267"/>
      <c r="HS162" s="267"/>
      <c r="HT162" s="267"/>
      <c r="HU162" s="267"/>
      <c r="HV162" s="267"/>
      <c r="HW162" s="267"/>
      <c r="HX162" s="267"/>
      <c r="HY162" s="267"/>
      <c r="HZ162" s="267"/>
      <c r="IA162" s="267"/>
      <c r="IB162" s="267"/>
      <c r="IC162" s="267"/>
      <c r="ID162" s="267"/>
      <c r="IE162" s="267"/>
      <c r="IF162" s="267"/>
      <c r="IG162" s="267"/>
      <c r="IH162" s="267"/>
      <c r="II162" s="267"/>
      <c r="IJ162" s="267"/>
      <c r="IK162" s="267"/>
      <c r="IL162" s="267"/>
      <c r="IM162" s="267"/>
      <c r="IN162" s="267"/>
      <c r="IO162" s="267"/>
      <c r="IP162" s="267"/>
      <c r="IQ162" s="267"/>
      <c r="IR162" s="267"/>
      <c r="IS162" s="267"/>
      <c r="IT162" s="267"/>
    </row>
    <row r="163" spans="1:254" ht="12.75">
      <c r="A163" s="264">
        <v>4</v>
      </c>
      <c r="B163" s="279" t="s">
        <v>36</v>
      </c>
      <c r="C163" s="280" t="s">
        <v>14</v>
      </c>
      <c r="D163" s="281">
        <v>1.2</v>
      </c>
      <c r="E163" s="313">
        <v>0</v>
      </c>
      <c r="F163" s="36">
        <f t="shared" si="9"/>
        <v>0</v>
      </c>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67"/>
      <c r="AE163" s="267"/>
      <c r="AF163" s="267"/>
      <c r="AG163" s="267"/>
      <c r="AH163" s="267"/>
      <c r="AI163" s="267"/>
      <c r="AJ163" s="267"/>
      <c r="AK163" s="267"/>
      <c r="AL163" s="267"/>
      <c r="AM163" s="267"/>
      <c r="AN163" s="267"/>
      <c r="AO163" s="267"/>
      <c r="AP163" s="267"/>
      <c r="AQ163" s="267"/>
      <c r="AR163" s="267"/>
      <c r="AS163" s="267"/>
      <c r="AT163" s="267"/>
      <c r="AU163" s="267"/>
      <c r="AV163" s="267"/>
      <c r="AW163" s="267"/>
      <c r="AX163" s="267"/>
      <c r="AY163" s="267"/>
      <c r="AZ163" s="267"/>
      <c r="BA163" s="267"/>
      <c r="BB163" s="267"/>
      <c r="BC163" s="267"/>
      <c r="BD163" s="267"/>
      <c r="BE163" s="267"/>
      <c r="BF163" s="267"/>
      <c r="BG163" s="267"/>
      <c r="BH163" s="267"/>
      <c r="BI163" s="267"/>
      <c r="BJ163" s="267"/>
      <c r="BK163" s="267"/>
      <c r="BL163" s="267"/>
      <c r="BM163" s="267"/>
      <c r="BN163" s="267"/>
      <c r="BO163" s="267"/>
      <c r="BP163" s="267"/>
      <c r="BQ163" s="267"/>
      <c r="BR163" s="267"/>
      <c r="BS163" s="267"/>
      <c r="BT163" s="267"/>
      <c r="BU163" s="267"/>
      <c r="BV163" s="267"/>
      <c r="BW163" s="267"/>
      <c r="BX163" s="267"/>
      <c r="BY163" s="267"/>
      <c r="BZ163" s="267"/>
      <c r="CA163" s="267"/>
      <c r="CB163" s="267"/>
      <c r="CC163" s="267"/>
      <c r="CD163" s="267"/>
      <c r="CE163" s="267"/>
      <c r="CF163" s="267"/>
      <c r="CG163" s="267"/>
      <c r="CH163" s="267"/>
      <c r="CI163" s="267"/>
      <c r="CJ163" s="267"/>
      <c r="CK163" s="267"/>
      <c r="CL163" s="267"/>
      <c r="CM163" s="267"/>
      <c r="CN163" s="267"/>
      <c r="CO163" s="267"/>
      <c r="CP163" s="267"/>
      <c r="CQ163" s="267"/>
      <c r="CR163" s="267"/>
      <c r="CS163" s="267"/>
      <c r="CT163" s="267"/>
      <c r="CU163" s="267"/>
      <c r="CV163" s="267"/>
      <c r="CW163" s="267"/>
      <c r="CX163" s="267"/>
      <c r="CY163" s="267"/>
      <c r="CZ163" s="267"/>
      <c r="DA163" s="267"/>
      <c r="DB163" s="267"/>
      <c r="DC163" s="267"/>
      <c r="DD163" s="267"/>
      <c r="DE163" s="267"/>
      <c r="DF163" s="267"/>
      <c r="DG163" s="267"/>
      <c r="DH163" s="267"/>
      <c r="DI163" s="267"/>
      <c r="DJ163" s="267"/>
      <c r="DK163" s="267"/>
      <c r="DL163" s="267"/>
      <c r="DM163" s="267"/>
      <c r="DN163" s="267"/>
      <c r="DO163" s="267"/>
      <c r="DP163" s="267"/>
      <c r="DQ163" s="267"/>
      <c r="DR163" s="267"/>
      <c r="DS163" s="267"/>
      <c r="DT163" s="267"/>
      <c r="DU163" s="267"/>
      <c r="DV163" s="267"/>
      <c r="DW163" s="267"/>
      <c r="DX163" s="267"/>
      <c r="DY163" s="267"/>
      <c r="DZ163" s="267"/>
      <c r="EA163" s="267"/>
      <c r="EB163" s="267"/>
      <c r="EC163" s="267"/>
      <c r="ED163" s="267"/>
      <c r="EE163" s="267"/>
      <c r="EF163" s="267"/>
      <c r="EG163" s="267"/>
      <c r="EH163" s="267"/>
      <c r="EI163" s="267"/>
      <c r="EJ163" s="267"/>
      <c r="EK163" s="267"/>
      <c r="EL163" s="267"/>
      <c r="EM163" s="267"/>
      <c r="EN163" s="267"/>
      <c r="EO163" s="267"/>
      <c r="EP163" s="267"/>
      <c r="EQ163" s="267"/>
      <c r="ER163" s="267"/>
      <c r="ES163" s="267"/>
      <c r="ET163" s="267"/>
      <c r="EU163" s="267"/>
      <c r="EV163" s="267"/>
      <c r="EW163" s="267"/>
      <c r="EX163" s="267"/>
      <c r="EY163" s="267"/>
      <c r="EZ163" s="267"/>
      <c r="FA163" s="267"/>
      <c r="FB163" s="267"/>
      <c r="FC163" s="267"/>
      <c r="FD163" s="267"/>
      <c r="FE163" s="267"/>
      <c r="FF163" s="267"/>
      <c r="FG163" s="267"/>
      <c r="FH163" s="267"/>
      <c r="FI163" s="267"/>
      <c r="FJ163" s="267"/>
      <c r="FK163" s="267"/>
      <c r="FL163" s="267"/>
      <c r="FM163" s="267"/>
      <c r="FN163" s="267"/>
      <c r="FO163" s="267"/>
      <c r="FP163" s="267"/>
      <c r="FQ163" s="267"/>
      <c r="FR163" s="267"/>
      <c r="FS163" s="267"/>
      <c r="FT163" s="267"/>
      <c r="FU163" s="267"/>
      <c r="FV163" s="267"/>
      <c r="FW163" s="267"/>
      <c r="FX163" s="267"/>
      <c r="FY163" s="267"/>
      <c r="FZ163" s="267"/>
      <c r="GA163" s="267"/>
      <c r="GB163" s="267"/>
      <c r="GC163" s="267"/>
      <c r="GD163" s="267"/>
      <c r="GE163" s="267"/>
      <c r="GF163" s="267"/>
      <c r="GG163" s="267"/>
      <c r="GH163" s="267"/>
      <c r="GI163" s="267"/>
      <c r="GJ163" s="267"/>
      <c r="GK163" s="267"/>
      <c r="GL163" s="267"/>
      <c r="GM163" s="267"/>
      <c r="GN163" s="267"/>
      <c r="GO163" s="267"/>
      <c r="GP163" s="267"/>
      <c r="GQ163" s="267"/>
      <c r="GR163" s="267"/>
      <c r="GS163" s="267"/>
      <c r="GT163" s="267"/>
      <c r="GU163" s="267"/>
      <c r="GV163" s="267"/>
      <c r="GW163" s="267"/>
      <c r="GX163" s="267"/>
      <c r="GY163" s="267"/>
      <c r="GZ163" s="267"/>
      <c r="HA163" s="267"/>
      <c r="HB163" s="267"/>
      <c r="HC163" s="267"/>
      <c r="HD163" s="267"/>
      <c r="HE163" s="267"/>
      <c r="HF163" s="267"/>
      <c r="HG163" s="267"/>
      <c r="HH163" s="267"/>
      <c r="HI163" s="267"/>
      <c r="HJ163" s="267"/>
      <c r="HK163" s="267"/>
      <c r="HL163" s="267"/>
      <c r="HM163" s="267"/>
      <c r="HN163" s="267"/>
      <c r="HO163" s="267"/>
      <c r="HP163" s="267"/>
      <c r="HQ163" s="267"/>
      <c r="HR163" s="267"/>
      <c r="HS163" s="267"/>
      <c r="HT163" s="267"/>
      <c r="HU163" s="267"/>
      <c r="HV163" s="267"/>
      <c r="HW163" s="267"/>
      <c r="HX163" s="267"/>
      <c r="HY163" s="267"/>
      <c r="HZ163" s="267"/>
      <c r="IA163" s="267"/>
      <c r="IB163" s="267"/>
      <c r="IC163" s="267"/>
      <c r="ID163" s="267"/>
      <c r="IE163" s="267"/>
      <c r="IF163" s="267"/>
      <c r="IG163" s="267"/>
      <c r="IH163" s="267"/>
      <c r="II163" s="267"/>
      <c r="IJ163" s="267"/>
      <c r="IK163" s="267"/>
      <c r="IL163" s="267"/>
      <c r="IM163" s="267"/>
      <c r="IN163" s="267"/>
      <c r="IO163" s="267"/>
      <c r="IP163" s="267"/>
      <c r="IQ163" s="267"/>
      <c r="IR163" s="267"/>
      <c r="IS163" s="267"/>
      <c r="IT163" s="267"/>
    </row>
    <row r="164" spans="1:254" ht="12.75">
      <c r="A164" s="264">
        <v>5</v>
      </c>
      <c r="B164" s="279" t="s">
        <v>73</v>
      </c>
      <c r="C164" s="280" t="s">
        <v>9</v>
      </c>
      <c r="D164" s="281">
        <v>1</v>
      </c>
      <c r="E164" s="313">
        <v>0</v>
      </c>
      <c r="F164" s="36">
        <f t="shared" si="9"/>
        <v>0</v>
      </c>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c r="EI164" s="267"/>
      <c r="EJ164" s="267"/>
      <c r="EK164" s="267"/>
      <c r="EL164" s="267"/>
      <c r="EM164" s="267"/>
      <c r="EN164" s="267"/>
      <c r="EO164" s="267"/>
      <c r="EP164" s="267"/>
      <c r="EQ164" s="267"/>
      <c r="ER164" s="267"/>
      <c r="ES164" s="267"/>
      <c r="ET164" s="267"/>
      <c r="EU164" s="267"/>
      <c r="EV164" s="267"/>
      <c r="EW164" s="267"/>
      <c r="EX164" s="267"/>
      <c r="EY164" s="267"/>
      <c r="EZ164" s="267"/>
      <c r="FA164" s="267"/>
      <c r="FB164" s="267"/>
      <c r="FC164" s="267"/>
      <c r="FD164" s="267"/>
      <c r="FE164" s="267"/>
      <c r="FF164" s="267"/>
      <c r="FG164" s="267"/>
      <c r="FH164" s="267"/>
      <c r="FI164" s="267"/>
      <c r="FJ164" s="267"/>
      <c r="FK164" s="267"/>
      <c r="FL164" s="267"/>
      <c r="FM164" s="267"/>
      <c r="FN164" s="267"/>
      <c r="FO164" s="267"/>
      <c r="FP164" s="267"/>
      <c r="FQ164" s="267"/>
      <c r="FR164" s="267"/>
      <c r="FS164" s="267"/>
      <c r="FT164" s="267"/>
      <c r="FU164" s="267"/>
      <c r="FV164" s="267"/>
      <c r="FW164" s="267"/>
      <c r="FX164" s="267"/>
      <c r="FY164" s="267"/>
      <c r="FZ164" s="267"/>
      <c r="GA164" s="267"/>
      <c r="GB164" s="267"/>
      <c r="GC164" s="267"/>
      <c r="GD164" s="267"/>
      <c r="GE164" s="267"/>
      <c r="GF164" s="267"/>
      <c r="GG164" s="267"/>
      <c r="GH164" s="267"/>
      <c r="GI164" s="267"/>
      <c r="GJ164" s="267"/>
      <c r="GK164" s="267"/>
      <c r="GL164" s="267"/>
      <c r="GM164" s="267"/>
      <c r="GN164" s="267"/>
      <c r="GO164" s="267"/>
      <c r="GP164" s="267"/>
      <c r="GQ164" s="267"/>
      <c r="GR164" s="267"/>
      <c r="GS164" s="267"/>
      <c r="GT164" s="267"/>
      <c r="GU164" s="267"/>
      <c r="GV164" s="267"/>
      <c r="GW164" s="267"/>
      <c r="GX164" s="267"/>
      <c r="GY164" s="267"/>
      <c r="GZ164" s="267"/>
      <c r="HA164" s="267"/>
      <c r="HB164" s="267"/>
      <c r="HC164" s="267"/>
      <c r="HD164" s="267"/>
      <c r="HE164" s="267"/>
      <c r="HF164" s="267"/>
      <c r="HG164" s="267"/>
      <c r="HH164" s="267"/>
      <c r="HI164" s="267"/>
      <c r="HJ164" s="267"/>
      <c r="HK164" s="267"/>
      <c r="HL164" s="267"/>
      <c r="HM164" s="267"/>
      <c r="HN164" s="267"/>
      <c r="HO164" s="267"/>
      <c r="HP164" s="267"/>
      <c r="HQ164" s="267"/>
      <c r="HR164" s="267"/>
      <c r="HS164" s="267"/>
      <c r="HT164" s="267"/>
      <c r="HU164" s="267"/>
      <c r="HV164" s="267"/>
      <c r="HW164" s="267"/>
      <c r="HX164" s="267"/>
      <c r="HY164" s="267"/>
      <c r="HZ164" s="267"/>
      <c r="IA164" s="267"/>
      <c r="IB164" s="267"/>
      <c r="IC164" s="267"/>
      <c r="ID164" s="267"/>
      <c r="IE164" s="267"/>
      <c r="IF164" s="267"/>
      <c r="IG164" s="267"/>
      <c r="IH164" s="267"/>
      <c r="II164" s="267"/>
      <c r="IJ164" s="267"/>
      <c r="IK164" s="267"/>
      <c r="IL164" s="267"/>
      <c r="IM164" s="267"/>
      <c r="IN164" s="267"/>
      <c r="IO164" s="267"/>
      <c r="IP164" s="267"/>
      <c r="IQ164" s="267"/>
      <c r="IR164" s="267"/>
      <c r="IS164" s="267"/>
      <c r="IT164" s="267"/>
    </row>
    <row r="165" spans="1:254" ht="15" customHeight="1">
      <c r="A165" s="264">
        <v>6</v>
      </c>
      <c r="B165" s="269" t="s">
        <v>168</v>
      </c>
      <c r="C165" s="270" t="s">
        <v>1</v>
      </c>
      <c r="D165" s="271">
        <v>18</v>
      </c>
      <c r="E165" s="311">
        <v>0</v>
      </c>
      <c r="F165" s="36">
        <f t="shared" si="9"/>
        <v>0</v>
      </c>
      <c r="G165" s="267"/>
      <c r="H165" s="283"/>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c r="AR165" s="267"/>
      <c r="AS165" s="267"/>
      <c r="AT165" s="267"/>
      <c r="AU165" s="267"/>
      <c r="AV165" s="267"/>
      <c r="AW165" s="267"/>
      <c r="AX165" s="267"/>
      <c r="AY165" s="267"/>
      <c r="AZ165" s="267"/>
      <c r="BA165" s="267"/>
      <c r="BB165" s="267"/>
      <c r="BC165" s="267"/>
      <c r="BD165" s="267"/>
      <c r="BE165" s="267"/>
      <c r="BF165" s="267"/>
      <c r="BG165" s="267"/>
      <c r="BH165" s="267"/>
      <c r="BI165" s="267"/>
      <c r="BJ165" s="267"/>
      <c r="BK165" s="267"/>
      <c r="BL165" s="267"/>
      <c r="BM165" s="267"/>
      <c r="BN165" s="267"/>
      <c r="BO165" s="267"/>
      <c r="BP165" s="267"/>
      <c r="BQ165" s="267"/>
      <c r="BR165" s="267"/>
      <c r="BS165" s="267"/>
      <c r="BT165" s="267"/>
      <c r="BU165" s="267"/>
      <c r="BV165" s="267"/>
      <c r="BW165" s="267"/>
      <c r="BX165" s="267"/>
      <c r="BY165" s="267"/>
      <c r="BZ165" s="267"/>
      <c r="CA165" s="267"/>
      <c r="CB165" s="267"/>
      <c r="CC165" s="267"/>
      <c r="CD165" s="267"/>
      <c r="CE165" s="267"/>
      <c r="CF165" s="267"/>
      <c r="CG165" s="267"/>
      <c r="CH165" s="267"/>
      <c r="CI165" s="267"/>
      <c r="CJ165" s="267"/>
      <c r="CK165" s="267"/>
      <c r="CL165" s="267"/>
      <c r="CM165" s="267"/>
      <c r="CN165" s="267"/>
      <c r="CO165" s="267"/>
      <c r="CP165" s="267"/>
      <c r="CQ165" s="267"/>
      <c r="CR165" s="267"/>
      <c r="CS165" s="267"/>
      <c r="CT165" s="267"/>
      <c r="CU165" s="267"/>
      <c r="CV165" s="267"/>
      <c r="CW165" s="267"/>
      <c r="CX165" s="267"/>
      <c r="CY165" s="267"/>
      <c r="CZ165" s="267"/>
      <c r="DA165" s="267"/>
      <c r="DB165" s="267"/>
      <c r="DC165" s="267"/>
      <c r="DD165" s="267"/>
      <c r="DE165" s="267"/>
      <c r="DF165" s="267"/>
      <c r="DG165" s="267"/>
      <c r="DH165" s="267"/>
      <c r="DI165" s="267"/>
      <c r="DJ165" s="267"/>
      <c r="DK165" s="267"/>
      <c r="DL165" s="267"/>
      <c r="DM165" s="267"/>
      <c r="DN165" s="267"/>
      <c r="DO165" s="267"/>
      <c r="DP165" s="267"/>
      <c r="DQ165" s="267"/>
      <c r="DR165" s="267"/>
      <c r="DS165" s="267"/>
      <c r="DT165" s="267"/>
      <c r="DU165" s="267"/>
      <c r="DV165" s="267"/>
      <c r="DW165" s="267"/>
      <c r="DX165" s="267"/>
      <c r="DY165" s="267"/>
      <c r="DZ165" s="267"/>
      <c r="EA165" s="267"/>
      <c r="EB165" s="267"/>
      <c r="EC165" s="267"/>
      <c r="ED165" s="267"/>
      <c r="EE165" s="267"/>
      <c r="EF165" s="267"/>
      <c r="EG165" s="267"/>
      <c r="EH165" s="267"/>
      <c r="EI165" s="267"/>
      <c r="EJ165" s="267"/>
      <c r="EK165" s="267"/>
      <c r="EL165" s="267"/>
      <c r="EM165" s="267"/>
      <c r="EN165" s="267"/>
      <c r="EO165" s="267"/>
      <c r="EP165" s="267"/>
      <c r="EQ165" s="267"/>
      <c r="ER165" s="267"/>
      <c r="ES165" s="267"/>
      <c r="ET165" s="267"/>
      <c r="EU165" s="267"/>
      <c r="EV165" s="267"/>
      <c r="EW165" s="267"/>
      <c r="EX165" s="267"/>
      <c r="EY165" s="267"/>
      <c r="EZ165" s="267"/>
      <c r="FA165" s="267"/>
      <c r="FB165" s="267"/>
      <c r="FC165" s="267"/>
      <c r="FD165" s="267"/>
      <c r="FE165" s="267"/>
      <c r="FF165" s="267"/>
      <c r="FG165" s="267"/>
      <c r="FH165" s="267"/>
      <c r="FI165" s="267"/>
      <c r="FJ165" s="267"/>
      <c r="FK165" s="267"/>
      <c r="FL165" s="267"/>
      <c r="FM165" s="267"/>
      <c r="FN165" s="267"/>
      <c r="FO165" s="267"/>
      <c r="FP165" s="267"/>
      <c r="FQ165" s="267"/>
      <c r="FR165" s="267"/>
      <c r="FS165" s="267"/>
      <c r="FT165" s="267"/>
      <c r="FU165" s="267"/>
      <c r="FV165" s="267"/>
      <c r="FW165" s="267"/>
      <c r="FX165" s="267"/>
      <c r="FY165" s="267"/>
      <c r="FZ165" s="267"/>
      <c r="GA165" s="267"/>
      <c r="GB165" s="267"/>
      <c r="GC165" s="267"/>
      <c r="GD165" s="267"/>
      <c r="GE165" s="267"/>
      <c r="GF165" s="267"/>
      <c r="GG165" s="267"/>
      <c r="GH165" s="267"/>
      <c r="GI165" s="267"/>
      <c r="GJ165" s="267"/>
      <c r="GK165" s="267"/>
      <c r="GL165" s="267"/>
      <c r="GM165" s="267"/>
      <c r="GN165" s="267"/>
      <c r="GO165" s="267"/>
      <c r="GP165" s="267"/>
      <c r="GQ165" s="267"/>
      <c r="GR165" s="267"/>
      <c r="GS165" s="267"/>
      <c r="GT165" s="267"/>
      <c r="GU165" s="267"/>
      <c r="GV165" s="267"/>
      <c r="GW165" s="267"/>
      <c r="GX165" s="267"/>
      <c r="GY165" s="267"/>
      <c r="GZ165" s="267"/>
      <c r="HA165" s="267"/>
      <c r="HB165" s="267"/>
      <c r="HC165" s="267"/>
      <c r="HD165" s="267"/>
      <c r="HE165" s="267"/>
      <c r="HF165" s="267"/>
      <c r="HG165" s="267"/>
      <c r="HH165" s="267"/>
      <c r="HI165" s="267"/>
      <c r="HJ165" s="267"/>
      <c r="HK165" s="267"/>
      <c r="HL165" s="267"/>
      <c r="HM165" s="267"/>
      <c r="HN165" s="267"/>
      <c r="HO165" s="267"/>
      <c r="HP165" s="267"/>
      <c r="HQ165" s="267"/>
      <c r="HR165" s="267"/>
      <c r="HS165" s="267"/>
      <c r="HT165" s="267"/>
      <c r="HU165" s="267"/>
      <c r="HV165" s="267"/>
      <c r="HW165" s="267"/>
      <c r="HX165" s="267"/>
      <c r="HY165" s="267"/>
      <c r="HZ165" s="267"/>
      <c r="IA165" s="267"/>
      <c r="IB165" s="267"/>
      <c r="IC165" s="267"/>
      <c r="ID165" s="267"/>
      <c r="IE165" s="267"/>
      <c r="IF165" s="267"/>
      <c r="IG165" s="267"/>
      <c r="IH165" s="267"/>
      <c r="II165" s="267"/>
      <c r="IJ165" s="267"/>
      <c r="IK165" s="267"/>
      <c r="IL165" s="267"/>
      <c r="IM165" s="267"/>
      <c r="IN165" s="267"/>
      <c r="IO165" s="267"/>
      <c r="IP165" s="267"/>
      <c r="IQ165" s="267"/>
      <c r="IR165" s="267"/>
      <c r="IS165" s="267"/>
      <c r="IT165" s="267"/>
    </row>
    <row r="166" spans="1:254" ht="15" customHeight="1">
      <c r="A166" s="264">
        <v>7</v>
      </c>
      <c r="B166" s="269" t="s">
        <v>167</v>
      </c>
      <c r="C166" s="270" t="s">
        <v>1</v>
      </c>
      <c r="D166" s="271">
        <v>36</v>
      </c>
      <c r="E166" s="311">
        <v>0</v>
      </c>
      <c r="F166" s="36">
        <f t="shared" si="9"/>
        <v>0</v>
      </c>
      <c r="G166" s="267"/>
      <c r="H166" s="283"/>
      <c r="I166" s="267"/>
      <c r="J166" s="267"/>
      <c r="K166" s="267"/>
      <c r="L166" s="267"/>
      <c r="M166" s="267"/>
      <c r="N166" s="267"/>
      <c r="O166" s="267"/>
      <c r="P166" s="267"/>
      <c r="Q166" s="267"/>
      <c r="R166" s="267"/>
      <c r="S166" s="267"/>
      <c r="T166" s="267"/>
      <c r="U166" s="267"/>
      <c r="V166" s="267"/>
      <c r="W166" s="267"/>
      <c r="X166" s="267"/>
      <c r="Y166" s="267"/>
      <c r="Z166" s="267"/>
      <c r="AA166" s="267"/>
      <c r="AB166" s="267"/>
      <c r="AC166" s="267"/>
      <c r="AD166" s="267"/>
      <c r="AE166" s="267"/>
      <c r="AF166" s="267"/>
      <c r="AG166" s="267"/>
      <c r="AH166" s="267"/>
      <c r="AI166" s="267"/>
      <c r="AJ166" s="267"/>
      <c r="AK166" s="267"/>
      <c r="AL166" s="267"/>
      <c r="AM166" s="267"/>
      <c r="AN166" s="267"/>
      <c r="AO166" s="267"/>
      <c r="AP166" s="267"/>
      <c r="AQ166" s="267"/>
      <c r="AR166" s="267"/>
      <c r="AS166" s="267"/>
      <c r="AT166" s="267"/>
      <c r="AU166" s="267"/>
      <c r="AV166" s="267"/>
      <c r="AW166" s="267"/>
      <c r="AX166" s="267"/>
      <c r="AY166" s="267"/>
      <c r="AZ166" s="267"/>
      <c r="BA166" s="267"/>
      <c r="BB166" s="267"/>
      <c r="BC166" s="267"/>
      <c r="BD166" s="267"/>
      <c r="BE166" s="267"/>
      <c r="BF166" s="267"/>
      <c r="BG166" s="267"/>
      <c r="BH166" s="267"/>
      <c r="BI166" s="267"/>
      <c r="BJ166" s="267"/>
      <c r="BK166" s="267"/>
      <c r="BL166" s="267"/>
      <c r="BM166" s="267"/>
      <c r="BN166" s="267"/>
      <c r="BO166" s="267"/>
      <c r="BP166" s="267"/>
      <c r="BQ166" s="267"/>
      <c r="BR166" s="267"/>
      <c r="BS166" s="267"/>
      <c r="BT166" s="267"/>
      <c r="BU166" s="267"/>
      <c r="BV166" s="267"/>
      <c r="BW166" s="267"/>
      <c r="BX166" s="267"/>
      <c r="BY166" s="267"/>
      <c r="BZ166" s="267"/>
      <c r="CA166" s="267"/>
      <c r="CB166" s="267"/>
      <c r="CC166" s="267"/>
      <c r="CD166" s="267"/>
      <c r="CE166" s="267"/>
      <c r="CF166" s="267"/>
      <c r="CG166" s="267"/>
      <c r="CH166" s="267"/>
      <c r="CI166" s="267"/>
      <c r="CJ166" s="267"/>
      <c r="CK166" s="267"/>
      <c r="CL166" s="267"/>
      <c r="CM166" s="267"/>
      <c r="CN166" s="267"/>
      <c r="CO166" s="267"/>
      <c r="CP166" s="267"/>
      <c r="CQ166" s="267"/>
      <c r="CR166" s="267"/>
      <c r="CS166" s="267"/>
      <c r="CT166" s="267"/>
      <c r="CU166" s="267"/>
      <c r="CV166" s="267"/>
      <c r="CW166" s="267"/>
      <c r="CX166" s="267"/>
      <c r="CY166" s="267"/>
      <c r="CZ166" s="267"/>
      <c r="DA166" s="267"/>
      <c r="DB166" s="267"/>
      <c r="DC166" s="267"/>
      <c r="DD166" s="267"/>
      <c r="DE166" s="267"/>
      <c r="DF166" s="267"/>
      <c r="DG166" s="267"/>
      <c r="DH166" s="267"/>
      <c r="DI166" s="267"/>
      <c r="DJ166" s="267"/>
      <c r="DK166" s="267"/>
      <c r="DL166" s="267"/>
      <c r="DM166" s="267"/>
      <c r="DN166" s="267"/>
      <c r="DO166" s="267"/>
      <c r="DP166" s="267"/>
      <c r="DQ166" s="267"/>
      <c r="DR166" s="267"/>
      <c r="DS166" s="267"/>
      <c r="DT166" s="267"/>
      <c r="DU166" s="267"/>
      <c r="DV166" s="267"/>
      <c r="DW166" s="267"/>
      <c r="DX166" s="267"/>
      <c r="DY166" s="267"/>
      <c r="DZ166" s="267"/>
      <c r="EA166" s="267"/>
      <c r="EB166" s="267"/>
      <c r="EC166" s="267"/>
      <c r="ED166" s="267"/>
      <c r="EE166" s="267"/>
      <c r="EF166" s="267"/>
      <c r="EG166" s="267"/>
      <c r="EH166" s="267"/>
      <c r="EI166" s="267"/>
      <c r="EJ166" s="267"/>
      <c r="EK166" s="267"/>
      <c r="EL166" s="267"/>
      <c r="EM166" s="267"/>
      <c r="EN166" s="267"/>
      <c r="EO166" s="267"/>
      <c r="EP166" s="267"/>
      <c r="EQ166" s="267"/>
      <c r="ER166" s="267"/>
      <c r="ES166" s="267"/>
      <c r="ET166" s="267"/>
      <c r="EU166" s="267"/>
      <c r="EV166" s="267"/>
      <c r="EW166" s="267"/>
      <c r="EX166" s="267"/>
      <c r="EY166" s="267"/>
      <c r="EZ166" s="267"/>
      <c r="FA166" s="267"/>
      <c r="FB166" s="267"/>
      <c r="FC166" s="267"/>
      <c r="FD166" s="267"/>
      <c r="FE166" s="267"/>
      <c r="FF166" s="267"/>
      <c r="FG166" s="267"/>
      <c r="FH166" s="267"/>
      <c r="FI166" s="267"/>
      <c r="FJ166" s="267"/>
      <c r="FK166" s="267"/>
      <c r="FL166" s="267"/>
      <c r="FM166" s="267"/>
      <c r="FN166" s="267"/>
      <c r="FO166" s="267"/>
      <c r="FP166" s="267"/>
      <c r="FQ166" s="267"/>
      <c r="FR166" s="267"/>
      <c r="FS166" s="267"/>
      <c r="FT166" s="267"/>
      <c r="FU166" s="267"/>
      <c r="FV166" s="267"/>
      <c r="FW166" s="267"/>
      <c r="FX166" s="267"/>
      <c r="FY166" s="267"/>
      <c r="FZ166" s="267"/>
      <c r="GA166" s="267"/>
      <c r="GB166" s="267"/>
      <c r="GC166" s="267"/>
      <c r="GD166" s="267"/>
      <c r="GE166" s="267"/>
      <c r="GF166" s="267"/>
      <c r="GG166" s="267"/>
      <c r="GH166" s="267"/>
      <c r="GI166" s="267"/>
      <c r="GJ166" s="267"/>
      <c r="GK166" s="267"/>
      <c r="GL166" s="267"/>
      <c r="GM166" s="267"/>
      <c r="GN166" s="267"/>
      <c r="GO166" s="267"/>
      <c r="GP166" s="267"/>
      <c r="GQ166" s="267"/>
      <c r="GR166" s="267"/>
      <c r="GS166" s="267"/>
      <c r="GT166" s="267"/>
      <c r="GU166" s="267"/>
      <c r="GV166" s="267"/>
      <c r="GW166" s="267"/>
      <c r="GX166" s="267"/>
      <c r="GY166" s="267"/>
      <c r="GZ166" s="267"/>
      <c r="HA166" s="267"/>
      <c r="HB166" s="267"/>
      <c r="HC166" s="267"/>
      <c r="HD166" s="267"/>
      <c r="HE166" s="267"/>
      <c r="HF166" s="267"/>
      <c r="HG166" s="267"/>
      <c r="HH166" s="267"/>
      <c r="HI166" s="267"/>
      <c r="HJ166" s="267"/>
      <c r="HK166" s="267"/>
      <c r="HL166" s="267"/>
      <c r="HM166" s="267"/>
      <c r="HN166" s="267"/>
      <c r="HO166" s="267"/>
      <c r="HP166" s="267"/>
      <c r="HQ166" s="267"/>
      <c r="HR166" s="267"/>
      <c r="HS166" s="267"/>
      <c r="HT166" s="267"/>
      <c r="HU166" s="267"/>
      <c r="HV166" s="267"/>
      <c r="HW166" s="267"/>
      <c r="HX166" s="267"/>
      <c r="HY166" s="267"/>
      <c r="HZ166" s="267"/>
      <c r="IA166" s="267"/>
      <c r="IB166" s="267"/>
      <c r="IC166" s="267"/>
      <c r="ID166" s="267"/>
      <c r="IE166" s="267"/>
      <c r="IF166" s="267"/>
      <c r="IG166" s="267"/>
      <c r="IH166" s="267"/>
      <c r="II166" s="267"/>
      <c r="IJ166" s="267"/>
      <c r="IK166" s="267"/>
      <c r="IL166" s="267"/>
      <c r="IM166" s="267"/>
      <c r="IN166" s="267"/>
      <c r="IO166" s="267"/>
      <c r="IP166" s="267"/>
      <c r="IQ166" s="267"/>
      <c r="IR166" s="267"/>
      <c r="IS166" s="267"/>
      <c r="IT166" s="267"/>
    </row>
    <row r="167" spans="1:254" ht="12.75">
      <c r="A167" s="264">
        <v>8</v>
      </c>
      <c r="B167" s="269" t="s">
        <v>200</v>
      </c>
      <c r="C167" s="270" t="s">
        <v>1</v>
      </c>
      <c r="D167" s="271">
        <v>6</v>
      </c>
      <c r="E167" s="311">
        <v>0</v>
      </c>
      <c r="F167" s="36">
        <f t="shared" si="9"/>
        <v>0</v>
      </c>
      <c r="G167" s="267"/>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c r="AT167" s="267"/>
      <c r="AU167" s="267"/>
      <c r="AV167" s="267"/>
      <c r="AW167" s="267"/>
      <c r="AX167" s="267"/>
      <c r="AY167" s="267"/>
      <c r="AZ167" s="267"/>
      <c r="BA167" s="267"/>
      <c r="BB167" s="267"/>
      <c r="BC167" s="267"/>
      <c r="BD167" s="267"/>
      <c r="BE167" s="267"/>
      <c r="BF167" s="267"/>
      <c r="BG167" s="267"/>
      <c r="BH167" s="267"/>
      <c r="BI167" s="267"/>
      <c r="BJ167" s="267"/>
      <c r="BK167" s="267"/>
      <c r="BL167" s="267"/>
      <c r="BM167" s="267"/>
      <c r="BN167" s="267"/>
      <c r="BO167" s="267"/>
      <c r="BP167" s="267"/>
      <c r="BQ167" s="267"/>
      <c r="BR167" s="267"/>
      <c r="BS167" s="267"/>
      <c r="BT167" s="267"/>
      <c r="BU167" s="267"/>
      <c r="BV167" s="267"/>
      <c r="BW167" s="267"/>
      <c r="BX167" s="267"/>
      <c r="BY167" s="267"/>
      <c r="BZ167" s="267"/>
      <c r="CA167" s="267"/>
      <c r="CB167" s="267"/>
      <c r="CC167" s="267"/>
      <c r="CD167" s="267"/>
      <c r="CE167" s="267"/>
      <c r="CF167" s="267"/>
      <c r="CG167" s="267"/>
      <c r="CH167" s="267"/>
      <c r="CI167" s="267"/>
      <c r="CJ167" s="267"/>
      <c r="CK167" s="267"/>
      <c r="CL167" s="267"/>
      <c r="CM167" s="267"/>
      <c r="CN167" s="267"/>
      <c r="CO167" s="267"/>
      <c r="CP167" s="267"/>
      <c r="CQ167" s="267"/>
      <c r="CR167" s="267"/>
      <c r="CS167" s="267"/>
      <c r="CT167" s="267"/>
      <c r="CU167" s="267"/>
      <c r="CV167" s="267"/>
      <c r="CW167" s="267"/>
      <c r="CX167" s="267"/>
      <c r="CY167" s="267"/>
      <c r="CZ167" s="267"/>
      <c r="DA167" s="267"/>
      <c r="DB167" s="267"/>
      <c r="DC167" s="267"/>
      <c r="DD167" s="267"/>
      <c r="DE167" s="267"/>
      <c r="DF167" s="267"/>
      <c r="DG167" s="267"/>
      <c r="DH167" s="267"/>
      <c r="DI167" s="267"/>
      <c r="DJ167" s="267"/>
      <c r="DK167" s="267"/>
      <c r="DL167" s="267"/>
      <c r="DM167" s="267"/>
      <c r="DN167" s="267"/>
      <c r="DO167" s="267"/>
      <c r="DP167" s="267"/>
      <c r="DQ167" s="267"/>
      <c r="DR167" s="267"/>
      <c r="DS167" s="267"/>
      <c r="DT167" s="267"/>
      <c r="DU167" s="267"/>
      <c r="DV167" s="267"/>
      <c r="DW167" s="267"/>
      <c r="DX167" s="267"/>
      <c r="DY167" s="267"/>
      <c r="DZ167" s="267"/>
      <c r="EA167" s="267"/>
      <c r="EB167" s="267"/>
      <c r="EC167" s="267"/>
      <c r="ED167" s="267"/>
      <c r="EE167" s="267"/>
      <c r="EF167" s="267"/>
      <c r="EG167" s="267"/>
      <c r="EH167" s="267"/>
      <c r="EI167" s="267"/>
      <c r="EJ167" s="267"/>
      <c r="EK167" s="267"/>
      <c r="EL167" s="267"/>
      <c r="EM167" s="267"/>
      <c r="EN167" s="267"/>
      <c r="EO167" s="267"/>
      <c r="EP167" s="267"/>
      <c r="EQ167" s="267"/>
      <c r="ER167" s="267"/>
      <c r="ES167" s="267"/>
      <c r="ET167" s="267"/>
      <c r="EU167" s="267"/>
      <c r="EV167" s="267"/>
      <c r="EW167" s="267"/>
      <c r="EX167" s="267"/>
      <c r="EY167" s="267"/>
      <c r="EZ167" s="267"/>
      <c r="FA167" s="267"/>
      <c r="FB167" s="267"/>
      <c r="FC167" s="267"/>
      <c r="FD167" s="267"/>
      <c r="FE167" s="267"/>
      <c r="FF167" s="267"/>
      <c r="FG167" s="267"/>
      <c r="FH167" s="267"/>
      <c r="FI167" s="267"/>
      <c r="FJ167" s="267"/>
      <c r="FK167" s="267"/>
      <c r="FL167" s="267"/>
      <c r="FM167" s="267"/>
      <c r="FN167" s="267"/>
      <c r="FO167" s="267"/>
      <c r="FP167" s="267"/>
      <c r="FQ167" s="267"/>
      <c r="FR167" s="267"/>
      <c r="FS167" s="267"/>
      <c r="FT167" s="267"/>
      <c r="FU167" s="267"/>
      <c r="FV167" s="267"/>
      <c r="FW167" s="267"/>
      <c r="FX167" s="267"/>
      <c r="FY167" s="267"/>
      <c r="FZ167" s="267"/>
      <c r="GA167" s="267"/>
      <c r="GB167" s="267"/>
      <c r="GC167" s="267"/>
      <c r="GD167" s="267"/>
      <c r="GE167" s="267"/>
      <c r="GF167" s="267"/>
      <c r="GG167" s="267"/>
      <c r="GH167" s="267"/>
      <c r="GI167" s="267"/>
      <c r="GJ167" s="267"/>
      <c r="GK167" s="267"/>
      <c r="GL167" s="267"/>
      <c r="GM167" s="267"/>
      <c r="GN167" s="267"/>
      <c r="GO167" s="267"/>
      <c r="GP167" s="267"/>
      <c r="GQ167" s="267"/>
      <c r="GR167" s="267"/>
      <c r="GS167" s="267"/>
      <c r="GT167" s="267"/>
      <c r="GU167" s="267"/>
      <c r="GV167" s="267"/>
      <c r="GW167" s="267"/>
      <c r="GX167" s="267"/>
      <c r="GY167" s="267"/>
      <c r="GZ167" s="267"/>
      <c r="HA167" s="267"/>
      <c r="HB167" s="267"/>
      <c r="HC167" s="267"/>
      <c r="HD167" s="267"/>
      <c r="HE167" s="267"/>
      <c r="HF167" s="267"/>
      <c r="HG167" s="267"/>
      <c r="HH167" s="267"/>
      <c r="HI167" s="267"/>
      <c r="HJ167" s="267"/>
      <c r="HK167" s="267"/>
      <c r="HL167" s="267"/>
      <c r="HM167" s="267"/>
      <c r="HN167" s="267"/>
      <c r="HO167" s="267"/>
      <c r="HP167" s="267"/>
      <c r="HQ167" s="267"/>
      <c r="HR167" s="267"/>
      <c r="HS167" s="267"/>
      <c r="HT167" s="267"/>
      <c r="HU167" s="267"/>
      <c r="HV167" s="267"/>
      <c r="HW167" s="267"/>
      <c r="HX167" s="267"/>
      <c r="HY167" s="267"/>
      <c r="HZ167" s="267"/>
      <c r="IA167" s="267"/>
      <c r="IB167" s="267"/>
      <c r="IC167" s="267"/>
      <c r="ID167" s="267"/>
      <c r="IE167" s="267"/>
      <c r="IF167" s="267"/>
      <c r="IG167" s="267"/>
      <c r="IH167" s="267"/>
      <c r="II167" s="267"/>
      <c r="IJ167" s="267"/>
      <c r="IK167" s="267"/>
      <c r="IL167" s="267"/>
      <c r="IM167" s="267"/>
      <c r="IN167" s="267"/>
      <c r="IO167" s="267"/>
      <c r="IP167" s="267"/>
      <c r="IQ167" s="267"/>
      <c r="IR167" s="267"/>
      <c r="IS167" s="267"/>
      <c r="IT167" s="267"/>
    </row>
    <row r="168" spans="1:254" ht="12.75">
      <c r="A168" s="406" t="s">
        <v>173</v>
      </c>
      <c r="B168" s="407"/>
      <c r="C168" s="270"/>
      <c r="D168" s="272"/>
      <c r="E168" s="408">
        <f>SUM(F145:F167)</f>
        <v>0</v>
      </c>
      <c r="F168" s="409"/>
      <c r="G168" s="182"/>
      <c r="H168" s="182"/>
      <c r="I168" s="182"/>
      <c r="J168" s="267"/>
      <c r="K168" s="267"/>
      <c r="L168" s="267"/>
      <c r="M168" s="267"/>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67"/>
      <c r="AJ168" s="267"/>
      <c r="AK168" s="267"/>
      <c r="AL168" s="267"/>
      <c r="AM168" s="267"/>
      <c r="AN168" s="267"/>
      <c r="AO168" s="267"/>
      <c r="AP168" s="267"/>
      <c r="AQ168" s="267"/>
      <c r="AR168" s="267"/>
      <c r="AS168" s="267"/>
      <c r="AT168" s="267"/>
      <c r="AU168" s="267"/>
      <c r="AV168" s="267"/>
      <c r="AW168" s="267"/>
      <c r="AX168" s="267"/>
      <c r="AY168" s="267"/>
      <c r="AZ168" s="267"/>
      <c r="BA168" s="267"/>
      <c r="BB168" s="267"/>
      <c r="BC168" s="267"/>
      <c r="BD168" s="267"/>
      <c r="BE168" s="267"/>
      <c r="BF168" s="267"/>
      <c r="BG168" s="267"/>
      <c r="BH168" s="267"/>
      <c r="BI168" s="267"/>
      <c r="BJ168" s="267"/>
      <c r="BK168" s="267"/>
      <c r="BL168" s="267"/>
      <c r="BM168" s="267"/>
      <c r="BN168" s="267"/>
      <c r="BO168" s="267"/>
      <c r="BP168" s="267"/>
      <c r="BQ168" s="267"/>
      <c r="BR168" s="267"/>
      <c r="BS168" s="267"/>
      <c r="BT168" s="267"/>
      <c r="BU168" s="267"/>
      <c r="BV168" s="267"/>
      <c r="BW168" s="267"/>
      <c r="BX168" s="267"/>
      <c r="BY168" s="267"/>
      <c r="BZ168" s="267"/>
      <c r="CA168" s="267"/>
      <c r="CB168" s="267"/>
      <c r="CC168" s="267"/>
      <c r="CD168" s="267"/>
      <c r="CE168" s="267"/>
      <c r="CF168" s="267"/>
      <c r="CG168" s="267"/>
      <c r="CH168" s="267"/>
      <c r="CI168" s="267"/>
      <c r="CJ168" s="267"/>
      <c r="CK168" s="267"/>
      <c r="CL168" s="267"/>
      <c r="CM168" s="267"/>
      <c r="CN168" s="267"/>
      <c r="CO168" s="267"/>
      <c r="CP168" s="267"/>
      <c r="CQ168" s="267"/>
      <c r="CR168" s="267"/>
      <c r="CS168" s="267"/>
      <c r="CT168" s="267"/>
      <c r="CU168" s="267"/>
      <c r="CV168" s="267"/>
      <c r="CW168" s="267"/>
      <c r="CX168" s="267"/>
      <c r="CY168" s="267"/>
      <c r="CZ168" s="267"/>
      <c r="DA168" s="267"/>
      <c r="DB168" s="267"/>
      <c r="DC168" s="267"/>
      <c r="DD168" s="267"/>
      <c r="DE168" s="267"/>
      <c r="DF168" s="267"/>
      <c r="DG168" s="267"/>
      <c r="DH168" s="267"/>
      <c r="DI168" s="267"/>
      <c r="DJ168" s="267"/>
      <c r="DK168" s="267"/>
      <c r="DL168" s="267"/>
      <c r="DM168" s="267"/>
      <c r="DN168" s="267"/>
      <c r="DO168" s="267"/>
      <c r="DP168" s="267"/>
      <c r="DQ168" s="267"/>
      <c r="DR168" s="267"/>
      <c r="DS168" s="267"/>
      <c r="DT168" s="267"/>
      <c r="DU168" s="267"/>
      <c r="DV168" s="267"/>
      <c r="DW168" s="267"/>
      <c r="DX168" s="267"/>
      <c r="DY168" s="267"/>
      <c r="DZ168" s="267"/>
      <c r="EA168" s="267"/>
      <c r="EB168" s="267"/>
      <c r="EC168" s="267"/>
      <c r="ED168" s="267"/>
      <c r="EE168" s="267"/>
      <c r="EF168" s="267"/>
      <c r="EG168" s="267"/>
      <c r="EH168" s="267"/>
      <c r="EI168" s="267"/>
      <c r="EJ168" s="267"/>
      <c r="EK168" s="267"/>
      <c r="EL168" s="267"/>
      <c r="EM168" s="267"/>
      <c r="EN168" s="267"/>
      <c r="EO168" s="267"/>
      <c r="EP168" s="267"/>
      <c r="EQ168" s="267"/>
      <c r="ER168" s="267"/>
      <c r="ES168" s="267"/>
      <c r="ET168" s="267"/>
      <c r="EU168" s="267"/>
      <c r="EV168" s="267"/>
      <c r="EW168" s="267"/>
      <c r="EX168" s="267"/>
      <c r="EY168" s="267"/>
      <c r="EZ168" s="267"/>
      <c r="FA168" s="267"/>
      <c r="FB168" s="267"/>
      <c r="FC168" s="267"/>
      <c r="FD168" s="267"/>
      <c r="FE168" s="267"/>
      <c r="FF168" s="267"/>
      <c r="FG168" s="267"/>
      <c r="FH168" s="267"/>
      <c r="FI168" s="267"/>
      <c r="FJ168" s="267"/>
      <c r="FK168" s="267"/>
      <c r="FL168" s="267"/>
      <c r="FM168" s="267"/>
      <c r="FN168" s="267"/>
      <c r="FO168" s="267"/>
      <c r="FP168" s="267"/>
      <c r="FQ168" s="267"/>
      <c r="FR168" s="267"/>
      <c r="FS168" s="267"/>
      <c r="FT168" s="267"/>
      <c r="FU168" s="267"/>
      <c r="FV168" s="267"/>
      <c r="FW168" s="267"/>
      <c r="FX168" s="267"/>
      <c r="FY168" s="267"/>
      <c r="FZ168" s="267"/>
      <c r="GA168" s="267"/>
      <c r="GB168" s="267"/>
      <c r="GC168" s="267"/>
      <c r="GD168" s="267"/>
      <c r="GE168" s="267"/>
      <c r="GF168" s="267"/>
      <c r="GG168" s="267"/>
      <c r="GH168" s="267"/>
      <c r="GI168" s="267"/>
      <c r="GJ168" s="267"/>
      <c r="GK168" s="267"/>
      <c r="GL168" s="267"/>
      <c r="GM168" s="267"/>
      <c r="GN168" s="267"/>
      <c r="GO168" s="267"/>
      <c r="GP168" s="267"/>
      <c r="GQ168" s="267"/>
      <c r="GR168" s="267"/>
      <c r="GS168" s="267"/>
      <c r="GT168" s="267"/>
      <c r="GU168" s="267"/>
      <c r="GV168" s="267"/>
      <c r="GW168" s="267"/>
      <c r="GX168" s="267"/>
      <c r="GY168" s="267"/>
      <c r="GZ168" s="267"/>
      <c r="HA168" s="267"/>
      <c r="HB168" s="267"/>
      <c r="HC168" s="267"/>
      <c r="HD168" s="267"/>
      <c r="HE168" s="267"/>
      <c r="HF168" s="267"/>
      <c r="HG168" s="267"/>
      <c r="HH168" s="267"/>
      <c r="HI168" s="267"/>
      <c r="HJ168" s="267"/>
      <c r="HK168" s="267"/>
      <c r="HL168" s="267"/>
      <c r="HM168" s="267"/>
      <c r="HN168" s="267"/>
      <c r="HO168" s="267"/>
      <c r="HP168" s="267"/>
      <c r="HQ168" s="267"/>
      <c r="HR168" s="267"/>
      <c r="HS168" s="267"/>
      <c r="HT168" s="267"/>
      <c r="HU168" s="267"/>
      <c r="HV168" s="267"/>
      <c r="HW168" s="267"/>
      <c r="HX168" s="267"/>
      <c r="HY168" s="267"/>
      <c r="HZ168" s="267"/>
      <c r="IA168" s="267"/>
      <c r="IB168" s="267"/>
      <c r="IC168" s="267"/>
      <c r="ID168" s="267"/>
      <c r="IE168" s="267"/>
      <c r="IF168" s="267"/>
      <c r="IG168" s="267"/>
      <c r="IH168" s="267"/>
      <c r="II168" s="267"/>
      <c r="IJ168" s="267"/>
      <c r="IK168" s="267"/>
      <c r="IL168" s="267"/>
      <c r="IM168" s="267"/>
      <c r="IN168" s="267"/>
      <c r="IO168" s="267"/>
      <c r="IP168" s="267"/>
      <c r="IQ168" s="267"/>
      <c r="IR168" s="267"/>
      <c r="IS168" s="267"/>
      <c r="IT168" s="267"/>
    </row>
    <row r="169" spans="1:254" ht="12.75">
      <c r="A169" s="284"/>
      <c r="B169" s="285"/>
      <c r="C169" s="270"/>
      <c r="D169" s="286"/>
      <c r="E169" s="287"/>
      <c r="F169" s="288"/>
      <c r="G169" s="182"/>
      <c r="H169" s="182"/>
      <c r="I169" s="182"/>
      <c r="J169" s="267"/>
      <c r="K169" s="267"/>
      <c r="L169" s="267"/>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267"/>
      <c r="AY169" s="267"/>
      <c r="AZ169" s="267"/>
      <c r="BA169" s="267"/>
      <c r="BB169" s="267"/>
      <c r="BC169" s="267"/>
      <c r="BD169" s="267"/>
      <c r="BE169" s="267"/>
      <c r="BF169" s="267"/>
      <c r="BG169" s="267"/>
      <c r="BH169" s="267"/>
      <c r="BI169" s="267"/>
      <c r="BJ169" s="267"/>
      <c r="BK169" s="267"/>
      <c r="BL169" s="267"/>
      <c r="BM169" s="267"/>
      <c r="BN169" s="267"/>
      <c r="BO169" s="267"/>
      <c r="BP169" s="267"/>
      <c r="BQ169" s="267"/>
      <c r="BR169" s="267"/>
      <c r="BS169" s="267"/>
      <c r="BT169" s="267"/>
      <c r="BU169" s="267"/>
      <c r="BV169" s="267"/>
      <c r="BW169" s="267"/>
      <c r="BX169" s="267"/>
      <c r="BY169" s="267"/>
      <c r="BZ169" s="267"/>
      <c r="CA169" s="267"/>
      <c r="CB169" s="267"/>
      <c r="CC169" s="267"/>
      <c r="CD169" s="267"/>
      <c r="CE169" s="267"/>
      <c r="CF169" s="267"/>
      <c r="CG169" s="267"/>
      <c r="CH169" s="267"/>
      <c r="CI169" s="267"/>
      <c r="CJ169" s="267"/>
      <c r="CK169" s="267"/>
      <c r="CL169" s="267"/>
      <c r="CM169" s="267"/>
      <c r="CN169" s="267"/>
      <c r="CO169" s="267"/>
      <c r="CP169" s="267"/>
      <c r="CQ169" s="267"/>
      <c r="CR169" s="267"/>
      <c r="CS169" s="267"/>
      <c r="CT169" s="267"/>
      <c r="CU169" s="267"/>
      <c r="CV169" s="267"/>
      <c r="CW169" s="267"/>
      <c r="CX169" s="267"/>
      <c r="CY169" s="267"/>
      <c r="CZ169" s="267"/>
      <c r="DA169" s="267"/>
      <c r="DB169" s="267"/>
      <c r="DC169" s="267"/>
      <c r="DD169" s="267"/>
      <c r="DE169" s="267"/>
      <c r="DF169" s="267"/>
      <c r="DG169" s="267"/>
      <c r="DH169" s="267"/>
      <c r="DI169" s="267"/>
      <c r="DJ169" s="267"/>
      <c r="DK169" s="267"/>
      <c r="DL169" s="267"/>
      <c r="DM169" s="267"/>
      <c r="DN169" s="267"/>
      <c r="DO169" s="267"/>
      <c r="DP169" s="267"/>
      <c r="DQ169" s="267"/>
      <c r="DR169" s="267"/>
      <c r="DS169" s="267"/>
      <c r="DT169" s="267"/>
      <c r="DU169" s="267"/>
      <c r="DV169" s="267"/>
      <c r="DW169" s="267"/>
      <c r="DX169" s="267"/>
      <c r="DY169" s="267"/>
      <c r="DZ169" s="267"/>
      <c r="EA169" s="267"/>
      <c r="EB169" s="267"/>
      <c r="EC169" s="267"/>
      <c r="ED169" s="267"/>
      <c r="EE169" s="267"/>
      <c r="EF169" s="267"/>
      <c r="EG169" s="267"/>
      <c r="EH169" s="267"/>
      <c r="EI169" s="267"/>
      <c r="EJ169" s="267"/>
      <c r="EK169" s="267"/>
      <c r="EL169" s="267"/>
      <c r="EM169" s="267"/>
      <c r="EN169" s="267"/>
      <c r="EO169" s="267"/>
      <c r="EP169" s="267"/>
      <c r="EQ169" s="267"/>
      <c r="ER169" s="267"/>
      <c r="ES169" s="267"/>
      <c r="ET169" s="267"/>
      <c r="EU169" s="267"/>
      <c r="EV169" s="267"/>
      <c r="EW169" s="267"/>
      <c r="EX169" s="267"/>
      <c r="EY169" s="267"/>
      <c r="EZ169" s="267"/>
      <c r="FA169" s="267"/>
      <c r="FB169" s="267"/>
      <c r="FC169" s="267"/>
      <c r="FD169" s="267"/>
      <c r="FE169" s="267"/>
      <c r="FF169" s="267"/>
      <c r="FG169" s="267"/>
      <c r="FH169" s="267"/>
      <c r="FI169" s="267"/>
      <c r="FJ169" s="267"/>
      <c r="FK169" s="267"/>
      <c r="FL169" s="267"/>
      <c r="FM169" s="267"/>
      <c r="FN169" s="267"/>
      <c r="FO169" s="267"/>
      <c r="FP169" s="267"/>
      <c r="FQ169" s="267"/>
      <c r="FR169" s="267"/>
      <c r="FS169" s="267"/>
      <c r="FT169" s="267"/>
      <c r="FU169" s="267"/>
      <c r="FV169" s="267"/>
      <c r="FW169" s="267"/>
      <c r="FX169" s="267"/>
      <c r="FY169" s="267"/>
      <c r="FZ169" s="267"/>
      <c r="GA169" s="267"/>
      <c r="GB169" s="267"/>
      <c r="GC169" s="267"/>
      <c r="GD169" s="267"/>
      <c r="GE169" s="267"/>
      <c r="GF169" s="267"/>
      <c r="GG169" s="267"/>
      <c r="GH169" s="267"/>
      <c r="GI169" s="267"/>
      <c r="GJ169" s="267"/>
      <c r="GK169" s="267"/>
      <c r="GL169" s="267"/>
      <c r="GM169" s="267"/>
      <c r="GN169" s="267"/>
      <c r="GO169" s="267"/>
      <c r="GP169" s="267"/>
      <c r="GQ169" s="267"/>
      <c r="GR169" s="267"/>
      <c r="GS169" s="267"/>
      <c r="GT169" s="267"/>
      <c r="GU169" s="267"/>
      <c r="GV169" s="267"/>
      <c r="GW169" s="267"/>
      <c r="GX169" s="267"/>
      <c r="GY169" s="267"/>
      <c r="GZ169" s="267"/>
      <c r="HA169" s="267"/>
      <c r="HB169" s="267"/>
      <c r="HC169" s="267"/>
      <c r="HD169" s="267"/>
      <c r="HE169" s="267"/>
      <c r="HF169" s="267"/>
      <c r="HG169" s="267"/>
      <c r="HH169" s="267"/>
      <c r="HI169" s="267"/>
      <c r="HJ169" s="267"/>
      <c r="HK169" s="267"/>
      <c r="HL169" s="267"/>
      <c r="HM169" s="267"/>
      <c r="HN169" s="267"/>
      <c r="HO169" s="267"/>
      <c r="HP169" s="267"/>
      <c r="HQ169" s="267"/>
      <c r="HR169" s="267"/>
      <c r="HS169" s="267"/>
      <c r="HT169" s="267"/>
      <c r="HU169" s="267"/>
      <c r="HV169" s="267"/>
      <c r="HW169" s="267"/>
      <c r="HX169" s="267"/>
      <c r="HY169" s="267"/>
      <c r="HZ169" s="267"/>
      <c r="IA169" s="267"/>
      <c r="IB169" s="267"/>
      <c r="IC169" s="267"/>
      <c r="ID169" s="267"/>
      <c r="IE169" s="267"/>
      <c r="IF169" s="267"/>
      <c r="IG169" s="267"/>
      <c r="IH169" s="267"/>
      <c r="II169" s="267"/>
      <c r="IJ169" s="267"/>
      <c r="IK169" s="267"/>
      <c r="IL169" s="267"/>
      <c r="IM169" s="267"/>
      <c r="IN169" s="267"/>
      <c r="IO169" s="267"/>
      <c r="IP169" s="267"/>
      <c r="IQ169" s="267"/>
      <c r="IR169" s="267"/>
      <c r="IS169" s="267"/>
      <c r="IT169" s="267"/>
    </row>
    <row r="170" spans="1:254" ht="12.75">
      <c r="A170" s="267"/>
      <c r="B170" s="267"/>
      <c r="C170" s="267"/>
      <c r="D170" s="267"/>
      <c r="E170" s="267"/>
      <c r="F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67"/>
      <c r="AL170" s="267"/>
      <c r="AM170" s="267"/>
      <c r="AN170" s="267"/>
      <c r="AO170" s="267"/>
      <c r="AP170" s="267"/>
      <c r="AQ170" s="267"/>
      <c r="AR170" s="267"/>
      <c r="AS170" s="267"/>
      <c r="AT170" s="267"/>
      <c r="AU170" s="267"/>
      <c r="AV170" s="267"/>
      <c r="AW170" s="267"/>
      <c r="AX170" s="267"/>
      <c r="AY170" s="267"/>
      <c r="AZ170" s="267"/>
      <c r="BA170" s="267"/>
      <c r="BB170" s="267"/>
      <c r="BC170" s="267"/>
      <c r="BD170" s="267"/>
      <c r="BE170" s="267"/>
      <c r="BF170" s="267"/>
      <c r="BG170" s="267"/>
      <c r="BH170" s="267"/>
      <c r="BI170" s="267"/>
      <c r="BJ170" s="267"/>
      <c r="BK170" s="267"/>
      <c r="BL170" s="267"/>
      <c r="BM170" s="267"/>
      <c r="BN170" s="267"/>
      <c r="BO170" s="267"/>
      <c r="BP170" s="267"/>
      <c r="BQ170" s="267"/>
      <c r="BR170" s="267"/>
      <c r="BS170" s="267"/>
      <c r="BT170" s="267"/>
      <c r="BU170" s="267"/>
      <c r="BV170" s="267"/>
      <c r="BW170" s="267"/>
      <c r="BX170" s="267"/>
      <c r="BY170" s="267"/>
      <c r="BZ170" s="267"/>
      <c r="CA170" s="267"/>
      <c r="CB170" s="267"/>
      <c r="CC170" s="267"/>
      <c r="CD170" s="267"/>
      <c r="CE170" s="267"/>
      <c r="CF170" s="267"/>
      <c r="CG170" s="267"/>
      <c r="CH170" s="267"/>
      <c r="CI170" s="267"/>
      <c r="CJ170" s="267"/>
      <c r="CK170" s="267"/>
      <c r="CL170" s="267"/>
      <c r="CM170" s="267"/>
      <c r="CN170" s="267"/>
      <c r="CO170" s="267"/>
      <c r="CP170" s="267"/>
      <c r="CQ170" s="267"/>
      <c r="CR170" s="267"/>
      <c r="CS170" s="267"/>
      <c r="CT170" s="267"/>
      <c r="CU170" s="267"/>
      <c r="CV170" s="267"/>
      <c r="CW170" s="267"/>
      <c r="CX170" s="267"/>
      <c r="CY170" s="267"/>
      <c r="CZ170" s="267"/>
      <c r="DA170" s="267"/>
      <c r="DB170" s="267"/>
      <c r="DC170" s="267"/>
      <c r="DD170" s="267"/>
      <c r="DE170" s="267"/>
      <c r="DF170" s="267"/>
      <c r="DG170" s="267"/>
      <c r="DH170" s="267"/>
      <c r="DI170" s="267"/>
      <c r="DJ170" s="267"/>
      <c r="DK170" s="267"/>
      <c r="DL170" s="267"/>
      <c r="DM170" s="267"/>
      <c r="DN170" s="267"/>
      <c r="DO170" s="267"/>
      <c r="DP170" s="267"/>
      <c r="DQ170" s="267"/>
      <c r="DR170" s="267"/>
      <c r="DS170" s="267"/>
      <c r="DT170" s="267"/>
      <c r="DU170" s="267"/>
      <c r="DV170" s="267"/>
      <c r="DW170" s="267"/>
      <c r="DX170" s="267"/>
      <c r="DY170" s="267"/>
      <c r="DZ170" s="267"/>
      <c r="EA170" s="267"/>
      <c r="EB170" s="267"/>
      <c r="EC170" s="267"/>
      <c r="ED170" s="267"/>
      <c r="EE170" s="267"/>
      <c r="EF170" s="267"/>
      <c r="EG170" s="267"/>
      <c r="EH170" s="267"/>
      <c r="EI170" s="267"/>
      <c r="EJ170" s="267"/>
      <c r="EK170" s="267"/>
      <c r="EL170" s="267"/>
      <c r="EM170" s="267"/>
      <c r="EN170" s="267"/>
      <c r="EO170" s="267"/>
      <c r="EP170" s="267"/>
      <c r="EQ170" s="267"/>
      <c r="ER170" s="267"/>
      <c r="ES170" s="267"/>
      <c r="ET170" s="267"/>
      <c r="EU170" s="267"/>
      <c r="EV170" s="267"/>
      <c r="EW170" s="267"/>
      <c r="EX170" s="267"/>
      <c r="EY170" s="267"/>
      <c r="EZ170" s="267"/>
      <c r="FA170" s="267"/>
      <c r="FB170" s="267"/>
      <c r="FC170" s="267"/>
      <c r="FD170" s="267"/>
      <c r="FE170" s="267"/>
      <c r="FF170" s="267"/>
      <c r="FG170" s="267"/>
      <c r="FH170" s="267"/>
      <c r="FI170" s="267"/>
      <c r="FJ170" s="267"/>
      <c r="FK170" s="267"/>
      <c r="FL170" s="267"/>
      <c r="FM170" s="267"/>
      <c r="FN170" s="267"/>
      <c r="FO170" s="267"/>
      <c r="FP170" s="267"/>
      <c r="FQ170" s="267"/>
      <c r="FR170" s="267"/>
      <c r="FS170" s="267"/>
      <c r="FT170" s="267"/>
      <c r="FU170" s="267"/>
      <c r="FV170" s="267"/>
      <c r="FW170" s="267"/>
      <c r="FX170" s="267"/>
      <c r="FY170" s="267"/>
      <c r="FZ170" s="267"/>
      <c r="GA170" s="267"/>
      <c r="GB170" s="267"/>
      <c r="GC170" s="267"/>
      <c r="GD170" s="267"/>
      <c r="GE170" s="267"/>
      <c r="GF170" s="267"/>
      <c r="GG170" s="267"/>
      <c r="GH170" s="267"/>
      <c r="GI170" s="267"/>
      <c r="GJ170" s="267"/>
      <c r="GK170" s="267"/>
      <c r="GL170" s="267"/>
      <c r="GM170" s="267"/>
      <c r="GN170" s="267"/>
      <c r="GO170" s="267"/>
      <c r="GP170" s="267"/>
      <c r="GQ170" s="267"/>
      <c r="GR170" s="267"/>
      <c r="GS170" s="267"/>
      <c r="GT170" s="267"/>
      <c r="GU170" s="267"/>
      <c r="GV170" s="267"/>
      <c r="GW170" s="267"/>
      <c r="GX170" s="267"/>
      <c r="GY170" s="267"/>
      <c r="GZ170" s="267"/>
      <c r="HA170" s="267"/>
      <c r="HB170" s="267"/>
      <c r="HC170" s="267"/>
      <c r="HD170" s="267"/>
      <c r="HE170" s="267"/>
      <c r="HF170" s="267"/>
      <c r="HG170" s="267"/>
      <c r="HH170" s="267"/>
      <c r="HI170" s="267"/>
      <c r="HJ170" s="267"/>
      <c r="HK170" s="267"/>
      <c r="HL170" s="267"/>
      <c r="HM170" s="267"/>
      <c r="HN170" s="267"/>
      <c r="HO170" s="267"/>
      <c r="HP170" s="267"/>
      <c r="HQ170" s="267"/>
      <c r="HR170" s="267"/>
      <c r="HS170" s="267"/>
      <c r="HT170" s="267"/>
      <c r="HU170" s="267"/>
      <c r="HV170" s="267"/>
      <c r="HW170" s="267"/>
      <c r="HX170" s="267"/>
      <c r="HY170" s="267"/>
      <c r="HZ170" s="267"/>
      <c r="IA170" s="267"/>
      <c r="IB170" s="267"/>
      <c r="IC170" s="267"/>
      <c r="ID170" s="267"/>
      <c r="IE170" s="267"/>
      <c r="IF170" s="267"/>
      <c r="IG170" s="267"/>
      <c r="IH170" s="267"/>
      <c r="II170" s="267"/>
      <c r="IJ170" s="267"/>
      <c r="IK170" s="267"/>
      <c r="IL170" s="267"/>
      <c r="IM170" s="267"/>
      <c r="IN170" s="267"/>
      <c r="IO170" s="267"/>
      <c r="IP170" s="267"/>
      <c r="IQ170" s="267"/>
      <c r="IR170" s="267"/>
      <c r="IS170" s="267"/>
      <c r="IT170" s="267"/>
    </row>
    <row r="171" spans="1:6" s="292" customFormat="1" ht="12.75">
      <c r="A171" s="289"/>
      <c r="B171" s="290" t="s">
        <v>76</v>
      </c>
      <c r="C171" s="289"/>
      <c r="D171" s="289"/>
      <c r="E171" s="291"/>
      <c r="F171" s="291"/>
    </row>
    <row r="172" spans="1:6" s="292" customFormat="1" ht="12.75">
      <c r="A172" s="289"/>
      <c r="B172" s="290" t="s">
        <v>77</v>
      </c>
      <c r="C172" s="289"/>
      <c r="D172" s="289"/>
      <c r="E172" s="291"/>
      <c r="F172" s="291"/>
    </row>
    <row r="173" spans="1:6" s="292" customFormat="1" ht="45" customHeight="1">
      <c r="A173" s="289"/>
      <c r="B173" s="428" t="s">
        <v>175</v>
      </c>
      <c r="C173" s="429"/>
      <c r="D173" s="429"/>
      <c r="E173" s="429"/>
      <c r="F173" s="430"/>
    </row>
    <row r="174" spans="1:7" s="182" customFormat="1" ht="12.75">
      <c r="A174" s="258">
        <v>1</v>
      </c>
      <c r="B174" s="293" t="s">
        <v>176</v>
      </c>
      <c r="C174" s="258" t="s">
        <v>1</v>
      </c>
      <c r="D174" s="294">
        <v>44</v>
      </c>
      <c r="E174" s="315">
        <v>0</v>
      </c>
      <c r="F174" s="263">
        <f>E174*D174</f>
        <v>0</v>
      </c>
      <c r="G174" s="295"/>
    </row>
    <row r="175" spans="1:6" s="182" customFormat="1" ht="12.75">
      <c r="A175" s="258">
        <v>2</v>
      </c>
      <c r="B175" s="293" t="s">
        <v>177</v>
      </c>
      <c r="C175" s="258" t="s">
        <v>2</v>
      </c>
      <c r="D175" s="294">
        <v>209</v>
      </c>
      <c r="E175" s="315">
        <v>0</v>
      </c>
      <c r="F175" s="263">
        <f>E175*D175</f>
        <v>0</v>
      </c>
    </row>
    <row r="176" spans="1:6" s="292" customFormat="1" ht="12.75">
      <c r="A176" s="289"/>
      <c r="B176" s="290" t="s">
        <v>78</v>
      </c>
      <c r="C176" s="289"/>
      <c r="D176" s="289"/>
      <c r="E176" s="291"/>
      <c r="F176" s="291"/>
    </row>
    <row r="177" spans="1:6" s="292" customFormat="1" ht="42.75" customHeight="1">
      <c r="A177" s="289"/>
      <c r="B177" s="428" t="s">
        <v>175</v>
      </c>
      <c r="C177" s="429"/>
      <c r="D177" s="429"/>
      <c r="E177" s="429"/>
      <c r="F177" s="430"/>
    </row>
    <row r="178" spans="1:7" s="182" customFormat="1" ht="12.75">
      <c r="A178" s="258">
        <v>1</v>
      </c>
      <c r="B178" s="293" t="s">
        <v>176</v>
      </c>
      <c r="C178" s="258" t="s">
        <v>1</v>
      </c>
      <c r="D178" s="294">
        <f>SUM(D174)</f>
        <v>44</v>
      </c>
      <c r="E178" s="315">
        <v>0</v>
      </c>
      <c r="F178" s="263">
        <f>E178*D178</f>
        <v>0</v>
      </c>
      <c r="G178" s="295"/>
    </row>
    <row r="179" spans="1:6" s="182" customFormat="1" ht="12.75">
      <c r="A179" s="258">
        <v>2</v>
      </c>
      <c r="B179" s="293" t="s">
        <v>177</v>
      </c>
      <c r="C179" s="258" t="s">
        <v>2</v>
      </c>
      <c r="D179" s="294">
        <f>SUM(D175)</f>
        <v>209</v>
      </c>
      <c r="E179" s="315">
        <v>0</v>
      </c>
      <c r="F179" s="263">
        <f>E179*D179</f>
        <v>0</v>
      </c>
    </row>
    <row r="180" spans="1:6" s="292" customFormat="1" ht="12.75">
      <c r="A180" s="289"/>
      <c r="B180" s="290" t="s">
        <v>107</v>
      </c>
      <c r="C180" s="289"/>
      <c r="D180" s="289"/>
      <c r="E180" s="291"/>
      <c r="F180" s="291"/>
    </row>
    <row r="181" spans="1:6" s="292" customFormat="1" ht="42.75" customHeight="1">
      <c r="A181" s="289"/>
      <c r="B181" s="428" t="s">
        <v>175</v>
      </c>
      <c r="C181" s="429"/>
      <c r="D181" s="429"/>
      <c r="E181" s="429"/>
      <c r="F181" s="430"/>
    </row>
    <row r="182" spans="1:7" s="182" customFormat="1" ht="12.75">
      <c r="A182" s="258">
        <v>1</v>
      </c>
      <c r="B182" s="293" t="s">
        <v>176</v>
      </c>
      <c r="C182" s="258" t="s">
        <v>1</v>
      </c>
      <c r="D182" s="294">
        <f>SUM(D174)</f>
        <v>44</v>
      </c>
      <c r="E182" s="315">
        <v>0</v>
      </c>
      <c r="F182" s="263">
        <f>E182*D182</f>
        <v>0</v>
      </c>
      <c r="G182" s="295"/>
    </row>
    <row r="183" spans="1:6" s="182" customFormat="1" ht="12.75">
      <c r="A183" s="258">
        <v>2</v>
      </c>
      <c r="B183" s="293" t="s">
        <v>177</v>
      </c>
      <c r="C183" s="258" t="s">
        <v>2</v>
      </c>
      <c r="D183" s="294">
        <f>SUM(D175)</f>
        <v>209</v>
      </c>
      <c r="E183" s="315">
        <v>0</v>
      </c>
      <c r="F183" s="263">
        <f>E183*D183</f>
        <v>0</v>
      </c>
    </row>
    <row r="184" spans="1:6" s="267" customFormat="1" ht="12.75">
      <c r="A184" s="431" t="s">
        <v>79</v>
      </c>
      <c r="B184" s="431"/>
      <c r="C184" s="270"/>
      <c r="D184" s="272"/>
      <c r="E184" s="410">
        <f>SUM(F174:F175,F178:F179,F182:F183)</f>
        <v>0</v>
      </c>
      <c r="F184" s="411"/>
    </row>
    <row r="185" spans="1:6" s="267" customFormat="1" ht="12.75">
      <c r="A185" s="296"/>
      <c r="B185" s="296"/>
      <c r="C185" s="297"/>
      <c r="D185" s="298"/>
      <c r="E185" s="299"/>
      <c r="F185" s="299"/>
    </row>
    <row r="186" spans="1:6" s="292" customFormat="1" ht="12.75">
      <c r="A186" s="300"/>
      <c r="B186" s="301" t="s">
        <v>80</v>
      </c>
      <c r="C186" s="300"/>
      <c r="D186" s="300"/>
      <c r="E186" s="302"/>
      <c r="F186" s="302"/>
    </row>
    <row r="187" spans="1:6" s="292" customFormat="1" ht="12.75">
      <c r="A187" s="300"/>
      <c r="B187" s="301" t="s">
        <v>108</v>
      </c>
      <c r="C187" s="300"/>
      <c r="D187" s="300"/>
      <c r="E187" s="302"/>
      <c r="F187" s="302"/>
    </row>
    <row r="188" spans="1:6" s="292" customFormat="1" ht="42.75" customHeight="1">
      <c r="A188" s="300"/>
      <c r="B188" s="425" t="s">
        <v>184</v>
      </c>
      <c r="C188" s="426"/>
      <c r="D188" s="426"/>
      <c r="E188" s="426"/>
      <c r="F188" s="427"/>
    </row>
    <row r="189" spans="1:7" s="182" customFormat="1" ht="12.75">
      <c r="A189" s="303">
        <v>1</v>
      </c>
      <c r="B189" s="304" t="s">
        <v>176</v>
      </c>
      <c r="C189" s="303" t="s">
        <v>1</v>
      </c>
      <c r="D189" s="305">
        <f>SUM(D178)</f>
        <v>44</v>
      </c>
      <c r="E189" s="315">
        <v>0</v>
      </c>
      <c r="F189" s="306">
        <f>E189*D189</f>
        <v>0</v>
      </c>
      <c r="G189" s="295"/>
    </row>
    <row r="190" spans="1:6" s="182" customFormat="1" ht="12.75">
      <c r="A190" s="303">
        <v>2</v>
      </c>
      <c r="B190" s="304" t="s">
        <v>177</v>
      </c>
      <c r="C190" s="303" t="s">
        <v>2</v>
      </c>
      <c r="D190" s="305">
        <f>SUM(D175)</f>
        <v>209</v>
      </c>
      <c r="E190" s="315">
        <v>0</v>
      </c>
      <c r="F190" s="306">
        <f>E190*D190</f>
        <v>0</v>
      </c>
    </row>
    <row r="191" spans="1:6" s="292" customFormat="1" ht="12.75">
      <c r="A191" s="300"/>
      <c r="B191" s="301" t="s">
        <v>179</v>
      </c>
      <c r="C191" s="300"/>
      <c r="D191" s="300"/>
      <c r="E191" s="302"/>
      <c r="F191" s="302"/>
    </row>
    <row r="192" spans="1:6" s="292" customFormat="1" ht="42.75" customHeight="1">
      <c r="A192" s="300"/>
      <c r="B192" s="425" t="s">
        <v>362</v>
      </c>
      <c r="C192" s="426"/>
      <c r="D192" s="426"/>
      <c r="E192" s="426"/>
      <c r="F192" s="427"/>
    </row>
    <row r="193" spans="1:7" s="182" customFormat="1" ht="12.75">
      <c r="A193" s="303">
        <v>1</v>
      </c>
      <c r="B193" s="304" t="s">
        <v>176</v>
      </c>
      <c r="C193" s="303" t="s">
        <v>1</v>
      </c>
      <c r="D193" s="305">
        <f>SUM(D189)</f>
        <v>44</v>
      </c>
      <c r="E193" s="315">
        <v>0</v>
      </c>
      <c r="F193" s="306">
        <f>E193*D193</f>
        <v>0</v>
      </c>
      <c r="G193" s="295"/>
    </row>
    <row r="194" spans="1:6" s="182" customFormat="1" ht="12.75">
      <c r="A194" s="303">
        <v>2</v>
      </c>
      <c r="B194" s="304" t="s">
        <v>177</v>
      </c>
      <c r="C194" s="303" t="s">
        <v>2</v>
      </c>
      <c r="D194" s="305">
        <f>SUM(D179)</f>
        <v>209</v>
      </c>
      <c r="E194" s="315">
        <v>0</v>
      </c>
      <c r="F194" s="306">
        <f>E194*D194</f>
        <v>0</v>
      </c>
    </row>
    <row r="195" spans="1:6" s="292" customFormat="1" ht="12.75">
      <c r="A195" s="300"/>
      <c r="B195" s="301" t="s">
        <v>357</v>
      </c>
      <c r="C195" s="300"/>
      <c r="D195" s="300"/>
      <c r="E195" s="302"/>
      <c r="F195" s="302"/>
    </row>
    <row r="196" spans="1:6" s="292" customFormat="1" ht="32.25" customHeight="1">
      <c r="A196" s="300"/>
      <c r="B196" s="425" t="s">
        <v>363</v>
      </c>
      <c r="C196" s="426"/>
      <c r="D196" s="426"/>
      <c r="E196" s="426"/>
      <c r="F196" s="427"/>
    </row>
    <row r="197" spans="1:7" s="182" customFormat="1" ht="12.75">
      <c r="A197" s="303">
        <v>1</v>
      </c>
      <c r="B197" s="304" t="s">
        <v>176</v>
      </c>
      <c r="C197" s="303" t="s">
        <v>1</v>
      </c>
      <c r="D197" s="305">
        <v>44</v>
      </c>
      <c r="E197" s="315">
        <v>0</v>
      </c>
      <c r="F197" s="306">
        <f>E197*D197</f>
        <v>0</v>
      </c>
      <c r="G197" s="295"/>
    </row>
    <row r="198" spans="1:6" s="182" customFormat="1" ht="12.75">
      <c r="A198" s="303">
        <v>2</v>
      </c>
      <c r="B198" s="304" t="s">
        <v>177</v>
      </c>
      <c r="C198" s="303" t="s">
        <v>2</v>
      </c>
      <c r="D198" s="305">
        <f>SUM(D183)</f>
        <v>209</v>
      </c>
      <c r="E198" s="315">
        <v>0</v>
      </c>
      <c r="F198" s="306">
        <f>E198*D198</f>
        <v>0</v>
      </c>
    </row>
    <row r="199" spans="1:6" s="292" customFormat="1" ht="12.75">
      <c r="A199" s="300"/>
      <c r="B199" s="301" t="s">
        <v>358</v>
      </c>
      <c r="C199" s="300"/>
      <c r="D199" s="300"/>
      <c r="E199" s="302"/>
      <c r="F199" s="302"/>
    </row>
    <row r="200" spans="1:6" s="292" customFormat="1" ht="27.75" customHeight="1">
      <c r="A200" s="300"/>
      <c r="B200" s="425" t="s">
        <v>366</v>
      </c>
      <c r="C200" s="426"/>
      <c r="D200" s="426"/>
      <c r="E200" s="426"/>
      <c r="F200" s="427"/>
    </row>
    <row r="201" spans="1:7" s="182" customFormat="1" ht="12.75">
      <c r="A201" s="303">
        <v>1</v>
      </c>
      <c r="B201" s="304" t="s">
        <v>176</v>
      </c>
      <c r="C201" s="303" t="s">
        <v>1</v>
      </c>
      <c r="D201" s="305">
        <f>SUM(D197)</f>
        <v>44</v>
      </c>
      <c r="E201" s="315">
        <v>0</v>
      </c>
      <c r="F201" s="306">
        <f>E201*D201</f>
        <v>0</v>
      </c>
      <c r="G201" s="295"/>
    </row>
    <row r="202" spans="1:6" s="182" customFormat="1" ht="12.75">
      <c r="A202" s="303">
        <v>2</v>
      </c>
      <c r="B202" s="304" t="s">
        <v>177</v>
      </c>
      <c r="C202" s="303" t="s">
        <v>2</v>
      </c>
      <c r="D202" s="305">
        <v>209</v>
      </c>
      <c r="E202" s="315">
        <v>0</v>
      </c>
      <c r="F202" s="306">
        <f>E202*D202</f>
        <v>0</v>
      </c>
    </row>
    <row r="203" spans="1:6" s="292" customFormat="1" ht="12.75">
      <c r="A203" s="300"/>
      <c r="B203" s="301" t="s">
        <v>359</v>
      </c>
      <c r="C203" s="300"/>
      <c r="D203" s="300"/>
      <c r="E203" s="302"/>
      <c r="F203" s="302"/>
    </row>
    <row r="204" spans="1:6" s="292" customFormat="1" ht="28.5" customHeight="1">
      <c r="A204" s="300"/>
      <c r="B204" s="425" t="s">
        <v>365</v>
      </c>
      <c r="C204" s="426"/>
      <c r="D204" s="426"/>
      <c r="E204" s="426"/>
      <c r="F204" s="427"/>
    </row>
    <row r="205" spans="1:7" s="182" customFormat="1" ht="12.75">
      <c r="A205" s="303">
        <v>1</v>
      </c>
      <c r="B205" s="304" t="s">
        <v>176</v>
      </c>
      <c r="C205" s="303" t="s">
        <v>1</v>
      </c>
      <c r="D205" s="305">
        <v>44</v>
      </c>
      <c r="E205" s="315">
        <v>0</v>
      </c>
      <c r="F205" s="306">
        <f>E205*D205</f>
        <v>0</v>
      </c>
      <c r="G205" s="295"/>
    </row>
    <row r="206" spans="1:6" s="182" customFormat="1" ht="12.75">
      <c r="A206" s="303">
        <v>2</v>
      </c>
      <c r="B206" s="304" t="s">
        <v>177</v>
      </c>
      <c r="C206" s="303" t="s">
        <v>2</v>
      </c>
      <c r="D206" s="305">
        <v>209</v>
      </c>
      <c r="E206" s="315">
        <v>0</v>
      </c>
      <c r="F206" s="306">
        <f>E206*D206</f>
        <v>0</v>
      </c>
    </row>
    <row r="207" spans="1:6" s="292" customFormat="1" ht="12.75">
      <c r="A207" s="300"/>
      <c r="B207" s="301" t="s">
        <v>360</v>
      </c>
      <c r="C207" s="300"/>
      <c r="D207" s="300"/>
      <c r="E207" s="302"/>
      <c r="F207" s="302"/>
    </row>
    <row r="208" spans="1:6" s="292" customFormat="1" ht="27.75" customHeight="1">
      <c r="A208" s="300"/>
      <c r="B208" s="425" t="s">
        <v>364</v>
      </c>
      <c r="C208" s="426"/>
      <c r="D208" s="426"/>
      <c r="E208" s="426"/>
      <c r="F208" s="427"/>
    </row>
    <row r="209" spans="1:7" s="182" customFormat="1" ht="12.75">
      <c r="A209" s="303">
        <v>1</v>
      </c>
      <c r="B209" s="304" t="s">
        <v>176</v>
      </c>
      <c r="C209" s="303" t="s">
        <v>1</v>
      </c>
      <c r="D209" s="305">
        <v>44</v>
      </c>
      <c r="E209" s="315">
        <v>0</v>
      </c>
      <c r="F209" s="306">
        <f>E209*D209</f>
        <v>0</v>
      </c>
      <c r="G209" s="295"/>
    </row>
    <row r="210" spans="1:6" s="182" customFormat="1" ht="12.75">
      <c r="A210" s="303">
        <v>2</v>
      </c>
      <c r="B210" s="304" t="s">
        <v>177</v>
      </c>
      <c r="C210" s="303" t="s">
        <v>2</v>
      </c>
      <c r="D210" s="305">
        <v>209</v>
      </c>
      <c r="E210" s="315">
        <v>0</v>
      </c>
      <c r="F210" s="306">
        <f>E210*D210</f>
        <v>0</v>
      </c>
    </row>
    <row r="211" spans="1:6" s="292" customFormat="1" ht="12.75">
      <c r="A211" s="300"/>
      <c r="B211" s="301" t="s">
        <v>361</v>
      </c>
      <c r="C211" s="300"/>
      <c r="D211" s="300"/>
      <c r="E211" s="302"/>
      <c r="F211" s="302"/>
    </row>
    <row r="212" spans="1:6" s="292" customFormat="1" ht="27.75" customHeight="1">
      <c r="A212" s="300"/>
      <c r="B212" s="425" t="s">
        <v>366</v>
      </c>
      <c r="C212" s="426"/>
      <c r="D212" s="426"/>
      <c r="E212" s="426"/>
      <c r="F212" s="427"/>
    </row>
    <row r="213" spans="1:7" s="182" customFormat="1" ht="12.75">
      <c r="A213" s="303">
        <v>1</v>
      </c>
      <c r="B213" s="304" t="s">
        <v>176</v>
      </c>
      <c r="C213" s="303" t="s">
        <v>1</v>
      </c>
      <c r="D213" s="305">
        <f>SUM(D209)</f>
        <v>44</v>
      </c>
      <c r="E213" s="315">
        <v>0</v>
      </c>
      <c r="F213" s="306">
        <f>E213*D213</f>
        <v>0</v>
      </c>
      <c r="G213" s="295"/>
    </row>
    <row r="214" spans="1:6" s="182" customFormat="1" ht="12.75">
      <c r="A214" s="303">
        <v>2</v>
      </c>
      <c r="B214" s="304" t="s">
        <v>177</v>
      </c>
      <c r="C214" s="303" t="s">
        <v>2</v>
      </c>
      <c r="D214" s="305">
        <v>209</v>
      </c>
      <c r="E214" s="315">
        <v>0</v>
      </c>
      <c r="F214" s="306">
        <f>E214*D214</f>
        <v>0</v>
      </c>
    </row>
    <row r="215" spans="1:6" s="267" customFormat="1" ht="12.75">
      <c r="A215" s="432" t="s">
        <v>109</v>
      </c>
      <c r="B215" s="432"/>
      <c r="C215" s="307"/>
      <c r="D215" s="308"/>
      <c r="E215" s="433">
        <f>SUM(F213:F214,F210,F209,F205:F206,F201:F202,F197:F198,F193:F194,F189:F190)</f>
        <v>0</v>
      </c>
      <c r="F215" s="434"/>
    </row>
  </sheetData>
  <sheetProtection password="C65C" sheet="1" selectLockedCells="1"/>
  <mergeCells count="34">
    <mergeCell ref="A215:B215"/>
    <mergeCell ref="E215:F215"/>
    <mergeCell ref="A168:B168"/>
    <mergeCell ref="E168:F168"/>
    <mergeCell ref="B173:F173"/>
    <mergeCell ref="B196:F196"/>
    <mergeCell ref="B200:F200"/>
    <mergeCell ref="B204:F204"/>
    <mergeCell ref="B208:F208"/>
    <mergeCell ref="B212:F212"/>
    <mergeCell ref="B188:F188"/>
    <mergeCell ref="B192:F192"/>
    <mergeCell ref="E11:F11"/>
    <mergeCell ref="B177:F177"/>
    <mergeCell ref="B181:F181"/>
    <mergeCell ref="A184:B184"/>
    <mergeCell ref="A142:B142"/>
    <mergeCell ref="E142:F142"/>
    <mergeCell ref="B21:F21"/>
    <mergeCell ref="E12:F12"/>
    <mergeCell ref="E10:F10"/>
    <mergeCell ref="B31:D31"/>
    <mergeCell ref="A16:C16"/>
    <mergeCell ref="B32:F32"/>
    <mergeCell ref="E13:F13"/>
    <mergeCell ref="E14:F14"/>
    <mergeCell ref="A108:B108"/>
    <mergeCell ref="E108:F108"/>
    <mergeCell ref="E184:F184"/>
    <mergeCell ref="A1:D1"/>
    <mergeCell ref="A3:F3"/>
    <mergeCell ref="A4:F4"/>
    <mergeCell ref="A5:F5"/>
    <mergeCell ref="A6:F6"/>
  </mergeCells>
  <printOptions/>
  <pageMargins left="0.7086614173228347" right="0.5118110236220472" top="0.7874015748031497" bottom="0.5905511811023623" header="0.31496062992125984" footer="0.31496062992125984"/>
  <pageSetup fitToHeight="6"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T38"/>
  <sheetViews>
    <sheetView workbookViewId="0" topLeftCell="A1">
      <selection activeCell="H31" sqref="H31"/>
    </sheetView>
  </sheetViews>
  <sheetFormatPr defaultColWidth="9.140625" defaultRowHeight="15"/>
  <cols>
    <col min="1" max="1" width="7.28125" style="43" customWidth="1"/>
    <col min="2" max="2" width="57.57421875" style="43" customWidth="1"/>
    <col min="3" max="3" width="12.140625" style="43" customWidth="1"/>
    <col min="4" max="4" width="10.00390625" style="43" customWidth="1"/>
    <col min="5" max="13" width="8.140625" style="43" customWidth="1"/>
    <col min="14" max="14" width="14.00390625" style="43" customWidth="1"/>
    <col min="15" max="17" width="9.140625" style="43" customWidth="1"/>
    <col min="18" max="18" width="90.00390625" style="43" customWidth="1"/>
    <col min="19" max="19" width="9.140625" style="43" customWidth="1"/>
    <col min="20" max="16384" width="9.140625" style="43" customWidth="1"/>
  </cols>
  <sheetData>
    <row r="1" spans="1:241" s="84" customFormat="1" ht="15.75" customHeight="1">
      <c r="A1" s="351" t="s">
        <v>111</v>
      </c>
      <c r="B1" s="351"/>
      <c r="C1" s="351"/>
      <c r="D1" s="351"/>
      <c r="E1" s="3"/>
      <c r="F1" s="3"/>
      <c r="G1" s="8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row>
    <row r="2" spans="1:241" s="84" customFormat="1" ht="20.25" customHeight="1">
      <c r="A2" s="85" t="s">
        <v>112</v>
      </c>
      <c r="B2" s="85"/>
      <c r="C2" s="85"/>
      <c r="D2" s="85"/>
      <c r="E2" s="85"/>
      <c r="F2" s="85"/>
      <c r="G2" s="86"/>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254" s="84" customFormat="1" ht="16.5">
      <c r="A3" s="353" t="s">
        <v>65</v>
      </c>
      <c r="B3" s="353"/>
      <c r="C3" s="353"/>
      <c r="D3" s="353"/>
      <c r="E3" s="353"/>
      <c r="F3" s="353"/>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4" s="84" customFormat="1" ht="16.5">
      <c r="A4" s="85"/>
      <c r="B4" s="85"/>
      <c r="C4" s="85"/>
      <c r="D4" s="85"/>
      <c r="E4" s="85"/>
      <c r="F4" s="85"/>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row>
    <row r="5" spans="1:254" s="84" customFormat="1" ht="16.5">
      <c r="A5" s="85" t="s">
        <v>117</v>
      </c>
      <c r="B5" s="85"/>
      <c r="C5" s="85"/>
      <c r="D5" s="85"/>
      <c r="E5" s="85"/>
      <c r="F5" s="85"/>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row>
    <row r="6" s="42" customFormat="1" ht="15.75">
      <c r="A6" s="72"/>
    </row>
    <row r="7" spans="1:4" s="42" customFormat="1" ht="33">
      <c r="A7" s="73"/>
      <c r="B7" s="87" t="s">
        <v>118</v>
      </c>
      <c r="C7" s="88" t="s">
        <v>47</v>
      </c>
      <c r="D7" s="88" t="s">
        <v>48</v>
      </c>
    </row>
    <row r="8" spans="1:4" s="42" customFormat="1" ht="16.5">
      <c r="A8" s="37" t="s">
        <v>51</v>
      </c>
      <c r="B8" s="89" t="s">
        <v>119</v>
      </c>
      <c r="C8" s="90" t="s">
        <v>120</v>
      </c>
      <c r="D8" s="88">
        <v>2</v>
      </c>
    </row>
    <row r="9" spans="1:4" s="42" customFormat="1" ht="16.5">
      <c r="A9" s="37" t="s">
        <v>121</v>
      </c>
      <c r="B9" s="89" t="s">
        <v>122</v>
      </c>
      <c r="C9" s="90" t="s">
        <v>120</v>
      </c>
      <c r="D9" s="88">
        <v>1</v>
      </c>
    </row>
    <row r="10" spans="1:4" s="42" customFormat="1" ht="16.5">
      <c r="A10" s="37" t="s">
        <v>123</v>
      </c>
      <c r="B10" s="89" t="s">
        <v>124</v>
      </c>
      <c r="C10" s="90" t="s">
        <v>120</v>
      </c>
      <c r="D10" s="88">
        <v>1</v>
      </c>
    </row>
    <row r="11" spans="1:4" s="42" customFormat="1" ht="16.5">
      <c r="A11" s="37" t="s">
        <v>62</v>
      </c>
      <c r="B11" s="89" t="s">
        <v>125</v>
      </c>
      <c r="C11" s="90" t="s">
        <v>120</v>
      </c>
      <c r="D11" s="88">
        <v>2</v>
      </c>
    </row>
    <row r="12" spans="1:4" s="42" customFormat="1" ht="16.5">
      <c r="A12" s="37" t="s">
        <v>126</v>
      </c>
      <c r="B12" s="89" t="s">
        <v>127</v>
      </c>
      <c r="C12" s="90" t="s">
        <v>120</v>
      </c>
      <c r="D12" s="88">
        <v>1</v>
      </c>
    </row>
    <row r="13" spans="1:4" s="42" customFormat="1" ht="16.5">
      <c r="A13" s="37" t="s">
        <v>128</v>
      </c>
      <c r="B13" s="89" t="s">
        <v>129</v>
      </c>
      <c r="C13" s="90" t="s">
        <v>120</v>
      </c>
      <c r="D13" s="88">
        <v>1</v>
      </c>
    </row>
    <row r="14" spans="1:4" s="42" customFormat="1" ht="16.5">
      <c r="A14" s="37" t="s">
        <v>54</v>
      </c>
      <c r="B14" s="89" t="s">
        <v>130</v>
      </c>
      <c r="C14" s="90" t="s">
        <v>120</v>
      </c>
      <c r="D14" s="88">
        <v>2</v>
      </c>
    </row>
    <row r="15" spans="1:4" s="42" customFormat="1" ht="16.5">
      <c r="A15" s="74"/>
      <c r="B15" s="91" t="s">
        <v>42</v>
      </c>
      <c r="C15" s="74" t="s">
        <v>1</v>
      </c>
      <c r="D15" s="92">
        <f>SUM(D8:D14)</f>
        <v>10</v>
      </c>
    </row>
    <row r="16" spans="1:4" s="42" customFormat="1" ht="6.75" customHeight="1">
      <c r="A16" s="93"/>
      <c r="B16" s="94"/>
      <c r="C16" s="88"/>
      <c r="D16" s="88"/>
    </row>
    <row r="17" spans="1:4" s="42" customFormat="1" ht="33">
      <c r="A17" s="73"/>
      <c r="B17" s="87" t="s">
        <v>131</v>
      </c>
      <c r="C17" s="88" t="s">
        <v>47</v>
      </c>
      <c r="D17" s="88" t="s">
        <v>48</v>
      </c>
    </row>
    <row r="18" spans="1:4" s="42" customFormat="1" ht="16.5">
      <c r="A18" s="37" t="s">
        <v>57</v>
      </c>
      <c r="B18" s="89" t="s">
        <v>58</v>
      </c>
      <c r="C18" s="88" t="s">
        <v>132</v>
      </c>
      <c r="D18" s="88">
        <v>6</v>
      </c>
    </row>
    <row r="19" spans="1:4" s="42" customFormat="1" ht="16.5">
      <c r="A19" s="74"/>
      <c r="B19" s="91" t="s">
        <v>42</v>
      </c>
      <c r="C19" s="74" t="s">
        <v>1</v>
      </c>
      <c r="D19" s="92">
        <f>SUM(D18:D18)</f>
        <v>6</v>
      </c>
    </row>
    <row r="20" spans="1:4" s="42" customFormat="1" ht="11.25" customHeight="1">
      <c r="A20" s="74"/>
      <c r="B20" s="91"/>
      <c r="C20" s="74"/>
      <c r="D20" s="88"/>
    </row>
    <row r="21" spans="1:4" s="42" customFormat="1" ht="33">
      <c r="A21" s="95"/>
      <c r="B21" s="87" t="s">
        <v>133</v>
      </c>
      <c r="C21" s="88" t="s">
        <v>47</v>
      </c>
      <c r="D21" s="88" t="s">
        <v>48</v>
      </c>
    </row>
    <row r="22" spans="1:4" s="42" customFormat="1" ht="16.5">
      <c r="A22" s="37" t="s">
        <v>134</v>
      </c>
      <c r="B22" s="89" t="s">
        <v>135</v>
      </c>
      <c r="C22" s="88" t="s">
        <v>136</v>
      </c>
      <c r="D22" s="88">
        <v>5</v>
      </c>
    </row>
    <row r="23" spans="1:4" s="42" customFormat="1" ht="16.5">
      <c r="A23" s="37" t="s">
        <v>49</v>
      </c>
      <c r="B23" s="89" t="s">
        <v>50</v>
      </c>
      <c r="C23" s="88" t="s">
        <v>136</v>
      </c>
      <c r="D23" s="88">
        <v>3</v>
      </c>
    </row>
    <row r="24" spans="1:4" s="42" customFormat="1" ht="16.5">
      <c r="A24" s="37" t="s">
        <v>61</v>
      </c>
      <c r="B24" s="89" t="s">
        <v>60</v>
      </c>
      <c r="C24" s="88" t="s">
        <v>136</v>
      </c>
      <c r="D24" s="88">
        <v>6</v>
      </c>
    </row>
    <row r="25" spans="1:4" s="42" customFormat="1" ht="16.5">
      <c r="A25" s="37" t="s">
        <v>137</v>
      </c>
      <c r="B25" s="89" t="s">
        <v>138</v>
      </c>
      <c r="C25" s="88" t="s">
        <v>136</v>
      </c>
      <c r="D25" s="88">
        <v>4</v>
      </c>
    </row>
    <row r="26" spans="1:4" s="42" customFormat="1" ht="16.5">
      <c r="A26" s="37" t="s">
        <v>55</v>
      </c>
      <c r="B26" s="89" t="s">
        <v>56</v>
      </c>
      <c r="C26" s="88" t="s">
        <v>136</v>
      </c>
      <c r="D26" s="88">
        <v>7</v>
      </c>
    </row>
    <row r="27" spans="1:4" s="42" customFormat="1" ht="16.5">
      <c r="A27" s="37" t="s">
        <v>52</v>
      </c>
      <c r="B27" s="89" t="s">
        <v>53</v>
      </c>
      <c r="C27" s="88" t="s">
        <v>136</v>
      </c>
      <c r="D27" s="88">
        <v>3</v>
      </c>
    </row>
    <row r="28" spans="1:4" s="42" customFormat="1" ht="16.5">
      <c r="A28" s="74"/>
      <c r="B28" s="91" t="s">
        <v>42</v>
      </c>
      <c r="C28" s="74" t="s">
        <v>1</v>
      </c>
      <c r="D28" s="92">
        <f>SUM(D22:D27)</f>
        <v>28</v>
      </c>
    </row>
    <row r="29" spans="1:4" s="42" customFormat="1" ht="11.25" customHeight="1">
      <c r="A29" s="96"/>
      <c r="B29" s="97"/>
      <c r="C29" s="74"/>
      <c r="D29" s="88"/>
    </row>
    <row r="30" spans="1:4" s="42" customFormat="1" ht="33">
      <c r="A30" s="95"/>
      <c r="B30" s="98" t="s">
        <v>139</v>
      </c>
      <c r="C30" s="88" t="s">
        <v>47</v>
      </c>
      <c r="D30" s="88" t="s">
        <v>48</v>
      </c>
    </row>
    <row r="31" spans="1:4" s="42" customFormat="1" ht="16.5">
      <c r="A31" s="37" t="s">
        <v>63</v>
      </c>
      <c r="B31" s="89" t="s">
        <v>140</v>
      </c>
      <c r="C31" s="88" t="s">
        <v>59</v>
      </c>
      <c r="D31" s="88">
        <v>16</v>
      </c>
    </row>
    <row r="32" spans="1:4" s="42" customFormat="1" ht="16.5">
      <c r="A32" s="37" t="s">
        <v>64</v>
      </c>
      <c r="B32" s="89" t="s">
        <v>101</v>
      </c>
      <c r="C32" s="88" t="s">
        <v>59</v>
      </c>
      <c r="D32" s="88">
        <v>18</v>
      </c>
    </row>
    <row r="33" spans="1:4" s="42" customFormat="1" ht="16.5">
      <c r="A33" s="37" t="s">
        <v>104</v>
      </c>
      <c r="B33" s="89" t="s">
        <v>103</v>
      </c>
      <c r="C33" s="88" t="s">
        <v>59</v>
      </c>
      <c r="D33" s="88">
        <v>34</v>
      </c>
    </row>
    <row r="34" spans="1:4" s="42" customFormat="1" ht="16.5">
      <c r="A34" s="37" t="s">
        <v>141</v>
      </c>
      <c r="B34" s="89" t="s">
        <v>142</v>
      </c>
      <c r="C34" s="88" t="s">
        <v>59</v>
      </c>
      <c r="D34" s="88">
        <v>72</v>
      </c>
    </row>
    <row r="35" spans="1:4" s="42" customFormat="1" ht="16.5">
      <c r="A35" s="37" t="s">
        <v>143</v>
      </c>
      <c r="B35" s="89" t="s">
        <v>144</v>
      </c>
      <c r="C35" s="88" t="s">
        <v>59</v>
      </c>
      <c r="D35" s="88">
        <v>31</v>
      </c>
    </row>
    <row r="36" spans="1:4" s="42" customFormat="1" ht="16.5">
      <c r="A36" s="37" t="s">
        <v>105</v>
      </c>
      <c r="B36" s="89" t="s">
        <v>102</v>
      </c>
      <c r="C36" s="88" t="s">
        <v>59</v>
      </c>
      <c r="D36" s="88">
        <v>23</v>
      </c>
    </row>
    <row r="37" spans="1:4" s="42" customFormat="1" ht="16.5">
      <c r="A37" s="37" t="s">
        <v>145</v>
      </c>
      <c r="B37" s="89" t="s">
        <v>146</v>
      </c>
      <c r="C37" s="88" t="s">
        <v>59</v>
      </c>
      <c r="D37" s="88">
        <v>15</v>
      </c>
    </row>
    <row r="38" spans="1:4" s="42" customFormat="1" ht="16.5">
      <c r="A38" s="73"/>
      <c r="B38" s="91" t="s">
        <v>42</v>
      </c>
      <c r="C38" s="99" t="s">
        <v>1</v>
      </c>
      <c r="D38" s="92">
        <f>SUM(D31:D37)</f>
        <v>209</v>
      </c>
    </row>
  </sheetData>
  <sheetProtection password="C65C" sheet="1" selectLockedCells="1"/>
  <mergeCells count="2">
    <mergeCell ref="A1:D1"/>
    <mergeCell ref="A3:F3"/>
  </mergeCells>
  <printOptions/>
  <pageMargins left="0.7" right="0.7" top="0.787401575" bottom="0.7874015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T75"/>
  <sheetViews>
    <sheetView workbookViewId="0" topLeftCell="A1">
      <selection activeCell="G34" sqref="G34"/>
    </sheetView>
  </sheetViews>
  <sheetFormatPr defaultColWidth="9.140625" defaultRowHeight="15"/>
  <cols>
    <col min="1" max="1" width="4.57421875" style="316" customWidth="1"/>
    <col min="2" max="2" width="55.28125" style="316" customWidth="1"/>
    <col min="3" max="3" width="8.00390625" style="316" customWidth="1"/>
    <col min="4" max="4" width="17.28125" style="316" customWidth="1"/>
    <col min="5" max="5" width="11.57421875" style="316" customWidth="1"/>
    <col min="6" max="6" width="14.00390625" style="316" bestFit="1" customWidth="1"/>
    <col min="7" max="7" width="9.140625" style="316" customWidth="1"/>
    <col min="8" max="8" width="10.00390625" style="316" bestFit="1" customWidth="1"/>
    <col min="9" max="16384" width="9.140625" style="316" customWidth="1"/>
  </cols>
  <sheetData>
    <row r="1" spans="1:241" s="179" customFormat="1" ht="15.75" customHeight="1">
      <c r="A1" s="412" t="s">
        <v>111</v>
      </c>
      <c r="B1" s="412"/>
      <c r="C1" s="412"/>
      <c r="D1" s="412"/>
      <c r="E1" s="178"/>
      <c r="F1" s="178"/>
      <c r="G1" s="317"/>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row>
    <row r="2" spans="1:241" s="179" customFormat="1" ht="20.25" customHeight="1">
      <c r="A2" s="180" t="s">
        <v>112</v>
      </c>
      <c r="B2" s="180"/>
      <c r="C2" s="180"/>
      <c r="D2" s="180"/>
      <c r="E2" s="180"/>
      <c r="F2" s="180"/>
      <c r="G2" s="318"/>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row>
    <row r="3" spans="1:254" s="179" customFormat="1" ht="16.5">
      <c r="A3" s="413" t="s">
        <v>65</v>
      </c>
      <c r="B3" s="413"/>
      <c r="C3" s="413"/>
      <c r="D3" s="413"/>
      <c r="E3" s="413"/>
      <c r="F3" s="413"/>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row>
    <row r="4" spans="1:254" s="321" customFormat="1" ht="16.5">
      <c r="A4" s="439"/>
      <c r="B4" s="439"/>
      <c r="C4" s="439"/>
      <c r="D4" s="439"/>
      <c r="E4" s="439"/>
      <c r="F4" s="439"/>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0"/>
      <c r="EC4" s="320"/>
      <c r="ED4" s="320"/>
      <c r="EE4" s="320"/>
      <c r="EF4" s="320"/>
      <c r="EG4" s="320"/>
      <c r="EH4" s="320"/>
      <c r="EI4" s="320"/>
      <c r="EJ4" s="320"/>
      <c r="EK4" s="320"/>
      <c r="EL4" s="320"/>
      <c r="EM4" s="320"/>
      <c r="EN4" s="320"/>
      <c r="EO4" s="320"/>
      <c r="EP4" s="320"/>
      <c r="EQ4" s="320"/>
      <c r="ER4" s="320"/>
      <c r="ES4" s="320"/>
      <c r="ET4" s="320"/>
      <c r="EU4" s="320"/>
      <c r="EV4" s="320"/>
      <c r="EW4" s="320"/>
      <c r="EX4" s="320"/>
      <c r="EY4" s="320"/>
      <c r="EZ4" s="320"/>
      <c r="FA4" s="320"/>
      <c r="FB4" s="320"/>
      <c r="FC4" s="320"/>
      <c r="FD4" s="320"/>
      <c r="FE4" s="320"/>
      <c r="FF4" s="320"/>
      <c r="FG4" s="320"/>
      <c r="FH4" s="320"/>
      <c r="FI4" s="320"/>
      <c r="FJ4" s="320"/>
      <c r="FK4" s="320"/>
      <c r="FL4" s="320"/>
      <c r="FM4" s="320"/>
      <c r="FN4" s="320"/>
      <c r="FO4" s="320"/>
      <c r="FP4" s="320"/>
      <c r="FQ4" s="320"/>
      <c r="FR4" s="320"/>
      <c r="FS4" s="320"/>
      <c r="FT4" s="320"/>
      <c r="FU4" s="320"/>
      <c r="FV4" s="320"/>
      <c r="FW4" s="320"/>
      <c r="FX4" s="320"/>
      <c r="FY4" s="320"/>
      <c r="FZ4" s="320"/>
      <c r="GA4" s="320"/>
      <c r="GB4" s="320"/>
      <c r="GC4" s="320"/>
      <c r="GD4" s="320"/>
      <c r="GE4" s="320"/>
      <c r="GF4" s="320"/>
      <c r="GG4" s="320"/>
      <c r="GH4" s="320"/>
      <c r="GI4" s="320"/>
      <c r="GJ4" s="320"/>
      <c r="GK4" s="320"/>
      <c r="GL4" s="320"/>
      <c r="GM4" s="320"/>
      <c r="GN4" s="320"/>
      <c r="GO4" s="320"/>
      <c r="GP4" s="320"/>
      <c r="GQ4" s="320"/>
      <c r="GR4" s="320"/>
      <c r="GS4" s="320"/>
      <c r="GT4" s="320"/>
      <c r="GU4" s="320"/>
      <c r="GV4" s="320"/>
      <c r="GW4" s="320"/>
      <c r="GX4" s="320"/>
      <c r="GY4" s="320"/>
      <c r="GZ4" s="320"/>
      <c r="HA4" s="320"/>
      <c r="HB4" s="320"/>
      <c r="HC4" s="320"/>
      <c r="HD4" s="320"/>
      <c r="HE4" s="320"/>
      <c r="HF4" s="320"/>
      <c r="HG4" s="320"/>
      <c r="HH4" s="320"/>
      <c r="HI4" s="320"/>
      <c r="HJ4" s="320"/>
      <c r="HK4" s="320"/>
      <c r="HL4" s="320"/>
      <c r="HM4" s="320"/>
      <c r="HN4" s="320"/>
      <c r="HO4" s="320"/>
      <c r="HP4" s="320"/>
      <c r="HQ4" s="320"/>
      <c r="HR4" s="320"/>
      <c r="HS4" s="320"/>
      <c r="HT4" s="320"/>
      <c r="HU4" s="320"/>
      <c r="HV4" s="320"/>
      <c r="HW4" s="320"/>
      <c r="HX4" s="320"/>
      <c r="HY4" s="320"/>
      <c r="HZ4" s="320"/>
      <c r="IA4" s="320"/>
      <c r="IB4" s="320"/>
      <c r="IC4" s="320"/>
      <c r="ID4" s="320"/>
      <c r="IE4" s="320"/>
      <c r="IF4" s="320"/>
      <c r="IG4" s="320"/>
      <c r="IH4" s="320"/>
      <c r="II4" s="320"/>
      <c r="IJ4" s="320"/>
      <c r="IK4" s="320"/>
      <c r="IL4" s="320"/>
      <c r="IM4" s="320"/>
      <c r="IN4" s="320"/>
      <c r="IO4" s="320"/>
      <c r="IP4" s="320"/>
      <c r="IQ4" s="320"/>
      <c r="IR4" s="320"/>
      <c r="IS4" s="320"/>
      <c r="IT4" s="320"/>
    </row>
    <row r="5" spans="1:241" s="321" customFormat="1" ht="12.75" customHeight="1">
      <c r="A5" s="319"/>
      <c r="B5" s="319"/>
      <c r="C5" s="319"/>
      <c r="D5" s="319"/>
      <c r="E5" s="319"/>
      <c r="F5" s="319"/>
      <c r="G5" s="322"/>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c r="DF5" s="320"/>
      <c r="DG5" s="320"/>
      <c r="DH5" s="320"/>
      <c r="DI5" s="320"/>
      <c r="DJ5" s="320"/>
      <c r="DK5" s="320"/>
      <c r="DL5" s="320"/>
      <c r="DM5" s="320"/>
      <c r="DN5" s="320"/>
      <c r="DO5" s="320"/>
      <c r="DP5" s="320"/>
      <c r="DQ5" s="320"/>
      <c r="DR5" s="320"/>
      <c r="DS5" s="320"/>
      <c r="DT5" s="320"/>
      <c r="DU5" s="320"/>
      <c r="DV5" s="320"/>
      <c r="DW5" s="320"/>
      <c r="DX5" s="320"/>
      <c r="DY5" s="320"/>
      <c r="DZ5" s="320"/>
      <c r="EA5" s="320"/>
      <c r="EB5" s="320"/>
      <c r="EC5" s="320"/>
      <c r="ED5" s="320"/>
      <c r="EE5" s="320"/>
      <c r="EF5" s="320"/>
      <c r="EG5" s="320"/>
      <c r="EH5" s="320"/>
      <c r="EI5" s="320"/>
      <c r="EJ5" s="320"/>
      <c r="EK5" s="320"/>
      <c r="EL5" s="320"/>
      <c r="EM5" s="320"/>
      <c r="EN5" s="320"/>
      <c r="EO5" s="320"/>
      <c r="EP5" s="320"/>
      <c r="EQ5" s="320"/>
      <c r="ER5" s="320"/>
      <c r="ES5" s="320"/>
      <c r="ET5" s="320"/>
      <c r="EU5" s="320"/>
      <c r="EV5" s="320"/>
      <c r="EW5" s="320"/>
      <c r="EX5" s="320"/>
      <c r="EY5" s="320"/>
      <c r="EZ5" s="320"/>
      <c r="FA5" s="320"/>
      <c r="FB5" s="320"/>
      <c r="FC5" s="320"/>
      <c r="FD5" s="320"/>
      <c r="FE5" s="320"/>
      <c r="FF5" s="320"/>
      <c r="FG5" s="320"/>
      <c r="FH5" s="320"/>
      <c r="FI5" s="320"/>
      <c r="FJ5" s="320"/>
      <c r="FK5" s="320"/>
      <c r="FL5" s="320"/>
      <c r="FM5" s="320"/>
      <c r="FN5" s="320"/>
      <c r="FO5" s="320"/>
      <c r="FP5" s="320"/>
      <c r="FQ5" s="320"/>
      <c r="FR5" s="320"/>
      <c r="FS5" s="320"/>
      <c r="FT5" s="320"/>
      <c r="FU5" s="320"/>
      <c r="FV5" s="320"/>
      <c r="FW5" s="320"/>
      <c r="FX5" s="320"/>
      <c r="FY5" s="320"/>
      <c r="FZ5" s="320"/>
      <c r="GA5" s="320"/>
      <c r="GB5" s="320"/>
      <c r="GC5" s="320"/>
      <c r="GD5" s="320"/>
      <c r="GE5" s="320"/>
      <c r="GF5" s="320"/>
      <c r="GG5" s="320"/>
      <c r="GH5" s="320"/>
      <c r="GI5" s="320"/>
      <c r="GJ5" s="320"/>
      <c r="GK5" s="320"/>
      <c r="GL5" s="320"/>
      <c r="GM5" s="320"/>
      <c r="GN5" s="320"/>
      <c r="GO5" s="320"/>
      <c r="GP5" s="320"/>
      <c r="GQ5" s="320"/>
      <c r="GR5" s="320"/>
      <c r="GS5" s="320"/>
      <c r="GT5" s="320"/>
      <c r="GU5" s="320"/>
      <c r="GV5" s="320"/>
      <c r="GW5" s="320"/>
      <c r="GX5" s="320"/>
      <c r="GY5" s="320"/>
      <c r="GZ5" s="320"/>
      <c r="HA5" s="320"/>
      <c r="HB5" s="320"/>
      <c r="HC5" s="320"/>
      <c r="HD5" s="320"/>
      <c r="HE5" s="320"/>
      <c r="HF5" s="320"/>
      <c r="HG5" s="320"/>
      <c r="HH5" s="320"/>
      <c r="HI5" s="320"/>
      <c r="HJ5" s="320"/>
      <c r="HK5" s="320"/>
      <c r="HL5" s="320"/>
      <c r="HM5" s="320"/>
      <c r="HN5" s="320"/>
      <c r="HO5" s="320"/>
      <c r="HP5" s="320"/>
      <c r="HQ5" s="320"/>
      <c r="HR5" s="320"/>
      <c r="HS5" s="320"/>
      <c r="HT5" s="320"/>
      <c r="HU5" s="320"/>
      <c r="HV5" s="320"/>
      <c r="HW5" s="320"/>
      <c r="HX5" s="320"/>
      <c r="HY5" s="320"/>
      <c r="HZ5" s="320"/>
      <c r="IA5" s="320"/>
      <c r="IB5" s="320"/>
      <c r="IC5" s="320"/>
      <c r="ID5" s="320"/>
      <c r="IE5" s="320"/>
      <c r="IF5" s="320"/>
      <c r="IG5" s="320"/>
    </row>
    <row r="6" spans="1:238" s="325" customFormat="1" ht="16.5">
      <c r="A6" s="323" t="s">
        <v>37</v>
      </c>
      <c r="B6" s="323"/>
      <c r="C6" s="324"/>
      <c r="D6" s="324"/>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row>
    <row r="7" spans="1:238" s="325" customFormat="1" ht="16.5">
      <c r="A7" s="323"/>
      <c r="B7" s="323"/>
      <c r="C7" s="324"/>
      <c r="D7" s="324"/>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row>
    <row r="8" spans="1:238" s="325" customFormat="1" ht="16.5">
      <c r="A8" s="326" t="s">
        <v>75</v>
      </c>
      <c r="B8" s="326"/>
      <c r="C8" s="327" t="s">
        <v>2</v>
      </c>
      <c r="D8" s="328">
        <v>10132</v>
      </c>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row>
    <row r="9" spans="1:238" s="325" customFormat="1" ht="16.5">
      <c r="A9" s="323"/>
      <c r="B9" s="323"/>
      <c r="C9" s="329"/>
      <c r="D9" s="330"/>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row>
    <row r="10" spans="1:238" s="325" customFormat="1" ht="16.5">
      <c r="A10" s="331" t="s">
        <v>114</v>
      </c>
      <c r="B10" s="331"/>
      <c r="C10" s="332" t="s">
        <v>1</v>
      </c>
      <c r="D10" s="333">
        <f>SUM('Arboristika dle NOO'!I12:J12)</f>
        <v>91</v>
      </c>
      <c r="E10" s="334"/>
      <c r="F10" s="335"/>
      <c r="G10" s="335"/>
      <c r="H10" s="336"/>
      <c r="I10" s="335"/>
      <c r="J10" s="335"/>
      <c r="K10" s="335"/>
      <c r="L10" s="335"/>
      <c r="M10" s="335"/>
      <c r="N10" s="335"/>
      <c r="O10" s="335"/>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334"/>
      <c r="BO10" s="334"/>
      <c r="BP10" s="334"/>
      <c r="BQ10" s="334"/>
      <c r="BR10" s="334"/>
      <c r="BS10" s="334"/>
      <c r="BT10" s="334"/>
      <c r="BU10" s="334"/>
      <c r="BV10" s="334"/>
      <c r="BW10" s="334"/>
      <c r="BX10" s="334"/>
      <c r="BY10" s="334"/>
      <c r="BZ10" s="334"/>
      <c r="CA10" s="334"/>
      <c r="CB10" s="334"/>
      <c r="CC10" s="334"/>
      <c r="CD10" s="334"/>
      <c r="CE10" s="334"/>
      <c r="CF10" s="334"/>
      <c r="CG10" s="334"/>
      <c r="CH10" s="334"/>
      <c r="CI10" s="334"/>
      <c r="CJ10" s="334"/>
      <c r="CK10" s="334"/>
      <c r="CL10" s="334"/>
      <c r="CM10" s="334"/>
      <c r="CN10" s="334"/>
      <c r="CO10" s="334"/>
      <c r="CP10" s="334"/>
      <c r="CQ10" s="334"/>
      <c r="CR10" s="334"/>
      <c r="CS10" s="334"/>
      <c r="CT10" s="334"/>
      <c r="CU10" s="334"/>
      <c r="CV10" s="334"/>
      <c r="CW10" s="334"/>
      <c r="CX10" s="334"/>
      <c r="CY10" s="334"/>
      <c r="CZ10" s="334"/>
      <c r="DA10" s="334"/>
      <c r="DB10" s="334"/>
      <c r="DC10" s="334"/>
      <c r="DD10" s="334"/>
      <c r="DE10" s="334"/>
      <c r="DF10" s="334"/>
      <c r="DG10" s="334"/>
      <c r="DH10" s="334"/>
      <c r="DI10" s="334"/>
      <c r="DJ10" s="334"/>
      <c r="DK10" s="334"/>
      <c r="DL10" s="334"/>
      <c r="DM10" s="334"/>
      <c r="DN10" s="334"/>
      <c r="DO10" s="334"/>
      <c r="DP10" s="334"/>
      <c r="DQ10" s="334"/>
      <c r="DR10" s="334"/>
      <c r="DS10" s="334"/>
      <c r="DT10" s="334"/>
      <c r="DU10" s="334"/>
      <c r="DV10" s="334"/>
      <c r="DW10" s="334"/>
      <c r="DX10" s="334"/>
      <c r="DY10" s="334"/>
      <c r="DZ10" s="334"/>
      <c r="EA10" s="334"/>
      <c r="EB10" s="334"/>
      <c r="EC10" s="334"/>
      <c r="ED10" s="334"/>
      <c r="EE10" s="334"/>
      <c r="EF10" s="334"/>
      <c r="EG10" s="334"/>
      <c r="EH10" s="334"/>
      <c r="EI10" s="334"/>
      <c r="EJ10" s="334"/>
      <c r="EK10" s="334"/>
      <c r="EL10" s="334"/>
      <c r="EM10" s="334"/>
      <c r="EN10" s="334"/>
      <c r="EO10" s="334"/>
      <c r="EP10" s="334"/>
      <c r="EQ10" s="334"/>
      <c r="ER10" s="334"/>
      <c r="ES10" s="334"/>
      <c r="ET10" s="334"/>
      <c r="EU10" s="334"/>
      <c r="EV10" s="334"/>
      <c r="EW10" s="334"/>
      <c r="EX10" s="334"/>
      <c r="EY10" s="334"/>
      <c r="EZ10" s="334"/>
      <c r="FA10" s="334"/>
      <c r="FB10" s="334"/>
      <c r="FC10" s="334"/>
      <c r="FD10" s="334"/>
      <c r="FE10" s="334"/>
      <c r="FF10" s="334"/>
      <c r="FG10" s="334"/>
      <c r="FH10" s="334"/>
      <c r="FI10" s="334"/>
      <c r="FJ10" s="334"/>
      <c r="FK10" s="334"/>
      <c r="FL10" s="334"/>
      <c r="FM10" s="334"/>
      <c r="FN10" s="334"/>
      <c r="FO10" s="334"/>
      <c r="FP10" s="334"/>
      <c r="FQ10" s="334"/>
      <c r="FR10" s="334"/>
      <c r="FS10" s="334"/>
      <c r="FT10" s="334"/>
      <c r="FU10" s="334"/>
      <c r="FV10" s="334"/>
      <c r="FW10" s="334"/>
      <c r="FX10" s="334"/>
      <c r="FY10" s="334"/>
      <c r="FZ10" s="334"/>
      <c r="GA10" s="334"/>
      <c r="GB10" s="334"/>
      <c r="GC10" s="334"/>
      <c r="GD10" s="334"/>
      <c r="GE10" s="334"/>
      <c r="GF10" s="334"/>
      <c r="GG10" s="334"/>
      <c r="GH10" s="334"/>
      <c r="GI10" s="334"/>
      <c r="GJ10" s="334"/>
      <c r="GK10" s="334"/>
      <c r="GL10" s="334"/>
      <c r="GM10" s="334"/>
      <c r="GN10" s="334"/>
      <c r="GO10" s="334"/>
      <c r="GP10" s="334"/>
      <c r="GQ10" s="334"/>
      <c r="GR10" s="334"/>
      <c r="GS10" s="334"/>
      <c r="GT10" s="334"/>
      <c r="GU10" s="334"/>
      <c r="GV10" s="334"/>
      <c r="GW10" s="334"/>
      <c r="GX10" s="334"/>
      <c r="GY10" s="334"/>
      <c r="GZ10" s="334"/>
      <c r="HA10" s="334"/>
      <c r="HB10" s="334"/>
      <c r="HC10" s="334"/>
      <c r="HD10" s="334"/>
      <c r="HE10" s="334"/>
      <c r="HF10" s="334"/>
      <c r="HG10" s="334"/>
      <c r="HH10" s="334"/>
      <c r="HI10" s="334"/>
      <c r="HJ10" s="334"/>
      <c r="HK10" s="334"/>
      <c r="HL10" s="334"/>
      <c r="HM10" s="334"/>
      <c r="HN10" s="334"/>
      <c r="HO10" s="334"/>
      <c r="HP10" s="334"/>
      <c r="HQ10" s="334"/>
      <c r="HR10" s="334"/>
      <c r="HS10" s="334"/>
      <c r="HT10" s="334"/>
      <c r="HU10" s="334"/>
      <c r="HV10" s="334"/>
      <c r="HW10" s="334"/>
      <c r="HX10" s="334"/>
      <c r="HY10" s="334"/>
      <c r="HZ10" s="334"/>
      <c r="IA10" s="334"/>
      <c r="IB10" s="334"/>
      <c r="IC10" s="334"/>
      <c r="ID10" s="334"/>
    </row>
    <row r="11" spans="1:238" s="325" customFormat="1" ht="16.5">
      <c r="A11" s="437" t="s">
        <v>115</v>
      </c>
      <c r="B11" s="438"/>
      <c r="C11" s="332" t="s">
        <v>1</v>
      </c>
      <c r="D11" s="333">
        <f>SUM(Rostliny!D15,Rostliny!D19,Rostliny!D28)</f>
        <v>44</v>
      </c>
      <c r="E11" s="334"/>
      <c r="F11" s="335"/>
      <c r="G11" s="335"/>
      <c r="H11" s="336"/>
      <c r="I11" s="335"/>
      <c r="J11" s="335"/>
      <c r="K11" s="335"/>
      <c r="L11" s="335"/>
      <c r="M11" s="335"/>
      <c r="N11" s="335"/>
      <c r="O11" s="335"/>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c r="DB11" s="334"/>
      <c r="DC11" s="334"/>
      <c r="DD11" s="334"/>
      <c r="DE11" s="334"/>
      <c r="DF11" s="334"/>
      <c r="DG11" s="334"/>
      <c r="DH11" s="334"/>
      <c r="DI11" s="334"/>
      <c r="DJ11" s="334"/>
      <c r="DK11" s="334"/>
      <c r="DL11" s="334"/>
      <c r="DM11" s="334"/>
      <c r="DN11" s="334"/>
      <c r="DO11" s="334"/>
      <c r="DP11" s="334"/>
      <c r="DQ11" s="334"/>
      <c r="DR11" s="334"/>
      <c r="DS11" s="334"/>
      <c r="DT11" s="334"/>
      <c r="DU11" s="334"/>
      <c r="DV11" s="334"/>
      <c r="DW11" s="334"/>
      <c r="DX11" s="334"/>
      <c r="DY11" s="334"/>
      <c r="DZ11" s="334"/>
      <c r="EA11" s="334"/>
      <c r="EB11" s="334"/>
      <c r="EC11" s="334"/>
      <c r="ED11" s="334"/>
      <c r="EE11" s="334"/>
      <c r="EF11" s="334"/>
      <c r="EG11" s="334"/>
      <c r="EH11" s="334"/>
      <c r="EI11" s="334"/>
      <c r="EJ11" s="334"/>
      <c r="EK11" s="334"/>
      <c r="EL11" s="334"/>
      <c r="EM11" s="334"/>
      <c r="EN11" s="334"/>
      <c r="EO11" s="334"/>
      <c r="EP11" s="334"/>
      <c r="EQ11" s="334"/>
      <c r="ER11" s="334"/>
      <c r="ES11" s="334"/>
      <c r="ET11" s="334"/>
      <c r="EU11" s="334"/>
      <c r="EV11" s="334"/>
      <c r="EW11" s="334"/>
      <c r="EX11" s="334"/>
      <c r="EY11" s="334"/>
      <c r="EZ11" s="334"/>
      <c r="FA11" s="334"/>
      <c r="FB11" s="334"/>
      <c r="FC11" s="334"/>
      <c r="FD11" s="334"/>
      <c r="FE11" s="334"/>
      <c r="FF11" s="334"/>
      <c r="FG11" s="334"/>
      <c r="FH11" s="334"/>
      <c r="FI11" s="334"/>
      <c r="FJ11" s="334"/>
      <c r="FK11" s="334"/>
      <c r="FL11" s="334"/>
      <c r="FM11" s="334"/>
      <c r="FN11" s="334"/>
      <c r="FO11" s="334"/>
      <c r="FP11" s="334"/>
      <c r="FQ11" s="334"/>
      <c r="FR11" s="334"/>
      <c r="FS11" s="334"/>
      <c r="FT11" s="334"/>
      <c r="FU11" s="334"/>
      <c r="FV11" s="334"/>
      <c r="FW11" s="334"/>
      <c r="FX11" s="334"/>
      <c r="FY11" s="334"/>
      <c r="FZ11" s="334"/>
      <c r="GA11" s="334"/>
      <c r="GB11" s="334"/>
      <c r="GC11" s="334"/>
      <c r="GD11" s="334"/>
      <c r="GE11" s="334"/>
      <c r="GF11" s="334"/>
      <c r="GG11" s="334"/>
      <c r="GH11" s="334"/>
      <c r="GI11" s="334"/>
      <c r="GJ11" s="334"/>
      <c r="GK11" s="334"/>
      <c r="GL11" s="334"/>
      <c r="GM11" s="334"/>
      <c r="GN11" s="334"/>
      <c r="GO11" s="334"/>
      <c r="GP11" s="334"/>
      <c r="GQ11" s="334"/>
      <c r="GR11" s="334"/>
      <c r="GS11" s="334"/>
      <c r="GT11" s="334"/>
      <c r="GU11" s="334"/>
      <c r="GV11" s="334"/>
      <c r="GW11" s="334"/>
      <c r="GX11" s="334"/>
      <c r="GY11" s="334"/>
      <c r="GZ11" s="334"/>
      <c r="HA11" s="334"/>
      <c r="HB11" s="334"/>
      <c r="HC11" s="334"/>
      <c r="HD11" s="334"/>
      <c r="HE11" s="334"/>
      <c r="HF11" s="334"/>
      <c r="HG11" s="334"/>
      <c r="HH11" s="334"/>
      <c r="HI11" s="334"/>
      <c r="HJ11" s="334"/>
      <c r="HK11" s="334"/>
      <c r="HL11" s="334"/>
      <c r="HM11" s="334"/>
      <c r="HN11" s="334"/>
      <c r="HO11" s="334"/>
      <c r="HP11" s="334"/>
      <c r="HQ11" s="334"/>
      <c r="HR11" s="334"/>
      <c r="HS11" s="334"/>
      <c r="HT11" s="334"/>
      <c r="HU11" s="334"/>
      <c r="HV11" s="334"/>
      <c r="HW11" s="334"/>
      <c r="HX11" s="334"/>
      <c r="HY11" s="334"/>
      <c r="HZ11" s="334"/>
      <c r="IA11" s="334"/>
      <c r="IB11" s="334"/>
      <c r="IC11" s="334"/>
      <c r="ID11" s="334"/>
    </row>
    <row r="12" spans="1:238" s="341" customFormat="1" ht="16.5">
      <c r="A12" s="331" t="s">
        <v>116</v>
      </c>
      <c r="B12" s="331"/>
      <c r="C12" s="332" t="s">
        <v>1</v>
      </c>
      <c r="D12" s="337">
        <f>SUM(Rostliny!D38)</f>
        <v>209</v>
      </c>
      <c r="E12" s="338"/>
      <c r="F12" s="339"/>
      <c r="G12" s="340"/>
      <c r="H12" s="340"/>
      <c r="I12" s="340"/>
      <c r="J12" s="340"/>
      <c r="K12" s="340"/>
      <c r="L12" s="340"/>
      <c r="M12" s="340"/>
      <c r="N12" s="340"/>
      <c r="O12" s="340"/>
      <c r="P12" s="340"/>
      <c r="Q12" s="340"/>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c r="DS12" s="338"/>
      <c r="DT12" s="338"/>
      <c r="DU12" s="338"/>
      <c r="DV12" s="338"/>
      <c r="DW12" s="338"/>
      <c r="DX12" s="338"/>
      <c r="DY12" s="338"/>
      <c r="DZ12" s="338"/>
      <c r="EA12" s="338"/>
      <c r="EB12" s="338"/>
      <c r="EC12" s="338"/>
      <c r="ED12" s="338"/>
      <c r="EE12" s="338"/>
      <c r="EF12" s="338"/>
      <c r="EG12" s="338"/>
      <c r="EH12" s="338"/>
      <c r="EI12" s="338"/>
      <c r="EJ12" s="338"/>
      <c r="EK12" s="338"/>
      <c r="EL12" s="338"/>
      <c r="EM12" s="338"/>
      <c r="EN12" s="338"/>
      <c r="EO12" s="338"/>
      <c r="EP12" s="338"/>
      <c r="EQ12" s="338"/>
      <c r="ER12" s="338"/>
      <c r="ES12" s="338"/>
      <c r="ET12" s="338"/>
      <c r="EU12" s="338"/>
      <c r="EV12" s="338"/>
      <c r="EW12" s="338"/>
      <c r="EX12" s="338"/>
      <c r="EY12" s="338"/>
      <c r="EZ12" s="338"/>
      <c r="FA12" s="338"/>
      <c r="FB12" s="338"/>
      <c r="FC12" s="338"/>
      <c r="FD12" s="338"/>
      <c r="FE12" s="338"/>
      <c r="FF12" s="338"/>
      <c r="FG12" s="338"/>
      <c r="FH12" s="338"/>
      <c r="FI12" s="338"/>
      <c r="FJ12" s="338"/>
      <c r="FK12" s="338"/>
      <c r="FL12" s="338"/>
      <c r="FM12" s="338"/>
      <c r="FN12" s="338"/>
      <c r="FO12" s="338"/>
      <c r="FP12" s="338"/>
      <c r="FQ12" s="338"/>
      <c r="FR12" s="338"/>
      <c r="FS12" s="338"/>
      <c r="FT12" s="338"/>
      <c r="FU12" s="338"/>
      <c r="FV12" s="338"/>
      <c r="FW12" s="338"/>
      <c r="FX12" s="338"/>
      <c r="FY12" s="338"/>
      <c r="FZ12" s="338"/>
      <c r="GA12" s="338"/>
      <c r="GB12" s="338"/>
      <c r="GC12" s="338"/>
      <c r="GD12" s="338"/>
      <c r="GE12" s="338"/>
      <c r="GF12" s="338"/>
      <c r="GG12" s="338"/>
      <c r="GH12" s="338"/>
      <c r="GI12" s="338"/>
      <c r="GJ12" s="338"/>
      <c r="GK12" s="338"/>
      <c r="GL12" s="338"/>
      <c r="GM12" s="338"/>
      <c r="GN12" s="338"/>
      <c r="GO12" s="338"/>
      <c r="GP12" s="338"/>
      <c r="GQ12" s="338"/>
      <c r="GR12" s="338"/>
      <c r="GS12" s="338"/>
      <c r="GT12" s="338"/>
      <c r="GU12" s="338"/>
      <c r="GV12" s="338"/>
      <c r="GW12" s="338"/>
      <c r="GX12" s="338"/>
      <c r="GY12" s="338"/>
      <c r="GZ12" s="338"/>
      <c r="HA12" s="338"/>
      <c r="HB12" s="338"/>
      <c r="HC12" s="338"/>
      <c r="HD12" s="338"/>
      <c r="HE12" s="338"/>
      <c r="HF12" s="338"/>
      <c r="HG12" s="338"/>
      <c r="HH12" s="338"/>
      <c r="HI12" s="338"/>
      <c r="HJ12" s="338"/>
      <c r="HK12" s="338"/>
      <c r="HL12" s="338"/>
      <c r="HM12" s="338"/>
      <c r="HN12" s="338"/>
      <c r="HO12" s="338"/>
      <c r="HP12" s="338"/>
      <c r="HQ12" s="338"/>
      <c r="HR12" s="338"/>
      <c r="HS12" s="338"/>
      <c r="HT12" s="338"/>
      <c r="HU12" s="338"/>
      <c r="HV12" s="338"/>
      <c r="HW12" s="338"/>
      <c r="HX12" s="338"/>
      <c r="HY12" s="338"/>
      <c r="HZ12" s="338"/>
      <c r="IA12" s="338"/>
      <c r="IB12" s="338"/>
      <c r="IC12" s="338"/>
      <c r="ID12" s="338"/>
    </row>
    <row r="14" spans="4:5" ht="16.5">
      <c r="D14" s="435"/>
      <c r="E14" s="435"/>
    </row>
    <row r="61" ht="16.5">
      <c r="D61" s="342"/>
    </row>
    <row r="75" spans="4:5" ht="16.5">
      <c r="D75" s="436"/>
      <c r="E75" s="436"/>
    </row>
  </sheetData>
  <sheetProtection password="C65C" sheet="1" selectLockedCells="1"/>
  <mergeCells count="6">
    <mergeCell ref="D14:E14"/>
    <mergeCell ref="D75:E75"/>
    <mergeCell ref="A11:B11"/>
    <mergeCell ref="A1:D1"/>
    <mergeCell ref="A4:F4"/>
    <mergeCell ref="A3:F3"/>
  </mergeCells>
  <printOptions/>
  <pageMargins left="0.7" right="0.7" top="0.787401575" bottom="0.7874015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Marek</dc:creator>
  <cp:keywords/>
  <dc:description/>
  <cp:lastModifiedBy>Trejbal Tomáš</cp:lastModifiedBy>
  <cp:lastPrinted>2024-01-28T09:06:29Z</cp:lastPrinted>
  <dcterms:created xsi:type="dcterms:W3CDTF">2008-02-07T10:43:28Z</dcterms:created>
  <dcterms:modified xsi:type="dcterms:W3CDTF">2024-02-05T06:56:31Z</dcterms:modified>
  <cp:category/>
  <cp:version/>
  <cp:contentType/>
  <cp:contentStatus/>
</cp:coreProperties>
</file>