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práce'!$C$90:$K$714</definedName>
    <definedName name="_xlnm.Print_Area" localSheetId="1">'01 - Stavební práce'!$C$4:$J$39,'01 - Stavební práce'!$C$45:$J$72,'01 - Stavební práce'!$C$78:$K$714</definedName>
    <definedName name="_xlnm._FilterDatabase" localSheetId="2" hidden="1">'VRN - Vedlejší rozpočtové...'!$C$84:$K$103</definedName>
    <definedName name="_xlnm.Print_Area" localSheetId="2">'VRN - Vedlejší rozpočtové...'!$C$4:$J$39,'VRN - Vedlejší rozpočtové...'!$C$45:$J$66,'VRN - Vedlejší rozpočtové...'!$C$72:$K$103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práce'!$90:$90</definedName>
    <definedName name="_xlnm.Print_Titles" localSheetId="2">'VRN - Vedlejší rozpočtové...'!$84:$84</definedName>
  </definedNames>
  <calcPr fullCalcOnLoad="1"/>
</workbook>
</file>

<file path=xl/sharedStrings.xml><?xml version="1.0" encoding="utf-8"?>
<sst xmlns="http://schemas.openxmlformats.org/spreadsheetml/2006/main" count="6918" uniqueCount="664">
  <si>
    <t>Export Komplet</t>
  </si>
  <si>
    <t>VZ</t>
  </si>
  <si>
    <t>2.0</t>
  </si>
  <si>
    <t>ZAMOK</t>
  </si>
  <si>
    <t>False</t>
  </si>
  <si>
    <t>{90655648-ce28-4cef-aa1e-8798145b7d09}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</si>
  <si>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</si>
  <si>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</si>
  <si>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</si>
  <si>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</si>
  <si>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</si>
  <si>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</si>
  <si>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</si>
  <si>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</si>
  <si>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0248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</si>
  <si>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</si>
  <si>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</si>
  <si>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Aloisina výšina, Liberec</t>
  </si>
  <si>
    <t>KSO:</t>
  </si>
  <si>
    <t/>
  </si>
  <si>
    <t>CC-CZ:</t>
  </si>
  <si>
    <t>Místo:</t>
  </si>
  <si>
    <t>Aloisina výšina 642, Liberec</t>
  </si>
  <si>
    <t>Datum:</t>
  </si>
  <si>
    <t>27. 3. 2024</t>
  </si>
  <si>
    <t>Zadavatel:</t>
  </si>
  <si>
    <t>IČ:</t>
  </si>
  <si>
    <t>00262978</t>
  </si>
  <si>
    <t>Statutární město Liberec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</si>
  <si>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</si>
  <si>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</si>
  <si>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</si>
  <si>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</si>
  <si>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</si>
  <si>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</si>
  <si>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</si>
  <si>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06103065</t>
  </si>
  <si>
    <t>Michael Štěpán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</si>
  <si>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</si>
  <si>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</si>
  <si>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</si>
  <si>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</si>
  <si>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</si>
  <si>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</si>
  <si>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</si>
  <si>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</si>
  <si>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</si>
  <si>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</si>
  <si>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</si>
  <si>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</si>
  <si>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</si>
  <si>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</si>
  <si>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</si>
  <si>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</si>
  <si>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</si>
  <si>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</si>
  <si>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</si>
  <si>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</si>
  <si>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</si>
  <si>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</si>
  <si>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</si>
  <si>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</si>
  <si>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</si>
  <si>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</si>
  <si>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</si>
  <si>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</si>
  <si>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</si>
  <si>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</si>
  <si>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</si>
  <si>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</si>
  <si>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</si>
  <si>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</si>
  <si>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</si>
  <si>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</si>
  <si>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</si>
  <si>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</si>
  <si>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</si>
  <si>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</si>
  <si>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</si>
  <si>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</si>
  <si>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</si>
  <si>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</si>
  <si>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</si>
  <si>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{95e03fad-4d52-48fb-9f0a-cc3c61f45f00}</t>
  </si>
  <si>
    <t>2</t>
  </si>
  <si>
    <t>VRN</t>
  </si>
  <si>
    <t>Vedlejší rozpočtové náklady</t>
  </si>
  <si>
    <t>{3d872d6f-1568-4ad8-b5a3-1c38305fd4a4}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</si>
  <si>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</si>
  <si>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</si>
  <si>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</si>
  <si>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</si>
  <si>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</si>
  <si>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</si>
  <si>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</si>
  <si>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</si>
  <si>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</si>
  <si>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</si>
  <si>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</si>
  <si>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</si>
  <si>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</si>
  <si>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</si>
  <si>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</si>
  <si>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</si>
  <si>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</si>
  <si>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</si>
  <si>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</si>
  <si>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</si>
  <si>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</si>
  <si>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</si>
  <si>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</si>
  <si>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</si>
  <si>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</si>
  <si>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</si>
  <si>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</si>
  <si>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</si>
  <si>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</si>
  <si>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</si>
  <si>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</si>
  <si>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</si>
  <si>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</si>
  <si>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</si>
  <si>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</si>
  <si>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</si>
  <si>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</si>
  <si>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</si>
  <si>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611325222</t>
  </si>
  <si>
    <t>Vápenocementová omítka jednotlivých malých ploch štuková na stropech, plochy jednotlivě přes 0,09 do 0,25 m2</t>
  </si>
  <si>
    <t>kus</t>
  </si>
  <si>
    <t>CS ÚRS 2023 02</t>
  </si>
  <si>
    <t>4</t>
  </si>
  <si>
    <t>-1600626084</t>
  </si>
  <si>
    <t>Online PSC</t>
  </si>
  <si>
    <t>https://podminky.urs.cz/item/CS_URS_2023_02/611325222</t>
  </si>
  <si>
    <t>VV</t>
  </si>
  <si>
    <t>17</t>
  </si>
  <si>
    <t>Součet</t>
  </si>
  <si>
    <t>611325418</t>
  </si>
  <si>
    <t>Oprava vápenocementové omítky vnitřních ploch hladké, tloušťky do 20 mm, s celoplošným přeštukováním, tloušťky štuku 3 mm stropů, v rozsahu opravované plochy přes 30 do 50%</t>
  </si>
  <si>
    <t>m2</t>
  </si>
  <si>
    <t>-339745997</t>
  </si>
  <si>
    <t>https://podminky.urs.cz/item/CS_URS_2023_02/611325418</t>
  </si>
  <si>
    <t>MVD</t>
  </si>
  <si>
    <t>m 1.01, 1.18</t>
  </si>
  <si>
    <t>151,4+50,2</t>
  </si>
  <si>
    <t>3</t>
  </si>
  <si>
    <t>611325421</t>
  </si>
  <si>
    <t>Oprava vápenocementové omítky vnitřních ploch štukové dvouvrstvé, tloušťky do 20 mm a tloušťky štuku do 3 mm stropů, v rozsahu opravované plochy do 10%</t>
  </si>
  <si>
    <t>236771127</t>
  </si>
  <si>
    <t>https://podminky.urs.cz/item/CS_URS_2023_02/611325421</t>
  </si>
  <si>
    <t>U1</t>
  </si>
  <si>
    <t>m 1.01, 1.06</t>
  </si>
  <si>
    <t>3,1*35,75*2+6,35*4,7</t>
  </si>
  <si>
    <t>CF</t>
  </si>
  <si>
    <t>m 1.01, 1.02, 1.03, 1.04, 1.06</t>
  </si>
  <si>
    <t>(9,9*2)+(6,04*2,25)+(12,3*5,75)+(4,65*6,75)+(11,35*4,65)</t>
  </si>
  <si>
    <t>T</t>
  </si>
  <si>
    <t>m 0.01</t>
  </si>
  <si>
    <t>61,8</t>
  </si>
  <si>
    <t>m 1.01, 1.03, 1.04</t>
  </si>
  <si>
    <t>20,6+9+14,6</t>
  </si>
  <si>
    <t>S</t>
  </si>
  <si>
    <t>m 1.01, 1.09, 1.13, 1.23</t>
  </si>
  <si>
    <t>41,1+9+61+16,7</t>
  </si>
  <si>
    <t>611325451</t>
  </si>
  <si>
    <t>Oprava vápenocementové omítky vnitřních ploch Příplatek k cenám za každých dalších 10 mm tloušťky omítky stropů,v rozsahu opravované plochy do 10%</t>
  </si>
  <si>
    <t>1898542503</t>
  </si>
  <si>
    <t>https://podminky.urs.cz/item/CS_URS_2023_02/611325451</t>
  </si>
  <si>
    <t>5</t>
  </si>
  <si>
    <t>612325222</t>
  </si>
  <si>
    <t>Vápenocementová omítka jednotlivých malých ploch štuková na stěnách, plochy jednotlivě přes 0,09 do 0,25 m2</t>
  </si>
  <si>
    <t>-2146309216</t>
  </si>
  <si>
    <t>https://podminky.urs.cz/item/CS_URS_2023_02/612325222</t>
  </si>
  <si>
    <t>25+25</t>
  </si>
  <si>
    <t>612325223</t>
  </si>
  <si>
    <t>Vápenocementová omítka jednotlivých malých ploch štuková na stěnách, plochy jednotlivě přes 0,25 do 1 m2</t>
  </si>
  <si>
    <t>-1124665522</t>
  </si>
  <si>
    <t>https://podminky.urs.cz/item/CS_URS_2023_02/612325223</t>
  </si>
  <si>
    <t>zapravení okolí hydrantů</t>
  </si>
  <si>
    <t>19</t>
  </si>
  <si>
    <t>7</t>
  </si>
  <si>
    <t>612325421</t>
  </si>
  <si>
    <t>Oprava vápenocementové omítky vnitřních ploch štukové dvouvrstvé, tloušťky do 20 mm a tloušťky štuku do 3 mm stěn, v rozsahu opravované plochy do 10%</t>
  </si>
  <si>
    <t>-351174295</t>
  </si>
  <si>
    <t>https://podminky.urs.cz/item/CS_URS_2023_02/612325421</t>
  </si>
  <si>
    <t>3,25*(3,1*4+35,75*2+6,35*2)</t>
  </si>
  <si>
    <t>-(2,25*2,9+2,3*3,05+1,1*2,05*2+0,9*2*7+1*2*5)</t>
  </si>
  <si>
    <t>3,25*((16,65*2+18,15+0,4*(22))+(6,04*2+2,25*2)+(12,3*2+5,75*2)+(4,65*2+6,75*2)+(11,35*2+4,65*2))</t>
  </si>
  <si>
    <t>-(1*2*7+0,9*2+2,35*3,1+1,7*2,1*2+2,3*3,1+2,3*2,4)</t>
  </si>
  <si>
    <t>3,25*(47,75*2+3*3+11,9*2)</t>
  </si>
  <si>
    <t>-(2,3*3,1+0,9*2*11+1*2*6+0,7*2+2,25*2,75+2,25*3,05+0,9*2*2+2,1*2)</t>
  </si>
  <si>
    <t>2,9*(9,4*2+12,22*2+5,4*2+3,15*2)</t>
  </si>
  <si>
    <t>-(0,9*2*4+0,8*2*3+1*2+1,5*2+2*2,9)</t>
  </si>
  <si>
    <t>6,75*((3,65*2+5,45*2)+(3,65*2+2,25*2)+(9*2))</t>
  </si>
  <si>
    <t>-(2,25*2,75+1,76*3,1*2+1,86*3,1*2)</t>
  </si>
  <si>
    <t>3,25*((5,2*2+6,75*2)+(5,7*2+1,5)+(17,25*2+7,3+3,7+1,6+1,75+1,5+3,35+2,65+5+1,6+4,5)+(2,7*2+6,05*2))</t>
  </si>
  <si>
    <t>-(0,9*2*22+1*2+1,75*3,1+1,2*3,1+1,7*2+2,25*3,05+1*2)</t>
  </si>
  <si>
    <t>8</t>
  </si>
  <si>
    <t>612325451</t>
  </si>
  <si>
    <t>Oprava vápenocementové omítky vnitřních ploch Příplatek k cenám za každých dalších 10 mm tloušťky omítky stěn, v rozsahu opravované plochy do 10%</t>
  </si>
  <si>
    <t>-621380055</t>
  </si>
  <si>
    <t>https://podminky.urs.cz/item/CS_URS_2023_02/612325451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</si>
  <si>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</si>
  <si>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</si>
  <si>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</si>
  <si>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</si>
  <si>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-1875574830</t>
  </si>
  <si>
    <t>https://podminky.urs.cz/item/CS_URS_2023_02/949101112</t>
  </si>
  <si>
    <t>10</t>
  </si>
  <si>
    <t>952901111</t>
  </si>
  <si>
    <t>Vyčištění budov nebo objektů před předáním do užívání budov bytové nebo občanské výstavby, světlé výšky podlaží do 4 m</t>
  </si>
  <si>
    <t>-967002932</t>
  </si>
  <si>
    <t>https://podminky.urs.cz/item/CS_URS_2023_02/952901111</t>
  </si>
  <si>
    <t>11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</si>
  <si>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</si>
  <si>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</si>
  <si>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1037970838</t>
  </si>
  <si>
    <t>https://podminky.urs.cz/item/CS_URS_2023_02/971033231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</si>
  <si>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</si>
  <si>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</si>
  <si>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-1798365145</t>
  </si>
  <si>
    <t>https://podminky.urs.cz/item/CS_URS_2023_02/971033251</t>
  </si>
  <si>
    <t>13</t>
  </si>
  <si>
    <t>971033381</t>
  </si>
  <si>
    <t>Vybourání otvorů ve zdivu základovém nebo nadzákladovém z cihel, tvárnic, příčkovek z cihel pálených na maltu vápennou nebo vápenocementovou plochy do 0,09 m2, tl. do 900 mm</t>
  </si>
  <si>
    <t>-1368130943</t>
  </si>
  <si>
    <t>https://podminky.urs.cz/item/CS_URS_2023_02/971033381</t>
  </si>
  <si>
    <t>14</t>
  </si>
  <si>
    <t>972054141</t>
  </si>
  <si>
    <t>Vybourání otvorů ve stropech nebo klenbách železobetonových bez odstranění podlahy a násypu, plochy do 0,0225 m2, tl. do 150 mm</t>
  </si>
  <si>
    <t>1616810552</t>
  </si>
  <si>
    <t>https://podminky.urs.cz/item/CS_URS_2023_02/972054141</t>
  </si>
  <si>
    <t>997</t>
  </si>
  <si>
    <t>Přesun sutě</t>
  </si>
  <si>
    <t>15</t>
  </si>
  <si>
    <t>997013211</t>
  </si>
  <si>
    <t>Vnitrostaveništní doprava suti a vybouraných hmot vodorovně do 50 m svisle ručně pro budovy a haly výšky do 6 m</t>
  </si>
  <si>
    <t>t</t>
  </si>
  <si>
    <t>-1901998192</t>
  </si>
  <si>
    <t>https://podminky.urs.cz/item/CS_URS_2023_02/997013211</t>
  </si>
  <si>
    <t>16</t>
  </si>
  <si>
    <t>997013501</t>
  </si>
  <si>
    <t>Odvoz suti a vybouraných hmot na skládku nebo meziskládku se složením, na vzdálenost do 1 km</t>
  </si>
  <si>
    <t>341634643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</si>
  <si>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</si>
  <si>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</si>
  <si>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</si>
  <si>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1201587114</t>
  </si>
  <si>
    <t>https://podminky.urs.cz/item/CS_URS_2023_02/997013509</t>
  </si>
  <si>
    <t>8,087*9 'Přepočtené koeficientem množství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</si>
  <si>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</si>
  <si>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</si>
  <si>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</si>
  <si>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2083747012</t>
  </si>
  <si>
    <t>https://podminky.urs.cz/item/CS_URS_2023_02/997013631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</si>
  <si>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</si>
  <si>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</si>
  <si>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</si>
  <si>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</si>
  <si>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-2033881073</t>
  </si>
  <si>
    <t>https://podminky.urs.cz/item/CS_URS_2023_02/998018001</t>
  </si>
  <si>
    <t>PSV</t>
  </si>
  <si>
    <t>Práce a dodávky PSV</t>
  </si>
  <si>
    <t>722</t>
  </si>
  <si>
    <t>Zdravotechnika - vnitřní vodovod</t>
  </si>
  <si>
    <t>20</t>
  </si>
  <si>
    <t>722175002</t>
  </si>
  <si>
    <t>Potrubí z plastových trubek z polypropylenu PP-RCT svařovaných polyfúzně D 20 x 2,8</t>
  </si>
  <si>
    <t>m</t>
  </si>
  <si>
    <t>-432275452</t>
  </si>
  <si>
    <t>https://podminky.urs.cz/item/CS_URS_2023_02/722175002</t>
  </si>
  <si>
    <t>Provizorní napojení bytu školníka na vodovod</t>
  </si>
  <si>
    <t>998722201</t>
  </si>
  <si>
    <t>Přesun hmot pro vnitřní vodovod stanovený procentní sazbou (%) z ceny vodorovná dopravní vzdálenost do 50 m v objektech výšky do 6 m</t>
  </si>
  <si>
    <t>%</t>
  </si>
  <si>
    <t>1154438089</t>
  </si>
  <si>
    <t>https://podminky.urs.cz/item/CS_URS_2023_02/998722201</t>
  </si>
  <si>
    <t>741</t>
  </si>
  <si>
    <t>Elektroinstalace - silnoproud</t>
  </si>
  <si>
    <t>22</t>
  </si>
  <si>
    <t>741124603R</t>
  </si>
  <si>
    <t>D+M kabel přihřívací na potrubí TV</t>
  </si>
  <si>
    <t>-1232723949</t>
  </si>
  <si>
    <t>U</t>
  </si>
  <si>
    <t>38+2,5+2,5+2,5+2,5+6,5+3</t>
  </si>
  <si>
    <t>12,5+8,5</t>
  </si>
  <si>
    <t>23</t>
  </si>
  <si>
    <t>998741201</t>
  </si>
  <si>
    <t>Přesun hmot pro silnoproud stanovený procentní sazbou (%) z ceny vodorovná dopravní vzdálenost do 50 m v objektech výšky do 6 m</t>
  </si>
  <si>
    <t>-2000898838</t>
  </si>
  <si>
    <t>https://podminky.urs.cz/item/CS_URS_2023_02/998741201</t>
  </si>
  <si>
    <t>763</t>
  </si>
  <si>
    <t>Konstrukce suché výstavby</t>
  </si>
  <si>
    <t>24</t>
  </si>
  <si>
    <t>763111311R</t>
  </si>
  <si>
    <t>SDK příčka tl 75 mm profil CW+UW 50, jednostranně opláštěno deskou 1xA 12,5 bez izolace a stěrkování</t>
  </si>
  <si>
    <t>2133154042</t>
  </si>
  <si>
    <t>protiprašná stěna</t>
  </si>
  <si>
    <t>5*4</t>
  </si>
  <si>
    <t>20*1,05 'Přepočtené koeficientem množství</t>
  </si>
  <si>
    <t>25</t>
  </si>
  <si>
    <t>998763401</t>
  </si>
  <si>
    <t>Přesun hmot pro konstrukce montované z desek stanovený procentní sazbou (%) z ceny vodorovná dopravní vzdálenost do 50 m v objektech výšky do 6 m</t>
  </si>
  <si>
    <t>731963783</t>
  </si>
  <si>
    <t>767</t>
  </si>
  <si>
    <t>Konstrukce zámečnické</t>
  </si>
  <si>
    <t>26</t>
  </si>
  <si>
    <t>767581803</t>
  </si>
  <si>
    <t>Demontáž podhledů tvarovaných plechů</t>
  </si>
  <si>
    <t>709909574</t>
  </si>
  <si>
    <t>https://podminky.urs.cz/item/CS_URS_2023_02/767581803</t>
  </si>
  <si>
    <t>2*31,5</t>
  </si>
  <si>
    <t>27</t>
  </si>
  <si>
    <t>767582800</t>
  </si>
  <si>
    <t>Demontáž podhledů roštů</t>
  </si>
  <si>
    <t>-635107452</t>
  </si>
  <si>
    <t>https://podminky.urs.cz/item/CS_URS_2023_02/767582800</t>
  </si>
  <si>
    <t>781</t>
  </si>
  <si>
    <t>Dokončovací práce - obklady</t>
  </si>
  <si>
    <t>28</t>
  </si>
  <si>
    <t>781731810</t>
  </si>
  <si>
    <t>Demontáž obkladů z obkladaček cihelných kladených do malty</t>
  </si>
  <si>
    <t>6893588</t>
  </si>
  <si>
    <t>https://podminky.urs.cz/item/CS_URS_2023_02/781731810</t>
  </si>
  <si>
    <t>kabřinec</t>
  </si>
  <si>
    <t>30</t>
  </si>
  <si>
    <t>784</t>
  </si>
  <si>
    <t>Dokončovací práce - malby a tapety</t>
  </si>
  <si>
    <t>29</t>
  </si>
  <si>
    <t>784111001</t>
  </si>
  <si>
    <t>Oprášení (ometení) podkladu v místnostech výšky do 3,80 m</t>
  </si>
  <si>
    <t>1537211244</t>
  </si>
  <si>
    <t>https://podminky.urs.cz/item/CS_URS_2023_02/784111001</t>
  </si>
  <si>
    <t>stropy</t>
  </si>
  <si>
    <t>stěny</t>
  </si>
  <si>
    <t>784111005</t>
  </si>
  <si>
    <t>Oprášení (ometení) podkladu v místnostech výšky přes 5,00 m</t>
  </si>
  <si>
    <t>-752312695</t>
  </si>
  <si>
    <t>https://podminky.urs.cz/item/CS_URS_2023_02/784111005</t>
  </si>
  <si>
    <t>31</t>
  </si>
  <si>
    <t>784121001</t>
  </si>
  <si>
    <t>Oškrabání malby v místnostech výšky do 3,80 m</t>
  </si>
  <si>
    <t>2062163947</t>
  </si>
  <si>
    <t>https://podminky.urs.cz/item/CS_URS_2023_02/784121001</t>
  </si>
  <si>
    <t>32</t>
  </si>
  <si>
    <t>784121005</t>
  </si>
  <si>
    <t>Oškrabání malby v místnostech výšky přes 5,00 m</t>
  </si>
  <si>
    <t>1965654944</t>
  </si>
  <si>
    <t>https://podminky.urs.cz/item/CS_URS_2023_02/784121005</t>
  </si>
  <si>
    <t>33</t>
  </si>
  <si>
    <t>784121011</t>
  </si>
  <si>
    <t>Rozmývání podkladu po oškrabání malby v místnostech výšky do 3,80 m</t>
  </si>
  <si>
    <t>295306098</t>
  </si>
  <si>
    <t>https://podminky.urs.cz/item/CS_URS_2023_02/784121011</t>
  </si>
  <si>
    <t>34</t>
  </si>
  <si>
    <t>784121015</t>
  </si>
  <si>
    <t>Rozmývání podkladu po oškrabání malby v místnostech výšky přes 5,00 m</t>
  </si>
  <si>
    <t>1056438135</t>
  </si>
  <si>
    <t>https://podminky.urs.cz/item/CS_URS_2023_02/784121015</t>
  </si>
  <si>
    <t>35</t>
  </si>
  <si>
    <t>784171101</t>
  </si>
  <si>
    <t>Zakrytí nemalovaných ploch (materiál ve specifikaci) včetně pozdějšího odkrytí podlah</t>
  </si>
  <si>
    <t>621346666</t>
  </si>
  <si>
    <t>https://podminky.urs.cz/item/CS_URS_2023_02/784171101</t>
  </si>
  <si>
    <t>36</t>
  </si>
  <si>
    <t>784171111</t>
  </si>
  <si>
    <t>Zakrytí nemalovaných ploch (materiál ve specifikaci) včetně pozdějšího odkrytí svislých ploch např. stěn, oken, dveří v místnostech výšky do 3,80</t>
  </si>
  <si>
    <t>-2063508079</t>
  </si>
  <si>
    <t>https://podminky.urs.cz/item/CS_URS_2023_02/784171111</t>
  </si>
  <si>
    <t>otvory</t>
  </si>
  <si>
    <t>(2,25*2,9+2,3*3,05+1,1*2,05*2+0,9*2*7+1*2*5)</t>
  </si>
  <si>
    <t>(1*2*7+0,9*2+2,35*3,1+1,7*2,1*2+2,3*3,1+2,3*2,4)+(2,4*2,35*6)</t>
  </si>
  <si>
    <t>(2,3*3,1+0,9*2*11+1*2*6+0,7*2+2,25*2,75+2,25*3,05+0,9*2*2+2,1*2)</t>
  </si>
  <si>
    <t>(0,9*2*4+0,8*2*3+1*2+1,5*2+2*2,9)</t>
  </si>
  <si>
    <t>(0,9*2*22+1*2+1,75*3,1+1,2*3,1+1,7*2+2,25*3,05+1*2)</t>
  </si>
  <si>
    <t>37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</si>
  <si>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</si>
  <si>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</si>
  <si>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-2047958948</t>
  </si>
  <si>
    <t>https://podminky.urs.cz/item/CS_URS_2023_02/784171121</t>
  </si>
  <si>
    <t>CF - zakrytí skříněk</t>
  </si>
  <si>
    <t>100</t>
  </si>
  <si>
    <t>38</t>
  </si>
  <si>
    <t>M</t>
  </si>
  <si>
    <t>28323157</t>
  </si>
  <si>
    <t>fólie pro malířské potřeby zakrývací tl 14µ 4x5m</t>
  </si>
  <si>
    <t>-1575883931</t>
  </si>
  <si>
    <t>podlahy</t>
  </si>
  <si>
    <t>1239,528*1,05 'Přepočtené koeficientem množství</t>
  </si>
  <si>
    <t>39</t>
  </si>
  <si>
    <t>784181101</t>
  </si>
  <si>
    <t>Penetrace podkladu jednonásobná základní akrylátová bezbarvá v místnostech výšky do 3,80 m</t>
  </si>
  <si>
    <t>-85028948</t>
  </si>
  <si>
    <t>https://podminky.urs.cz/item/CS_URS_2023_02/784181101</t>
  </si>
  <si>
    <t>40</t>
  </si>
  <si>
    <t>784181105</t>
  </si>
  <si>
    <t>Penetrace podkladu jednonásobná základní akrylátová bezbarvá v místnostech výšky přes 5,00 m</t>
  </si>
  <si>
    <t>1683934585</t>
  </si>
  <si>
    <t>https://podminky.urs.cz/item/CS_URS_2023_02/784181105</t>
  </si>
  <si>
    <t>41</t>
  </si>
  <si>
    <t>784191005</t>
  </si>
  <si>
    <t>Čištění vnitřních ploch hrubý úklid po provedení malířských prací omytím dveří nebo vrat</t>
  </si>
  <si>
    <t>642838486</t>
  </si>
  <si>
    <t>https://podminky.urs.cz/item/CS_URS_2023_02/784191005</t>
  </si>
  <si>
    <t>42</t>
  </si>
  <si>
    <t>784191007</t>
  </si>
  <si>
    <t>Čištění vnitřních ploch hrubý úklid po provedení malířských prací omytím podlah</t>
  </si>
  <si>
    <t>2009796796</t>
  </si>
  <si>
    <t>https://podminky.urs.cz/item/CS_URS_2023_02/784191007</t>
  </si>
  <si>
    <t>43</t>
  </si>
  <si>
    <t>784211101</t>
  </si>
  <si>
    <t>Malby z malířských směsí oděruvzdorných za mokra dvojnásobné, bílé za mokra oděruvzdorné výborně v místnostech výšky do 3,80 m</t>
  </si>
  <si>
    <t>98525216</t>
  </si>
  <si>
    <t>https://podminky.urs.cz/item/CS_URS_2023_02/784211101</t>
  </si>
  <si>
    <t>44</t>
  </si>
  <si>
    <t>784211105</t>
  </si>
  <si>
    <t>Malby z malířských směsí oděruvzdorných za mokra dvojnásobné, bílé za mokra oděruvzdorné výborně v místnostech výšky přes 5,00 m</t>
  </si>
  <si>
    <t>312666556</t>
  </si>
  <si>
    <t>https://podminky.urs.cz/item/CS_URS_2023_02/784211105</t>
  </si>
  <si>
    <t>45</t>
  </si>
  <si>
    <t>784371001</t>
  </si>
  <si>
    <t>Malby reliéfní v místnostech výšky do 3,80 m</t>
  </si>
  <si>
    <t>1758075960</t>
  </si>
  <si>
    <t>https://podminky.urs.cz/item/CS_URS_2023_02/784371001</t>
  </si>
  <si>
    <t>omyvatelný sokl</t>
  </si>
  <si>
    <t>1,5*(3,1*4+35,75*2+6,35*2)</t>
  </si>
  <si>
    <t>-(2,25*1,5+2,3*1,5+1,1*1,5*2+0,9*1,5*7+1*1,5*5)</t>
  </si>
  <si>
    <t>1,5*((6,04*2+2,25*2)+(11,35*2+4,65*2)+(16,65*2+18,15+0,4*(22)))</t>
  </si>
  <si>
    <t>-(1*1,5*3+0,9*1,5+2,3*1,5+1,7*1,5*3+2,4*1,5*4)</t>
  </si>
  <si>
    <t>1,5*(47,75*2+3*3+11,9*2)</t>
  </si>
  <si>
    <t>-(2,3*1,5+0,9*1,5*11+1*1,5*6+0,7*1,5+2,25*1,5+2,25*1,5+0,9*1,5*2+2,1*1,5)</t>
  </si>
  <si>
    <t>1,5*(9,4*2+12,22*2+5,4*2+3,15*2)</t>
  </si>
  <si>
    <t>-(0,9*1,5*4+0,8*1,5*3+1*1,5+1,5*1,5+2*1,5)</t>
  </si>
  <si>
    <t>1,5*((3,65*2+5,45*2)+(3,65*2+2,25*2))</t>
  </si>
  <si>
    <t>-(2,25*1,5+1,76*1,5*2+1,86*1,5*2)</t>
  </si>
  <si>
    <t>1,5*((5,2*2+6,75*2)+(9,1*2+1,55*2)+(5,7*2+1,5)+(17,25*2+7,3+3,7+1,6+1,75+1,5+3,35+2,65+5+1,6+4,5)+(2,7*2+6,05*2))</t>
  </si>
  <si>
    <t>-(0,9*1,5*22+1*1,5+1,75*1,5+1,2*1,5+1,7*1,5+2,25*1,5+1*1,5)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</si>
  <si>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</si>
  <si>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</si>
  <si>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</si>
  <si>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</si>
  <si>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</si>
  <si>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</si>
  <si>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</si>
  <si>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</si>
  <si>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</si>
  <si>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</si>
  <si>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</si>
  <si>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</si>
  <si>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-1680003863</t>
  </si>
  <si>
    <t>https://podminky.urs.cz/item/CS_URS_2023_02/011002000</t>
  </si>
  <si>
    <t>VRN2</t>
  </si>
  <si>
    <t>Příprava staveniště</t>
  </si>
  <si>
    <t>020001000</t>
  </si>
  <si>
    <t>-1966560246</t>
  </si>
  <si>
    <t>https://podminky.urs.cz/item/CS_URS_2023_02/020001000</t>
  </si>
  <si>
    <t>VRN3</t>
  </si>
  <si>
    <t>Zařízení staveniště</t>
  </si>
  <si>
    <t>030001000</t>
  </si>
  <si>
    <t>865031737</t>
  </si>
  <si>
    <t>https://podminky.urs.cz/item/CS_URS_2023_02/030001000</t>
  </si>
  <si>
    <t>VRN4</t>
  </si>
  <si>
    <t>Inženýrská činnost</t>
  </si>
  <si>
    <t>040001000</t>
  </si>
  <si>
    <t>-1815697901</t>
  </si>
  <si>
    <t>https://podminky.urs.cz/item/CS_URS_2023_02/040001000</t>
  </si>
  <si>
    <t>043002000</t>
  </si>
  <si>
    <t>Zkoušky a ostatní měření</t>
  </si>
  <si>
    <t>-1185282226</t>
  </si>
  <si>
    <t>https://podminky.urs.cz/item/CS_URS_2023_02/043002000</t>
  </si>
  <si>
    <t>VRN5</t>
  </si>
  <si>
    <t>Finanční náklady</t>
  </si>
  <si>
    <t>052002000</t>
  </si>
  <si>
    <t>Finanční rezerva na nepředpokládané práce (zakryté kce) - každý uchazeč ocení částkou 80.000,-Kč (Rezervu lze čerpat na základě investorem předem odsouhlasených prací)</t>
  </si>
  <si>
    <t>962656126</t>
  </si>
  <si>
    <t>https://podminky.urs.cz/item/CS_URS_2023_02/052002000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</si>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</sst>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325222" TargetMode="External" /><Relationship Id="rId2" Type="http://schemas.openxmlformats.org/officeDocument/2006/relationships/hyperlink" Target="https://podminky.urs.cz/item/CS_URS_2023_02/611325418" TargetMode="External" /><Relationship Id="rId3" Type="http://schemas.openxmlformats.org/officeDocument/2006/relationships/hyperlink" Target="https://podminky.urs.cz/item/CS_URS_2023_02/611325421" TargetMode="External" /><Relationship Id="rId4" Type="http://schemas.openxmlformats.org/officeDocument/2006/relationships/hyperlink" Target="https://podminky.urs.cz/item/CS_URS_2023_02/611325451" TargetMode="External" /><Relationship Id="rId5" Type="http://schemas.openxmlformats.org/officeDocument/2006/relationships/hyperlink" Target="https://podminky.urs.cz/item/CS_URS_2023_02/612325222" TargetMode="External" /><Relationship Id="rId6" Type="http://schemas.openxmlformats.org/officeDocument/2006/relationships/hyperlink" Target="https://podminky.urs.cz/item/CS_URS_2023_02/612325223" TargetMode="External" /><Relationship Id="rId7" Type="http://schemas.openxmlformats.org/officeDocument/2006/relationships/hyperlink" Target="https://podminky.urs.cz/item/CS_URS_2023_02/612325421" TargetMode="External" /><Relationship Id="rId8" Type="http://schemas.openxmlformats.org/officeDocument/2006/relationships/hyperlink" Target="https://podminky.urs.cz/item/CS_URS_2023_02/612325451" TargetMode="External" /><Relationship Id="rId9" Type="http://schemas.openxmlformats.org/officeDocument/2006/relationships/hyperlink" Target="https://podminky.urs.cz/item/CS_URS_2023_02/949101112" TargetMode="External" /><Relationship Id="rId10" Type="http://schemas.openxmlformats.org/officeDocument/2006/relationships/hyperlink" Target="https://podminky.urs.cz/item/CS_URS_2023_02/952901111" TargetMode="External" /><Relationship Id="rId11" Type="http://schemas.openxmlformats.org/officeDocument/2006/relationships/hyperlink" Target="https://podminky.urs.cz/item/CS_URS_2023_02/971033231" TargetMode="External" /><Relationship Id="rId12" Type="http://schemas.openxmlformats.org/officeDocument/2006/relationships/hyperlink" Target="https://podminky.urs.cz/item/CS_URS_2023_02/971033251" TargetMode="External" /><Relationship Id="rId13" Type="http://schemas.openxmlformats.org/officeDocument/2006/relationships/hyperlink" Target="https://podminky.urs.cz/item/CS_URS_2023_02/971033381" TargetMode="External" /><Relationship Id="rId14" Type="http://schemas.openxmlformats.org/officeDocument/2006/relationships/hyperlink" Target="https://podminky.urs.cz/item/CS_URS_2023_02/972054141" TargetMode="External" /><Relationship Id="rId15" Type="http://schemas.openxmlformats.org/officeDocument/2006/relationships/hyperlink" Target="https://podminky.urs.cz/item/CS_URS_2023_02/997013211" TargetMode="External" /><Relationship Id="rId16" Type="http://schemas.openxmlformats.org/officeDocument/2006/relationships/hyperlink" Target="https://podminky.urs.cz/item/CS_URS_2023_02/997013501" TargetMode="External" /><Relationship Id="rId17" Type="http://schemas.openxmlformats.org/officeDocument/2006/relationships/hyperlink" Target="https://podminky.urs.cz/item/CS_URS_2023_02/997013509" TargetMode="External" /><Relationship Id="rId18" Type="http://schemas.openxmlformats.org/officeDocument/2006/relationships/hyperlink" Target="https://podminky.urs.cz/item/CS_URS_2023_02/997013631" TargetMode="External" /><Relationship Id="rId19" Type="http://schemas.openxmlformats.org/officeDocument/2006/relationships/hyperlink" Target="https://podminky.urs.cz/item/CS_URS_2023_02/998018001" TargetMode="External" /><Relationship Id="rId20" Type="http://schemas.openxmlformats.org/officeDocument/2006/relationships/hyperlink" Target="https://podminky.urs.cz/item/CS_URS_2023_02/722175002" TargetMode="External" /><Relationship Id="rId21" Type="http://schemas.openxmlformats.org/officeDocument/2006/relationships/hyperlink" Target="https://podminky.urs.cz/item/CS_URS_2023_02/998722201" TargetMode="External" /><Relationship Id="rId22" Type="http://schemas.openxmlformats.org/officeDocument/2006/relationships/hyperlink" Target="https://podminky.urs.cz/item/CS_URS_2023_02/998741201" TargetMode="External" /><Relationship Id="rId23" Type="http://schemas.openxmlformats.org/officeDocument/2006/relationships/hyperlink" Target="https://podminky.urs.cz/item/CS_URS_2023_02/767581803" TargetMode="External" /><Relationship Id="rId24" Type="http://schemas.openxmlformats.org/officeDocument/2006/relationships/hyperlink" Target="https://podminky.urs.cz/item/CS_URS_2023_02/767582800" TargetMode="External" /><Relationship Id="rId25" Type="http://schemas.openxmlformats.org/officeDocument/2006/relationships/hyperlink" Target="https://podminky.urs.cz/item/CS_URS_2023_02/781731810" TargetMode="External" /><Relationship Id="rId26" Type="http://schemas.openxmlformats.org/officeDocument/2006/relationships/hyperlink" Target="https://podminky.urs.cz/item/CS_URS_2023_02/784111001" TargetMode="External" /><Relationship Id="rId27" Type="http://schemas.openxmlformats.org/officeDocument/2006/relationships/hyperlink" Target="https://podminky.urs.cz/item/CS_URS_2023_02/784111005" TargetMode="External" /><Relationship Id="rId28" Type="http://schemas.openxmlformats.org/officeDocument/2006/relationships/hyperlink" Target="https://podminky.urs.cz/item/CS_URS_2023_02/784121001" TargetMode="External" /><Relationship Id="rId29" Type="http://schemas.openxmlformats.org/officeDocument/2006/relationships/hyperlink" Target="https://podminky.urs.cz/item/CS_URS_2023_02/784121005" TargetMode="External" /><Relationship Id="rId30" Type="http://schemas.openxmlformats.org/officeDocument/2006/relationships/hyperlink" Target="https://podminky.urs.cz/item/CS_URS_2023_02/784121011" TargetMode="External" /><Relationship Id="rId31" Type="http://schemas.openxmlformats.org/officeDocument/2006/relationships/hyperlink" Target="https://podminky.urs.cz/item/CS_URS_2023_02/784121015" TargetMode="External" /><Relationship Id="rId32" Type="http://schemas.openxmlformats.org/officeDocument/2006/relationships/hyperlink" Target="https://podminky.urs.cz/item/CS_URS_2023_02/784171101" TargetMode="External" /><Relationship Id="rId33" Type="http://schemas.openxmlformats.org/officeDocument/2006/relationships/hyperlink" Target="https://podminky.urs.cz/item/CS_URS_2023_02/784171111" TargetMode="External" /><Relationship Id="rId34" Type="http://schemas.openxmlformats.org/officeDocument/2006/relationships/hyperlink" Target="https://podminky.urs.cz/item/CS_URS_2023_02/784171121" TargetMode="External" /><Relationship Id="rId35" Type="http://schemas.openxmlformats.org/officeDocument/2006/relationships/hyperlink" Target="https://podminky.urs.cz/item/CS_URS_2023_02/784181101" TargetMode="External" /><Relationship Id="rId36" Type="http://schemas.openxmlformats.org/officeDocument/2006/relationships/hyperlink" Target="https://podminky.urs.cz/item/CS_URS_2023_02/784181105" TargetMode="External" /><Relationship Id="rId37" Type="http://schemas.openxmlformats.org/officeDocument/2006/relationships/hyperlink" Target="https://podminky.urs.cz/item/CS_URS_2023_02/784191005" TargetMode="External" /><Relationship Id="rId38" Type="http://schemas.openxmlformats.org/officeDocument/2006/relationships/hyperlink" Target="https://podminky.urs.cz/item/CS_URS_2023_02/784191007" TargetMode="External" /><Relationship Id="rId39" Type="http://schemas.openxmlformats.org/officeDocument/2006/relationships/hyperlink" Target="https://podminky.urs.cz/item/CS_URS_2023_02/784211101" TargetMode="External" /><Relationship Id="rId40" Type="http://schemas.openxmlformats.org/officeDocument/2006/relationships/hyperlink" Target="https://podminky.urs.cz/item/CS_URS_2023_02/784211105" TargetMode="External" /><Relationship Id="rId41" Type="http://schemas.openxmlformats.org/officeDocument/2006/relationships/hyperlink" Target="https://podminky.urs.cz/item/CS_URS_2023_02/784371001" TargetMode="External" /><Relationship Id="rId4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002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40001000" TargetMode="External" /><Relationship Id="rId5" Type="http://schemas.openxmlformats.org/officeDocument/2006/relationships/hyperlink" Target="https://podminky.urs.cz/item/CS_URS_2023_02/043002000" TargetMode="External" /><Relationship Id="rId6" Type="http://schemas.openxmlformats.org/officeDocument/2006/relationships/hyperlink" Target="https://podminky.urs.cz/item/CS_URS_2023_02/052002000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36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0248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Aloisina výšina, Liberec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Aloisina výšina 642, 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27. 3. 2024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Liberec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Michael Štěpán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práce'!J30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'01 - Stavební práce'!P91</f>
        <v>0</v>
      </c>
      <c r="AV55" s="122">
        <f>'01 - Stavební práce'!J33</f>
        <v>0</v>
      </c>
      <c r="AW55" s="122">
        <f>'01 - Stavební práce'!J34</f>
        <v>0</v>
      </c>
      <c r="AX55" s="122">
        <f>'01 - Stavební práce'!J35</f>
        <v>0</v>
      </c>
      <c r="AY55" s="122">
        <f>'01 - Stavební práce'!J36</f>
        <v>0</v>
      </c>
      <c r="AZ55" s="122">
        <f>'01 - Stavební práce'!F33</f>
        <v>0</v>
      </c>
      <c r="BA55" s="122">
        <f>'01 - Stavební práce'!F34</f>
        <v>0</v>
      </c>
      <c r="BB55" s="122">
        <f>'01 - Stavební práce'!F35</f>
        <v>0</v>
      </c>
      <c r="BC55" s="122">
        <f>'01 - Stavební práce'!F36</f>
        <v>0</v>
      </c>
      <c r="BD55" s="124">
        <f>'01 - Stavební práce'!F37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'VRN - Vedlejší rozpočtové...'!J30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'VRN - Vedlejší rozpočtové...'!P85</f>
        <v>0</v>
      </c>
      <c r="AV56" s="127">
        <f>'VRN - Vedlejší rozpočtové...'!J33</f>
        <v>0</v>
      </c>
      <c r="AW56" s="127">
        <f>'VRN - Vedlejší rozpočtové...'!J34</f>
        <v>0</v>
      </c>
      <c r="AX56" s="127">
        <f>'VRN - Vedlejší rozpočtové...'!J35</f>
        <v>0</v>
      </c>
      <c r="AY56" s="127">
        <f>'VRN - Vedlejší rozpočtové...'!J36</f>
        <v>0</v>
      </c>
      <c r="AZ56" s="127">
        <f>'VRN - Vedlejší rozpočtové...'!F33</f>
        <v>0</v>
      </c>
      <c r="BA56" s="127">
        <f>'VRN - Vedlejší rozpočtové...'!F34</f>
        <v>0</v>
      </c>
      <c r="BB56" s="127">
        <f>'VRN - Vedlejší rozpočtové...'!F35</f>
        <v>0</v>
      </c>
      <c r="BC56" s="127">
        <f>'VRN - Vedlejší rozpočtové...'!F36</f>
        <v>0</v>
      </c>
      <c r="BD56" s="129">
        <f>'VRN - Vedlejší rozpočtové...'!F37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práce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Aloisina výšina, Liberec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36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ROUND((SUM(BE91:BE714)),2)</f>
        <v>0</v>
      </c>
      <c r="G33" s="40"/>
      <c r="H33" s="40"/>
      <c r="I33" s="150">
        <v>0.21</v>
      </c>
      <c r="J33" s="149">
        <f>ROUND(((SUM(BE91:BE714))*I33),2)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ROUND((SUM(BF91:BF714)),2)</f>
        <v>0</v>
      </c>
      <c r="G34" s="40"/>
      <c r="H34" s="40"/>
      <c r="I34" s="150">
        <v>0.12</v>
      </c>
      <c r="J34" s="149">
        <f>ROUND(((SUM(BF91:BF714))*I34),2)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ROUND((SUM(BG91:BG714)),2)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ROUND((SUM(BH91:BH714)),2)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ROUND((SUM(BI91:BI714)),2)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Aloisina výšina, Liberec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práce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Aloisina výšina 642, Liberec</v>
      </c>
      <c r="G52" s="42"/>
      <c r="H52" s="42"/>
      <c r="I52" s="34" t="s">
        <v>23</v>
      </c>
      <c r="J52" s="74" t="str">
        <f>IF(J12="","",J12)</f>
        <v>27. 3. 2024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Michael Štěpán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J256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J266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100</v>
      </c>
      <c r="E65" s="170"/>
      <c r="F65" s="170"/>
      <c r="G65" s="170"/>
      <c r="H65" s="170"/>
      <c r="I65" s="170"/>
      <c r="J65" s="171">
        <f>J269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101</v>
      </c>
      <c r="E66" s="176"/>
      <c r="F66" s="176"/>
      <c r="G66" s="176"/>
      <c r="H66" s="176"/>
      <c r="I66" s="176"/>
      <c r="J66" s="177">
        <f>J270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102</v>
      </c>
      <c r="E67" s="176"/>
      <c r="F67" s="176"/>
      <c r="G67" s="176"/>
      <c r="H67" s="176"/>
      <c r="I67" s="176"/>
      <c r="J67" s="177">
        <f>J278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J287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104</v>
      </c>
      <c r="E69" s="176"/>
      <c r="F69" s="176"/>
      <c r="G69" s="176"/>
      <c r="H69" s="176"/>
      <c r="I69" s="176"/>
      <c r="J69" s="177">
        <f>J294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105</v>
      </c>
      <c r="E70" s="176"/>
      <c r="F70" s="176"/>
      <c r="G70" s="176"/>
      <c r="H70" s="176"/>
      <c r="I70" s="176"/>
      <c r="J70" s="177">
        <f>J305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106</v>
      </c>
      <c r="E71" s="176"/>
      <c r="F71" s="176"/>
      <c r="G71" s="176"/>
      <c r="H71" s="176"/>
      <c r="I71" s="176"/>
      <c r="J71" s="177">
        <f>J311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107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ZŠ Aloisina výšina, Liberec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89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01 - Stavební práce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Aloisina výšina 642, Liberec</v>
      </c>
      <c r="G85" s="42"/>
      <c r="H85" s="42"/>
      <c r="I85" s="34" t="s">
        <v>23</v>
      </c>
      <c r="J85" s="74" t="str">
        <f>IF(J12="","",J12)</f>
        <v>27. 3. 2024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Statutární město Liberec</v>
      </c>
      <c r="G87" s="42"/>
      <c r="H87" s="42"/>
      <c r="I87" s="34" t="s">
        <v>32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IF(E18="","",E18)</f>
        <v>Vyplň údaj</v>
      </c>
      <c r="G88" s="42"/>
      <c r="H88" s="42"/>
      <c r="I88" s="34" t="s">
        <v>35</v>
      </c>
      <c r="J88" s="38" t="str">
        <f>E24</f>
        <v>Michael Štěpán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108</v>
      </c>
      <c r="D90" s="182" t="s">
        <v>59</v>
      </c>
      <c r="E90" s="182" t="s">
        <v>55</v>
      </c>
      <c r="F90" s="182" t="s">
        <v>56</v>
      </c>
      <c r="G90" s="182" t="s">
        <v>109</v>
      </c>
      <c r="H90" s="182" t="s">
        <v>110</v>
      </c>
      <c r="I90" s="182" t="s">
        <v>111</v>
      </c>
      <c r="J90" s="182" t="s">
        <v>93</v>
      </c>
      <c r="K90" s="183" t="s">
        <v>112</v>
      </c>
      <c r="L90" s="184"/>
      <c r="M90" s="94" t="s">
        <v>19</v>
      </c>
      <c r="N90" s="95" t="s">
        <v>44</v>
      </c>
      <c r="O90" s="95" t="s">
        <v>113</v>
      </c>
      <c r="P90" s="95" t="s">
        <v>114</v>
      </c>
      <c r="Q90" s="95" t="s">
        <v>115</v>
      </c>
      <c r="R90" s="95" t="s">
        <v>116</v>
      </c>
      <c r="S90" s="95" t="s">
        <v>117</v>
      </c>
      <c r="T90" s="96" t="s">
        <v>118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119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P92+P269</f>
        <v>0</v>
      </c>
      <c r="Q91" s="98"/>
      <c r="R91" s="187">
        <f>R92+R269</f>
        <v>33.18058109</v>
      </c>
      <c r="S91" s="98"/>
      <c r="T91" s="188">
        <f>T92+T269</f>
        <v>8.086893120000001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73</v>
      </c>
      <c r="AU91" s="19" t="s">
        <v>94</v>
      </c>
      <c r="BK91" s="189">
        <f>BK92+BK269</f>
        <v>0</v>
      </c>
    </row>
    <row r="92" spans="1:63" s="12" customFormat="1" ht="25.9" customHeight="1">
      <c r="A92" s="12"/>
      <c r="B92" s="190"/>
      <c r="C92" s="191"/>
      <c r="D92" s="192" t="s">
        <v>73</v>
      </c>
      <c r="E92" s="193" t="s">
        <v>120</v>
      </c>
      <c r="F92" s="193" t="s">
        <v>121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P93+P199+P256+P266</f>
        <v>0</v>
      </c>
      <c r="Q92" s="198"/>
      <c r="R92" s="199">
        <f>R93+R199+R256+R266</f>
        <v>28.36655935</v>
      </c>
      <c r="S92" s="198"/>
      <c r="T92" s="200">
        <f>T93+T199+T256+T266</f>
        <v>1.025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74</v>
      </c>
      <c r="AY92" s="201" t="s">
        <v>122</v>
      </c>
      <c r="BK92" s="203">
        <f>BK93+BK199+BK256+BK266</f>
        <v>0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123</v>
      </c>
      <c r="F93" s="204" t="s">
        <v>124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SUM(P94:P198)</f>
        <v>0</v>
      </c>
      <c r="Q93" s="198"/>
      <c r="R93" s="199">
        <f>SUM(R94:R198)</f>
        <v>28.1477656</v>
      </c>
      <c r="S93" s="198"/>
      <c r="T93" s="200">
        <f>SUM(T94:T198)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122</v>
      </c>
      <c r="BK93" s="203">
        <f>SUM(BK94:BK198)</f>
        <v>0</v>
      </c>
    </row>
    <row r="94" spans="1:65" s="2" customFormat="1" ht="24.15" customHeight="1">
      <c r="A94" s="40"/>
      <c r="B94" s="41"/>
      <c r="C94" s="206" t="s">
        <v>82</v>
      </c>
      <c r="D94" s="206" t="s">
        <v>125</v>
      </c>
      <c r="E94" s="207" t="s">
        <v>126</v>
      </c>
      <c r="F94" s="208" t="s">
        <v>127</v>
      </c>
      <c r="G94" s="209" t="s">
        <v>128</v>
      </c>
      <c r="H94" s="210">
        <v>17</v>
      </c>
      <c r="I94" s="211"/>
      <c r="J94" s="212">
        <f>ROUND(I94*H94,2)</f>
        <v>0</v>
      </c>
      <c r="K94" s="208" t="s">
        <v>129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0.0102</v>
      </c>
      <c r="R94" s="215">
        <f>Q94*H94</f>
        <v>0.1734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130</v>
      </c>
      <c r="AT94" s="217" t="s">
        <v>125</v>
      </c>
      <c r="AU94" s="217" t="s">
        <v>84</v>
      </c>
      <c r="AY94" s="19" t="s">
        <v>122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130</v>
      </c>
      <c r="BM94" s="217" t="s">
        <v>131</v>
      </c>
    </row>
    <row r="95" spans="1:47" s="2" customFormat="1" ht="12">
      <c r="A95" s="40"/>
      <c r="B95" s="41"/>
      <c r="C95" s="42"/>
      <c r="D95" s="219" t="s">
        <v>132</v>
      </c>
      <c r="E95" s="42"/>
      <c r="F95" s="220" t="s">
        <v>133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132</v>
      </c>
      <c r="AU95" s="19" t="s">
        <v>84</v>
      </c>
    </row>
    <row r="96" spans="1:51" s="13" customFormat="1" ht="12">
      <c r="A96" s="13"/>
      <c r="B96" s="224"/>
      <c r="C96" s="225"/>
      <c r="D96" s="226" t="s">
        <v>134</v>
      </c>
      <c r="E96" s="227" t="s">
        <v>19</v>
      </c>
      <c r="F96" s="228" t="s">
        <v>135</v>
      </c>
      <c r="G96" s="225"/>
      <c r="H96" s="229">
        <v>17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134</v>
      </c>
      <c r="AU96" s="235" t="s">
        <v>84</v>
      </c>
      <c r="AV96" s="13" t="s">
        <v>84</v>
      </c>
      <c r="AW96" s="13" t="s">
        <v>34</v>
      </c>
      <c r="AX96" s="13" t="s">
        <v>74</v>
      </c>
      <c r="AY96" s="235" t="s">
        <v>122</v>
      </c>
    </row>
    <row r="97" spans="1:51" s="14" customFormat="1" ht="12">
      <c r="A97" s="14"/>
      <c r="B97" s="236"/>
      <c r="C97" s="237"/>
      <c r="D97" s="226" t="s">
        <v>134</v>
      </c>
      <c r="E97" s="238" t="s">
        <v>19</v>
      </c>
      <c r="F97" s="239" t="s">
        <v>136</v>
      </c>
      <c r="G97" s="237"/>
      <c r="H97" s="240">
        <v>17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134</v>
      </c>
      <c r="AU97" s="246" t="s">
        <v>84</v>
      </c>
      <c r="AV97" s="14" t="s">
        <v>130</v>
      </c>
      <c r="AW97" s="14" t="s">
        <v>34</v>
      </c>
      <c r="AX97" s="14" t="s">
        <v>82</v>
      </c>
      <c r="AY97" s="246" t="s">
        <v>122</v>
      </c>
    </row>
    <row r="98" spans="1:65" s="2" customFormat="1" ht="24.15" customHeight="1">
      <c r="A98" s="40"/>
      <c r="B98" s="41"/>
      <c r="C98" s="206" t="s">
        <v>84</v>
      </c>
      <c r="D98" s="206" t="s">
        <v>125</v>
      </c>
      <c r="E98" s="207" t="s">
        <v>137</v>
      </c>
      <c r="F98" s="208" t="s">
        <v>138</v>
      </c>
      <c r="G98" s="209" t="s">
        <v>139</v>
      </c>
      <c r="H98" s="210">
        <v>201.6</v>
      </c>
      <c r="I98" s="211"/>
      <c r="J98" s="212">
        <f>ROUND(I98*H98,2)</f>
        <v>0</v>
      </c>
      <c r="K98" s="208" t="s">
        <v>129</v>
      </c>
      <c r="L98" s="46"/>
      <c r="M98" s="213" t="s">
        <v>19</v>
      </c>
      <c r="N98" s="214" t="s">
        <v>45</v>
      </c>
      <c r="O98" s="86"/>
      <c r="P98" s="215">
        <f>O98*H98</f>
        <v>0</v>
      </c>
      <c r="Q98" s="215">
        <v>0.0323</v>
      </c>
      <c r="R98" s="215">
        <f>Q98*H98</f>
        <v>6.51168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130</v>
      </c>
      <c r="AT98" s="217" t="s">
        <v>125</v>
      </c>
      <c r="AU98" s="217" t="s">
        <v>84</v>
      </c>
      <c r="AY98" s="19" t="s">
        <v>122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82</v>
      </c>
      <c r="BK98" s="218">
        <f>ROUND(I98*H98,2)</f>
        <v>0</v>
      </c>
      <c r="BL98" s="19" t="s">
        <v>130</v>
      </c>
      <c r="BM98" s="217" t="s">
        <v>140</v>
      </c>
    </row>
    <row r="99" spans="1:47" s="2" customFormat="1" ht="12">
      <c r="A99" s="40"/>
      <c r="B99" s="41"/>
      <c r="C99" s="42"/>
      <c r="D99" s="219" t="s">
        <v>132</v>
      </c>
      <c r="E99" s="42"/>
      <c r="F99" s="220" t="s">
        <v>141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132</v>
      </c>
      <c r="AU99" s="19" t="s">
        <v>84</v>
      </c>
    </row>
    <row r="100" spans="1:51" s="15" customFormat="1" ht="12">
      <c r="A100" s="15"/>
      <c r="B100" s="247"/>
      <c r="C100" s="248"/>
      <c r="D100" s="226" t="s">
        <v>134</v>
      </c>
      <c r="E100" s="249" t="s">
        <v>19</v>
      </c>
      <c r="F100" s="250" t="s">
        <v>142</v>
      </c>
      <c r="G100" s="248"/>
      <c r="H100" s="249" t="s">
        <v>19</v>
      </c>
      <c r="I100" s="251"/>
      <c r="J100" s="248"/>
      <c r="K100" s="248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134</v>
      </c>
      <c r="AU100" s="256" t="s">
        <v>84</v>
      </c>
      <c r="AV100" s="15" t="s">
        <v>82</v>
      </c>
      <c r="AW100" s="15" t="s">
        <v>34</v>
      </c>
      <c r="AX100" s="15" t="s">
        <v>74</v>
      </c>
      <c r="AY100" s="256" t="s">
        <v>122</v>
      </c>
    </row>
    <row r="101" spans="1:51" s="15" customFormat="1" ht="12">
      <c r="A101" s="15"/>
      <c r="B101" s="247"/>
      <c r="C101" s="248"/>
      <c r="D101" s="226" t="s">
        <v>134</v>
      </c>
      <c r="E101" s="249" t="s">
        <v>19</v>
      </c>
      <c r="F101" s="250" t="s">
        <v>143</v>
      </c>
      <c r="G101" s="248"/>
      <c r="H101" s="249" t="s">
        <v>19</v>
      </c>
      <c r="I101" s="251"/>
      <c r="J101" s="248"/>
      <c r="K101" s="248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134</v>
      </c>
      <c r="AU101" s="256" t="s">
        <v>84</v>
      </c>
      <c r="AV101" s="15" t="s">
        <v>82</v>
      </c>
      <c r="AW101" s="15" t="s">
        <v>34</v>
      </c>
      <c r="AX101" s="15" t="s">
        <v>74</v>
      </c>
      <c r="AY101" s="256" t="s">
        <v>122</v>
      </c>
    </row>
    <row r="102" spans="1:51" s="13" customFormat="1" ht="12">
      <c r="A102" s="13"/>
      <c r="B102" s="224"/>
      <c r="C102" s="225"/>
      <c r="D102" s="226" t="s">
        <v>134</v>
      </c>
      <c r="E102" s="227" t="s">
        <v>19</v>
      </c>
      <c r="F102" s="228" t="s">
        <v>144</v>
      </c>
      <c r="G102" s="225"/>
      <c r="H102" s="229">
        <v>201.6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134</v>
      </c>
      <c r="AU102" s="235" t="s">
        <v>84</v>
      </c>
      <c r="AV102" s="13" t="s">
        <v>84</v>
      </c>
      <c r="AW102" s="13" t="s">
        <v>34</v>
      </c>
      <c r="AX102" s="13" t="s">
        <v>74</v>
      </c>
      <c r="AY102" s="235" t="s">
        <v>122</v>
      </c>
    </row>
    <row r="103" spans="1:51" s="14" customFormat="1" ht="12">
      <c r="A103" s="14"/>
      <c r="B103" s="236"/>
      <c r="C103" s="237"/>
      <c r="D103" s="226" t="s">
        <v>134</v>
      </c>
      <c r="E103" s="238" t="s">
        <v>19</v>
      </c>
      <c r="F103" s="239" t="s">
        <v>136</v>
      </c>
      <c r="G103" s="237"/>
      <c r="H103" s="240">
        <v>201.6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134</v>
      </c>
      <c r="AU103" s="246" t="s">
        <v>84</v>
      </c>
      <c r="AV103" s="14" t="s">
        <v>130</v>
      </c>
      <c r="AW103" s="14" t="s">
        <v>34</v>
      </c>
      <c r="AX103" s="14" t="s">
        <v>82</v>
      </c>
      <c r="AY103" s="246" t="s">
        <v>122</v>
      </c>
    </row>
    <row r="104" spans="1:65" s="2" customFormat="1" ht="24.15" customHeight="1">
      <c r="A104" s="40"/>
      <c r="B104" s="41"/>
      <c r="C104" s="206" t="s">
        <v>145</v>
      </c>
      <c r="D104" s="206" t="s">
        <v>125</v>
      </c>
      <c r="E104" s="207" t="s">
        <v>146</v>
      </c>
      <c r="F104" s="208" t="s">
        <v>147</v>
      </c>
      <c r="G104" s="209" t="s">
        <v>139</v>
      </c>
      <c r="H104" s="210">
        <v>673.575</v>
      </c>
      <c r="I104" s="211"/>
      <c r="J104" s="212">
        <f>ROUND(I104*H104,2)</f>
        <v>0</v>
      </c>
      <c r="K104" s="208" t="s">
        <v>129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0.0057</v>
      </c>
      <c r="R104" s="215">
        <f>Q104*H104</f>
        <v>3.8393775000000003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130</v>
      </c>
      <c r="AT104" s="217" t="s">
        <v>125</v>
      </c>
      <c r="AU104" s="217" t="s">
        <v>84</v>
      </c>
      <c r="AY104" s="19" t="s">
        <v>122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130</v>
      </c>
      <c r="BM104" s="217" t="s">
        <v>148</v>
      </c>
    </row>
    <row r="105" spans="1:47" s="2" customFormat="1" ht="12">
      <c r="A105" s="40"/>
      <c r="B105" s="41"/>
      <c r="C105" s="42"/>
      <c r="D105" s="219" t="s">
        <v>132</v>
      </c>
      <c r="E105" s="42"/>
      <c r="F105" s="220" t="s">
        <v>149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132</v>
      </c>
      <c r="AU105" s="19" t="s">
        <v>84</v>
      </c>
    </row>
    <row r="106" spans="1:51" s="15" customFormat="1" ht="12">
      <c r="A106" s="15"/>
      <c r="B106" s="247"/>
      <c r="C106" s="248"/>
      <c r="D106" s="226" t="s">
        <v>134</v>
      </c>
      <c r="E106" s="249" t="s">
        <v>19</v>
      </c>
      <c r="F106" s="250" t="s">
        <v>150</v>
      </c>
      <c r="G106" s="248"/>
      <c r="H106" s="249" t="s">
        <v>19</v>
      </c>
      <c r="I106" s="251"/>
      <c r="J106" s="248"/>
      <c r="K106" s="248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134</v>
      </c>
      <c r="AU106" s="256" t="s">
        <v>84</v>
      </c>
      <c r="AV106" s="15" t="s">
        <v>82</v>
      </c>
      <c r="AW106" s="15" t="s">
        <v>34</v>
      </c>
      <c r="AX106" s="15" t="s">
        <v>74</v>
      </c>
      <c r="AY106" s="256" t="s">
        <v>122</v>
      </c>
    </row>
    <row r="107" spans="1:51" s="15" customFormat="1" ht="12">
      <c r="A107" s="15"/>
      <c r="B107" s="247"/>
      <c r="C107" s="248"/>
      <c r="D107" s="226" t="s">
        <v>134</v>
      </c>
      <c r="E107" s="249" t="s">
        <v>19</v>
      </c>
      <c r="F107" s="250" t="s">
        <v>151</v>
      </c>
      <c r="G107" s="248"/>
      <c r="H107" s="249" t="s">
        <v>19</v>
      </c>
      <c r="I107" s="251"/>
      <c r="J107" s="248"/>
      <c r="K107" s="248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134</v>
      </c>
      <c r="AU107" s="256" t="s">
        <v>84</v>
      </c>
      <c r="AV107" s="15" t="s">
        <v>82</v>
      </c>
      <c r="AW107" s="15" t="s">
        <v>34</v>
      </c>
      <c r="AX107" s="15" t="s">
        <v>74</v>
      </c>
      <c r="AY107" s="256" t="s">
        <v>122</v>
      </c>
    </row>
    <row r="108" spans="1:51" s="13" customFormat="1" ht="12">
      <c r="A108" s="13"/>
      <c r="B108" s="224"/>
      <c r="C108" s="225"/>
      <c r="D108" s="226" t="s">
        <v>134</v>
      </c>
      <c r="E108" s="227" t="s">
        <v>19</v>
      </c>
      <c r="F108" s="228" t="s">
        <v>152</v>
      </c>
      <c r="G108" s="225"/>
      <c r="H108" s="229">
        <v>251.495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134</v>
      </c>
      <c r="AU108" s="235" t="s">
        <v>84</v>
      </c>
      <c r="AV108" s="13" t="s">
        <v>84</v>
      </c>
      <c r="AW108" s="13" t="s">
        <v>34</v>
      </c>
      <c r="AX108" s="13" t="s">
        <v>74</v>
      </c>
      <c r="AY108" s="235" t="s">
        <v>122</v>
      </c>
    </row>
    <row r="109" spans="1:51" s="15" customFormat="1" ht="12">
      <c r="A109" s="15"/>
      <c r="B109" s="247"/>
      <c r="C109" s="248"/>
      <c r="D109" s="226" t="s">
        <v>134</v>
      </c>
      <c r="E109" s="249" t="s">
        <v>19</v>
      </c>
      <c r="F109" s="250" t="s">
        <v>153</v>
      </c>
      <c r="G109" s="248"/>
      <c r="H109" s="249" t="s">
        <v>19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134</v>
      </c>
      <c r="AU109" s="256" t="s">
        <v>84</v>
      </c>
      <c r="AV109" s="15" t="s">
        <v>82</v>
      </c>
      <c r="AW109" s="15" t="s">
        <v>34</v>
      </c>
      <c r="AX109" s="15" t="s">
        <v>74</v>
      </c>
      <c r="AY109" s="256" t="s">
        <v>122</v>
      </c>
    </row>
    <row r="110" spans="1:51" s="15" customFormat="1" ht="12">
      <c r="A110" s="15"/>
      <c r="B110" s="247"/>
      <c r="C110" s="248"/>
      <c r="D110" s="226" t="s">
        <v>134</v>
      </c>
      <c r="E110" s="249" t="s">
        <v>19</v>
      </c>
      <c r="F110" s="250" t="s">
        <v>154</v>
      </c>
      <c r="G110" s="248"/>
      <c r="H110" s="249" t="s">
        <v>19</v>
      </c>
      <c r="I110" s="251"/>
      <c r="J110" s="248"/>
      <c r="K110" s="248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134</v>
      </c>
      <c r="AU110" s="256" t="s">
        <v>84</v>
      </c>
      <c r="AV110" s="15" t="s">
        <v>82</v>
      </c>
      <c r="AW110" s="15" t="s">
        <v>34</v>
      </c>
      <c r="AX110" s="15" t="s">
        <v>74</v>
      </c>
      <c r="AY110" s="256" t="s">
        <v>122</v>
      </c>
    </row>
    <row r="111" spans="1:51" s="13" customFormat="1" ht="12">
      <c r="A111" s="13"/>
      <c r="B111" s="224"/>
      <c r="C111" s="225"/>
      <c r="D111" s="226" t="s">
        <v>134</v>
      </c>
      <c r="E111" s="227" t="s">
        <v>19</v>
      </c>
      <c r="F111" s="228" t="s">
        <v>155</v>
      </c>
      <c r="G111" s="225"/>
      <c r="H111" s="229">
        <v>188.28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134</v>
      </c>
      <c r="AU111" s="235" t="s">
        <v>84</v>
      </c>
      <c r="AV111" s="13" t="s">
        <v>84</v>
      </c>
      <c r="AW111" s="13" t="s">
        <v>34</v>
      </c>
      <c r="AX111" s="13" t="s">
        <v>74</v>
      </c>
      <c r="AY111" s="235" t="s">
        <v>122</v>
      </c>
    </row>
    <row r="112" spans="1:51" s="15" customFormat="1" ht="12">
      <c r="A112" s="15"/>
      <c r="B112" s="247"/>
      <c r="C112" s="248"/>
      <c r="D112" s="226" t="s">
        <v>134</v>
      </c>
      <c r="E112" s="249" t="s">
        <v>19</v>
      </c>
      <c r="F112" s="250" t="s">
        <v>156</v>
      </c>
      <c r="G112" s="248"/>
      <c r="H112" s="249" t="s">
        <v>19</v>
      </c>
      <c r="I112" s="251"/>
      <c r="J112" s="248"/>
      <c r="K112" s="248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134</v>
      </c>
      <c r="AU112" s="256" t="s">
        <v>84</v>
      </c>
      <c r="AV112" s="15" t="s">
        <v>82</v>
      </c>
      <c r="AW112" s="15" t="s">
        <v>34</v>
      </c>
      <c r="AX112" s="15" t="s">
        <v>74</v>
      </c>
      <c r="AY112" s="256" t="s">
        <v>122</v>
      </c>
    </row>
    <row r="113" spans="1:51" s="15" customFormat="1" ht="12">
      <c r="A113" s="15"/>
      <c r="B113" s="247"/>
      <c r="C113" s="248"/>
      <c r="D113" s="226" t="s">
        <v>134</v>
      </c>
      <c r="E113" s="249" t="s">
        <v>19</v>
      </c>
      <c r="F113" s="250" t="s">
        <v>157</v>
      </c>
      <c r="G113" s="248"/>
      <c r="H113" s="249" t="s">
        <v>19</v>
      </c>
      <c r="I113" s="251"/>
      <c r="J113" s="248"/>
      <c r="K113" s="248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134</v>
      </c>
      <c r="AU113" s="256" t="s">
        <v>84</v>
      </c>
      <c r="AV113" s="15" t="s">
        <v>82</v>
      </c>
      <c r="AW113" s="15" t="s">
        <v>34</v>
      </c>
      <c r="AX113" s="15" t="s">
        <v>74</v>
      </c>
      <c r="AY113" s="256" t="s">
        <v>122</v>
      </c>
    </row>
    <row r="114" spans="1:51" s="13" customFormat="1" ht="12">
      <c r="A114" s="13"/>
      <c r="B114" s="224"/>
      <c r="C114" s="225"/>
      <c r="D114" s="226" t="s">
        <v>134</v>
      </c>
      <c r="E114" s="227" t="s">
        <v>19</v>
      </c>
      <c r="F114" s="228" t="s">
        <v>158</v>
      </c>
      <c r="G114" s="225"/>
      <c r="H114" s="229">
        <v>61.8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134</v>
      </c>
      <c r="AU114" s="235" t="s">
        <v>84</v>
      </c>
      <c r="AV114" s="13" t="s">
        <v>84</v>
      </c>
      <c r="AW114" s="13" t="s">
        <v>34</v>
      </c>
      <c r="AX114" s="13" t="s">
        <v>74</v>
      </c>
      <c r="AY114" s="235" t="s">
        <v>122</v>
      </c>
    </row>
    <row r="115" spans="1:51" s="15" customFormat="1" ht="12">
      <c r="A115" s="15"/>
      <c r="B115" s="247"/>
      <c r="C115" s="248"/>
      <c r="D115" s="226" t="s">
        <v>134</v>
      </c>
      <c r="E115" s="249" t="s">
        <v>19</v>
      </c>
      <c r="F115" s="250" t="s">
        <v>159</v>
      </c>
      <c r="G115" s="248"/>
      <c r="H115" s="249" t="s">
        <v>19</v>
      </c>
      <c r="I115" s="251"/>
      <c r="J115" s="248"/>
      <c r="K115" s="248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134</v>
      </c>
      <c r="AU115" s="256" t="s">
        <v>84</v>
      </c>
      <c r="AV115" s="15" t="s">
        <v>82</v>
      </c>
      <c r="AW115" s="15" t="s">
        <v>34</v>
      </c>
      <c r="AX115" s="15" t="s">
        <v>74</v>
      </c>
      <c r="AY115" s="256" t="s">
        <v>122</v>
      </c>
    </row>
    <row r="116" spans="1:51" s="13" customFormat="1" ht="12">
      <c r="A116" s="13"/>
      <c r="B116" s="224"/>
      <c r="C116" s="225"/>
      <c r="D116" s="226" t="s">
        <v>134</v>
      </c>
      <c r="E116" s="227" t="s">
        <v>19</v>
      </c>
      <c r="F116" s="228" t="s">
        <v>160</v>
      </c>
      <c r="G116" s="225"/>
      <c r="H116" s="229">
        <v>44.2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134</v>
      </c>
      <c r="AU116" s="235" t="s">
        <v>84</v>
      </c>
      <c r="AV116" s="13" t="s">
        <v>84</v>
      </c>
      <c r="AW116" s="13" t="s">
        <v>34</v>
      </c>
      <c r="AX116" s="13" t="s">
        <v>74</v>
      </c>
      <c r="AY116" s="235" t="s">
        <v>122</v>
      </c>
    </row>
    <row r="117" spans="1:51" s="15" customFormat="1" ht="12">
      <c r="A117" s="15"/>
      <c r="B117" s="247"/>
      <c r="C117" s="248"/>
      <c r="D117" s="226" t="s">
        <v>134</v>
      </c>
      <c r="E117" s="249" t="s">
        <v>19</v>
      </c>
      <c r="F117" s="250" t="s">
        <v>161</v>
      </c>
      <c r="G117" s="248"/>
      <c r="H117" s="249" t="s">
        <v>19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134</v>
      </c>
      <c r="AU117" s="256" t="s">
        <v>84</v>
      </c>
      <c r="AV117" s="15" t="s">
        <v>82</v>
      </c>
      <c r="AW117" s="15" t="s">
        <v>34</v>
      </c>
      <c r="AX117" s="15" t="s">
        <v>74</v>
      </c>
      <c r="AY117" s="256" t="s">
        <v>122</v>
      </c>
    </row>
    <row r="118" spans="1:51" s="15" customFormat="1" ht="12">
      <c r="A118" s="15"/>
      <c r="B118" s="247"/>
      <c r="C118" s="248"/>
      <c r="D118" s="226" t="s">
        <v>134</v>
      </c>
      <c r="E118" s="249" t="s">
        <v>19</v>
      </c>
      <c r="F118" s="250" t="s">
        <v>162</v>
      </c>
      <c r="G118" s="248"/>
      <c r="H118" s="249" t="s">
        <v>19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134</v>
      </c>
      <c r="AU118" s="256" t="s">
        <v>84</v>
      </c>
      <c r="AV118" s="15" t="s">
        <v>82</v>
      </c>
      <c r="AW118" s="15" t="s">
        <v>34</v>
      </c>
      <c r="AX118" s="15" t="s">
        <v>74</v>
      </c>
      <c r="AY118" s="256" t="s">
        <v>122</v>
      </c>
    </row>
    <row r="119" spans="1:51" s="13" customFormat="1" ht="12">
      <c r="A119" s="13"/>
      <c r="B119" s="224"/>
      <c r="C119" s="225"/>
      <c r="D119" s="226" t="s">
        <v>134</v>
      </c>
      <c r="E119" s="227" t="s">
        <v>19</v>
      </c>
      <c r="F119" s="228" t="s">
        <v>163</v>
      </c>
      <c r="G119" s="225"/>
      <c r="H119" s="229">
        <v>127.8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134</v>
      </c>
      <c r="AU119" s="235" t="s">
        <v>84</v>
      </c>
      <c r="AV119" s="13" t="s">
        <v>84</v>
      </c>
      <c r="AW119" s="13" t="s">
        <v>34</v>
      </c>
      <c r="AX119" s="13" t="s">
        <v>74</v>
      </c>
      <c r="AY119" s="235" t="s">
        <v>122</v>
      </c>
    </row>
    <row r="120" spans="1:51" s="14" customFormat="1" ht="12">
      <c r="A120" s="14"/>
      <c r="B120" s="236"/>
      <c r="C120" s="237"/>
      <c r="D120" s="226" t="s">
        <v>134</v>
      </c>
      <c r="E120" s="238" t="s">
        <v>19</v>
      </c>
      <c r="F120" s="239" t="s">
        <v>136</v>
      </c>
      <c r="G120" s="237"/>
      <c r="H120" s="240">
        <v>673.575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134</v>
      </c>
      <c r="AU120" s="246" t="s">
        <v>84</v>
      </c>
      <c r="AV120" s="14" t="s">
        <v>130</v>
      </c>
      <c r="AW120" s="14" t="s">
        <v>34</v>
      </c>
      <c r="AX120" s="14" t="s">
        <v>82</v>
      </c>
      <c r="AY120" s="246" t="s">
        <v>122</v>
      </c>
    </row>
    <row r="121" spans="1:65" s="2" customFormat="1" ht="24.15" customHeight="1">
      <c r="A121" s="40"/>
      <c r="B121" s="41"/>
      <c r="C121" s="206" t="s">
        <v>130</v>
      </c>
      <c r="D121" s="206" t="s">
        <v>125</v>
      </c>
      <c r="E121" s="207" t="s">
        <v>164</v>
      </c>
      <c r="F121" s="208" t="s">
        <v>165</v>
      </c>
      <c r="G121" s="209" t="s">
        <v>139</v>
      </c>
      <c r="H121" s="210">
        <v>673.575</v>
      </c>
      <c r="I121" s="211"/>
      <c r="J121" s="212">
        <f>ROUND(I121*H121,2)</f>
        <v>0</v>
      </c>
      <c r="K121" s="208" t="s">
        <v>129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0.0021</v>
      </c>
      <c r="R121" s="215">
        <f>Q121*H121</f>
        <v>1.4145075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130</v>
      </c>
      <c r="AT121" s="217" t="s">
        <v>125</v>
      </c>
      <c r="AU121" s="217" t="s">
        <v>84</v>
      </c>
      <c r="AY121" s="19" t="s">
        <v>122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130</v>
      </c>
      <c r="BM121" s="217" t="s">
        <v>166</v>
      </c>
    </row>
    <row r="122" spans="1:47" s="2" customFormat="1" ht="12">
      <c r="A122" s="40"/>
      <c r="B122" s="41"/>
      <c r="C122" s="42"/>
      <c r="D122" s="219" t="s">
        <v>132</v>
      </c>
      <c r="E122" s="42"/>
      <c r="F122" s="220" t="s">
        <v>167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132</v>
      </c>
      <c r="AU122" s="19" t="s">
        <v>84</v>
      </c>
    </row>
    <row r="123" spans="1:51" s="15" customFormat="1" ht="12">
      <c r="A123" s="15"/>
      <c r="B123" s="247"/>
      <c r="C123" s="248"/>
      <c r="D123" s="226" t="s">
        <v>134</v>
      </c>
      <c r="E123" s="249" t="s">
        <v>19</v>
      </c>
      <c r="F123" s="250" t="s">
        <v>150</v>
      </c>
      <c r="G123" s="248"/>
      <c r="H123" s="249" t="s">
        <v>19</v>
      </c>
      <c r="I123" s="251"/>
      <c r="J123" s="248"/>
      <c r="K123" s="248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134</v>
      </c>
      <c r="AU123" s="256" t="s">
        <v>84</v>
      </c>
      <c r="AV123" s="15" t="s">
        <v>82</v>
      </c>
      <c r="AW123" s="15" t="s">
        <v>34</v>
      </c>
      <c r="AX123" s="15" t="s">
        <v>74</v>
      </c>
      <c r="AY123" s="256" t="s">
        <v>122</v>
      </c>
    </row>
    <row r="124" spans="1:51" s="15" customFormat="1" ht="12">
      <c r="A124" s="15"/>
      <c r="B124" s="247"/>
      <c r="C124" s="248"/>
      <c r="D124" s="226" t="s">
        <v>134</v>
      </c>
      <c r="E124" s="249" t="s">
        <v>19</v>
      </c>
      <c r="F124" s="250" t="s">
        <v>151</v>
      </c>
      <c r="G124" s="248"/>
      <c r="H124" s="249" t="s">
        <v>19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134</v>
      </c>
      <c r="AU124" s="256" t="s">
        <v>84</v>
      </c>
      <c r="AV124" s="15" t="s">
        <v>82</v>
      </c>
      <c r="AW124" s="15" t="s">
        <v>34</v>
      </c>
      <c r="AX124" s="15" t="s">
        <v>74</v>
      </c>
      <c r="AY124" s="256" t="s">
        <v>122</v>
      </c>
    </row>
    <row r="125" spans="1:51" s="13" customFormat="1" ht="12">
      <c r="A125" s="13"/>
      <c r="B125" s="224"/>
      <c r="C125" s="225"/>
      <c r="D125" s="226" t="s">
        <v>134</v>
      </c>
      <c r="E125" s="227" t="s">
        <v>19</v>
      </c>
      <c r="F125" s="228" t="s">
        <v>152</v>
      </c>
      <c r="G125" s="225"/>
      <c r="H125" s="229">
        <v>251.495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134</v>
      </c>
      <c r="AU125" s="235" t="s">
        <v>84</v>
      </c>
      <c r="AV125" s="13" t="s">
        <v>84</v>
      </c>
      <c r="AW125" s="13" t="s">
        <v>34</v>
      </c>
      <c r="AX125" s="13" t="s">
        <v>74</v>
      </c>
      <c r="AY125" s="235" t="s">
        <v>122</v>
      </c>
    </row>
    <row r="126" spans="1:51" s="15" customFormat="1" ht="12">
      <c r="A126" s="15"/>
      <c r="B126" s="247"/>
      <c r="C126" s="248"/>
      <c r="D126" s="226" t="s">
        <v>134</v>
      </c>
      <c r="E126" s="249" t="s">
        <v>19</v>
      </c>
      <c r="F126" s="250" t="s">
        <v>153</v>
      </c>
      <c r="G126" s="248"/>
      <c r="H126" s="249" t="s">
        <v>19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134</v>
      </c>
      <c r="AU126" s="256" t="s">
        <v>84</v>
      </c>
      <c r="AV126" s="15" t="s">
        <v>82</v>
      </c>
      <c r="AW126" s="15" t="s">
        <v>34</v>
      </c>
      <c r="AX126" s="15" t="s">
        <v>74</v>
      </c>
      <c r="AY126" s="256" t="s">
        <v>122</v>
      </c>
    </row>
    <row r="127" spans="1:51" s="15" customFormat="1" ht="12">
      <c r="A127" s="15"/>
      <c r="B127" s="247"/>
      <c r="C127" s="248"/>
      <c r="D127" s="226" t="s">
        <v>134</v>
      </c>
      <c r="E127" s="249" t="s">
        <v>19</v>
      </c>
      <c r="F127" s="250" t="s">
        <v>154</v>
      </c>
      <c r="G127" s="248"/>
      <c r="H127" s="249" t="s">
        <v>19</v>
      </c>
      <c r="I127" s="251"/>
      <c r="J127" s="248"/>
      <c r="K127" s="248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134</v>
      </c>
      <c r="AU127" s="256" t="s">
        <v>84</v>
      </c>
      <c r="AV127" s="15" t="s">
        <v>82</v>
      </c>
      <c r="AW127" s="15" t="s">
        <v>34</v>
      </c>
      <c r="AX127" s="15" t="s">
        <v>74</v>
      </c>
      <c r="AY127" s="256" t="s">
        <v>122</v>
      </c>
    </row>
    <row r="128" spans="1:51" s="13" customFormat="1" ht="12">
      <c r="A128" s="13"/>
      <c r="B128" s="224"/>
      <c r="C128" s="225"/>
      <c r="D128" s="226" t="s">
        <v>134</v>
      </c>
      <c r="E128" s="227" t="s">
        <v>19</v>
      </c>
      <c r="F128" s="228" t="s">
        <v>155</v>
      </c>
      <c r="G128" s="225"/>
      <c r="H128" s="229">
        <v>188.28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134</v>
      </c>
      <c r="AU128" s="235" t="s">
        <v>84</v>
      </c>
      <c r="AV128" s="13" t="s">
        <v>84</v>
      </c>
      <c r="AW128" s="13" t="s">
        <v>34</v>
      </c>
      <c r="AX128" s="13" t="s">
        <v>74</v>
      </c>
      <c r="AY128" s="235" t="s">
        <v>122</v>
      </c>
    </row>
    <row r="129" spans="1:51" s="15" customFormat="1" ht="12">
      <c r="A129" s="15"/>
      <c r="B129" s="247"/>
      <c r="C129" s="248"/>
      <c r="D129" s="226" t="s">
        <v>134</v>
      </c>
      <c r="E129" s="249" t="s">
        <v>19</v>
      </c>
      <c r="F129" s="250" t="s">
        <v>156</v>
      </c>
      <c r="G129" s="248"/>
      <c r="H129" s="249" t="s">
        <v>19</v>
      </c>
      <c r="I129" s="251"/>
      <c r="J129" s="248"/>
      <c r="K129" s="248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134</v>
      </c>
      <c r="AU129" s="256" t="s">
        <v>84</v>
      </c>
      <c r="AV129" s="15" t="s">
        <v>82</v>
      </c>
      <c r="AW129" s="15" t="s">
        <v>34</v>
      </c>
      <c r="AX129" s="15" t="s">
        <v>74</v>
      </c>
      <c r="AY129" s="256" t="s">
        <v>122</v>
      </c>
    </row>
    <row r="130" spans="1:51" s="15" customFormat="1" ht="12">
      <c r="A130" s="15"/>
      <c r="B130" s="247"/>
      <c r="C130" s="248"/>
      <c r="D130" s="226" t="s">
        <v>134</v>
      </c>
      <c r="E130" s="249" t="s">
        <v>19</v>
      </c>
      <c r="F130" s="250" t="s">
        <v>157</v>
      </c>
      <c r="G130" s="248"/>
      <c r="H130" s="249" t="s">
        <v>19</v>
      </c>
      <c r="I130" s="251"/>
      <c r="J130" s="248"/>
      <c r="K130" s="248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134</v>
      </c>
      <c r="AU130" s="256" t="s">
        <v>84</v>
      </c>
      <c r="AV130" s="15" t="s">
        <v>82</v>
      </c>
      <c r="AW130" s="15" t="s">
        <v>34</v>
      </c>
      <c r="AX130" s="15" t="s">
        <v>74</v>
      </c>
      <c r="AY130" s="256" t="s">
        <v>122</v>
      </c>
    </row>
    <row r="131" spans="1:51" s="13" customFormat="1" ht="12">
      <c r="A131" s="13"/>
      <c r="B131" s="224"/>
      <c r="C131" s="225"/>
      <c r="D131" s="226" t="s">
        <v>134</v>
      </c>
      <c r="E131" s="227" t="s">
        <v>19</v>
      </c>
      <c r="F131" s="228" t="s">
        <v>158</v>
      </c>
      <c r="G131" s="225"/>
      <c r="H131" s="229">
        <v>61.8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134</v>
      </c>
      <c r="AU131" s="235" t="s">
        <v>84</v>
      </c>
      <c r="AV131" s="13" t="s">
        <v>84</v>
      </c>
      <c r="AW131" s="13" t="s">
        <v>34</v>
      </c>
      <c r="AX131" s="13" t="s">
        <v>74</v>
      </c>
      <c r="AY131" s="235" t="s">
        <v>122</v>
      </c>
    </row>
    <row r="132" spans="1:51" s="15" customFormat="1" ht="12">
      <c r="A132" s="15"/>
      <c r="B132" s="247"/>
      <c r="C132" s="248"/>
      <c r="D132" s="226" t="s">
        <v>134</v>
      </c>
      <c r="E132" s="249" t="s">
        <v>19</v>
      </c>
      <c r="F132" s="250" t="s">
        <v>159</v>
      </c>
      <c r="G132" s="248"/>
      <c r="H132" s="249" t="s">
        <v>19</v>
      </c>
      <c r="I132" s="251"/>
      <c r="J132" s="248"/>
      <c r="K132" s="248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134</v>
      </c>
      <c r="AU132" s="256" t="s">
        <v>84</v>
      </c>
      <c r="AV132" s="15" t="s">
        <v>82</v>
      </c>
      <c r="AW132" s="15" t="s">
        <v>34</v>
      </c>
      <c r="AX132" s="15" t="s">
        <v>74</v>
      </c>
      <c r="AY132" s="256" t="s">
        <v>122</v>
      </c>
    </row>
    <row r="133" spans="1:51" s="13" customFormat="1" ht="12">
      <c r="A133" s="13"/>
      <c r="B133" s="224"/>
      <c r="C133" s="225"/>
      <c r="D133" s="226" t="s">
        <v>134</v>
      </c>
      <c r="E133" s="227" t="s">
        <v>19</v>
      </c>
      <c r="F133" s="228" t="s">
        <v>160</v>
      </c>
      <c r="G133" s="225"/>
      <c r="H133" s="229">
        <v>44.2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134</v>
      </c>
      <c r="AU133" s="235" t="s">
        <v>84</v>
      </c>
      <c r="AV133" s="13" t="s">
        <v>84</v>
      </c>
      <c r="AW133" s="13" t="s">
        <v>34</v>
      </c>
      <c r="AX133" s="13" t="s">
        <v>74</v>
      </c>
      <c r="AY133" s="235" t="s">
        <v>122</v>
      </c>
    </row>
    <row r="134" spans="1:51" s="15" customFormat="1" ht="12">
      <c r="A134" s="15"/>
      <c r="B134" s="247"/>
      <c r="C134" s="248"/>
      <c r="D134" s="226" t="s">
        <v>134</v>
      </c>
      <c r="E134" s="249" t="s">
        <v>19</v>
      </c>
      <c r="F134" s="250" t="s">
        <v>161</v>
      </c>
      <c r="G134" s="248"/>
      <c r="H134" s="249" t="s">
        <v>19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134</v>
      </c>
      <c r="AU134" s="256" t="s">
        <v>84</v>
      </c>
      <c r="AV134" s="15" t="s">
        <v>82</v>
      </c>
      <c r="AW134" s="15" t="s">
        <v>34</v>
      </c>
      <c r="AX134" s="15" t="s">
        <v>74</v>
      </c>
      <c r="AY134" s="256" t="s">
        <v>122</v>
      </c>
    </row>
    <row r="135" spans="1:51" s="15" customFormat="1" ht="12">
      <c r="A135" s="15"/>
      <c r="B135" s="247"/>
      <c r="C135" s="248"/>
      <c r="D135" s="226" t="s">
        <v>134</v>
      </c>
      <c r="E135" s="249" t="s">
        <v>19</v>
      </c>
      <c r="F135" s="250" t="s">
        <v>162</v>
      </c>
      <c r="G135" s="248"/>
      <c r="H135" s="249" t="s">
        <v>19</v>
      </c>
      <c r="I135" s="251"/>
      <c r="J135" s="248"/>
      <c r="K135" s="248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134</v>
      </c>
      <c r="AU135" s="256" t="s">
        <v>84</v>
      </c>
      <c r="AV135" s="15" t="s">
        <v>82</v>
      </c>
      <c r="AW135" s="15" t="s">
        <v>34</v>
      </c>
      <c r="AX135" s="15" t="s">
        <v>74</v>
      </c>
      <c r="AY135" s="256" t="s">
        <v>122</v>
      </c>
    </row>
    <row r="136" spans="1:51" s="13" customFormat="1" ht="12">
      <c r="A136" s="13"/>
      <c r="B136" s="224"/>
      <c r="C136" s="225"/>
      <c r="D136" s="226" t="s">
        <v>134</v>
      </c>
      <c r="E136" s="227" t="s">
        <v>19</v>
      </c>
      <c r="F136" s="228" t="s">
        <v>163</v>
      </c>
      <c r="G136" s="225"/>
      <c r="H136" s="229">
        <v>127.8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134</v>
      </c>
      <c r="AU136" s="235" t="s">
        <v>84</v>
      </c>
      <c r="AV136" s="13" t="s">
        <v>84</v>
      </c>
      <c r="AW136" s="13" t="s">
        <v>34</v>
      </c>
      <c r="AX136" s="13" t="s">
        <v>74</v>
      </c>
      <c r="AY136" s="235" t="s">
        <v>122</v>
      </c>
    </row>
    <row r="137" spans="1:51" s="14" customFormat="1" ht="12">
      <c r="A137" s="14"/>
      <c r="B137" s="236"/>
      <c r="C137" s="237"/>
      <c r="D137" s="226" t="s">
        <v>134</v>
      </c>
      <c r="E137" s="238" t="s">
        <v>19</v>
      </c>
      <c r="F137" s="239" t="s">
        <v>136</v>
      </c>
      <c r="G137" s="237"/>
      <c r="H137" s="240">
        <v>673.575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134</v>
      </c>
      <c r="AU137" s="246" t="s">
        <v>84</v>
      </c>
      <c r="AV137" s="14" t="s">
        <v>130</v>
      </c>
      <c r="AW137" s="14" t="s">
        <v>34</v>
      </c>
      <c r="AX137" s="14" t="s">
        <v>82</v>
      </c>
      <c r="AY137" s="246" t="s">
        <v>122</v>
      </c>
    </row>
    <row r="138" spans="1:65" s="2" customFormat="1" ht="24.15" customHeight="1">
      <c r="A138" s="40"/>
      <c r="B138" s="41"/>
      <c r="C138" s="206" t="s">
        <v>168</v>
      </c>
      <c r="D138" s="206" t="s">
        <v>125</v>
      </c>
      <c r="E138" s="207" t="s">
        <v>169</v>
      </c>
      <c r="F138" s="208" t="s">
        <v>170</v>
      </c>
      <c r="G138" s="209" t="s">
        <v>128</v>
      </c>
      <c r="H138" s="210">
        <v>50</v>
      </c>
      <c r="I138" s="211"/>
      <c r="J138" s="212">
        <f>ROUND(I138*H138,2)</f>
        <v>0</v>
      </c>
      <c r="K138" s="208" t="s">
        <v>129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0.0102</v>
      </c>
      <c r="R138" s="215">
        <f>Q138*H138</f>
        <v>0.51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130</v>
      </c>
      <c r="AT138" s="217" t="s">
        <v>125</v>
      </c>
      <c r="AU138" s="217" t="s">
        <v>84</v>
      </c>
      <c r="AY138" s="19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130</v>
      </c>
      <c r="BM138" s="217" t="s">
        <v>171</v>
      </c>
    </row>
    <row r="139" spans="1:47" s="2" customFormat="1" ht="12">
      <c r="A139" s="40"/>
      <c r="B139" s="41"/>
      <c r="C139" s="42"/>
      <c r="D139" s="219" t="s">
        <v>132</v>
      </c>
      <c r="E139" s="42"/>
      <c r="F139" s="220" t="s">
        <v>172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132</v>
      </c>
      <c r="AU139" s="19" t="s">
        <v>84</v>
      </c>
    </row>
    <row r="140" spans="1:51" s="13" customFormat="1" ht="12">
      <c r="A140" s="13"/>
      <c r="B140" s="224"/>
      <c r="C140" s="225"/>
      <c r="D140" s="226" t="s">
        <v>134</v>
      </c>
      <c r="E140" s="227" t="s">
        <v>19</v>
      </c>
      <c r="F140" s="228" t="s">
        <v>173</v>
      </c>
      <c r="G140" s="225"/>
      <c r="H140" s="229">
        <v>50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134</v>
      </c>
      <c r="AU140" s="235" t="s">
        <v>84</v>
      </c>
      <c r="AV140" s="13" t="s">
        <v>84</v>
      </c>
      <c r="AW140" s="13" t="s">
        <v>34</v>
      </c>
      <c r="AX140" s="13" t="s">
        <v>74</v>
      </c>
      <c r="AY140" s="235" t="s">
        <v>122</v>
      </c>
    </row>
    <row r="141" spans="1:51" s="14" customFormat="1" ht="12">
      <c r="A141" s="14"/>
      <c r="B141" s="236"/>
      <c r="C141" s="237"/>
      <c r="D141" s="226" t="s">
        <v>134</v>
      </c>
      <c r="E141" s="238" t="s">
        <v>19</v>
      </c>
      <c r="F141" s="239" t="s">
        <v>136</v>
      </c>
      <c r="G141" s="237"/>
      <c r="H141" s="240">
        <v>50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134</v>
      </c>
      <c r="AU141" s="246" t="s">
        <v>84</v>
      </c>
      <c r="AV141" s="14" t="s">
        <v>130</v>
      </c>
      <c r="AW141" s="14" t="s">
        <v>34</v>
      </c>
      <c r="AX141" s="14" t="s">
        <v>82</v>
      </c>
      <c r="AY141" s="246" t="s">
        <v>122</v>
      </c>
    </row>
    <row r="142" spans="1:65" s="2" customFormat="1" ht="21.75" customHeight="1">
      <c r="A142" s="40"/>
      <c r="B142" s="41"/>
      <c r="C142" s="206" t="s">
        <v>123</v>
      </c>
      <c r="D142" s="206" t="s">
        <v>125</v>
      </c>
      <c r="E142" s="207" t="s">
        <v>174</v>
      </c>
      <c r="F142" s="208" t="s">
        <v>175</v>
      </c>
      <c r="G142" s="209" t="s">
        <v>128</v>
      </c>
      <c r="H142" s="210">
        <v>19</v>
      </c>
      <c r="I142" s="211"/>
      <c r="J142" s="212">
        <f>ROUND(I142*H142,2)</f>
        <v>0</v>
      </c>
      <c r="K142" s="208" t="s">
        <v>129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0.0415</v>
      </c>
      <c r="R142" s="215">
        <f>Q142*H142</f>
        <v>0.7885000000000001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130</v>
      </c>
      <c r="AT142" s="217" t="s">
        <v>125</v>
      </c>
      <c r="AU142" s="217" t="s">
        <v>84</v>
      </c>
      <c r="AY142" s="19" t="s">
        <v>122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130</v>
      </c>
      <c r="BM142" s="217" t="s">
        <v>176</v>
      </c>
    </row>
    <row r="143" spans="1:47" s="2" customFormat="1" ht="12">
      <c r="A143" s="40"/>
      <c r="B143" s="41"/>
      <c r="C143" s="42"/>
      <c r="D143" s="219" t="s">
        <v>132</v>
      </c>
      <c r="E143" s="42"/>
      <c r="F143" s="220" t="s">
        <v>177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132</v>
      </c>
      <c r="AU143" s="19" t="s">
        <v>84</v>
      </c>
    </row>
    <row r="144" spans="1:51" s="15" customFormat="1" ht="12">
      <c r="A144" s="15"/>
      <c r="B144" s="247"/>
      <c r="C144" s="248"/>
      <c r="D144" s="226" t="s">
        <v>134</v>
      </c>
      <c r="E144" s="249" t="s">
        <v>19</v>
      </c>
      <c r="F144" s="250" t="s">
        <v>178</v>
      </c>
      <c r="G144" s="248"/>
      <c r="H144" s="249" t="s">
        <v>19</v>
      </c>
      <c r="I144" s="251"/>
      <c r="J144" s="248"/>
      <c r="K144" s="248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134</v>
      </c>
      <c r="AU144" s="256" t="s">
        <v>84</v>
      </c>
      <c r="AV144" s="15" t="s">
        <v>82</v>
      </c>
      <c r="AW144" s="15" t="s">
        <v>34</v>
      </c>
      <c r="AX144" s="15" t="s">
        <v>74</v>
      </c>
      <c r="AY144" s="256" t="s">
        <v>122</v>
      </c>
    </row>
    <row r="145" spans="1:51" s="13" customFormat="1" ht="12">
      <c r="A145" s="13"/>
      <c r="B145" s="224"/>
      <c r="C145" s="225"/>
      <c r="D145" s="226" t="s">
        <v>134</v>
      </c>
      <c r="E145" s="227" t="s">
        <v>19</v>
      </c>
      <c r="F145" s="228" t="s">
        <v>179</v>
      </c>
      <c r="G145" s="225"/>
      <c r="H145" s="229">
        <v>19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134</v>
      </c>
      <c r="AU145" s="235" t="s">
        <v>84</v>
      </c>
      <c r="AV145" s="13" t="s">
        <v>84</v>
      </c>
      <c r="AW145" s="13" t="s">
        <v>34</v>
      </c>
      <c r="AX145" s="13" t="s">
        <v>74</v>
      </c>
      <c r="AY145" s="235" t="s">
        <v>122</v>
      </c>
    </row>
    <row r="146" spans="1:51" s="14" customFormat="1" ht="12">
      <c r="A146" s="14"/>
      <c r="B146" s="236"/>
      <c r="C146" s="237"/>
      <c r="D146" s="226" t="s">
        <v>134</v>
      </c>
      <c r="E146" s="238" t="s">
        <v>19</v>
      </c>
      <c r="F146" s="239" t="s">
        <v>136</v>
      </c>
      <c r="G146" s="237"/>
      <c r="H146" s="240">
        <v>19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134</v>
      </c>
      <c r="AU146" s="246" t="s">
        <v>84</v>
      </c>
      <c r="AV146" s="14" t="s">
        <v>130</v>
      </c>
      <c r="AW146" s="14" t="s">
        <v>34</v>
      </c>
      <c r="AX146" s="14" t="s">
        <v>82</v>
      </c>
      <c r="AY146" s="246" t="s">
        <v>122</v>
      </c>
    </row>
    <row r="147" spans="1:65" s="2" customFormat="1" ht="24.15" customHeight="1">
      <c r="A147" s="40"/>
      <c r="B147" s="41"/>
      <c r="C147" s="206" t="s">
        <v>180</v>
      </c>
      <c r="D147" s="206" t="s">
        <v>125</v>
      </c>
      <c r="E147" s="207" t="s">
        <v>181</v>
      </c>
      <c r="F147" s="208" t="s">
        <v>182</v>
      </c>
      <c r="G147" s="209" t="s">
        <v>139</v>
      </c>
      <c r="H147" s="210">
        <v>1911.577</v>
      </c>
      <c r="I147" s="211"/>
      <c r="J147" s="212">
        <f>ROUND(I147*H147,2)</f>
        <v>0</v>
      </c>
      <c r="K147" s="208" t="s">
        <v>129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0.0057</v>
      </c>
      <c r="R147" s="215">
        <f>Q147*H147</f>
        <v>10.8959889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130</v>
      </c>
      <c r="AT147" s="217" t="s">
        <v>125</v>
      </c>
      <c r="AU147" s="217" t="s">
        <v>84</v>
      </c>
      <c r="AY147" s="19" t="s">
        <v>122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130</v>
      </c>
      <c r="BM147" s="217" t="s">
        <v>183</v>
      </c>
    </row>
    <row r="148" spans="1:47" s="2" customFormat="1" ht="12">
      <c r="A148" s="40"/>
      <c r="B148" s="41"/>
      <c r="C148" s="42"/>
      <c r="D148" s="219" t="s">
        <v>132</v>
      </c>
      <c r="E148" s="42"/>
      <c r="F148" s="220" t="s">
        <v>184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132</v>
      </c>
      <c r="AU148" s="19" t="s">
        <v>84</v>
      </c>
    </row>
    <row r="149" spans="1:51" s="15" customFormat="1" ht="12">
      <c r="A149" s="15"/>
      <c r="B149" s="247"/>
      <c r="C149" s="248"/>
      <c r="D149" s="226" t="s">
        <v>134</v>
      </c>
      <c r="E149" s="249" t="s">
        <v>19</v>
      </c>
      <c r="F149" s="250" t="s">
        <v>150</v>
      </c>
      <c r="G149" s="248"/>
      <c r="H149" s="249" t="s">
        <v>19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134</v>
      </c>
      <c r="AU149" s="256" t="s">
        <v>84</v>
      </c>
      <c r="AV149" s="15" t="s">
        <v>82</v>
      </c>
      <c r="AW149" s="15" t="s">
        <v>34</v>
      </c>
      <c r="AX149" s="15" t="s">
        <v>74</v>
      </c>
      <c r="AY149" s="256" t="s">
        <v>122</v>
      </c>
    </row>
    <row r="150" spans="1:51" s="15" customFormat="1" ht="12">
      <c r="A150" s="15"/>
      <c r="B150" s="247"/>
      <c r="C150" s="248"/>
      <c r="D150" s="226" t="s">
        <v>134</v>
      </c>
      <c r="E150" s="249" t="s">
        <v>19</v>
      </c>
      <c r="F150" s="250" t="s">
        <v>151</v>
      </c>
      <c r="G150" s="248"/>
      <c r="H150" s="249" t="s">
        <v>19</v>
      </c>
      <c r="I150" s="251"/>
      <c r="J150" s="248"/>
      <c r="K150" s="248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134</v>
      </c>
      <c r="AU150" s="256" t="s">
        <v>84</v>
      </c>
      <c r="AV150" s="15" t="s">
        <v>82</v>
      </c>
      <c r="AW150" s="15" t="s">
        <v>34</v>
      </c>
      <c r="AX150" s="15" t="s">
        <v>74</v>
      </c>
      <c r="AY150" s="256" t="s">
        <v>122</v>
      </c>
    </row>
    <row r="151" spans="1:51" s="13" customFormat="1" ht="12">
      <c r="A151" s="13"/>
      <c r="B151" s="224"/>
      <c r="C151" s="225"/>
      <c r="D151" s="226" t="s">
        <v>134</v>
      </c>
      <c r="E151" s="227" t="s">
        <v>19</v>
      </c>
      <c r="F151" s="228" t="s">
        <v>185</v>
      </c>
      <c r="G151" s="225"/>
      <c r="H151" s="229">
        <v>313.95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134</v>
      </c>
      <c r="AU151" s="235" t="s">
        <v>84</v>
      </c>
      <c r="AV151" s="13" t="s">
        <v>84</v>
      </c>
      <c r="AW151" s="13" t="s">
        <v>34</v>
      </c>
      <c r="AX151" s="13" t="s">
        <v>74</v>
      </c>
      <c r="AY151" s="235" t="s">
        <v>122</v>
      </c>
    </row>
    <row r="152" spans="1:51" s="13" customFormat="1" ht="12">
      <c r="A152" s="13"/>
      <c r="B152" s="224"/>
      <c r="C152" s="225"/>
      <c r="D152" s="226" t="s">
        <v>134</v>
      </c>
      <c r="E152" s="227" t="s">
        <v>19</v>
      </c>
      <c r="F152" s="228" t="s">
        <v>186</v>
      </c>
      <c r="G152" s="225"/>
      <c r="H152" s="229">
        <v>-40.65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134</v>
      </c>
      <c r="AU152" s="235" t="s">
        <v>84</v>
      </c>
      <c r="AV152" s="13" t="s">
        <v>84</v>
      </c>
      <c r="AW152" s="13" t="s">
        <v>34</v>
      </c>
      <c r="AX152" s="13" t="s">
        <v>74</v>
      </c>
      <c r="AY152" s="235" t="s">
        <v>122</v>
      </c>
    </row>
    <row r="153" spans="1:51" s="15" customFormat="1" ht="12">
      <c r="A153" s="15"/>
      <c r="B153" s="247"/>
      <c r="C153" s="248"/>
      <c r="D153" s="226" t="s">
        <v>134</v>
      </c>
      <c r="E153" s="249" t="s">
        <v>19</v>
      </c>
      <c r="F153" s="250" t="s">
        <v>153</v>
      </c>
      <c r="G153" s="248"/>
      <c r="H153" s="249" t="s">
        <v>19</v>
      </c>
      <c r="I153" s="251"/>
      <c r="J153" s="248"/>
      <c r="K153" s="248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134</v>
      </c>
      <c r="AU153" s="256" t="s">
        <v>84</v>
      </c>
      <c r="AV153" s="15" t="s">
        <v>82</v>
      </c>
      <c r="AW153" s="15" t="s">
        <v>34</v>
      </c>
      <c r="AX153" s="15" t="s">
        <v>74</v>
      </c>
      <c r="AY153" s="256" t="s">
        <v>122</v>
      </c>
    </row>
    <row r="154" spans="1:51" s="15" customFormat="1" ht="12">
      <c r="A154" s="15"/>
      <c r="B154" s="247"/>
      <c r="C154" s="248"/>
      <c r="D154" s="226" t="s">
        <v>134</v>
      </c>
      <c r="E154" s="249" t="s">
        <v>19</v>
      </c>
      <c r="F154" s="250" t="s">
        <v>154</v>
      </c>
      <c r="G154" s="248"/>
      <c r="H154" s="249" t="s">
        <v>19</v>
      </c>
      <c r="I154" s="251"/>
      <c r="J154" s="248"/>
      <c r="K154" s="248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134</v>
      </c>
      <c r="AU154" s="256" t="s">
        <v>84</v>
      </c>
      <c r="AV154" s="15" t="s">
        <v>82</v>
      </c>
      <c r="AW154" s="15" t="s">
        <v>34</v>
      </c>
      <c r="AX154" s="15" t="s">
        <v>74</v>
      </c>
      <c r="AY154" s="256" t="s">
        <v>122</v>
      </c>
    </row>
    <row r="155" spans="1:51" s="13" customFormat="1" ht="12">
      <c r="A155" s="13"/>
      <c r="B155" s="224"/>
      <c r="C155" s="225"/>
      <c r="D155" s="226" t="s">
        <v>134</v>
      </c>
      <c r="E155" s="227" t="s">
        <v>19</v>
      </c>
      <c r="F155" s="228" t="s">
        <v>187</v>
      </c>
      <c r="G155" s="225"/>
      <c r="H155" s="229">
        <v>545.123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134</v>
      </c>
      <c r="AU155" s="235" t="s">
        <v>84</v>
      </c>
      <c r="AV155" s="13" t="s">
        <v>84</v>
      </c>
      <c r="AW155" s="13" t="s">
        <v>34</v>
      </c>
      <c r="AX155" s="13" t="s">
        <v>74</v>
      </c>
      <c r="AY155" s="235" t="s">
        <v>122</v>
      </c>
    </row>
    <row r="156" spans="1:51" s="13" customFormat="1" ht="12">
      <c r="A156" s="13"/>
      <c r="B156" s="224"/>
      <c r="C156" s="225"/>
      <c r="D156" s="226" t="s">
        <v>134</v>
      </c>
      <c r="E156" s="227" t="s">
        <v>19</v>
      </c>
      <c r="F156" s="228" t="s">
        <v>188</v>
      </c>
      <c r="G156" s="225"/>
      <c r="H156" s="229">
        <v>-42.875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134</v>
      </c>
      <c r="AU156" s="235" t="s">
        <v>84</v>
      </c>
      <c r="AV156" s="13" t="s">
        <v>84</v>
      </c>
      <c r="AW156" s="13" t="s">
        <v>34</v>
      </c>
      <c r="AX156" s="13" t="s">
        <v>74</v>
      </c>
      <c r="AY156" s="235" t="s">
        <v>122</v>
      </c>
    </row>
    <row r="157" spans="1:51" s="15" customFormat="1" ht="12">
      <c r="A157" s="15"/>
      <c r="B157" s="247"/>
      <c r="C157" s="248"/>
      <c r="D157" s="226" t="s">
        <v>134</v>
      </c>
      <c r="E157" s="249" t="s">
        <v>19</v>
      </c>
      <c r="F157" s="250" t="s">
        <v>142</v>
      </c>
      <c r="G157" s="248"/>
      <c r="H157" s="249" t="s">
        <v>19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134</v>
      </c>
      <c r="AU157" s="256" t="s">
        <v>84</v>
      </c>
      <c r="AV157" s="15" t="s">
        <v>82</v>
      </c>
      <c r="AW157" s="15" t="s">
        <v>34</v>
      </c>
      <c r="AX157" s="15" t="s">
        <v>74</v>
      </c>
      <c r="AY157" s="256" t="s">
        <v>122</v>
      </c>
    </row>
    <row r="158" spans="1:51" s="15" customFormat="1" ht="12">
      <c r="A158" s="15"/>
      <c r="B158" s="247"/>
      <c r="C158" s="248"/>
      <c r="D158" s="226" t="s">
        <v>134</v>
      </c>
      <c r="E158" s="249" t="s">
        <v>19</v>
      </c>
      <c r="F158" s="250" t="s">
        <v>143</v>
      </c>
      <c r="G158" s="248"/>
      <c r="H158" s="249" t="s">
        <v>19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134</v>
      </c>
      <c r="AU158" s="256" t="s">
        <v>84</v>
      </c>
      <c r="AV158" s="15" t="s">
        <v>82</v>
      </c>
      <c r="AW158" s="15" t="s">
        <v>34</v>
      </c>
      <c r="AX158" s="15" t="s">
        <v>74</v>
      </c>
      <c r="AY158" s="256" t="s">
        <v>122</v>
      </c>
    </row>
    <row r="159" spans="1:51" s="13" customFormat="1" ht="12">
      <c r="A159" s="13"/>
      <c r="B159" s="224"/>
      <c r="C159" s="225"/>
      <c r="D159" s="226" t="s">
        <v>134</v>
      </c>
      <c r="E159" s="227" t="s">
        <v>19</v>
      </c>
      <c r="F159" s="228" t="s">
        <v>189</v>
      </c>
      <c r="G159" s="225"/>
      <c r="H159" s="229">
        <v>416.975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134</v>
      </c>
      <c r="AU159" s="235" t="s">
        <v>84</v>
      </c>
      <c r="AV159" s="13" t="s">
        <v>84</v>
      </c>
      <c r="AW159" s="13" t="s">
        <v>34</v>
      </c>
      <c r="AX159" s="13" t="s">
        <v>74</v>
      </c>
      <c r="AY159" s="235" t="s">
        <v>122</v>
      </c>
    </row>
    <row r="160" spans="1:51" s="13" customFormat="1" ht="12">
      <c r="A160" s="13"/>
      <c r="B160" s="224"/>
      <c r="C160" s="225"/>
      <c r="D160" s="226" t="s">
        <v>134</v>
      </c>
      <c r="E160" s="227" t="s">
        <v>19</v>
      </c>
      <c r="F160" s="228" t="s">
        <v>190</v>
      </c>
      <c r="G160" s="225"/>
      <c r="H160" s="229">
        <v>-61.18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134</v>
      </c>
      <c r="AU160" s="235" t="s">
        <v>84</v>
      </c>
      <c r="AV160" s="13" t="s">
        <v>84</v>
      </c>
      <c r="AW160" s="13" t="s">
        <v>34</v>
      </c>
      <c r="AX160" s="13" t="s">
        <v>74</v>
      </c>
      <c r="AY160" s="235" t="s">
        <v>122</v>
      </c>
    </row>
    <row r="161" spans="1:51" s="15" customFormat="1" ht="12">
      <c r="A161" s="15"/>
      <c r="B161" s="247"/>
      <c r="C161" s="248"/>
      <c r="D161" s="226" t="s">
        <v>134</v>
      </c>
      <c r="E161" s="249" t="s">
        <v>19</v>
      </c>
      <c r="F161" s="250" t="s">
        <v>156</v>
      </c>
      <c r="G161" s="248"/>
      <c r="H161" s="249" t="s">
        <v>19</v>
      </c>
      <c r="I161" s="251"/>
      <c r="J161" s="248"/>
      <c r="K161" s="248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134</v>
      </c>
      <c r="AU161" s="256" t="s">
        <v>84</v>
      </c>
      <c r="AV161" s="15" t="s">
        <v>82</v>
      </c>
      <c r="AW161" s="15" t="s">
        <v>34</v>
      </c>
      <c r="AX161" s="15" t="s">
        <v>74</v>
      </c>
      <c r="AY161" s="256" t="s">
        <v>122</v>
      </c>
    </row>
    <row r="162" spans="1:51" s="15" customFormat="1" ht="12">
      <c r="A162" s="15"/>
      <c r="B162" s="247"/>
      <c r="C162" s="248"/>
      <c r="D162" s="226" t="s">
        <v>134</v>
      </c>
      <c r="E162" s="249" t="s">
        <v>19</v>
      </c>
      <c r="F162" s="250" t="s">
        <v>157</v>
      </c>
      <c r="G162" s="248"/>
      <c r="H162" s="249" t="s">
        <v>19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134</v>
      </c>
      <c r="AU162" s="256" t="s">
        <v>84</v>
      </c>
      <c r="AV162" s="15" t="s">
        <v>82</v>
      </c>
      <c r="AW162" s="15" t="s">
        <v>34</v>
      </c>
      <c r="AX162" s="15" t="s">
        <v>74</v>
      </c>
      <c r="AY162" s="256" t="s">
        <v>122</v>
      </c>
    </row>
    <row r="163" spans="1:51" s="13" customFormat="1" ht="12">
      <c r="A163" s="13"/>
      <c r="B163" s="224"/>
      <c r="C163" s="225"/>
      <c r="D163" s="226" t="s">
        <v>134</v>
      </c>
      <c r="E163" s="227" t="s">
        <v>19</v>
      </c>
      <c r="F163" s="228" t="s">
        <v>191</v>
      </c>
      <c r="G163" s="225"/>
      <c r="H163" s="229">
        <v>174.986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134</v>
      </c>
      <c r="AU163" s="235" t="s">
        <v>84</v>
      </c>
      <c r="AV163" s="13" t="s">
        <v>84</v>
      </c>
      <c r="AW163" s="13" t="s">
        <v>34</v>
      </c>
      <c r="AX163" s="13" t="s">
        <v>74</v>
      </c>
      <c r="AY163" s="235" t="s">
        <v>122</v>
      </c>
    </row>
    <row r="164" spans="1:51" s="13" customFormat="1" ht="12">
      <c r="A164" s="13"/>
      <c r="B164" s="224"/>
      <c r="C164" s="225"/>
      <c r="D164" s="226" t="s">
        <v>134</v>
      </c>
      <c r="E164" s="227" t="s">
        <v>19</v>
      </c>
      <c r="F164" s="228" t="s">
        <v>192</v>
      </c>
      <c r="G164" s="225"/>
      <c r="H164" s="229">
        <v>-22.8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134</v>
      </c>
      <c r="AU164" s="235" t="s">
        <v>84</v>
      </c>
      <c r="AV164" s="13" t="s">
        <v>84</v>
      </c>
      <c r="AW164" s="13" t="s">
        <v>34</v>
      </c>
      <c r="AX164" s="13" t="s">
        <v>74</v>
      </c>
      <c r="AY164" s="235" t="s">
        <v>122</v>
      </c>
    </row>
    <row r="165" spans="1:51" s="15" customFormat="1" ht="12">
      <c r="A165" s="15"/>
      <c r="B165" s="247"/>
      <c r="C165" s="248"/>
      <c r="D165" s="226" t="s">
        <v>134</v>
      </c>
      <c r="E165" s="249" t="s">
        <v>19</v>
      </c>
      <c r="F165" s="250" t="s">
        <v>159</v>
      </c>
      <c r="G165" s="248"/>
      <c r="H165" s="249" t="s">
        <v>19</v>
      </c>
      <c r="I165" s="251"/>
      <c r="J165" s="248"/>
      <c r="K165" s="248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134</v>
      </c>
      <c r="AU165" s="256" t="s">
        <v>84</v>
      </c>
      <c r="AV165" s="15" t="s">
        <v>82</v>
      </c>
      <c r="AW165" s="15" t="s">
        <v>34</v>
      </c>
      <c r="AX165" s="15" t="s">
        <v>74</v>
      </c>
      <c r="AY165" s="256" t="s">
        <v>122</v>
      </c>
    </row>
    <row r="166" spans="1:51" s="13" customFormat="1" ht="12">
      <c r="A166" s="13"/>
      <c r="B166" s="224"/>
      <c r="C166" s="225"/>
      <c r="D166" s="226" t="s">
        <v>134</v>
      </c>
      <c r="E166" s="227" t="s">
        <v>19</v>
      </c>
      <c r="F166" s="228" t="s">
        <v>193</v>
      </c>
      <c r="G166" s="225"/>
      <c r="H166" s="229">
        <v>324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134</v>
      </c>
      <c r="AU166" s="235" t="s">
        <v>84</v>
      </c>
      <c r="AV166" s="13" t="s">
        <v>84</v>
      </c>
      <c r="AW166" s="13" t="s">
        <v>34</v>
      </c>
      <c r="AX166" s="13" t="s">
        <v>74</v>
      </c>
      <c r="AY166" s="235" t="s">
        <v>122</v>
      </c>
    </row>
    <row r="167" spans="1:51" s="13" customFormat="1" ht="12">
      <c r="A167" s="13"/>
      <c r="B167" s="224"/>
      <c r="C167" s="225"/>
      <c r="D167" s="226" t="s">
        <v>134</v>
      </c>
      <c r="E167" s="227" t="s">
        <v>19</v>
      </c>
      <c r="F167" s="228" t="s">
        <v>194</v>
      </c>
      <c r="G167" s="225"/>
      <c r="H167" s="229">
        <v>-28.632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134</v>
      </c>
      <c r="AU167" s="235" t="s">
        <v>84</v>
      </c>
      <c r="AV167" s="13" t="s">
        <v>84</v>
      </c>
      <c r="AW167" s="13" t="s">
        <v>34</v>
      </c>
      <c r="AX167" s="13" t="s">
        <v>74</v>
      </c>
      <c r="AY167" s="235" t="s">
        <v>122</v>
      </c>
    </row>
    <row r="168" spans="1:51" s="15" customFormat="1" ht="12">
      <c r="A168" s="15"/>
      <c r="B168" s="247"/>
      <c r="C168" s="248"/>
      <c r="D168" s="226" t="s">
        <v>134</v>
      </c>
      <c r="E168" s="249" t="s">
        <v>19</v>
      </c>
      <c r="F168" s="250" t="s">
        <v>161</v>
      </c>
      <c r="G168" s="248"/>
      <c r="H168" s="249" t="s">
        <v>19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134</v>
      </c>
      <c r="AU168" s="256" t="s">
        <v>84</v>
      </c>
      <c r="AV168" s="15" t="s">
        <v>82</v>
      </c>
      <c r="AW168" s="15" t="s">
        <v>34</v>
      </c>
      <c r="AX168" s="15" t="s">
        <v>74</v>
      </c>
      <c r="AY168" s="256" t="s">
        <v>122</v>
      </c>
    </row>
    <row r="169" spans="1:51" s="15" customFormat="1" ht="12">
      <c r="A169" s="15"/>
      <c r="B169" s="247"/>
      <c r="C169" s="248"/>
      <c r="D169" s="226" t="s">
        <v>134</v>
      </c>
      <c r="E169" s="249" t="s">
        <v>19</v>
      </c>
      <c r="F169" s="250" t="s">
        <v>162</v>
      </c>
      <c r="G169" s="248"/>
      <c r="H169" s="249" t="s">
        <v>19</v>
      </c>
      <c r="I169" s="251"/>
      <c r="J169" s="248"/>
      <c r="K169" s="248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134</v>
      </c>
      <c r="AU169" s="256" t="s">
        <v>84</v>
      </c>
      <c r="AV169" s="15" t="s">
        <v>82</v>
      </c>
      <c r="AW169" s="15" t="s">
        <v>34</v>
      </c>
      <c r="AX169" s="15" t="s">
        <v>74</v>
      </c>
      <c r="AY169" s="256" t="s">
        <v>122</v>
      </c>
    </row>
    <row r="170" spans="1:51" s="13" customFormat="1" ht="12">
      <c r="A170" s="13"/>
      <c r="B170" s="224"/>
      <c r="C170" s="225"/>
      <c r="D170" s="226" t="s">
        <v>134</v>
      </c>
      <c r="E170" s="227" t="s">
        <v>19</v>
      </c>
      <c r="F170" s="228" t="s">
        <v>195</v>
      </c>
      <c r="G170" s="225"/>
      <c r="H170" s="229">
        <v>395.688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134</v>
      </c>
      <c r="AU170" s="235" t="s">
        <v>84</v>
      </c>
      <c r="AV170" s="13" t="s">
        <v>84</v>
      </c>
      <c r="AW170" s="13" t="s">
        <v>34</v>
      </c>
      <c r="AX170" s="13" t="s">
        <v>74</v>
      </c>
      <c r="AY170" s="235" t="s">
        <v>122</v>
      </c>
    </row>
    <row r="171" spans="1:51" s="13" customFormat="1" ht="12">
      <c r="A171" s="13"/>
      <c r="B171" s="224"/>
      <c r="C171" s="225"/>
      <c r="D171" s="226" t="s">
        <v>134</v>
      </c>
      <c r="E171" s="227" t="s">
        <v>19</v>
      </c>
      <c r="F171" s="228" t="s">
        <v>196</v>
      </c>
      <c r="G171" s="225"/>
      <c r="H171" s="229">
        <v>-63.008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134</v>
      </c>
      <c r="AU171" s="235" t="s">
        <v>84</v>
      </c>
      <c r="AV171" s="13" t="s">
        <v>84</v>
      </c>
      <c r="AW171" s="13" t="s">
        <v>34</v>
      </c>
      <c r="AX171" s="13" t="s">
        <v>74</v>
      </c>
      <c r="AY171" s="235" t="s">
        <v>122</v>
      </c>
    </row>
    <row r="172" spans="1:51" s="14" customFormat="1" ht="12">
      <c r="A172" s="14"/>
      <c r="B172" s="236"/>
      <c r="C172" s="237"/>
      <c r="D172" s="226" t="s">
        <v>134</v>
      </c>
      <c r="E172" s="238" t="s">
        <v>19</v>
      </c>
      <c r="F172" s="239" t="s">
        <v>136</v>
      </c>
      <c r="G172" s="237"/>
      <c r="H172" s="240">
        <v>1911.577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134</v>
      </c>
      <c r="AU172" s="246" t="s">
        <v>84</v>
      </c>
      <c r="AV172" s="14" t="s">
        <v>130</v>
      </c>
      <c r="AW172" s="14" t="s">
        <v>34</v>
      </c>
      <c r="AX172" s="14" t="s">
        <v>82</v>
      </c>
      <c r="AY172" s="246" t="s">
        <v>122</v>
      </c>
    </row>
    <row r="173" spans="1:65" s="2" customFormat="1" ht="24.15" customHeight="1">
      <c r="A173" s="40"/>
      <c r="B173" s="41"/>
      <c r="C173" s="206" t="s">
        <v>197</v>
      </c>
      <c r="D173" s="206" t="s">
        <v>125</v>
      </c>
      <c r="E173" s="207" t="s">
        <v>198</v>
      </c>
      <c r="F173" s="208" t="s">
        <v>199</v>
      </c>
      <c r="G173" s="209" t="s">
        <v>139</v>
      </c>
      <c r="H173" s="210">
        <v>1911.577</v>
      </c>
      <c r="I173" s="211"/>
      <c r="J173" s="212">
        <f>ROUND(I173*H173,2)</f>
        <v>0</v>
      </c>
      <c r="K173" s="208" t="s">
        <v>129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0.0021</v>
      </c>
      <c r="R173" s="215">
        <f>Q173*H173</f>
        <v>4.0143116999999995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130</v>
      </c>
      <c r="AT173" s="217" t="s">
        <v>125</v>
      </c>
      <c r="AU173" s="217" t="s">
        <v>84</v>
      </c>
      <c r="AY173" s="19" t="s">
        <v>122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130</v>
      </c>
      <c r="BM173" s="217" t="s">
        <v>200</v>
      </c>
    </row>
    <row r="174" spans="1:47" s="2" customFormat="1" ht="12">
      <c r="A174" s="40"/>
      <c r="B174" s="41"/>
      <c r="C174" s="42"/>
      <c r="D174" s="219" t="s">
        <v>132</v>
      </c>
      <c r="E174" s="42"/>
      <c r="F174" s="220" t="s">
        <v>201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132</v>
      </c>
      <c r="AU174" s="19" t="s">
        <v>84</v>
      </c>
    </row>
    <row r="175" spans="1:51" s="15" customFormat="1" ht="12">
      <c r="A175" s="15"/>
      <c r="B175" s="247"/>
      <c r="C175" s="248"/>
      <c r="D175" s="226" t="s">
        <v>134</v>
      </c>
      <c r="E175" s="249" t="s">
        <v>19</v>
      </c>
      <c r="F175" s="250" t="s">
        <v>150</v>
      </c>
      <c r="G175" s="248"/>
      <c r="H175" s="249" t="s">
        <v>19</v>
      </c>
      <c r="I175" s="251"/>
      <c r="J175" s="248"/>
      <c r="K175" s="248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134</v>
      </c>
      <c r="AU175" s="256" t="s">
        <v>84</v>
      </c>
      <c r="AV175" s="15" t="s">
        <v>82</v>
      </c>
      <c r="AW175" s="15" t="s">
        <v>34</v>
      </c>
      <c r="AX175" s="15" t="s">
        <v>74</v>
      </c>
      <c r="AY175" s="256" t="s">
        <v>122</v>
      </c>
    </row>
    <row r="176" spans="1:51" s="15" customFormat="1" ht="12">
      <c r="A176" s="15"/>
      <c r="B176" s="247"/>
      <c r="C176" s="248"/>
      <c r="D176" s="226" t="s">
        <v>134</v>
      </c>
      <c r="E176" s="249" t="s">
        <v>19</v>
      </c>
      <c r="F176" s="250" t="s">
        <v>151</v>
      </c>
      <c r="G176" s="248"/>
      <c r="H176" s="249" t="s">
        <v>19</v>
      </c>
      <c r="I176" s="251"/>
      <c r="J176" s="248"/>
      <c r="K176" s="248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134</v>
      </c>
      <c r="AU176" s="256" t="s">
        <v>84</v>
      </c>
      <c r="AV176" s="15" t="s">
        <v>82</v>
      </c>
      <c r="AW176" s="15" t="s">
        <v>34</v>
      </c>
      <c r="AX176" s="15" t="s">
        <v>74</v>
      </c>
      <c r="AY176" s="256" t="s">
        <v>122</v>
      </c>
    </row>
    <row r="177" spans="1:51" s="13" customFormat="1" ht="12">
      <c r="A177" s="13"/>
      <c r="B177" s="224"/>
      <c r="C177" s="225"/>
      <c r="D177" s="226" t="s">
        <v>134</v>
      </c>
      <c r="E177" s="227" t="s">
        <v>19</v>
      </c>
      <c r="F177" s="228" t="s">
        <v>185</v>
      </c>
      <c r="G177" s="225"/>
      <c r="H177" s="229">
        <v>313.95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134</v>
      </c>
      <c r="AU177" s="235" t="s">
        <v>84</v>
      </c>
      <c r="AV177" s="13" t="s">
        <v>84</v>
      </c>
      <c r="AW177" s="13" t="s">
        <v>34</v>
      </c>
      <c r="AX177" s="13" t="s">
        <v>74</v>
      </c>
      <c r="AY177" s="235" t="s">
        <v>122</v>
      </c>
    </row>
    <row r="178" spans="1:51" s="13" customFormat="1" ht="12">
      <c r="A178" s="13"/>
      <c r="B178" s="224"/>
      <c r="C178" s="225"/>
      <c r="D178" s="226" t="s">
        <v>134</v>
      </c>
      <c r="E178" s="227" t="s">
        <v>19</v>
      </c>
      <c r="F178" s="228" t="s">
        <v>186</v>
      </c>
      <c r="G178" s="225"/>
      <c r="H178" s="229">
        <v>-40.65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134</v>
      </c>
      <c r="AU178" s="235" t="s">
        <v>84</v>
      </c>
      <c r="AV178" s="13" t="s">
        <v>84</v>
      </c>
      <c r="AW178" s="13" t="s">
        <v>34</v>
      </c>
      <c r="AX178" s="13" t="s">
        <v>74</v>
      </c>
      <c r="AY178" s="235" t="s">
        <v>122</v>
      </c>
    </row>
    <row r="179" spans="1:51" s="15" customFormat="1" ht="12">
      <c r="A179" s="15"/>
      <c r="B179" s="247"/>
      <c r="C179" s="248"/>
      <c r="D179" s="226" t="s">
        <v>134</v>
      </c>
      <c r="E179" s="249" t="s">
        <v>19</v>
      </c>
      <c r="F179" s="250" t="s">
        <v>153</v>
      </c>
      <c r="G179" s="248"/>
      <c r="H179" s="249" t="s">
        <v>19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134</v>
      </c>
      <c r="AU179" s="256" t="s">
        <v>84</v>
      </c>
      <c r="AV179" s="15" t="s">
        <v>82</v>
      </c>
      <c r="AW179" s="15" t="s">
        <v>34</v>
      </c>
      <c r="AX179" s="15" t="s">
        <v>74</v>
      </c>
      <c r="AY179" s="256" t="s">
        <v>122</v>
      </c>
    </row>
    <row r="180" spans="1:51" s="15" customFormat="1" ht="12">
      <c r="A180" s="15"/>
      <c r="B180" s="247"/>
      <c r="C180" s="248"/>
      <c r="D180" s="226" t="s">
        <v>134</v>
      </c>
      <c r="E180" s="249" t="s">
        <v>19</v>
      </c>
      <c r="F180" s="250" t="s">
        <v>154</v>
      </c>
      <c r="G180" s="248"/>
      <c r="H180" s="249" t="s">
        <v>19</v>
      </c>
      <c r="I180" s="251"/>
      <c r="J180" s="248"/>
      <c r="K180" s="248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134</v>
      </c>
      <c r="AU180" s="256" t="s">
        <v>84</v>
      </c>
      <c r="AV180" s="15" t="s">
        <v>82</v>
      </c>
      <c r="AW180" s="15" t="s">
        <v>34</v>
      </c>
      <c r="AX180" s="15" t="s">
        <v>74</v>
      </c>
      <c r="AY180" s="256" t="s">
        <v>122</v>
      </c>
    </row>
    <row r="181" spans="1:51" s="13" customFormat="1" ht="12">
      <c r="A181" s="13"/>
      <c r="B181" s="224"/>
      <c r="C181" s="225"/>
      <c r="D181" s="226" t="s">
        <v>134</v>
      </c>
      <c r="E181" s="227" t="s">
        <v>19</v>
      </c>
      <c r="F181" s="228" t="s">
        <v>187</v>
      </c>
      <c r="G181" s="225"/>
      <c r="H181" s="229">
        <v>545.123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134</v>
      </c>
      <c r="AU181" s="235" t="s">
        <v>84</v>
      </c>
      <c r="AV181" s="13" t="s">
        <v>84</v>
      </c>
      <c r="AW181" s="13" t="s">
        <v>34</v>
      </c>
      <c r="AX181" s="13" t="s">
        <v>74</v>
      </c>
      <c r="AY181" s="235" t="s">
        <v>122</v>
      </c>
    </row>
    <row r="182" spans="1:51" s="13" customFormat="1" ht="12">
      <c r="A182" s="13"/>
      <c r="B182" s="224"/>
      <c r="C182" s="225"/>
      <c r="D182" s="226" t="s">
        <v>134</v>
      </c>
      <c r="E182" s="227" t="s">
        <v>19</v>
      </c>
      <c r="F182" s="228" t="s">
        <v>188</v>
      </c>
      <c r="G182" s="225"/>
      <c r="H182" s="229">
        <v>-42.875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134</v>
      </c>
      <c r="AU182" s="235" t="s">
        <v>84</v>
      </c>
      <c r="AV182" s="13" t="s">
        <v>84</v>
      </c>
      <c r="AW182" s="13" t="s">
        <v>34</v>
      </c>
      <c r="AX182" s="13" t="s">
        <v>74</v>
      </c>
      <c r="AY182" s="235" t="s">
        <v>122</v>
      </c>
    </row>
    <row r="183" spans="1:51" s="15" customFormat="1" ht="12">
      <c r="A183" s="15"/>
      <c r="B183" s="247"/>
      <c r="C183" s="248"/>
      <c r="D183" s="226" t="s">
        <v>134</v>
      </c>
      <c r="E183" s="249" t="s">
        <v>19</v>
      </c>
      <c r="F183" s="250" t="s">
        <v>142</v>
      </c>
      <c r="G183" s="248"/>
      <c r="H183" s="249" t="s">
        <v>19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134</v>
      </c>
      <c r="AU183" s="256" t="s">
        <v>84</v>
      </c>
      <c r="AV183" s="15" t="s">
        <v>82</v>
      </c>
      <c r="AW183" s="15" t="s">
        <v>34</v>
      </c>
      <c r="AX183" s="15" t="s">
        <v>74</v>
      </c>
      <c r="AY183" s="256" t="s">
        <v>122</v>
      </c>
    </row>
    <row r="184" spans="1:51" s="15" customFormat="1" ht="12">
      <c r="A184" s="15"/>
      <c r="B184" s="247"/>
      <c r="C184" s="248"/>
      <c r="D184" s="226" t="s">
        <v>134</v>
      </c>
      <c r="E184" s="249" t="s">
        <v>19</v>
      </c>
      <c r="F184" s="250" t="s">
        <v>143</v>
      </c>
      <c r="G184" s="248"/>
      <c r="H184" s="249" t="s">
        <v>19</v>
      </c>
      <c r="I184" s="251"/>
      <c r="J184" s="248"/>
      <c r="K184" s="248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134</v>
      </c>
      <c r="AU184" s="256" t="s">
        <v>84</v>
      </c>
      <c r="AV184" s="15" t="s">
        <v>82</v>
      </c>
      <c r="AW184" s="15" t="s">
        <v>34</v>
      </c>
      <c r="AX184" s="15" t="s">
        <v>74</v>
      </c>
      <c r="AY184" s="256" t="s">
        <v>122</v>
      </c>
    </row>
    <row r="185" spans="1:51" s="13" customFormat="1" ht="12">
      <c r="A185" s="13"/>
      <c r="B185" s="224"/>
      <c r="C185" s="225"/>
      <c r="D185" s="226" t="s">
        <v>134</v>
      </c>
      <c r="E185" s="227" t="s">
        <v>19</v>
      </c>
      <c r="F185" s="228" t="s">
        <v>189</v>
      </c>
      <c r="G185" s="225"/>
      <c r="H185" s="229">
        <v>416.975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134</v>
      </c>
      <c r="AU185" s="235" t="s">
        <v>84</v>
      </c>
      <c r="AV185" s="13" t="s">
        <v>84</v>
      </c>
      <c r="AW185" s="13" t="s">
        <v>34</v>
      </c>
      <c r="AX185" s="13" t="s">
        <v>74</v>
      </c>
      <c r="AY185" s="235" t="s">
        <v>122</v>
      </c>
    </row>
    <row r="186" spans="1:51" s="13" customFormat="1" ht="12">
      <c r="A186" s="13"/>
      <c r="B186" s="224"/>
      <c r="C186" s="225"/>
      <c r="D186" s="226" t="s">
        <v>134</v>
      </c>
      <c r="E186" s="227" t="s">
        <v>19</v>
      </c>
      <c r="F186" s="228" t="s">
        <v>190</v>
      </c>
      <c r="G186" s="225"/>
      <c r="H186" s="229">
        <v>-61.18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134</v>
      </c>
      <c r="AU186" s="235" t="s">
        <v>84</v>
      </c>
      <c r="AV186" s="13" t="s">
        <v>84</v>
      </c>
      <c r="AW186" s="13" t="s">
        <v>34</v>
      </c>
      <c r="AX186" s="13" t="s">
        <v>74</v>
      </c>
      <c r="AY186" s="235" t="s">
        <v>122</v>
      </c>
    </row>
    <row r="187" spans="1:51" s="15" customFormat="1" ht="12">
      <c r="A187" s="15"/>
      <c r="B187" s="247"/>
      <c r="C187" s="248"/>
      <c r="D187" s="226" t="s">
        <v>134</v>
      </c>
      <c r="E187" s="249" t="s">
        <v>19</v>
      </c>
      <c r="F187" s="250" t="s">
        <v>156</v>
      </c>
      <c r="G187" s="248"/>
      <c r="H187" s="249" t="s">
        <v>19</v>
      </c>
      <c r="I187" s="251"/>
      <c r="J187" s="248"/>
      <c r="K187" s="248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134</v>
      </c>
      <c r="AU187" s="256" t="s">
        <v>84</v>
      </c>
      <c r="AV187" s="15" t="s">
        <v>82</v>
      </c>
      <c r="AW187" s="15" t="s">
        <v>34</v>
      </c>
      <c r="AX187" s="15" t="s">
        <v>74</v>
      </c>
      <c r="AY187" s="256" t="s">
        <v>122</v>
      </c>
    </row>
    <row r="188" spans="1:51" s="15" customFormat="1" ht="12">
      <c r="A188" s="15"/>
      <c r="B188" s="247"/>
      <c r="C188" s="248"/>
      <c r="D188" s="226" t="s">
        <v>134</v>
      </c>
      <c r="E188" s="249" t="s">
        <v>19</v>
      </c>
      <c r="F188" s="250" t="s">
        <v>157</v>
      </c>
      <c r="G188" s="248"/>
      <c r="H188" s="249" t="s">
        <v>19</v>
      </c>
      <c r="I188" s="251"/>
      <c r="J188" s="248"/>
      <c r="K188" s="248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134</v>
      </c>
      <c r="AU188" s="256" t="s">
        <v>84</v>
      </c>
      <c r="AV188" s="15" t="s">
        <v>82</v>
      </c>
      <c r="AW188" s="15" t="s">
        <v>34</v>
      </c>
      <c r="AX188" s="15" t="s">
        <v>74</v>
      </c>
      <c r="AY188" s="256" t="s">
        <v>122</v>
      </c>
    </row>
    <row r="189" spans="1:51" s="13" customFormat="1" ht="12">
      <c r="A189" s="13"/>
      <c r="B189" s="224"/>
      <c r="C189" s="225"/>
      <c r="D189" s="226" t="s">
        <v>134</v>
      </c>
      <c r="E189" s="227" t="s">
        <v>19</v>
      </c>
      <c r="F189" s="228" t="s">
        <v>191</v>
      </c>
      <c r="G189" s="225"/>
      <c r="H189" s="229">
        <v>174.986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134</v>
      </c>
      <c r="AU189" s="235" t="s">
        <v>84</v>
      </c>
      <c r="AV189" s="13" t="s">
        <v>84</v>
      </c>
      <c r="AW189" s="13" t="s">
        <v>34</v>
      </c>
      <c r="AX189" s="13" t="s">
        <v>74</v>
      </c>
      <c r="AY189" s="235" t="s">
        <v>122</v>
      </c>
    </row>
    <row r="190" spans="1:51" s="13" customFormat="1" ht="12">
      <c r="A190" s="13"/>
      <c r="B190" s="224"/>
      <c r="C190" s="225"/>
      <c r="D190" s="226" t="s">
        <v>134</v>
      </c>
      <c r="E190" s="227" t="s">
        <v>19</v>
      </c>
      <c r="F190" s="228" t="s">
        <v>192</v>
      </c>
      <c r="G190" s="225"/>
      <c r="H190" s="229">
        <v>-22.8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134</v>
      </c>
      <c r="AU190" s="235" t="s">
        <v>84</v>
      </c>
      <c r="AV190" s="13" t="s">
        <v>84</v>
      </c>
      <c r="AW190" s="13" t="s">
        <v>34</v>
      </c>
      <c r="AX190" s="13" t="s">
        <v>74</v>
      </c>
      <c r="AY190" s="235" t="s">
        <v>122</v>
      </c>
    </row>
    <row r="191" spans="1:51" s="15" customFormat="1" ht="12">
      <c r="A191" s="15"/>
      <c r="B191" s="247"/>
      <c r="C191" s="248"/>
      <c r="D191" s="226" t="s">
        <v>134</v>
      </c>
      <c r="E191" s="249" t="s">
        <v>19</v>
      </c>
      <c r="F191" s="250" t="s">
        <v>159</v>
      </c>
      <c r="G191" s="248"/>
      <c r="H191" s="249" t="s">
        <v>19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134</v>
      </c>
      <c r="AU191" s="256" t="s">
        <v>84</v>
      </c>
      <c r="AV191" s="15" t="s">
        <v>82</v>
      </c>
      <c r="AW191" s="15" t="s">
        <v>34</v>
      </c>
      <c r="AX191" s="15" t="s">
        <v>74</v>
      </c>
      <c r="AY191" s="256" t="s">
        <v>122</v>
      </c>
    </row>
    <row r="192" spans="1:51" s="13" customFormat="1" ht="12">
      <c r="A192" s="13"/>
      <c r="B192" s="224"/>
      <c r="C192" s="225"/>
      <c r="D192" s="226" t="s">
        <v>134</v>
      </c>
      <c r="E192" s="227" t="s">
        <v>19</v>
      </c>
      <c r="F192" s="228" t="s">
        <v>193</v>
      </c>
      <c r="G192" s="225"/>
      <c r="H192" s="229">
        <v>324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134</v>
      </c>
      <c r="AU192" s="235" t="s">
        <v>84</v>
      </c>
      <c r="AV192" s="13" t="s">
        <v>84</v>
      </c>
      <c r="AW192" s="13" t="s">
        <v>34</v>
      </c>
      <c r="AX192" s="13" t="s">
        <v>74</v>
      </c>
      <c r="AY192" s="235" t="s">
        <v>122</v>
      </c>
    </row>
    <row r="193" spans="1:51" s="13" customFormat="1" ht="12">
      <c r="A193" s="13"/>
      <c r="B193" s="224"/>
      <c r="C193" s="225"/>
      <c r="D193" s="226" t="s">
        <v>134</v>
      </c>
      <c r="E193" s="227" t="s">
        <v>19</v>
      </c>
      <c r="F193" s="228" t="s">
        <v>194</v>
      </c>
      <c r="G193" s="225"/>
      <c r="H193" s="229">
        <v>-28.632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134</v>
      </c>
      <c r="AU193" s="235" t="s">
        <v>84</v>
      </c>
      <c r="AV193" s="13" t="s">
        <v>84</v>
      </c>
      <c r="AW193" s="13" t="s">
        <v>34</v>
      </c>
      <c r="AX193" s="13" t="s">
        <v>74</v>
      </c>
      <c r="AY193" s="235" t="s">
        <v>122</v>
      </c>
    </row>
    <row r="194" spans="1:51" s="15" customFormat="1" ht="12">
      <c r="A194" s="15"/>
      <c r="B194" s="247"/>
      <c r="C194" s="248"/>
      <c r="D194" s="226" t="s">
        <v>134</v>
      </c>
      <c r="E194" s="249" t="s">
        <v>19</v>
      </c>
      <c r="F194" s="250" t="s">
        <v>161</v>
      </c>
      <c r="G194" s="248"/>
      <c r="H194" s="249" t="s">
        <v>19</v>
      </c>
      <c r="I194" s="251"/>
      <c r="J194" s="248"/>
      <c r="K194" s="248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134</v>
      </c>
      <c r="AU194" s="256" t="s">
        <v>84</v>
      </c>
      <c r="AV194" s="15" t="s">
        <v>82</v>
      </c>
      <c r="AW194" s="15" t="s">
        <v>34</v>
      </c>
      <c r="AX194" s="15" t="s">
        <v>74</v>
      </c>
      <c r="AY194" s="256" t="s">
        <v>122</v>
      </c>
    </row>
    <row r="195" spans="1:51" s="15" customFormat="1" ht="12">
      <c r="A195" s="15"/>
      <c r="B195" s="247"/>
      <c r="C195" s="248"/>
      <c r="D195" s="226" t="s">
        <v>134</v>
      </c>
      <c r="E195" s="249" t="s">
        <v>19</v>
      </c>
      <c r="F195" s="250" t="s">
        <v>162</v>
      </c>
      <c r="G195" s="248"/>
      <c r="H195" s="249" t="s">
        <v>19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134</v>
      </c>
      <c r="AU195" s="256" t="s">
        <v>84</v>
      </c>
      <c r="AV195" s="15" t="s">
        <v>82</v>
      </c>
      <c r="AW195" s="15" t="s">
        <v>34</v>
      </c>
      <c r="AX195" s="15" t="s">
        <v>74</v>
      </c>
      <c r="AY195" s="256" t="s">
        <v>122</v>
      </c>
    </row>
    <row r="196" spans="1:51" s="13" customFormat="1" ht="12">
      <c r="A196" s="13"/>
      <c r="B196" s="224"/>
      <c r="C196" s="225"/>
      <c r="D196" s="226" t="s">
        <v>134</v>
      </c>
      <c r="E196" s="227" t="s">
        <v>19</v>
      </c>
      <c r="F196" s="228" t="s">
        <v>195</v>
      </c>
      <c r="G196" s="225"/>
      <c r="H196" s="229">
        <v>395.688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134</v>
      </c>
      <c r="AU196" s="235" t="s">
        <v>84</v>
      </c>
      <c r="AV196" s="13" t="s">
        <v>84</v>
      </c>
      <c r="AW196" s="13" t="s">
        <v>34</v>
      </c>
      <c r="AX196" s="13" t="s">
        <v>74</v>
      </c>
      <c r="AY196" s="235" t="s">
        <v>122</v>
      </c>
    </row>
    <row r="197" spans="1:51" s="13" customFormat="1" ht="12">
      <c r="A197" s="13"/>
      <c r="B197" s="224"/>
      <c r="C197" s="225"/>
      <c r="D197" s="226" t="s">
        <v>134</v>
      </c>
      <c r="E197" s="227" t="s">
        <v>19</v>
      </c>
      <c r="F197" s="228" t="s">
        <v>196</v>
      </c>
      <c r="G197" s="225"/>
      <c r="H197" s="229">
        <v>-63.008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134</v>
      </c>
      <c r="AU197" s="235" t="s">
        <v>84</v>
      </c>
      <c r="AV197" s="13" t="s">
        <v>84</v>
      </c>
      <c r="AW197" s="13" t="s">
        <v>34</v>
      </c>
      <c r="AX197" s="13" t="s">
        <v>74</v>
      </c>
      <c r="AY197" s="235" t="s">
        <v>122</v>
      </c>
    </row>
    <row r="198" spans="1:51" s="14" customFormat="1" ht="12">
      <c r="A198" s="14"/>
      <c r="B198" s="236"/>
      <c r="C198" s="237"/>
      <c r="D198" s="226" t="s">
        <v>134</v>
      </c>
      <c r="E198" s="238" t="s">
        <v>19</v>
      </c>
      <c r="F198" s="239" t="s">
        <v>136</v>
      </c>
      <c r="G198" s="237"/>
      <c r="H198" s="240">
        <v>1911.577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134</v>
      </c>
      <c r="AU198" s="246" t="s">
        <v>84</v>
      </c>
      <c r="AV198" s="14" t="s">
        <v>130</v>
      </c>
      <c r="AW198" s="14" t="s">
        <v>34</v>
      </c>
      <c r="AX198" s="14" t="s">
        <v>82</v>
      </c>
      <c r="AY198" s="246" t="s">
        <v>122</v>
      </c>
    </row>
    <row r="199" spans="1:63" s="12" customFormat="1" ht="22.8" customHeight="1">
      <c r="A199" s="12"/>
      <c r="B199" s="190"/>
      <c r="C199" s="191"/>
      <c r="D199" s="192" t="s">
        <v>73</v>
      </c>
      <c r="E199" s="204" t="s">
        <v>202</v>
      </c>
      <c r="F199" s="204" t="s">
        <v>203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SUM(P200:P255)</f>
        <v>0</v>
      </c>
      <c r="Q199" s="198"/>
      <c r="R199" s="199">
        <f>SUM(R200:R255)</f>
        <v>0.21879375</v>
      </c>
      <c r="S199" s="198"/>
      <c r="T199" s="200">
        <f>SUM(T200:T255)</f>
        <v>1.025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82</v>
      </c>
      <c r="AT199" s="202" t="s">
        <v>73</v>
      </c>
      <c r="AU199" s="202" t="s">
        <v>82</v>
      </c>
      <c r="AY199" s="201" t="s">
        <v>122</v>
      </c>
      <c r="BK199" s="203">
        <f>SUM(BK200:BK255)</f>
        <v>0</v>
      </c>
    </row>
    <row r="200" spans="1:65" s="2" customFormat="1" ht="24.15" customHeight="1">
      <c r="A200" s="40"/>
      <c r="B200" s="41"/>
      <c r="C200" s="206" t="s">
        <v>202</v>
      </c>
      <c r="D200" s="206" t="s">
        <v>125</v>
      </c>
      <c r="E200" s="207" t="s">
        <v>204</v>
      </c>
      <c r="F200" s="208" t="s">
        <v>205</v>
      </c>
      <c r="G200" s="209" t="s">
        <v>139</v>
      </c>
      <c r="H200" s="210">
        <v>875.175</v>
      </c>
      <c r="I200" s="211"/>
      <c r="J200" s="212">
        <f>ROUND(I200*H200,2)</f>
        <v>0</v>
      </c>
      <c r="K200" s="208" t="s">
        <v>129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0.00021</v>
      </c>
      <c r="R200" s="215">
        <f>Q200*H200</f>
        <v>0.18378675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130</v>
      </c>
      <c r="AT200" s="217" t="s">
        <v>125</v>
      </c>
      <c r="AU200" s="217" t="s">
        <v>84</v>
      </c>
      <c r="AY200" s="19" t="s">
        <v>122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130</v>
      </c>
      <c r="BM200" s="217" t="s">
        <v>206</v>
      </c>
    </row>
    <row r="201" spans="1:47" s="2" customFormat="1" ht="12">
      <c r="A201" s="40"/>
      <c r="B201" s="41"/>
      <c r="C201" s="42"/>
      <c r="D201" s="219" t="s">
        <v>132</v>
      </c>
      <c r="E201" s="42"/>
      <c r="F201" s="220" t="s">
        <v>207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132</v>
      </c>
      <c r="AU201" s="19" t="s">
        <v>84</v>
      </c>
    </row>
    <row r="202" spans="1:51" s="15" customFormat="1" ht="12">
      <c r="A202" s="15"/>
      <c r="B202" s="247"/>
      <c r="C202" s="248"/>
      <c r="D202" s="226" t="s">
        <v>134</v>
      </c>
      <c r="E202" s="249" t="s">
        <v>19</v>
      </c>
      <c r="F202" s="250" t="s">
        <v>142</v>
      </c>
      <c r="G202" s="248"/>
      <c r="H202" s="249" t="s">
        <v>19</v>
      </c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134</v>
      </c>
      <c r="AU202" s="256" t="s">
        <v>84</v>
      </c>
      <c r="AV202" s="15" t="s">
        <v>82</v>
      </c>
      <c r="AW202" s="15" t="s">
        <v>34</v>
      </c>
      <c r="AX202" s="15" t="s">
        <v>74</v>
      </c>
      <c r="AY202" s="256" t="s">
        <v>122</v>
      </c>
    </row>
    <row r="203" spans="1:51" s="15" customFormat="1" ht="12">
      <c r="A203" s="15"/>
      <c r="B203" s="247"/>
      <c r="C203" s="248"/>
      <c r="D203" s="226" t="s">
        <v>134</v>
      </c>
      <c r="E203" s="249" t="s">
        <v>19</v>
      </c>
      <c r="F203" s="250" t="s">
        <v>143</v>
      </c>
      <c r="G203" s="248"/>
      <c r="H203" s="249" t="s">
        <v>19</v>
      </c>
      <c r="I203" s="251"/>
      <c r="J203" s="248"/>
      <c r="K203" s="248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134</v>
      </c>
      <c r="AU203" s="256" t="s">
        <v>84</v>
      </c>
      <c r="AV203" s="15" t="s">
        <v>82</v>
      </c>
      <c r="AW203" s="15" t="s">
        <v>34</v>
      </c>
      <c r="AX203" s="15" t="s">
        <v>74</v>
      </c>
      <c r="AY203" s="256" t="s">
        <v>122</v>
      </c>
    </row>
    <row r="204" spans="1:51" s="13" customFormat="1" ht="12">
      <c r="A204" s="13"/>
      <c r="B204" s="224"/>
      <c r="C204" s="225"/>
      <c r="D204" s="226" t="s">
        <v>134</v>
      </c>
      <c r="E204" s="227" t="s">
        <v>19</v>
      </c>
      <c r="F204" s="228" t="s">
        <v>144</v>
      </c>
      <c r="G204" s="225"/>
      <c r="H204" s="229">
        <v>201.6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134</v>
      </c>
      <c r="AU204" s="235" t="s">
        <v>84</v>
      </c>
      <c r="AV204" s="13" t="s">
        <v>84</v>
      </c>
      <c r="AW204" s="13" t="s">
        <v>34</v>
      </c>
      <c r="AX204" s="13" t="s">
        <v>74</v>
      </c>
      <c r="AY204" s="235" t="s">
        <v>122</v>
      </c>
    </row>
    <row r="205" spans="1:51" s="15" customFormat="1" ht="12">
      <c r="A205" s="15"/>
      <c r="B205" s="247"/>
      <c r="C205" s="248"/>
      <c r="D205" s="226" t="s">
        <v>134</v>
      </c>
      <c r="E205" s="249" t="s">
        <v>19</v>
      </c>
      <c r="F205" s="250" t="s">
        <v>150</v>
      </c>
      <c r="G205" s="248"/>
      <c r="H205" s="249" t="s">
        <v>19</v>
      </c>
      <c r="I205" s="251"/>
      <c r="J205" s="248"/>
      <c r="K205" s="248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134</v>
      </c>
      <c r="AU205" s="256" t="s">
        <v>84</v>
      </c>
      <c r="AV205" s="15" t="s">
        <v>82</v>
      </c>
      <c r="AW205" s="15" t="s">
        <v>34</v>
      </c>
      <c r="AX205" s="15" t="s">
        <v>74</v>
      </c>
      <c r="AY205" s="256" t="s">
        <v>122</v>
      </c>
    </row>
    <row r="206" spans="1:51" s="15" customFormat="1" ht="12">
      <c r="A206" s="15"/>
      <c r="B206" s="247"/>
      <c r="C206" s="248"/>
      <c r="D206" s="226" t="s">
        <v>134</v>
      </c>
      <c r="E206" s="249" t="s">
        <v>19</v>
      </c>
      <c r="F206" s="250" t="s">
        <v>151</v>
      </c>
      <c r="G206" s="248"/>
      <c r="H206" s="249" t="s">
        <v>19</v>
      </c>
      <c r="I206" s="251"/>
      <c r="J206" s="248"/>
      <c r="K206" s="248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134</v>
      </c>
      <c r="AU206" s="256" t="s">
        <v>84</v>
      </c>
      <c r="AV206" s="15" t="s">
        <v>82</v>
      </c>
      <c r="AW206" s="15" t="s">
        <v>34</v>
      </c>
      <c r="AX206" s="15" t="s">
        <v>74</v>
      </c>
      <c r="AY206" s="256" t="s">
        <v>122</v>
      </c>
    </row>
    <row r="207" spans="1:51" s="13" customFormat="1" ht="12">
      <c r="A207" s="13"/>
      <c r="B207" s="224"/>
      <c r="C207" s="225"/>
      <c r="D207" s="226" t="s">
        <v>134</v>
      </c>
      <c r="E207" s="227" t="s">
        <v>19</v>
      </c>
      <c r="F207" s="228" t="s">
        <v>152</v>
      </c>
      <c r="G207" s="225"/>
      <c r="H207" s="229">
        <v>251.495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134</v>
      </c>
      <c r="AU207" s="235" t="s">
        <v>84</v>
      </c>
      <c r="AV207" s="13" t="s">
        <v>84</v>
      </c>
      <c r="AW207" s="13" t="s">
        <v>34</v>
      </c>
      <c r="AX207" s="13" t="s">
        <v>74</v>
      </c>
      <c r="AY207" s="235" t="s">
        <v>122</v>
      </c>
    </row>
    <row r="208" spans="1:51" s="15" customFormat="1" ht="12">
      <c r="A208" s="15"/>
      <c r="B208" s="247"/>
      <c r="C208" s="248"/>
      <c r="D208" s="226" t="s">
        <v>134</v>
      </c>
      <c r="E208" s="249" t="s">
        <v>19</v>
      </c>
      <c r="F208" s="250" t="s">
        <v>153</v>
      </c>
      <c r="G208" s="248"/>
      <c r="H208" s="249" t="s">
        <v>19</v>
      </c>
      <c r="I208" s="251"/>
      <c r="J208" s="248"/>
      <c r="K208" s="248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134</v>
      </c>
      <c r="AU208" s="256" t="s">
        <v>84</v>
      </c>
      <c r="AV208" s="15" t="s">
        <v>82</v>
      </c>
      <c r="AW208" s="15" t="s">
        <v>34</v>
      </c>
      <c r="AX208" s="15" t="s">
        <v>74</v>
      </c>
      <c r="AY208" s="256" t="s">
        <v>122</v>
      </c>
    </row>
    <row r="209" spans="1:51" s="15" customFormat="1" ht="12">
      <c r="A209" s="15"/>
      <c r="B209" s="247"/>
      <c r="C209" s="248"/>
      <c r="D209" s="226" t="s">
        <v>134</v>
      </c>
      <c r="E209" s="249" t="s">
        <v>19</v>
      </c>
      <c r="F209" s="250" t="s">
        <v>154</v>
      </c>
      <c r="G209" s="248"/>
      <c r="H209" s="249" t="s">
        <v>19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134</v>
      </c>
      <c r="AU209" s="256" t="s">
        <v>84</v>
      </c>
      <c r="AV209" s="15" t="s">
        <v>82</v>
      </c>
      <c r="AW209" s="15" t="s">
        <v>34</v>
      </c>
      <c r="AX209" s="15" t="s">
        <v>74</v>
      </c>
      <c r="AY209" s="256" t="s">
        <v>122</v>
      </c>
    </row>
    <row r="210" spans="1:51" s="13" customFormat="1" ht="12">
      <c r="A210" s="13"/>
      <c r="B210" s="224"/>
      <c r="C210" s="225"/>
      <c r="D210" s="226" t="s">
        <v>134</v>
      </c>
      <c r="E210" s="227" t="s">
        <v>19</v>
      </c>
      <c r="F210" s="228" t="s">
        <v>155</v>
      </c>
      <c r="G210" s="225"/>
      <c r="H210" s="229">
        <v>188.28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134</v>
      </c>
      <c r="AU210" s="235" t="s">
        <v>84</v>
      </c>
      <c r="AV210" s="13" t="s">
        <v>84</v>
      </c>
      <c r="AW210" s="13" t="s">
        <v>34</v>
      </c>
      <c r="AX210" s="13" t="s">
        <v>74</v>
      </c>
      <c r="AY210" s="235" t="s">
        <v>122</v>
      </c>
    </row>
    <row r="211" spans="1:51" s="15" customFormat="1" ht="12">
      <c r="A211" s="15"/>
      <c r="B211" s="247"/>
      <c r="C211" s="248"/>
      <c r="D211" s="226" t="s">
        <v>134</v>
      </c>
      <c r="E211" s="249" t="s">
        <v>19</v>
      </c>
      <c r="F211" s="250" t="s">
        <v>156</v>
      </c>
      <c r="G211" s="248"/>
      <c r="H211" s="249" t="s">
        <v>19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134</v>
      </c>
      <c r="AU211" s="256" t="s">
        <v>84</v>
      </c>
      <c r="AV211" s="15" t="s">
        <v>82</v>
      </c>
      <c r="AW211" s="15" t="s">
        <v>34</v>
      </c>
      <c r="AX211" s="15" t="s">
        <v>74</v>
      </c>
      <c r="AY211" s="256" t="s">
        <v>122</v>
      </c>
    </row>
    <row r="212" spans="1:51" s="15" customFormat="1" ht="12">
      <c r="A212" s="15"/>
      <c r="B212" s="247"/>
      <c r="C212" s="248"/>
      <c r="D212" s="226" t="s">
        <v>134</v>
      </c>
      <c r="E212" s="249" t="s">
        <v>19</v>
      </c>
      <c r="F212" s="250" t="s">
        <v>157</v>
      </c>
      <c r="G212" s="248"/>
      <c r="H212" s="249" t="s">
        <v>19</v>
      </c>
      <c r="I212" s="251"/>
      <c r="J212" s="248"/>
      <c r="K212" s="248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134</v>
      </c>
      <c r="AU212" s="256" t="s">
        <v>84</v>
      </c>
      <c r="AV212" s="15" t="s">
        <v>82</v>
      </c>
      <c r="AW212" s="15" t="s">
        <v>34</v>
      </c>
      <c r="AX212" s="15" t="s">
        <v>74</v>
      </c>
      <c r="AY212" s="256" t="s">
        <v>122</v>
      </c>
    </row>
    <row r="213" spans="1:51" s="13" customFormat="1" ht="12">
      <c r="A213" s="13"/>
      <c r="B213" s="224"/>
      <c r="C213" s="225"/>
      <c r="D213" s="226" t="s">
        <v>134</v>
      </c>
      <c r="E213" s="227" t="s">
        <v>19</v>
      </c>
      <c r="F213" s="228" t="s">
        <v>158</v>
      </c>
      <c r="G213" s="225"/>
      <c r="H213" s="229">
        <v>61.8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134</v>
      </c>
      <c r="AU213" s="235" t="s">
        <v>84</v>
      </c>
      <c r="AV213" s="13" t="s">
        <v>84</v>
      </c>
      <c r="AW213" s="13" t="s">
        <v>34</v>
      </c>
      <c r="AX213" s="13" t="s">
        <v>74</v>
      </c>
      <c r="AY213" s="235" t="s">
        <v>122</v>
      </c>
    </row>
    <row r="214" spans="1:51" s="15" customFormat="1" ht="12">
      <c r="A214" s="15"/>
      <c r="B214" s="247"/>
      <c r="C214" s="248"/>
      <c r="D214" s="226" t="s">
        <v>134</v>
      </c>
      <c r="E214" s="249" t="s">
        <v>19</v>
      </c>
      <c r="F214" s="250" t="s">
        <v>159</v>
      </c>
      <c r="G214" s="248"/>
      <c r="H214" s="249" t="s">
        <v>19</v>
      </c>
      <c r="I214" s="251"/>
      <c r="J214" s="248"/>
      <c r="K214" s="248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134</v>
      </c>
      <c r="AU214" s="256" t="s">
        <v>84</v>
      </c>
      <c r="AV214" s="15" t="s">
        <v>82</v>
      </c>
      <c r="AW214" s="15" t="s">
        <v>34</v>
      </c>
      <c r="AX214" s="15" t="s">
        <v>74</v>
      </c>
      <c r="AY214" s="256" t="s">
        <v>122</v>
      </c>
    </row>
    <row r="215" spans="1:51" s="13" customFormat="1" ht="12">
      <c r="A215" s="13"/>
      <c r="B215" s="224"/>
      <c r="C215" s="225"/>
      <c r="D215" s="226" t="s">
        <v>134</v>
      </c>
      <c r="E215" s="227" t="s">
        <v>19</v>
      </c>
      <c r="F215" s="228" t="s">
        <v>160</v>
      </c>
      <c r="G215" s="225"/>
      <c r="H215" s="229">
        <v>44.2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134</v>
      </c>
      <c r="AU215" s="235" t="s">
        <v>84</v>
      </c>
      <c r="AV215" s="13" t="s">
        <v>84</v>
      </c>
      <c r="AW215" s="13" t="s">
        <v>34</v>
      </c>
      <c r="AX215" s="13" t="s">
        <v>74</v>
      </c>
      <c r="AY215" s="235" t="s">
        <v>122</v>
      </c>
    </row>
    <row r="216" spans="1:51" s="15" customFormat="1" ht="12">
      <c r="A216" s="15"/>
      <c r="B216" s="247"/>
      <c r="C216" s="248"/>
      <c r="D216" s="226" t="s">
        <v>134</v>
      </c>
      <c r="E216" s="249" t="s">
        <v>19</v>
      </c>
      <c r="F216" s="250" t="s">
        <v>161</v>
      </c>
      <c r="G216" s="248"/>
      <c r="H216" s="249" t="s">
        <v>19</v>
      </c>
      <c r="I216" s="251"/>
      <c r="J216" s="248"/>
      <c r="K216" s="248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134</v>
      </c>
      <c r="AU216" s="256" t="s">
        <v>84</v>
      </c>
      <c r="AV216" s="15" t="s">
        <v>82</v>
      </c>
      <c r="AW216" s="15" t="s">
        <v>34</v>
      </c>
      <c r="AX216" s="15" t="s">
        <v>74</v>
      </c>
      <c r="AY216" s="256" t="s">
        <v>122</v>
      </c>
    </row>
    <row r="217" spans="1:51" s="15" customFormat="1" ht="12">
      <c r="A217" s="15"/>
      <c r="B217" s="247"/>
      <c r="C217" s="248"/>
      <c r="D217" s="226" t="s">
        <v>134</v>
      </c>
      <c r="E217" s="249" t="s">
        <v>19</v>
      </c>
      <c r="F217" s="250" t="s">
        <v>162</v>
      </c>
      <c r="G217" s="248"/>
      <c r="H217" s="249" t="s">
        <v>19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134</v>
      </c>
      <c r="AU217" s="256" t="s">
        <v>84</v>
      </c>
      <c r="AV217" s="15" t="s">
        <v>82</v>
      </c>
      <c r="AW217" s="15" t="s">
        <v>34</v>
      </c>
      <c r="AX217" s="15" t="s">
        <v>74</v>
      </c>
      <c r="AY217" s="256" t="s">
        <v>122</v>
      </c>
    </row>
    <row r="218" spans="1:51" s="13" customFormat="1" ht="12">
      <c r="A218" s="13"/>
      <c r="B218" s="224"/>
      <c r="C218" s="225"/>
      <c r="D218" s="226" t="s">
        <v>134</v>
      </c>
      <c r="E218" s="227" t="s">
        <v>19</v>
      </c>
      <c r="F218" s="228" t="s">
        <v>163</v>
      </c>
      <c r="G218" s="225"/>
      <c r="H218" s="229">
        <v>127.8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134</v>
      </c>
      <c r="AU218" s="235" t="s">
        <v>84</v>
      </c>
      <c r="AV218" s="13" t="s">
        <v>84</v>
      </c>
      <c r="AW218" s="13" t="s">
        <v>34</v>
      </c>
      <c r="AX218" s="13" t="s">
        <v>74</v>
      </c>
      <c r="AY218" s="235" t="s">
        <v>122</v>
      </c>
    </row>
    <row r="219" spans="1:51" s="14" customFormat="1" ht="12">
      <c r="A219" s="14"/>
      <c r="B219" s="236"/>
      <c r="C219" s="237"/>
      <c r="D219" s="226" t="s">
        <v>134</v>
      </c>
      <c r="E219" s="238" t="s">
        <v>19</v>
      </c>
      <c r="F219" s="239" t="s">
        <v>136</v>
      </c>
      <c r="G219" s="237"/>
      <c r="H219" s="240">
        <v>875.175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134</v>
      </c>
      <c r="AU219" s="246" t="s">
        <v>84</v>
      </c>
      <c r="AV219" s="14" t="s">
        <v>130</v>
      </c>
      <c r="AW219" s="14" t="s">
        <v>34</v>
      </c>
      <c r="AX219" s="14" t="s">
        <v>82</v>
      </c>
      <c r="AY219" s="246" t="s">
        <v>122</v>
      </c>
    </row>
    <row r="220" spans="1:65" s="2" customFormat="1" ht="24.15" customHeight="1">
      <c r="A220" s="40"/>
      <c r="B220" s="41"/>
      <c r="C220" s="206" t="s">
        <v>208</v>
      </c>
      <c r="D220" s="206" t="s">
        <v>125</v>
      </c>
      <c r="E220" s="207" t="s">
        <v>209</v>
      </c>
      <c r="F220" s="208" t="s">
        <v>210</v>
      </c>
      <c r="G220" s="209" t="s">
        <v>139</v>
      </c>
      <c r="H220" s="210">
        <v>875.175</v>
      </c>
      <c r="I220" s="211"/>
      <c r="J220" s="212">
        <f>ROUND(I220*H220,2)</f>
        <v>0</v>
      </c>
      <c r="K220" s="208" t="s">
        <v>129</v>
      </c>
      <c r="L220" s="46"/>
      <c r="M220" s="213" t="s">
        <v>19</v>
      </c>
      <c r="N220" s="214" t="s">
        <v>45</v>
      </c>
      <c r="O220" s="86"/>
      <c r="P220" s="215">
        <f>O220*H220</f>
        <v>0</v>
      </c>
      <c r="Q220" s="215">
        <v>4E-05</v>
      </c>
      <c r="R220" s="215">
        <f>Q220*H220</f>
        <v>0.035007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130</v>
      </c>
      <c r="AT220" s="217" t="s">
        <v>125</v>
      </c>
      <c r="AU220" s="217" t="s">
        <v>84</v>
      </c>
      <c r="AY220" s="19" t="s">
        <v>122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130</v>
      </c>
      <c r="BM220" s="217" t="s">
        <v>211</v>
      </c>
    </row>
    <row r="221" spans="1:47" s="2" customFormat="1" ht="12">
      <c r="A221" s="40"/>
      <c r="B221" s="41"/>
      <c r="C221" s="42"/>
      <c r="D221" s="219" t="s">
        <v>132</v>
      </c>
      <c r="E221" s="42"/>
      <c r="F221" s="220" t="s">
        <v>212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132</v>
      </c>
      <c r="AU221" s="19" t="s">
        <v>84</v>
      </c>
    </row>
    <row r="222" spans="1:51" s="15" customFormat="1" ht="12">
      <c r="A222" s="15"/>
      <c r="B222" s="247"/>
      <c r="C222" s="248"/>
      <c r="D222" s="226" t="s">
        <v>134</v>
      </c>
      <c r="E222" s="249" t="s">
        <v>19</v>
      </c>
      <c r="F222" s="250" t="s">
        <v>142</v>
      </c>
      <c r="G222" s="248"/>
      <c r="H222" s="249" t="s">
        <v>19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134</v>
      </c>
      <c r="AU222" s="256" t="s">
        <v>84</v>
      </c>
      <c r="AV222" s="15" t="s">
        <v>82</v>
      </c>
      <c r="AW222" s="15" t="s">
        <v>34</v>
      </c>
      <c r="AX222" s="15" t="s">
        <v>74</v>
      </c>
      <c r="AY222" s="256" t="s">
        <v>122</v>
      </c>
    </row>
    <row r="223" spans="1:51" s="15" customFormat="1" ht="12">
      <c r="A223" s="15"/>
      <c r="B223" s="247"/>
      <c r="C223" s="248"/>
      <c r="D223" s="226" t="s">
        <v>134</v>
      </c>
      <c r="E223" s="249" t="s">
        <v>19</v>
      </c>
      <c r="F223" s="250" t="s">
        <v>143</v>
      </c>
      <c r="G223" s="248"/>
      <c r="H223" s="249" t="s">
        <v>19</v>
      </c>
      <c r="I223" s="251"/>
      <c r="J223" s="248"/>
      <c r="K223" s="248"/>
      <c r="L223" s="252"/>
      <c r="M223" s="253"/>
      <c r="N223" s="254"/>
      <c r="O223" s="254"/>
      <c r="P223" s="254"/>
      <c r="Q223" s="254"/>
      <c r="R223" s="254"/>
      <c r="S223" s="254"/>
      <c r="T223" s="25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6" t="s">
        <v>134</v>
      </c>
      <c r="AU223" s="256" t="s">
        <v>84</v>
      </c>
      <c r="AV223" s="15" t="s">
        <v>82</v>
      </c>
      <c r="AW223" s="15" t="s">
        <v>34</v>
      </c>
      <c r="AX223" s="15" t="s">
        <v>74</v>
      </c>
      <c r="AY223" s="256" t="s">
        <v>122</v>
      </c>
    </row>
    <row r="224" spans="1:51" s="13" customFormat="1" ht="12">
      <c r="A224" s="13"/>
      <c r="B224" s="224"/>
      <c r="C224" s="225"/>
      <c r="D224" s="226" t="s">
        <v>134</v>
      </c>
      <c r="E224" s="227" t="s">
        <v>19</v>
      </c>
      <c r="F224" s="228" t="s">
        <v>144</v>
      </c>
      <c r="G224" s="225"/>
      <c r="H224" s="229">
        <v>201.6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134</v>
      </c>
      <c r="AU224" s="235" t="s">
        <v>84</v>
      </c>
      <c r="AV224" s="13" t="s">
        <v>84</v>
      </c>
      <c r="AW224" s="13" t="s">
        <v>34</v>
      </c>
      <c r="AX224" s="13" t="s">
        <v>74</v>
      </c>
      <c r="AY224" s="235" t="s">
        <v>122</v>
      </c>
    </row>
    <row r="225" spans="1:51" s="15" customFormat="1" ht="12">
      <c r="A225" s="15"/>
      <c r="B225" s="247"/>
      <c r="C225" s="248"/>
      <c r="D225" s="226" t="s">
        <v>134</v>
      </c>
      <c r="E225" s="249" t="s">
        <v>19</v>
      </c>
      <c r="F225" s="250" t="s">
        <v>150</v>
      </c>
      <c r="G225" s="248"/>
      <c r="H225" s="249" t="s">
        <v>19</v>
      </c>
      <c r="I225" s="251"/>
      <c r="J225" s="248"/>
      <c r="K225" s="248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134</v>
      </c>
      <c r="AU225" s="256" t="s">
        <v>84</v>
      </c>
      <c r="AV225" s="15" t="s">
        <v>82</v>
      </c>
      <c r="AW225" s="15" t="s">
        <v>34</v>
      </c>
      <c r="AX225" s="15" t="s">
        <v>74</v>
      </c>
      <c r="AY225" s="256" t="s">
        <v>122</v>
      </c>
    </row>
    <row r="226" spans="1:51" s="15" customFormat="1" ht="12">
      <c r="A226" s="15"/>
      <c r="B226" s="247"/>
      <c r="C226" s="248"/>
      <c r="D226" s="226" t="s">
        <v>134</v>
      </c>
      <c r="E226" s="249" t="s">
        <v>19</v>
      </c>
      <c r="F226" s="250" t="s">
        <v>151</v>
      </c>
      <c r="G226" s="248"/>
      <c r="H226" s="249" t="s">
        <v>19</v>
      </c>
      <c r="I226" s="251"/>
      <c r="J226" s="248"/>
      <c r="K226" s="248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134</v>
      </c>
      <c r="AU226" s="256" t="s">
        <v>84</v>
      </c>
      <c r="AV226" s="15" t="s">
        <v>82</v>
      </c>
      <c r="AW226" s="15" t="s">
        <v>34</v>
      </c>
      <c r="AX226" s="15" t="s">
        <v>74</v>
      </c>
      <c r="AY226" s="256" t="s">
        <v>122</v>
      </c>
    </row>
    <row r="227" spans="1:51" s="13" customFormat="1" ht="12">
      <c r="A227" s="13"/>
      <c r="B227" s="224"/>
      <c r="C227" s="225"/>
      <c r="D227" s="226" t="s">
        <v>134</v>
      </c>
      <c r="E227" s="227" t="s">
        <v>19</v>
      </c>
      <c r="F227" s="228" t="s">
        <v>152</v>
      </c>
      <c r="G227" s="225"/>
      <c r="H227" s="229">
        <v>251.495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134</v>
      </c>
      <c r="AU227" s="235" t="s">
        <v>84</v>
      </c>
      <c r="AV227" s="13" t="s">
        <v>84</v>
      </c>
      <c r="AW227" s="13" t="s">
        <v>34</v>
      </c>
      <c r="AX227" s="13" t="s">
        <v>74</v>
      </c>
      <c r="AY227" s="235" t="s">
        <v>122</v>
      </c>
    </row>
    <row r="228" spans="1:51" s="15" customFormat="1" ht="12">
      <c r="A228" s="15"/>
      <c r="B228" s="247"/>
      <c r="C228" s="248"/>
      <c r="D228" s="226" t="s">
        <v>134</v>
      </c>
      <c r="E228" s="249" t="s">
        <v>19</v>
      </c>
      <c r="F228" s="250" t="s">
        <v>153</v>
      </c>
      <c r="G228" s="248"/>
      <c r="H228" s="249" t="s">
        <v>19</v>
      </c>
      <c r="I228" s="251"/>
      <c r="J228" s="248"/>
      <c r="K228" s="248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134</v>
      </c>
      <c r="AU228" s="256" t="s">
        <v>84</v>
      </c>
      <c r="AV228" s="15" t="s">
        <v>82</v>
      </c>
      <c r="AW228" s="15" t="s">
        <v>34</v>
      </c>
      <c r="AX228" s="15" t="s">
        <v>74</v>
      </c>
      <c r="AY228" s="256" t="s">
        <v>122</v>
      </c>
    </row>
    <row r="229" spans="1:51" s="15" customFormat="1" ht="12">
      <c r="A229" s="15"/>
      <c r="B229" s="247"/>
      <c r="C229" s="248"/>
      <c r="D229" s="226" t="s">
        <v>134</v>
      </c>
      <c r="E229" s="249" t="s">
        <v>19</v>
      </c>
      <c r="F229" s="250" t="s">
        <v>154</v>
      </c>
      <c r="G229" s="248"/>
      <c r="H229" s="249" t="s">
        <v>19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134</v>
      </c>
      <c r="AU229" s="256" t="s">
        <v>84</v>
      </c>
      <c r="AV229" s="15" t="s">
        <v>82</v>
      </c>
      <c r="AW229" s="15" t="s">
        <v>34</v>
      </c>
      <c r="AX229" s="15" t="s">
        <v>74</v>
      </c>
      <c r="AY229" s="256" t="s">
        <v>122</v>
      </c>
    </row>
    <row r="230" spans="1:51" s="13" customFormat="1" ht="12">
      <c r="A230" s="13"/>
      <c r="B230" s="224"/>
      <c r="C230" s="225"/>
      <c r="D230" s="226" t="s">
        <v>134</v>
      </c>
      <c r="E230" s="227" t="s">
        <v>19</v>
      </c>
      <c r="F230" s="228" t="s">
        <v>155</v>
      </c>
      <c r="G230" s="225"/>
      <c r="H230" s="229">
        <v>188.28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134</v>
      </c>
      <c r="AU230" s="235" t="s">
        <v>84</v>
      </c>
      <c r="AV230" s="13" t="s">
        <v>84</v>
      </c>
      <c r="AW230" s="13" t="s">
        <v>34</v>
      </c>
      <c r="AX230" s="13" t="s">
        <v>74</v>
      </c>
      <c r="AY230" s="235" t="s">
        <v>122</v>
      </c>
    </row>
    <row r="231" spans="1:51" s="15" customFormat="1" ht="12">
      <c r="A231" s="15"/>
      <c r="B231" s="247"/>
      <c r="C231" s="248"/>
      <c r="D231" s="226" t="s">
        <v>134</v>
      </c>
      <c r="E231" s="249" t="s">
        <v>19</v>
      </c>
      <c r="F231" s="250" t="s">
        <v>156</v>
      </c>
      <c r="G231" s="248"/>
      <c r="H231" s="249" t="s">
        <v>19</v>
      </c>
      <c r="I231" s="251"/>
      <c r="J231" s="248"/>
      <c r="K231" s="248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134</v>
      </c>
      <c r="AU231" s="256" t="s">
        <v>84</v>
      </c>
      <c r="AV231" s="15" t="s">
        <v>82</v>
      </c>
      <c r="AW231" s="15" t="s">
        <v>34</v>
      </c>
      <c r="AX231" s="15" t="s">
        <v>74</v>
      </c>
      <c r="AY231" s="256" t="s">
        <v>122</v>
      </c>
    </row>
    <row r="232" spans="1:51" s="15" customFormat="1" ht="12">
      <c r="A232" s="15"/>
      <c r="B232" s="247"/>
      <c r="C232" s="248"/>
      <c r="D232" s="226" t="s">
        <v>134</v>
      </c>
      <c r="E232" s="249" t="s">
        <v>19</v>
      </c>
      <c r="F232" s="250" t="s">
        <v>157</v>
      </c>
      <c r="G232" s="248"/>
      <c r="H232" s="249" t="s">
        <v>19</v>
      </c>
      <c r="I232" s="251"/>
      <c r="J232" s="248"/>
      <c r="K232" s="248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134</v>
      </c>
      <c r="AU232" s="256" t="s">
        <v>84</v>
      </c>
      <c r="AV232" s="15" t="s">
        <v>82</v>
      </c>
      <c r="AW232" s="15" t="s">
        <v>34</v>
      </c>
      <c r="AX232" s="15" t="s">
        <v>74</v>
      </c>
      <c r="AY232" s="256" t="s">
        <v>122</v>
      </c>
    </row>
    <row r="233" spans="1:51" s="13" customFormat="1" ht="12">
      <c r="A233" s="13"/>
      <c r="B233" s="224"/>
      <c r="C233" s="225"/>
      <c r="D233" s="226" t="s">
        <v>134</v>
      </c>
      <c r="E233" s="227" t="s">
        <v>19</v>
      </c>
      <c r="F233" s="228" t="s">
        <v>158</v>
      </c>
      <c r="G233" s="225"/>
      <c r="H233" s="229">
        <v>61.8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134</v>
      </c>
      <c r="AU233" s="235" t="s">
        <v>84</v>
      </c>
      <c r="AV233" s="13" t="s">
        <v>84</v>
      </c>
      <c r="AW233" s="13" t="s">
        <v>34</v>
      </c>
      <c r="AX233" s="13" t="s">
        <v>74</v>
      </c>
      <c r="AY233" s="235" t="s">
        <v>122</v>
      </c>
    </row>
    <row r="234" spans="1:51" s="15" customFormat="1" ht="12">
      <c r="A234" s="15"/>
      <c r="B234" s="247"/>
      <c r="C234" s="248"/>
      <c r="D234" s="226" t="s">
        <v>134</v>
      </c>
      <c r="E234" s="249" t="s">
        <v>19</v>
      </c>
      <c r="F234" s="250" t="s">
        <v>159</v>
      </c>
      <c r="G234" s="248"/>
      <c r="H234" s="249" t="s">
        <v>19</v>
      </c>
      <c r="I234" s="251"/>
      <c r="J234" s="248"/>
      <c r="K234" s="248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134</v>
      </c>
      <c r="AU234" s="256" t="s">
        <v>84</v>
      </c>
      <c r="AV234" s="15" t="s">
        <v>82</v>
      </c>
      <c r="AW234" s="15" t="s">
        <v>34</v>
      </c>
      <c r="AX234" s="15" t="s">
        <v>74</v>
      </c>
      <c r="AY234" s="256" t="s">
        <v>122</v>
      </c>
    </row>
    <row r="235" spans="1:51" s="13" customFormat="1" ht="12">
      <c r="A235" s="13"/>
      <c r="B235" s="224"/>
      <c r="C235" s="225"/>
      <c r="D235" s="226" t="s">
        <v>134</v>
      </c>
      <c r="E235" s="227" t="s">
        <v>19</v>
      </c>
      <c r="F235" s="228" t="s">
        <v>160</v>
      </c>
      <c r="G235" s="225"/>
      <c r="H235" s="229">
        <v>44.2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134</v>
      </c>
      <c r="AU235" s="235" t="s">
        <v>84</v>
      </c>
      <c r="AV235" s="13" t="s">
        <v>84</v>
      </c>
      <c r="AW235" s="13" t="s">
        <v>34</v>
      </c>
      <c r="AX235" s="13" t="s">
        <v>74</v>
      </c>
      <c r="AY235" s="235" t="s">
        <v>122</v>
      </c>
    </row>
    <row r="236" spans="1:51" s="15" customFormat="1" ht="12">
      <c r="A236" s="15"/>
      <c r="B236" s="247"/>
      <c r="C236" s="248"/>
      <c r="D236" s="226" t="s">
        <v>134</v>
      </c>
      <c r="E236" s="249" t="s">
        <v>19</v>
      </c>
      <c r="F236" s="250" t="s">
        <v>161</v>
      </c>
      <c r="G236" s="248"/>
      <c r="H236" s="249" t="s">
        <v>19</v>
      </c>
      <c r="I236" s="251"/>
      <c r="J236" s="248"/>
      <c r="K236" s="248"/>
      <c r="L236" s="252"/>
      <c r="M236" s="253"/>
      <c r="N236" s="254"/>
      <c r="O236" s="254"/>
      <c r="P236" s="254"/>
      <c r="Q236" s="254"/>
      <c r="R236" s="254"/>
      <c r="S236" s="254"/>
      <c r="T236" s="25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6" t="s">
        <v>134</v>
      </c>
      <c r="AU236" s="256" t="s">
        <v>84</v>
      </c>
      <c r="AV236" s="15" t="s">
        <v>82</v>
      </c>
      <c r="AW236" s="15" t="s">
        <v>34</v>
      </c>
      <c r="AX236" s="15" t="s">
        <v>74</v>
      </c>
      <c r="AY236" s="256" t="s">
        <v>122</v>
      </c>
    </row>
    <row r="237" spans="1:51" s="15" customFormat="1" ht="12">
      <c r="A237" s="15"/>
      <c r="B237" s="247"/>
      <c r="C237" s="248"/>
      <c r="D237" s="226" t="s">
        <v>134</v>
      </c>
      <c r="E237" s="249" t="s">
        <v>19</v>
      </c>
      <c r="F237" s="250" t="s">
        <v>162</v>
      </c>
      <c r="G237" s="248"/>
      <c r="H237" s="249" t="s">
        <v>19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134</v>
      </c>
      <c r="AU237" s="256" t="s">
        <v>84</v>
      </c>
      <c r="AV237" s="15" t="s">
        <v>82</v>
      </c>
      <c r="AW237" s="15" t="s">
        <v>34</v>
      </c>
      <c r="AX237" s="15" t="s">
        <v>74</v>
      </c>
      <c r="AY237" s="256" t="s">
        <v>122</v>
      </c>
    </row>
    <row r="238" spans="1:51" s="13" customFormat="1" ht="12">
      <c r="A238" s="13"/>
      <c r="B238" s="224"/>
      <c r="C238" s="225"/>
      <c r="D238" s="226" t="s">
        <v>134</v>
      </c>
      <c r="E238" s="227" t="s">
        <v>19</v>
      </c>
      <c r="F238" s="228" t="s">
        <v>163</v>
      </c>
      <c r="G238" s="225"/>
      <c r="H238" s="229">
        <v>127.8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134</v>
      </c>
      <c r="AU238" s="235" t="s">
        <v>84</v>
      </c>
      <c r="AV238" s="13" t="s">
        <v>84</v>
      </c>
      <c r="AW238" s="13" t="s">
        <v>34</v>
      </c>
      <c r="AX238" s="13" t="s">
        <v>74</v>
      </c>
      <c r="AY238" s="235" t="s">
        <v>122</v>
      </c>
    </row>
    <row r="239" spans="1:51" s="14" customFormat="1" ht="12">
      <c r="A239" s="14"/>
      <c r="B239" s="236"/>
      <c r="C239" s="237"/>
      <c r="D239" s="226" t="s">
        <v>134</v>
      </c>
      <c r="E239" s="238" t="s">
        <v>19</v>
      </c>
      <c r="F239" s="239" t="s">
        <v>136</v>
      </c>
      <c r="G239" s="237"/>
      <c r="H239" s="240">
        <v>875.175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134</v>
      </c>
      <c r="AU239" s="246" t="s">
        <v>84</v>
      </c>
      <c r="AV239" s="14" t="s">
        <v>130</v>
      </c>
      <c r="AW239" s="14" t="s">
        <v>34</v>
      </c>
      <c r="AX239" s="14" t="s">
        <v>82</v>
      </c>
      <c r="AY239" s="246" t="s">
        <v>122</v>
      </c>
    </row>
    <row r="240" spans="1:65" s="2" customFormat="1" ht="24.15" customHeight="1">
      <c r="A240" s="40"/>
      <c r="B240" s="41"/>
      <c r="C240" s="206" t="s">
        <v>213</v>
      </c>
      <c r="D240" s="206" t="s">
        <v>125</v>
      </c>
      <c r="E240" s="207" t="s">
        <v>214</v>
      </c>
      <c r="F240" s="208" t="s">
        <v>215</v>
      </c>
      <c r="G240" s="209" t="s">
        <v>128</v>
      </c>
      <c r="H240" s="210">
        <v>12</v>
      </c>
      <c r="I240" s="211"/>
      <c r="J240" s="212">
        <f>ROUND(I240*H240,2)</f>
        <v>0</v>
      </c>
      <c r="K240" s="208" t="s">
        <v>129</v>
      </c>
      <c r="L240" s="46"/>
      <c r="M240" s="213" t="s">
        <v>19</v>
      </c>
      <c r="N240" s="214" t="s">
        <v>45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0.004</v>
      </c>
      <c r="T240" s="216">
        <f>S240*H240</f>
        <v>0.048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130</v>
      </c>
      <c r="AT240" s="217" t="s">
        <v>125</v>
      </c>
      <c r="AU240" s="217" t="s">
        <v>84</v>
      </c>
      <c r="AY240" s="19" t="s">
        <v>122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130</v>
      </c>
      <c r="BM240" s="217" t="s">
        <v>216</v>
      </c>
    </row>
    <row r="241" spans="1:47" s="2" customFormat="1" ht="12">
      <c r="A241" s="40"/>
      <c r="B241" s="41"/>
      <c r="C241" s="42"/>
      <c r="D241" s="219" t="s">
        <v>132</v>
      </c>
      <c r="E241" s="42"/>
      <c r="F241" s="220" t="s">
        <v>217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132</v>
      </c>
      <c r="AU241" s="19" t="s">
        <v>84</v>
      </c>
    </row>
    <row r="242" spans="1:51" s="13" customFormat="1" ht="12">
      <c r="A242" s="13"/>
      <c r="B242" s="224"/>
      <c r="C242" s="225"/>
      <c r="D242" s="226" t="s">
        <v>134</v>
      </c>
      <c r="E242" s="227" t="s">
        <v>19</v>
      </c>
      <c r="F242" s="228" t="s">
        <v>8</v>
      </c>
      <c r="G242" s="225"/>
      <c r="H242" s="229">
        <v>12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134</v>
      </c>
      <c r="AU242" s="235" t="s">
        <v>84</v>
      </c>
      <c r="AV242" s="13" t="s">
        <v>84</v>
      </c>
      <c r="AW242" s="13" t="s">
        <v>34</v>
      </c>
      <c r="AX242" s="13" t="s">
        <v>74</v>
      </c>
      <c r="AY242" s="235" t="s">
        <v>122</v>
      </c>
    </row>
    <row r="243" spans="1:51" s="14" customFormat="1" ht="12">
      <c r="A243" s="14"/>
      <c r="B243" s="236"/>
      <c r="C243" s="237"/>
      <c r="D243" s="226" t="s">
        <v>134</v>
      </c>
      <c r="E243" s="238" t="s">
        <v>19</v>
      </c>
      <c r="F243" s="239" t="s">
        <v>136</v>
      </c>
      <c r="G243" s="237"/>
      <c r="H243" s="240">
        <v>12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134</v>
      </c>
      <c r="AU243" s="246" t="s">
        <v>84</v>
      </c>
      <c r="AV243" s="14" t="s">
        <v>130</v>
      </c>
      <c r="AW243" s="14" t="s">
        <v>34</v>
      </c>
      <c r="AX243" s="14" t="s">
        <v>82</v>
      </c>
      <c r="AY243" s="246" t="s">
        <v>122</v>
      </c>
    </row>
    <row r="244" spans="1:65" s="2" customFormat="1" ht="24.15" customHeight="1">
      <c r="A244" s="40"/>
      <c r="B244" s="41"/>
      <c r="C244" s="206" t="s">
        <v>8</v>
      </c>
      <c r="D244" s="206" t="s">
        <v>125</v>
      </c>
      <c r="E244" s="207" t="s">
        <v>218</v>
      </c>
      <c r="F244" s="208" t="s">
        <v>219</v>
      </c>
      <c r="G244" s="209" t="s">
        <v>128</v>
      </c>
      <c r="H244" s="210">
        <v>8</v>
      </c>
      <c r="I244" s="211"/>
      <c r="J244" s="212">
        <f>ROUND(I244*H244,2)</f>
        <v>0</v>
      </c>
      <c r="K244" s="208" t="s">
        <v>129</v>
      </c>
      <c r="L244" s="46"/>
      <c r="M244" s="213" t="s">
        <v>19</v>
      </c>
      <c r="N244" s="214" t="s">
        <v>45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0.012</v>
      </c>
      <c r="T244" s="216">
        <f>S244*H244</f>
        <v>0.096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130</v>
      </c>
      <c r="AT244" s="217" t="s">
        <v>125</v>
      </c>
      <c r="AU244" s="217" t="s">
        <v>84</v>
      </c>
      <c r="AY244" s="19" t="s">
        <v>122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82</v>
      </c>
      <c r="BK244" s="218">
        <f>ROUND(I244*H244,2)</f>
        <v>0</v>
      </c>
      <c r="BL244" s="19" t="s">
        <v>130</v>
      </c>
      <c r="BM244" s="217" t="s">
        <v>220</v>
      </c>
    </row>
    <row r="245" spans="1:47" s="2" customFormat="1" ht="12">
      <c r="A245" s="40"/>
      <c r="B245" s="41"/>
      <c r="C245" s="42"/>
      <c r="D245" s="219" t="s">
        <v>132</v>
      </c>
      <c r="E245" s="42"/>
      <c r="F245" s="220" t="s">
        <v>221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132</v>
      </c>
      <c r="AU245" s="19" t="s">
        <v>84</v>
      </c>
    </row>
    <row r="246" spans="1:51" s="13" customFormat="1" ht="12">
      <c r="A246" s="13"/>
      <c r="B246" s="224"/>
      <c r="C246" s="225"/>
      <c r="D246" s="226" t="s">
        <v>134</v>
      </c>
      <c r="E246" s="227" t="s">
        <v>19</v>
      </c>
      <c r="F246" s="228" t="s">
        <v>197</v>
      </c>
      <c r="G246" s="225"/>
      <c r="H246" s="229">
        <v>8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134</v>
      </c>
      <c r="AU246" s="235" t="s">
        <v>84</v>
      </c>
      <c r="AV246" s="13" t="s">
        <v>84</v>
      </c>
      <c r="AW246" s="13" t="s">
        <v>34</v>
      </c>
      <c r="AX246" s="13" t="s">
        <v>74</v>
      </c>
      <c r="AY246" s="235" t="s">
        <v>122</v>
      </c>
    </row>
    <row r="247" spans="1:51" s="14" customFormat="1" ht="12">
      <c r="A247" s="14"/>
      <c r="B247" s="236"/>
      <c r="C247" s="237"/>
      <c r="D247" s="226" t="s">
        <v>134</v>
      </c>
      <c r="E247" s="238" t="s">
        <v>19</v>
      </c>
      <c r="F247" s="239" t="s">
        <v>136</v>
      </c>
      <c r="G247" s="237"/>
      <c r="H247" s="240">
        <v>8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134</v>
      </c>
      <c r="AU247" s="246" t="s">
        <v>84</v>
      </c>
      <c r="AV247" s="14" t="s">
        <v>130</v>
      </c>
      <c r="AW247" s="14" t="s">
        <v>34</v>
      </c>
      <c r="AX247" s="14" t="s">
        <v>82</v>
      </c>
      <c r="AY247" s="246" t="s">
        <v>122</v>
      </c>
    </row>
    <row r="248" spans="1:65" s="2" customFormat="1" ht="24.15" customHeight="1">
      <c r="A248" s="40"/>
      <c r="B248" s="41"/>
      <c r="C248" s="206" t="s">
        <v>222</v>
      </c>
      <c r="D248" s="206" t="s">
        <v>125</v>
      </c>
      <c r="E248" s="207" t="s">
        <v>223</v>
      </c>
      <c r="F248" s="208" t="s">
        <v>224</v>
      </c>
      <c r="G248" s="209" t="s">
        <v>128</v>
      </c>
      <c r="H248" s="210">
        <v>5</v>
      </c>
      <c r="I248" s="211"/>
      <c r="J248" s="212">
        <f>ROUND(I248*H248,2)</f>
        <v>0</v>
      </c>
      <c r="K248" s="208" t="s">
        <v>129</v>
      </c>
      <c r="L248" s="46"/>
      <c r="M248" s="213" t="s">
        <v>19</v>
      </c>
      <c r="N248" s="214" t="s">
        <v>45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0.149</v>
      </c>
      <c r="T248" s="216">
        <f>S248*H248</f>
        <v>0.745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130</v>
      </c>
      <c r="AT248" s="217" t="s">
        <v>125</v>
      </c>
      <c r="AU248" s="217" t="s">
        <v>84</v>
      </c>
      <c r="AY248" s="19" t="s">
        <v>122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82</v>
      </c>
      <c r="BK248" s="218">
        <f>ROUND(I248*H248,2)</f>
        <v>0</v>
      </c>
      <c r="BL248" s="19" t="s">
        <v>130</v>
      </c>
      <c r="BM248" s="217" t="s">
        <v>225</v>
      </c>
    </row>
    <row r="249" spans="1:47" s="2" customFormat="1" ht="12">
      <c r="A249" s="40"/>
      <c r="B249" s="41"/>
      <c r="C249" s="42"/>
      <c r="D249" s="219" t="s">
        <v>132</v>
      </c>
      <c r="E249" s="42"/>
      <c r="F249" s="220" t="s">
        <v>226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132</v>
      </c>
      <c r="AU249" s="19" t="s">
        <v>84</v>
      </c>
    </row>
    <row r="250" spans="1:51" s="13" customFormat="1" ht="12">
      <c r="A250" s="13"/>
      <c r="B250" s="224"/>
      <c r="C250" s="225"/>
      <c r="D250" s="226" t="s">
        <v>134</v>
      </c>
      <c r="E250" s="227" t="s">
        <v>19</v>
      </c>
      <c r="F250" s="228" t="s">
        <v>168</v>
      </c>
      <c r="G250" s="225"/>
      <c r="H250" s="229">
        <v>5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134</v>
      </c>
      <c r="AU250" s="235" t="s">
        <v>84</v>
      </c>
      <c r="AV250" s="13" t="s">
        <v>84</v>
      </c>
      <c r="AW250" s="13" t="s">
        <v>34</v>
      </c>
      <c r="AX250" s="13" t="s">
        <v>74</v>
      </c>
      <c r="AY250" s="235" t="s">
        <v>122</v>
      </c>
    </row>
    <row r="251" spans="1:51" s="14" customFormat="1" ht="12">
      <c r="A251" s="14"/>
      <c r="B251" s="236"/>
      <c r="C251" s="237"/>
      <c r="D251" s="226" t="s">
        <v>134</v>
      </c>
      <c r="E251" s="238" t="s">
        <v>19</v>
      </c>
      <c r="F251" s="239" t="s">
        <v>136</v>
      </c>
      <c r="G251" s="237"/>
      <c r="H251" s="240">
        <v>5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134</v>
      </c>
      <c r="AU251" s="246" t="s">
        <v>84</v>
      </c>
      <c r="AV251" s="14" t="s">
        <v>130</v>
      </c>
      <c r="AW251" s="14" t="s">
        <v>34</v>
      </c>
      <c r="AX251" s="14" t="s">
        <v>82</v>
      </c>
      <c r="AY251" s="246" t="s">
        <v>122</v>
      </c>
    </row>
    <row r="252" spans="1:65" s="2" customFormat="1" ht="24.15" customHeight="1">
      <c r="A252" s="40"/>
      <c r="B252" s="41"/>
      <c r="C252" s="206" t="s">
        <v>227</v>
      </c>
      <c r="D252" s="206" t="s">
        <v>125</v>
      </c>
      <c r="E252" s="207" t="s">
        <v>228</v>
      </c>
      <c r="F252" s="208" t="s">
        <v>229</v>
      </c>
      <c r="G252" s="209" t="s">
        <v>128</v>
      </c>
      <c r="H252" s="210">
        <v>17</v>
      </c>
      <c r="I252" s="211"/>
      <c r="J252" s="212">
        <f>ROUND(I252*H252,2)</f>
        <v>0</v>
      </c>
      <c r="K252" s="208" t="s">
        <v>129</v>
      </c>
      <c r="L252" s="46"/>
      <c r="M252" s="213" t="s">
        <v>19</v>
      </c>
      <c r="N252" s="214" t="s">
        <v>45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0.008</v>
      </c>
      <c r="T252" s="216">
        <f>S252*H252</f>
        <v>0.136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130</v>
      </c>
      <c r="AT252" s="217" t="s">
        <v>125</v>
      </c>
      <c r="AU252" s="217" t="s">
        <v>84</v>
      </c>
      <c r="AY252" s="19" t="s">
        <v>122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82</v>
      </c>
      <c r="BK252" s="218">
        <f>ROUND(I252*H252,2)</f>
        <v>0</v>
      </c>
      <c r="BL252" s="19" t="s">
        <v>130</v>
      </c>
      <c r="BM252" s="217" t="s">
        <v>230</v>
      </c>
    </row>
    <row r="253" spans="1:47" s="2" customFormat="1" ht="12">
      <c r="A253" s="40"/>
      <c r="B253" s="41"/>
      <c r="C253" s="42"/>
      <c r="D253" s="219" t="s">
        <v>132</v>
      </c>
      <c r="E253" s="42"/>
      <c r="F253" s="220" t="s">
        <v>231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132</v>
      </c>
      <c r="AU253" s="19" t="s">
        <v>84</v>
      </c>
    </row>
    <row r="254" spans="1:51" s="13" customFormat="1" ht="12">
      <c r="A254" s="13"/>
      <c r="B254" s="224"/>
      <c r="C254" s="225"/>
      <c r="D254" s="226" t="s">
        <v>134</v>
      </c>
      <c r="E254" s="227" t="s">
        <v>19</v>
      </c>
      <c r="F254" s="228" t="s">
        <v>135</v>
      </c>
      <c r="G254" s="225"/>
      <c r="H254" s="229">
        <v>17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134</v>
      </c>
      <c r="AU254" s="235" t="s">
        <v>84</v>
      </c>
      <c r="AV254" s="13" t="s">
        <v>84</v>
      </c>
      <c r="AW254" s="13" t="s">
        <v>34</v>
      </c>
      <c r="AX254" s="13" t="s">
        <v>74</v>
      </c>
      <c r="AY254" s="235" t="s">
        <v>122</v>
      </c>
    </row>
    <row r="255" spans="1:51" s="14" customFormat="1" ht="12">
      <c r="A255" s="14"/>
      <c r="B255" s="236"/>
      <c r="C255" s="237"/>
      <c r="D255" s="226" t="s">
        <v>134</v>
      </c>
      <c r="E255" s="238" t="s">
        <v>19</v>
      </c>
      <c r="F255" s="239" t="s">
        <v>136</v>
      </c>
      <c r="G255" s="237"/>
      <c r="H255" s="240">
        <v>17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134</v>
      </c>
      <c r="AU255" s="246" t="s">
        <v>84</v>
      </c>
      <c r="AV255" s="14" t="s">
        <v>130</v>
      </c>
      <c r="AW255" s="14" t="s">
        <v>34</v>
      </c>
      <c r="AX255" s="14" t="s">
        <v>82</v>
      </c>
      <c r="AY255" s="246" t="s">
        <v>122</v>
      </c>
    </row>
    <row r="256" spans="1:63" s="12" customFormat="1" ht="22.8" customHeight="1">
      <c r="A256" s="12"/>
      <c r="B256" s="190"/>
      <c r="C256" s="191"/>
      <c r="D256" s="192" t="s">
        <v>73</v>
      </c>
      <c r="E256" s="204" t="s">
        <v>232</v>
      </c>
      <c r="F256" s="204" t="s">
        <v>233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SUM(P257:P265)</f>
        <v>0</v>
      </c>
      <c r="Q256" s="198"/>
      <c r="R256" s="199">
        <f>SUM(R257:R265)</f>
        <v>0</v>
      </c>
      <c r="S256" s="198"/>
      <c r="T256" s="200">
        <f>SUM(T257:T265)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82</v>
      </c>
      <c r="AT256" s="202" t="s">
        <v>73</v>
      </c>
      <c r="AU256" s="202" t="s">
        <v>82</v>
      </c>
      <c r="AY256" s="201" t="s">
        <v>122</v>
      </c>
      <c r="BK256" s="203">
        <f>SUM(BK257:BK265)</f>
        <v>0</v>
      </c>
    </row>
    <row r="257" spans="1:65" s="2" customFormat="1" ht="24.15" customHeight="1">
      <c r="A257" s="40"/>
      <c r="B257" s="41"/>
      <c r="C257" s="206" t="s">
        <v>234</v>
      </c>
      <c r="D257" s="206" t="s">
        <v>125</v>
      </c>
      <c r="E257" s="207" t="s">
        <v>235</v>
      </c>
      <c r="F257" s="208" t="s">
        <v>236</v>
      </c>
      <c r="G257" s="209" t="s">
        <v>237</v>
      </c>
      <c r="H257" s="210">
        <v>8.087</v>
      </c>
      <c r="I257" s="211"/>
      <c r="J257" s="212">
        <f>ROUND(I257*H257,2)</f>
        <v>0</v>
      </c>
      <c r="K257" s="208" t="s">
        <v>129</v>
      </c>
      <c r="L257" s="46"/>
      <c r="M257" s="213" t="s">
        <v>19</v>
      </c>
      <c r="N257" s="214" t="s">
        <v>45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130</v>
      </c>
      <c r="AT257" s="217" t="s">
        <v>125</v>
      </c>
      <c r="AU257" s="217" t="s">
        <v>84</v>
      </c>
      <c r="AY257" s="19" t="s">
        <v>122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82</v>
      </c>
      <c r="BK257" s="218">
        <f>ROUND(I257*H257,2)</f>
        <v>0</v>
      </c>
      <c r="BL257" s="19" t="s">
        <v>130</v>
      </c>
      <c r="BM257" s="217" t="s">
        <v>238</v>
      </c>
    </row>
    <row r="258" spans="1:47" s="2" customFormat="1" ht="12">
      <c r="A258" s="40"/>
      <c r="B258" s="41"/>
      <c r="C258" s="42"/>
      <c r="D258" s="219" t="s">
        <v>132</v>
      </c>
      <c r="E258" s="42"/>
      <c r="F258" s="220" t="s">
        <v>239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132</v>
      </c>
      <c r="AU258" s="19" t="s">
        <v>84</v>
      </c>
    </row>
    <row r="259" spans="1:65" s="2" customFormat="1" ht="21.75" customHeight="1">
      <c r="A259" s="40"/>
      <c r="B259" s="41"/>
      <c r="C259" s="206" t="s">
        <v>240</v>
      </c>
      <c r="D259" s="206" t="s">
        <v>125</v>
      </c>
      <c r="E259" s="207" t="s">
        <v>241</v>
      </c>
      <c r="F259" s="208" t="s">
        <v>242</v>
      </c>
      <c r="G259" s="209" t="s">
        <v>237</v>
      </c>
      <c r="H259" s="210">
        <v>8.087</v>
      </c>
      <c r="I259" s="211"/>
      <c r="J259" s="212">
        <f>ROUND(I259*H259,2)</f>
        <v>0</v>
      </c>
      <c r="K259" s="208" t="s">
        <v>129</v>
      </c>
      <c r="L259" s="46"/>
      <c r="M259" s="213" t="s">
        <v>19</v>
      </c>
      <c r="N259" s="214" t="s">
        <v>45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130</v>
      </c>
      <c r="AT259" s="217" t="s">
        <v>125</v>
      </c>
      <c r="AU259" s="217" t="s">
        <v>84</v>
      </c>
      <c r="AY259" s="19" t="s">
        <v>122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82</v>
      </c>
      <c r="BK259" s="218">
        <f>ROUND(I259*H259,2)</f>
        <v>0</v>
      </c>
      <c r="BL259" s="19" t="s">
        <v>130</v>
      </c>
      <c r="BM259" s="217" t="s">
        <v>243</v>
      </c>
    </row>
    <row r="260" spans="1:47" s="2" customFormat="1" ht="12">
      <c r="A260" s="40"/>
      <c r="B260" s="41"/>
      <c r="C260" s="42"/>
      <c r="D260" s="219" t="s">
        <v>132</v>
      </c>
      <c r="E260" s="42"/>
      <c r="F260" s="220" t="s">
        <v>244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132</v>
      </c>
      <c r="AU260" s="19" t="s">
        <v>84</v>
      </c>
    </row>
    <row r="261" spans="1:65" s="2" customFormat="1" ht="24.15" customHeight="1">
      <c r="A261" s="40"/>
      <c r="B261" s="41"/>
      <c r="C261" s="206" t="s">
        <v>135</v>
      </c>
      <c r="D261" s="206" t="s">
        <v>125</v>
      </c>
      <c r="E261" s="207" t="s">
        <v>245</v>
      </c>
      <c r="F261" s="208" t="s">
        <v>246</v>
      </c>
      <c r="G261" s="209" t="s">
        <v>237</v>
      </c>
      <c r="H261" s="210">
        <v>72.783</v>
      </c>
      <c r="I261" s="211"/>
      <c r="J261" s="212">
        <f>ROUND(I261*H261,2)</f>
        <v>0</v>
      </c>
      <c r="K261" s="208" t="s">
        <v>129</v>
      </c>
      <c r="L261" s="46"/>
      <c r="M261" s="213" t="s">
        <v>19</v>
      </c>
      <c r="N261" s="214" t="s">
        <v>45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130</v>
      </c>
      <c r="AT261" s="217" t="s">
        <v>125</v>
      </c>
      <c r="AU261" s="217" t="s">
        <v>84</v>
      </c>
      <c r="AY261" s="19" t="s">
        <v>122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82</v>
      </c>
      <c r="BK261" s="218">
        <f>ROUND(I261*H261,2)</f>
        <v>0</v>
      </c>
      <c r="BL261" s="19" t="s">
        <v>130</v>
      </c>
      <c r="BM261" s="217" t="s">
        <v>247</v>
      </c>
    </row>
    <row r="262" spans="1:47" s="2" customFormat="1" ht="12">
      <c r="A262" s="40"/>
      <c r="B262" s="41"/>
      <c r="C262" s="42"/>
      <c r="D262" s="219" t="s">
        <v>132</v>
      </c>
      <c r="E262" s="42"/>
      <c r="F262" s="220" t="s">
        <v>248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132</v>
      </c>
      <c r="AU262" s="19" t="s">
        <v>84</v>
      </c>
    </row>
    <row r="263" spans="1:51" s="13" customFormat="1" ht="12">
      <c r="A263" s="13"/>
      <c r="B263" s="224"/>
      <c r="C263" s="225"/>
      <c r="D263" s="226" t="s">
        <v>134</v>
      </c>
      <c r="E263" s="225"/>
      <c r="F263" s="228" t="s">
        <v>249</v>
      </c>
      <c r="G263" s="225"/>
      <c r="H263" s="229">
        <v>72.783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134</v>
      </c>
      <c r="AU263" s="235" t="s">
        <v>84</v>
      </c>
      <c r="AV263" s="13" t="s">
        <v>84</v>
      </c>
      <c r="AW263" s="13" t="s">
        <v>4</v>
      </c>
      <c r="AX263" s="13" t="s">
        <v>82</v>
      </c>
      <c r="AY263" s="235" t="s">
        <v>122</v>
      </c>
    </row>
    <row r="264" spans="1:65" s="2" customFormat="1" ht="24.15" customHeight="1">
      <c r="A264" s="40"/>
      <c r="B264" s="41"/>
      <c r="C264" s="206" t="s">
        <v>250</v>
      </c>
      <c r="D264" s="206" t="s">
        <v>125</v>
      </c>
      <c r="E264" s="207" t="s">
        <v>251</v>
      </c>
      <c r="F264" s="208" t="s">
        <v>252</v>
      </c>
      <c r="G264" s="209" t="s">
        <v>237</v>
      </c>
      <c r="H264" s="210">
        <v>8.087</v>
      </c>
      <c r="I264" s="211"/>
      <c r="J264" s="212">
        <f>ROUND(I264*H264,2)</f>
        <v>0</v>
      </c>
      <c r="K264" s="208" t="s">
        <v>129</v>
      </c>
      <c r="L264" s="46"/>
      <c r="M264" s="213" t="s">
        <v>19</v>
      </c>
      <c r="N264" s="214" t="s">
        <v>45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130</v>
      </c>
      <c r="AT264" s="217" t="s">
        <v>125</v>
      </c>
      <c r="AU264" s="217" t="s">
        <v>84</v>
      </c>
      <c r="AY264" s="19" t="s">
        <v>122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82</v>
      </c>
      <c r="BK264" s="218">
        <f>ROUND(I264*H264,2)</f>
        <v>0</v>
      </c>
      <c r="BL264" s="19" t="s">
        <v>130</v>
      </c>
      <c r="BM264" s="217" t="s">
        <v>253</v>
      </c>
    </row>
    <row r="265" spans="1:47" s="2" customFormat="1" ht="12">
      <c r="A265" s="40"/>
      <c r="B265" s="41"/>
      <c r="C265" s="42"/>
      <c r="D265" s="219" t="s">
        <v>132</v>
      </c>
      <c r="E265" s="42"/>
      <c r="F265" s="220" t="s">
        <v>254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132</v>
      </c>
      <c r="AU265" s="19" t="s">
        <v>84</v>
      </c>
    </row>
    <row r="266" spans="1:63" s="12" customFormat="1" ht="22.8" customHeight="1">
      <c r="A266" s="12"/>
      <c r="B266" s="190"/>
      <c r="C266" s="191"/>
      <c r="D266" s="192" t="s">
        <v>73</v>
      </c>
      <c r="E266" s="204" t="s">
        <v>255</v>
      </c>
      <c r="F266" s="204" t="s">
        <v>256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SUM(P267:P268)</f>
        <v>0</v>
      </c>
      <c r="Q266" s="198"/>
      <c r="R266" s="199">
        <f>SUM(R267:R268)</f>
        <v>0</v>
      </c>
      <c r="S266" s="198"/>
      <c r="T266" s="200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82</v>
      </c>
      <c r="AT266" s="202" t="s">
        <v>73</v>
      </c>
      <c r="AU266" s="202" t="s">
        <v>82</v>
      </c>
      <c r="AY266" s="201" t="s">
        <v>122</v>
      </c>
      <c r="BK266" s="203">
        <f>SUM(BK267:BK268)</f>
        <v>0</v>
      </c>
    </row>
    <row r="267" spans="1:65" s="2" customFormat="1" ht="33" customHeight="1">
      <c r="A267" s="40"/>
      <c r="B267" s="41"/>
      <c r="C267" s="206" t="s">
        <v>179</v>
      </c>
      <c r="D267" s="206" t="s">
        <v>125</v>
      </c>
      <c r="E267" s="207" t="s">
        <v>257</v>
      </c>
      <c r="F267" s="208" t="s">
        <v>258</v>
      </c>
      <c r="G267" s="209" t="s">
        <v>237</v>
      </c>
      <c r="H267" s="210">
        <v>28.367</v>
      </c>
      <c r="I267" s="211"/>
      <c r="J267" s="212">
        <f>ROUND(I267*H267,2)</f>
        <v>0</v>
      </c>
      <c r="K267" s="208" t="s">
        <v>129</v>
      </c>
      <c r="L267" s="46"/>
      <c r="M267" s="213" t="s">
        <v>19</v>
      </c>
      <c r="N267" s="214" t="s">
        <v>45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130</v>
      </c>
      <c r="AT267" s="217" t="s">
        <v>125</v>
      </c>
      <c r="AU267" s="217" t="s">
        <v>84</v>
      </c>
      <c r="AY267" s="19" t="s">
        <v>122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82</v>
      </c>
      <c r="BK267" s="218">
        <f>ROUND(I267*H267,2)</f>
        <v>0</v>
      </c>
      <c r="BL267" s="19" t="s">
        <v>130</v>
      </c>
      <c r="BM267" s="217" t="s">
        <v>259</v>
      </c>
    </row>
    <row r="268" spans="1:47" s="2" customFormat="1" ht="12">
      <c r="A268" s="40"/>
      <c r="B268" s="41"/>
      <c r="C268" s="42"/>
      <c r="D268" s="219" t="s">
        <v>132</v>
      </c>
      <c r="E268" s="42"/>
      <c r="F268" s="220" t="s">
        <v>260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132</v>
      </c>
      <c r="AU268" s="19" t="s">
        <v>84</v>
      </c>
    </row>
    <row r="269" spans="1:63" s="12" customFormat="1" ht="25.9" customHeight="1">
      <c r="A269" s="12"/>
      <c r="B269" s="190"/>
      <c r="C269" s="191"/>
      <c r="D269" s="192" t="s">
        <v>73</v>
      </c>
      <c r="E269" s="193" t="s">
        <v>261</v>
      </c>
      <c r="F269" s="193" t="s">
        <v>262</v>
      </c>
      <c r="G269" s="191"/>
      <c r="H269" s="191"/>
      <c r="I269" s="194"/>
      <c r="J269" s="195">
        <f>BK269</f>
        <v>0</v>
      </c>
      <c r="K269" s="191"/>
      <c r="L269" s="196"/>
      <c r="M269" s="197"/>
      <c r="N269" s="198"/>
      <c r="O269" s="198"/>
      <c r="P269" s="199">
        <f>P270+P278+P287+P294+P305+P311</f>
        <v>0</v>
      </c>
      <c r="Q269" s="198"/>
      <c r="R269" s="199">
        <f>R270+R278+R287+R294+R305+R311</f>
        <v>4.814021739999999</v>
      </c>
      <c r="S269" s="198"/>
      <c r="T269" s="200">
        <f>T270+T278+T287+T294+T305+T311</f>
        <v>7.061893120000001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84</v>
      </c>
      <c r="AT269" s="202" t="s">
        <v>73</v>
      </c>
      <c r="AU269" s="202" t="s">
        <v>74</v>
      </c>
      <c r="AY269" s="201" t="s">
        <v>122</v>
      </c>
      <c r="BK269" s="203">
        <f>BK270+BK278+BK287+BK294+BK305+BK311</f>
        <v>0</v>
      </c>
    </row>
    <row r="270" spans="1:63" s="12" customFormat="1" ht="22.8" customHeight="1">
      <c r="A270" s="12"/>
      <c r="B270" s="190"/>
      <c r="C270" s="191"/>
      <c r="D270" s="192" t="s">
        <v>73</v>
      </c>
      <c r="E270" s="204" t="s">
        <v>263</v>
      </c>
      <c r="F270" s="204" t="s">
        <v>264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SUM(P271:P277)</f>
        <v>0</v>
      </c>
      <c r="Q270" s="198"/>
      <c r="R270" s="199">
        <f>SUM(R271:R277)</f>
        <v>0.007299999999999999</v>
      </c>
      <c r="S270" s="198"/>
      <c r="T270" s="200">
        <f>SUM(T271:T277)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84</v>
      </c>
      <c r="AT270" s="202" t="s">
        <v>73</v>
      </c>
      <c r="AU270" s="202" t="s">
        <v>82</v>
      </c>
      <c r="AY270" s="201" t="s">
        <v>122</v>
      </c>
      <c r="BK270" s="203">
        <f>SUM(BK271:BK277)</f>
        <v>0</v>
      </c>
    </row>
    <row r="271" spans="1:65" s="2" customFormat="1" ht="16.5" customHeight="1">
      <c r="A271" s="40"/>
      <c r="B271" s="41"/>
      <c r="C271" s="206" t="s">
        <v>265</v>
      </c>
      <c r="D271" s="206" t="s">
        <v>125</v>
      </c>
      <c r="E271" s="207" t="s">
        <v>266</v>
      </c>
      <c r="F271" s="208" t="s">
        <v>267</v>
      </c>
      <c r="G271" s="209" t="s">
        <v>268</v>
      </c>
      <c r="H271" s="210">
        <v>10</v>
      </c>
      <c r="I271" s="211"/>
      <c r="J271" s="212">
        <f>ROUND(I271*H271,2)</f>
        <v>0</v>
      </c>
      <c r="K271" s="208" t="s">
        <v>129</v>
      </c>
      <c r="L271" s="46"/>
      <c r="M271" s="213" t="s">
        <v>19</v>
      </c>
      <c r="N271" s="214" t="s">
        <v>45</v>
      </c>
      <c r="O271" s="86"/>
      <c r="P271" s="215">
        <f>O271*H271</f>
        <v>0</v>
      </c>
      <c r="Q271" s="215">
        <v>0.00073</v>
      </c>
      <c r="R271" s="215">
        <f>Q271*H271</f>
        <v>0.007299999999999999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240</v>
      </c>
      <c r="AT271" s="217" t="s">
        <v>125</v>
      </c>
      <c r="AU271" s="217" t="s">
        <v>84</v>
      </c>
      <c r="AY271" s="19" t="s">
        <v>122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82</v>
      </c>
      <c r="BK271" s="218">
        <f>ROUND(I271*H271,2)</f>
        <v>0</v>
      </c>
      <c r="BL271" s="19" t="s">
        <v>240</v>
      </c>
      <c r="BM271" s="217" t="s">
        <v>269</v>
      </c>
    </row>
    <row r="272" spans="1:47" s="2" customFormat="1" ht="12">
      <c r="A272" s="40"/>
      <c r="B272" s="41"/>
      <c r="C272" s="42"/>
      <c r="D272" s="219" t="s">
        <v>132</v>
      </c>
      <c r="E272" s="42"/>
      <c r="F272" s="220" t="s">
        <v>270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132</v>
      </c>
      <c r="AU272" s="19" t="s">
        <v>84</v>
      </c>
    </row>
    <row r="273" spans="1:51" s="15" customFormat="1" ht="12">
      <c r="A273" s="15"/>
      <c r="B273" s="247"/>
      <c r="C273" s="248"/>
      <c r="D273" s="226" t="s">
        <v>134</v>
      </c>
      <c r="E273" s="249" t="s">
        <v>19</v>
      </c>
      <c r="F273" s="250" t="s">
        <v>271</v>
      </c>
      <c r="G273" s="248"/>
      <c r="H273" s="249" t="s">
        <v>19</v>
      </c>
      <c r="I273" s="251"/>
      <c r="J273" s="248"/>
      <c r="K273" s="248"/>
      <c r="L273" s="252"/>
      <c r="M273" s="253"/>
      <c r="N273" s="254"/>
      <c r="O273" s="254"/>
      <c r="P273" s="254"/>
      <c r="Q273" s="254"/>
      <c r="R273" s="254"/>
      <c r="S273" s="254"/>
      <c r="T273" s="25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6" t="s">
        <v>134</v>
      </c>
      <c r="AU273" s="256" t="s">
        <v>84</v>
      </c>
      <c r="AV273" s="15" t="s">
        <v>82</v>
      </c>
      <c r="AW273" s="15" t="s">
        <v>34</v>
      </c>
      <c r="AX273" s="15" t="s">
        <v>74</v>
      </c>
      <c r="AY273" s="256" t="s">
        <v>122</v>
      </c>
    </row>
    <row r="274" spans="1:51" s="13" customFormat="1" ht="12">
      <c r="A274" s="13"/>
      <c r="B274" s="224"/>
      <c r="C274" s="225"/>
      <c r="D274" s="226" t="s">
        <v>134</v>
      </c>
      <c r="E274" s="227" t="s">
        <v>19</v>
      </c>
      <c r="F274" s="228" t="s">
        <v>208</v>
      </c>
      <c r="G274" s="225"/>
      <c r="H274" s="229">
        <v>10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134</v>
      </c>
      <c r="AU274" s="235" t="s">
        <v>84</v>
      </c>
      <c r="AV274" s="13" t="s">
        <v>84</v>
      </c>
      <c r="AW274" s="13" t="s">
        <v>34</v>
      </c>
      <c r="AX274" s="13" t="s">
        <v>74</v>
      </c>
      <c r="AY274" s="235" t="s">
        <v>122</v>
      </c>
    </row>
    <row r="275" spans="1:51" s="14" customFormat="1" ht="12">
      <c r="A275" s="14"/>
      <c r="B275" s="236"/>
      <c r="C275" s="237"/>
      <c r="D275" s="226" t="s">
        <v>134</v>
      </c>
      <c r="E275" s="238" t="s">
        <v>19</v>
      </c>
      <c r="F275" s="239" t="s">
        <v>136</v>
      </c>
      <c r="G275" s="237"/>
      <c r="H275" s="240">
        <v>10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6" t="s">
        <v>134</v>
      </c>
      <c r="AU275" s="246" t="s">
        <v>84</v>
      </c>
      <c r="AV275" s="14" t="s">
        <v>130</v>
      </c>
      <c r="AW275" s="14" t="s">
        <v>34</v>
      </c>
      <c r="AX275" s="14" t="s">
        <v>82</v>
      </c>
      <c r="AY275" s="246" t="s">
        <v>122</v>
      </c>
    </row>
    <row r="276" spans="1:65" s="2" customFormat="1" ht="24.15" customHeight="1">
      <c r="A276" s="40"/>
      <c r="B276" s="41"/>
      <c r="C276" s="206" t="s">
        <v>7</v>
      </c>
      <c r="D276" s="206" t="s">
        <v>125</v>
      </c>
      <c r="E276" s="207" t="s">
        <v>272</v>
      </c>
      <c r="F276" s="208" t="s">
        <v>273</v>
      </c>
      <c r="G276" s="209" t="s">
        <v>274</v>
      </c>
      <c r="H276" s="257"/>
      <c r="I276" s="211"/>
      <c r="J276" s="212">
        <f>ROUND(I276*H276,2)</f>
        <v>0</v>
      </c>
      <c r="K276" s="208" t="s">
        <v>129</v>
      </c>
      <c r="L276" s="46"/>
      <c r="M276" s="213" t="s">
        <v>19</v>
      </c>
      <c r="N276" s="214" t="s">
        <v>45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240</v>
      </c>
      <c r="AT276" s="217" t="s">
        <v>125</v>
      </c>
      <c r="AU276" s="217" t="s">
        <v>84</v>
      </c>
      <c r="AY276" s="19" t="s">
        <v>122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82</v>
      </c>
      <c r="BK276" s="218">
        <f>ROUND(I276*H276,2)</f>
        <v>0</v>
      </c>
      <c r="BL276" s="19" t="s">
        <v>240</v>
      </c>
      <c r="BM276" s="217" t="s">
        <v>275</v>
      </c>
    </row>
    <row r="277" spans="1:47" s="2" customFormat="1" ht="12">
      <c r="A277" s="40"/>
      <c r="B277" s="41"/>
      <c r="C277" s="42"/>
      <c r="D277" s="219" t="s">
        <v>132</v>
      </c>
      <c r="E277" s="42"/>
      <c r="F277" s="220" t="s">
        <v>276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132</v>
      </c>
      <c r="AU277" s="19" t="s">
        <v>84</v>
      </c>
    </row>
    <row r="278" spans="1:63" s="12" customFormat="1" ht="22.8" customHeight="1">
      <c r="A278" s="12"/>
      <c r="B278" s="190"/>
      <c r="C278" s="191"/>
      <c r="D278" s="192" t="s">
        <v>73</v>
      </c>
      <c r="E278" s="204" t="s">
        <v>277</v>
      </c>
      <c r="F278" s="204" t="s">
        <v>278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SUM(P279:P286)</f>
        <v>0</v>
      </c>
      <c r="Q278" s="198"/>
      <c r="R278" s="199">
        <f>SUM(R279:R286)</f>
        <v>0</v>
      </c>
      <c r="S278" s="198"/>
      <c r="T278" s="200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84</v>
      </c>
      <c r="AT278" s="202" t="s">
        <v>73</v>
      </c>
      <c r="AU278" s="202" t="s">
        <v>82</v>
      </c>
      <c r="AY278" s="201" t="s">
        <v>122</v>
      </c>
      <c r="BK278" s="203">
        <f>SUM(BK279:BK286)</f>
        <v>0</v>
      </c>
    </row>
    <row r="279" spans="1:65" s="2" customFormat="1" ht="16.5" customHeight="1">
      <c r="A279" s="40"/>
      <c r="B279" s="41"/>
      <c r="C279" s="206" t="s">
        <v>279</v>
      </c>
      <c r="D279" s="206" t="s">
        <v>125</v>
      </c>
      <c r="E279" s="207" t="s">
        <v>280</v>
      </c>
      <c r="F279" s="208" t="s">
        <v>281</v>
      </c>
      <c r="G279" s="209" t="s">
        <v>268</v>
      </c>
      <c r="H279" s="210">
        <v>78.5</v>
      </c>
      <c r="I279" s="211"/>
      <c r="J279" s="212">
        <f>ROUND(I279*H279,2)</f>
        <v>0</v>
      </c>
      <c r="K279" s="208" t="s">
        <v>19</v>
      </c>
      <c r="L279" s="46"/>
      <c r="M279" s="213" t="s">
        <v>19</v>
      </c>
      <c r="N279" s="214" t="s">
        <v>45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240</v>
      </c>
      <c r="AT279" s="217" t="s">
        <v>125</v>
      </c>
      <c r="AU279" s="217" t="s">
        <v>84</v>
      </c>
      <c r="AY279" s="19" t="s">
        <v>122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82</v>
      </c>
      <c r="BK279" s="218">
        <f>ROUND(I279*H279,2)</f>
        <v>0</v>
      </c>
      <c r="BL279" s="19" t="s">
        <v>240</v>
      </c>
      <c r="BM279" s="217" t="s">
        <v>282</v>
      </c>
    </row>
    <row r="280" spans="1:51" s="15" customFormat="1" ht="12">
      <c r="A280" s="15"/>
      <c r="B280" s="247"/>
      <c r="C280" s="248"/>
      <c r="D280" s="226" t="s">
        <v>134</v>
      </c>
      <c r="E280" s="249" t="s">
        <v>19</v>
      </c>
      <c r="F280" s="250" t="s">
        <v>283</v>
      </c>
      <c r="G280" s="248"/>
      <c r="H280" s="249" t="s">
        <v>19</v>
      </c>
      <c r="I280" s="251"/>
      <c r="J280" s="248"/>
      <c r="K280" s="248"/>
      <c r="L280" s="252"/>
      <c r="M280" s="253"/>
      <c r="N280" s="254"/>
      <c r="O280" s="254"/>
      <c r="P280" s="254"/>
      <c r="Q280" s="254"/>
      <c r="R280" s="254"/>
      <c r="S280" s="254"/>
      <c r="T280" s="25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6" t="s">
        <v>134</v>
      </c>
      <c r="AU280" s="256" t="s">
        <v>84</v>
      </c>
      <c r="AV280" s="15" t="s">
        <v>82</v>
      </c>
      <c r="AW280" s="15" t="s">
        <v>34</v>
      </c>
      <c r="AX280" s="15" t="s">
        <v>74</v>
      </c>
      <c r="AY280" s="256" t="s">
        <v>122</v>
      </c>
    </row>
    <row r="281" spans="1:51" s="13" customFormat="1" ht="12">
      <c r="A281" s="13"/>
      <c r="B281" s="224"/>
      <c r="C281" s="225"/>
      <c r="D281" s="226" t="s">
        <v>134</v>
      </c>
      <c r="E281" s="227" t="s">
        <v>19</v>
      </c>
      <c r="F281" s="228" t="s">
        <v>284</v>
      </c>
      <c r="G281" s="225"/>
      <c r="H281" s="229">
        <v>57.5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134</v>
      </c>
      <c r="AU281" s="235" t="s">
        <v>84</v>
      </c>
      <c r="AV281" s="13" t="s">
        <v>84</v>
      </c>
      <c r="AW281" s="13" t="s">
        <v>34</v>
      </c>
      <c r="AX281" s="13" t="s">
        <v>74</v>
      </c>
      <c r="AY281" s="235" t="s">
        <v>122</v>
      </c>
    </row>
    <row r="282" spans="1:51" s="15" customFormat="1" ht="12">
      <c r="A282" s="15"/>
      <c r="B282" s="247"/>
      <c r="C282" s="248"/>
      <c r="D282" s="226" t="s">
        <v>134</v>
      </c>
      <c r="E282" s="249" t="s">
        <v>19</v>
      </c>
      <c r="F282" s="250" t="s">
        <v>153</v>
      </c>
      <c r="G282" s="248"/>
      <c r="H282" s="249" t="s">
        <v>19</v>
      </c>
      <c r="I282" s="251"/>
      <c r="J282" s="248"/>
      <c r="K282" s="248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134</v>
      </c>
      <c r="AU282" s="256" t="s">
        <v>84</v>
      </c>
      <c r="AV282" s="15" t="s">
        <v>82</v>
      </c>
      <c r="AW282" s="15" t="s">
        <v>34</v>
      </c>
      <c r="AX282" s="15" t="s">
        <v>74</v>
      </c>
      <c r="AY282" s="256" t="s">
        <v>122</v>
      </c>
    </row>
    <row r="283" spans="1:51" s="13" customFormat="1" ht="12">
      <c r="A283" s="13"/>
      <c r="B283" s="224"/>
      <c r="C283" s="225"/>
      <c r="D283" s="226" t="s">
        <v>134</v>
      </c>
      <c r="E283" s="227" t="s">
        <v>19</v>
      </c>
      <c r="F283" s="228" t="s">
        <v>285</v>
      </c>
      <c r="G283" s="225"/>
      <c r="H283" s="229">
        <v>21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134</v>
      </c>
      <c r="AU283" s="235" t="s">
        <v>84</v>
      </c>
      <c r="AV283" s="13" t="s">
        <v>84</v>
      </c>
      <c r="AW283" s="13" t="s">
        <v>34</v>
      </c>
      <c r="AX283" s="13" t="s">
        <v>74</v>
      </c>
      <c r="AY283" s="235" t="s">
        <v>122</v>
      </c>
    </row>
    <row r="284" spans="1:51" s="14" customFormat="1" ht="12">
      <c r="A284" s="14"/>
      <c r="B284" s="236"/>
      <c r="C284" s="237"/>
      <c r="D284" s="226" t="s">
        <v>134</v>
      </c>
      <c r="E284" s="238" t="s">
        <v>19</v>
      </c>
      <c r="F284" s="239" t="s">
        <v>136</v>
      </c>
      <c r="G284" s="237"/>
      <c r="H284" s="240">
        <v>78.5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134</v>
      </c>
      <c r="AU284" s="246" t="s">
        <v>84</v>
      </c>
      <c r="AV284" s="14" t="s">
        <v>130</v>
      </c>
      <c r="AW284" s="14" t="s">
        <v>34</v>
      </c>
      <c r="AX284" s="14" t="s">
        <v>82</v>
      </c>
      <c r="AY284" s="246" t="s">
        <v>122</v>
      </c>
    </row>
    <row r="285" spans="1:65" s="2" customFormat="1" ht="24.15" customHeight="1">
      <c r="A285" s="40"/>
      <c r="B285" s="41"/>
      <c r="C285" s="206" t="s">
        <v>286</v>
      </c>
      <c r="D285" s="206" t="s">
        <v>125</v>
      </c>
      <c r="E285" s="207" t="s">
        <v>287</v>
      </c>
      <c r="F285" s="208" t="s">
        <v>288</v>
      </c>
      <c r="G285" s="209" t="s">
        <v>274</v>
      </c>
      <c r="H285" s="257"/>
      <c r="I285" s="211"/>
      <c r="J285" s="212">
        <f>ROUND(I285*H285,2)</f>
        <v>0</v>
      </c>
      <c r="K285" s="208" t="s">
        <v>129</v>
      </c>
      <c r="L285" s="46"/>
      <c r="M285" s="213" t="s">
        <v>19</v>
      </c>
      <c r="N285" s="214" t="s">
        <v>45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240</v>
      </c>
      <c r="AT285" s="217" t="s">
        <v>125</v>
      </c>
      <c r="AU285" s="217" t="s">
        <v>84</v>
      </c>
      <c r="AY285" s="19" t="s">
        <v>122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82</v>
      </c>
      <c r="BK285" s="218">
        <f>ROUND(I285*H285,2)</f>
        <v>0</v>
      </c>
      <c r="BL285" s="19" t="s">
        <v>240</v>
      </c>
      <c r="BM285" s="217" t="s">
        <v>289</v>
      </c>
    </row>
    <row r="286" spans="1:47" s="2" customFormat="1" ht="12">
      <c r="A286" s="40"/>
      <c r="B286" s="41"/>
      <c r="C286" s="42"/>
      <c r="D286" s="219" t="s">
        <v>132</v>
      </c>
      <c r="E286" s="42"/>
      <c r="F286" s="220" t="s">
        <v>290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132</v>
      </c>
      <c r="AU286" s="19" t="s">
        <v>84</v>
      </c>
    </row>
    <row r="287" spans="1:63" s="12" customFormat="1" ht="22.8" customHeight="1">
      <c r="A287" s="12"/>
      <c r="B287" s="190"/>
      <c r="C287" s="191"/>
      <c r="D287" s="192" t="s">
        <v>73</v>
      </c>
      <c r="E287" s="204" t="s">
        <v>291</v>
      </c>
      <c r="F287" s="204" t="s">
        <v>292</v>
      </c>
      <c r="G287" s="191"/>
      <c r="H287" s="191"/>
      <c r="I287" s="194"/>
      <c r="J287" s="205">
        <f>BK287</f>
        <v>0</v>
      </c>
      <c r="K287" s="191"/>
      <c r="L287" s="196"/>
      <c r="M287" s="197"/>
      <c r="N287" s="198"/>
      <c r="O287" s="198"/>
      <c r="P287" s="199">
        <f>SUM(P288:P293)</f>
        <v>0</v>
      </c>
      <c r="Q287" s="198"/>
      <c r="R287" s="199">
        <f>SUM(R288:R293)</f>
        <v>0.23886449999999998</v>
      </c>
      <c r="S287" s="198"/>
      <c r="T287" s="200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1" t="s">
        <v>84</v>
      </c>
      <c r="AT287" s="202" t="s">
        <v>73</v>
      </c>
      <c r="AU287" s="202" t="s">
        <v>82</v>
      </c>
      <c r="AY287" s="201" t="s">
        <v>122</v>
      </c>
      <c r="BK287" s="203">
        <f>SUM(BK288:BK293)</f>
        <v>0</v>
      </c>
    </row>
    <row r="288" spans="1:65" s="2" customFormat="1" ht="21.75" customHeight="1">
      <c r="A288" s="40"/>
      <c r="B288" s="41"/>
      <c r="C288" s="206" t="s">
        <v>293</v>
      </c>
      <c r="D288" s="206" t="s">
        <v>125</v>
      </c>
      <c r="E288" s="207" t="s">
        <v>294</v>
      </c>
      <c r="F288" s="208" t="s">
        <v>295</v>
      </c>
      <c r="G288" s="209" t="s">
        <v>139</v>
      </c>
      <c r="H288" s="210">
        <v>21</v>
      </c>
      <c r="I288" s="211"/>
      <c r="J288" s="212">
        <f>ROUND(I288*H288,2)</f>
        <v>0</v>
      </c>
      <c r="K288" s="208" t="s">
        <v>19</v>
      </c>
      <c r="L288" s="46"/>
      <c r="M288" s="213" t="s">
        <v>19</v>
      </c>
      <c r="N288" s="214" t="s">
        <v>45</v>
      </c>
      <c r="O288" s="86"/>
      <c r="P288" s="215">
        <f>O288*H288</f>
        <v>0</v>
      </c>
      <c r="Q288" s="215">
        <v>0.0113745</v>
      </c>
      <c r="R288" s="215">
        <f>Q288*H288</f>
        <v>0.23886449999999998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240</v>
      </c>
      <c r="AT288" s="217" t="s">
        <v>125</v>
      </c>
      <c r="AU288" s="217" t="s">
        <v>84</v>
      </c>
      <c r="AY288" s="19" t="s">
        <v>122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82</v>
      </c>
      <c r="BK288" s="218">
        <f>ROUND(I288*H288,2)</f>
        <v>0</v>
      </c>
      <c r="BL288" s="19" t="s">
        <v>240</v>
      </c>
      <c r="BM288" s="217" t="s">
        <v>296</v>
      </c>
    </row>
    <row r="289" spans="1:51" s="15" customFormat="1" ht="12">
      <c r="A289" s="15"/>
      <c r="B289" s="247"/>
      <c r="C289" s="248"/>
      <c r="D289" s="226" t="s">
        <v>134</v>
      </c>
      <c r="E289" s="249" t="s">
        <v>19</v>
      </c>
      <c r="F289" s="250" t="s">
        <v>297</v>
      </c>
      <c r="G289" s="248"/>
      <c r="H289" s="249" t="s">
        <v>19</v>
      </c>
      <c r="I289" s="251"/>
      <c r="J289" s="248"/>
      <c r="K289" s="248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134</v>
      </c>
      <c r="AU289" s="256" t="s">
        <v>84</v>
      </c>
      <c r="AV289" s="15" t="s">
        <v>82</v>
      </c>
      <c r="AW289" s="15" t="s">
        <v>34</v>
      </c>
      <c r="AX289" s="15" t="s">
        <v>74</v>
      </c>
      <c r="AY289" s="256" t="s">
        <v>122</v>
      </c>
    </row>
    <row r="290" spans="1:51" s="13" customFormat="1" ht="12">
      <c r="A290" s="13"/>
      <c r="B290" s="224"/>
      <c r="C290" s="225"/>
      <c r="D290" s="226" t="s">
        <v>134</v>
      </c>
      <c r="E290" s="227" t="s">
        <v>19</v>
      </c>
      <c r="F290" s="228" t="s">
        <v>298</v>
      </c>
      <c r="G290" s="225"/>
      <c r="H290" s="229">
        <v>20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134</v>
      </c>
      <c r="AU290" s="235" t="s">
        <v>84</v>
      </c>
      <c r="AV290" s="13" t="s">
        <v>84</v>
      </c>
      <c r="AW290" s="13" t="s">
        <v>34</v>
      </c>
      <c r="AX290" s="13" t="s">
        <v>74</v>
      </c>
      <c r="AY290" s="235" t="s">
        <v>122</v>
      </c>
    </row>
    <row r="291" spans="1:51" s="14" customFormat="1" ht="12">
      <c r="A291" s="14"/>
      <c r="B291" s="236"/>
      <c r="C291" s="237"/>
      <c r="D291" s="226" t="s">
        <v>134</v>
      </c>
      <c r="E291" s="238" t="s">
        <v>19</v>
      </c>
      <c r="F291" s="239" t="s">
        <v>136</v>
      </c>
      <c r="G291" s="237"/>
      <c r="H291" s="240">
        <v>20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134</v>
      </c>
      <c r="AU291" s="246" t="s">
        <v>84</v>
      </c>
      <c r="AV291" s="14" t="s">
        <v>130</v>
      </c>
      <c r="AW291" s="14" t="s">
        <v>34</v>
      </c>
      <c r="AX291" s="14" t="s">
        <v>82</v>
      </c>
      <c r="AY291" s="246" t="s">
        <v>122</v>
      </c>
    </row>
    <row r="292" spans="1:51" s="13" customFormat="1" ht="12">
      <c r="A292" s="13"/>
      <c r="B292" s="224"/>
      <c r="C292" s="225"/>
      <c r="D292" s="226" t="s">
        <v>134</v>
      </c>
      <c r="E292" s="225"/>
      <c r="F292" s="228" t="s">
        <v>299</v>
      </c>
      <c r="G292" s="225"/>
      <c r="H292" s="229">
        <v>21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134</v>
      </c>
      <c r="AU292" s="235" t="s">
        <v>84</v>
      </c>
      <c r="AV292" s="13" t="s">
        <v>84</v>
      </c>
      <c r="AW292" s="13" t="s">
        <v>4</v>
      </c>
      <c r="AX292" s="13" t="s">
        <v>82</v>
      </c>
      <c r="AY292" s="235" t="s">
        <v>122</v>
      </c>
    </row>
    <row r="293" spans="1:65" s="2" customFormat="1" ht="24.15" customHeight="1">
      <c r="A293" s="40"/>
      <c r="B293" s="41"/>
      <c r="C293" s="206" t="s">
        <v>300</v>
      </c>
      <c r="D293" s="206" t="s">
        <v>125</v>
      </c>
      <c r="E293" s="207" t="s">
        <v>301</v>
      </c>
      <c r="F293" s="208" t="s">
        <v>302</v>
      </c>
      <c r="G293" s="209" t="s">
        <v>274</v>
      </c>
      <c r="H293" s="257"/>
      <c r="I293" s="211"/>
      <c r="J293" s="212">
        <f>ROUND(I293*H293,2)</f>
        <v>0</v>
      </c>
      <c r="K293" s="208" t="s">
        <v>19</v>
      </c>
      <c r="L293" s="46"/>
      <c r="M293" s="213" t="s">
        <v>19</v>
      </c>
      <c r="N293" s="214" t="s">
        <v>45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240</v>
      </c>
      <c r="AT293" s="217" t="s">
        <v>125</v>
      </c>
      <c r="AU293" s="217" t="s">
        <v>84</v>
      </c>
      <c r="AY293" s="19" t="s">
        <v>122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82</v>
      </c>
      <c r="BK293" s="218">
        <f>ROUND(I293*H293,2)</f>
        <v>0</v>
      </c>
      <c r="BL293" s="19" t="s">
        <v>240</v>
      </c>
      <c r="BM293" s="217" t="s">
        <v>303</v>
      </c>
    </row>
    <row r="294" spans="1:63" s="12" customFormat="1" ht="22.8" customHeight="1">
      <c r="A294" s="12"/>
      <c r="B294" s="190"/>
      <c r="C294" s="191"/>
      <c r="D294" s="192" t="s">
        <v>73</v>
      </c>
      <c r="E294" s="204" t="s">
        <v>304</v>
      </c>
      <c r="F294" s="204" t="s">
        <v>305</v>
      </c>
      <c r="G294" s="191"/>
      <c r="H294" s="191"/>
      <c r="I294" s="194"/>
      <c r="J294" s="205">
        <f>BK294</f>
        <v>0</v>
      </c>
      <c r="K294" s="191"/>
      <c r="L294" s="196"/>
      <c r="M294" s="197"/>
      <c r="N294" s="198"/>
      <c r="O294" s="198"/>
      <c r="P294" s="199">
        <f>SUM(P295:P304)</f>
        <v>0</v>
      </c>
      <c r="Q294" s="198"/>
      <c r="R294" s="199">
        <f>SUM(R295:R304)</f>
        <v>0</v>
      </c>
      <c r="S294" s="198"/>
      <c r="T294" s="200">
        <f>SUM(T295:T304)</f>
        <v>3.5909999999999997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1" t="s">
        <v>84</v>
      </c>
      <c r="AT294" s="202" t="s">
        <v>73</v>
      </c>
      <c r="AU294" s="202" t="s">
        <v>82</v>
      </c>
      <c r="AY294" s="201" t="s">
        <v>122</v>
      </c>
      <c r="BK294" s="203">
        <f>SUM(BK295:BK304)</f>
        <v>0</v>
      </c>
    </row>
    <row r="295" spans="1:65" s="2" customFormat="1" ht="16.5" customHeight="1">
      <c r="A295" s="40"/>
      <c r="B295" s="41"/>
      <c r="C295" s="206" t="s">
        <v>306</v>
      </c>
      <c r="D295" s="206" t="s">
        <v>125</v>
      </c>
      <c r="E295" s="207" t="s">
        <v>307</v>
      </c>
      <c r="F295" s="208" t="s">
        <v>308</v>
      </c>
      <c r="G295" s="209" t="s">
        <v>139</v>
      </c>
      <c r="H295" s="210">
        <v>63</v>
      </c>
      <c r="I295" s="211"/>
      <c r="J295" s="212">
        <f>ROUND(I295*H295,2)</f>
        <v>0</v>
      </c>
      <c r="K295" s="208" t="s">
        <v>129</v>
      </c>
      <c r="L295" s="46"/>
      <c r="M295" s="213" t="s">
        <v>19</v>
      </c>
      <c r="N295" s="214" t="s">
        <v>45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0.055</v>
      </c>
      <c r="T295" s="216">
        <f>S295*H295</f>
        <v>3.465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240</v>
      </c>
      <c r="AT295" s="217" t="s">
        <v>125</v>
      </c>
      <c r="AU295" s="217" t="s">
        <v>84</v>
      </c>
      <c r="AY295" s="19" t="s">
        <v>122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82</v>
      </c>
      <c r="BK295" s="218">
        <f>ROUND(I295*H295,2)</f>
        <v>0</v>
      </c>
      <c r="BL295" s="19" t="s">
        <v>240</v>
      </c>
      <c r="BM295" s="217" t="s">
        <v>309</v>
      </c>
    </row>
    <row r="296" spans="1:47" s="2" customFormat="1" ht="12">
      <c r="A296" s="40"/>
      <c r="B296" s="41"/>
      <c r="C296" s="42"/>
      <c r="D296" s="219" t="s">
        <v>132</v>
      </c>
      <c r="E296" s="42"/>
      <c r="F296" s="220" t="s">
        <v>310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132</v>
      </c>
      <c r="AU296" s="19" t="s">
        <v>84</v>
      </c>
    </row>
    <row r="297" spans="1:51" s="15" customFormat="1" ht="12">
      <c r="A297" s="15"/>
      <c r="B297" s="247"/>
      <c r="C297" s="248"/>
      <c r="D297" s="226" t="s">
        <v>134</v>
      </c>
      <c r="E297" s="249" t="s">
        <v>19</v>
      </c>
      <c r="F297" s="250" t="s">
        <v>142</v>
      </c>
      <c r="G297" s="248"/>
      <c r="H297" s="249" t="s">
        <v>19</v>
      </c>
      <c r="I297" s="251"/>
      <c r="J297" s="248"/>
      <c r="K297" s="248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134</v>
      </c>
      <c r="AU297" s="256" t="s">
        <v>84</v>
      </c>
      <c r="AV297" s="15" t="s">
        <v>82</v>
      </c>
      <c r="AW297" s="15" t="s">
        <v>34</v>
      </c>
      <c r="AX297" s="15" t="s">
        <v>74</v>
      </c>
      <c r="AY297" s="256" t="s">
        <v>122</v>
      </c>
    </row>
    <row r="298" spans="1:51" s="13" customFormat="1" ht="12">
      <c r="A298" s="13"/>
      <c r="B298" s="224"/>
      <c r="C298" s="225"/>
      <c r="D298" s="226" t="s">
        <v>134</v>
      </c>
      <c r="E298" s="227" t="s">
        <v>19</v>
      </c>
      <c r="F298" s="228" t="s">
        <v>311</v>
      </c>
      <c r="G298" s="225"/>
      <c r="H298" s="229">
        <v>63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134</v>
      </c>
      <c r="AU298" s="235" t="s">
        <v>84</v>
      </c>
      <c r="AV298" s="13" t="s">
        <v>84</v>
      </c>
      <c r="AW298" s="13" t="s">
        <v>34</v>
      </c>
      <c r="AX298" s="13" t="s">
        <v>74</v>
      </c>
      <c r="AY298" s="235" t="s">
        <v>122</v>
      </c>
    </row>
    <row r="299" spans="1:51" s="14" customFormat="1" ht="12">
      <c r="A299" s="14"/>
      <c r="B299" s="236"/>
      <c r="C299" s="237"/>
      <c r="D299" s="226" t="s">
        <v>134</v>
      </c>
      <c r="E299" s="238" t="s">
        <v>19</v>
      </c>
      <c r="F299" s="239" t="s">
        <v>136</v>
      </c>
      <c r="G299" s="237"/>
      <c r="H299" s="240">
        <v>63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134</v>
      </c>
      <c r="AU299" s="246" t="s">
        <v>84</v>
      </c>
      <c r="AV299" s="14" t="s">
        <v>130</v>
      </c>
      <c r="AW299" s="14" t="s">
        <v>34</v>
      </c>
      <c r="AX299" s="14" t="s">
        <v>82</v>
      </c>
      <c r="AY299" s="246" t="s">
        <v>122</v>
      </c>
    </row>
    <row r="300" spans="1:65" s="2" customFormat="1" ht="16.5" customHeight="1">
      <c r="A300" s="40"/>
      <c r="B300" s="41"/>
      <c r="C300" s="206" t="s">
        <v>312</v>
      </c>
      <c r="D300" s="206" t="s">
        <v>125</v>
      </c>
      <c r="E300" s="207" t="s">
        <v>313</v>
      </c>
      <c r="F300" s="208" t="s">
        <v>314</v>
      </c>
      <c r="G300" s="209" t="s">
        <v>139</v>
      </c>
      <c r="H300" s="210">
        <v>63</v>
      </c>
      <c r="I300" s="211"/>
      <c r="J300" s="212">
        <f>ROUND(I300*H300,2)</f>
        <v>0</v>
      </c>
      <c r="K300" s="208" t="s">
        <v>129</v>
      </c>
      <c r="L300" s="46"/>
      <c r="M300" s="213" t="s">
        <v>19</v>
      </c>
      <c r="N300" s="214" t="s">
        <v>45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0.002</v>
      </c>
      <c r="T300" s="216">
        <f>S300*H300</f>
        <v>0.126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240</v>
      </c>
      <c r="AT300" s="217" t="s">
        <v>125</v>
      </c>
      <c r="AU300" s="217" t="s">
        <v>84</v>
      </c>
      <c r="AY300" s="19" t="s">
        <v>122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82</v>
      </c>
      <c r="BK300" s="218">
        <f>ROUND(I300*H300,2)</f>
        <v>0</v>
      </c>
      <c r="BL300" s="19" t="s">
        <v>240</v>
      </c>
      <c r="BM300" s="217" t="s">
        <v>315</v>
      </c>
    </row>
    <row r="301" spans="1:47" s="2" customFormat="1" ht="12">
      <c r="A301" s="40"/>
      <c r="B301" s="41"/>
      <c r="C301" s="42"/>
      <c r="D301" s="219" t="s">
        <v>132</v>
      </c>
      <c r="E301" s="42"/>
      <c r="F301" s="220" t="s">
        <v>316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132</v>
      </c>
      <c r="AU301" s="19" t="s">
        <v>84</v>
      </c>
    </row>
    <row r="302" spans="1:51" s="15" customFormat="1" ht="12">
      <c r="A302" s="15"/>
      <c r="B302" s="247"/>
      <c r="C302" s="248"/>
      <c r="D302" s="226" t="s">
        <v>134</v>
      </c>
      <c r="E302" s="249" t="s">
        <v>19</v>
      </c>
      <c r="F302" s="250" t="s">
        <v>142</v>
      </c>
      <c r="G302" s="248"/>
      <c r="H302" s="249" t="s">
        <v>19</v>
      </c>
      <c r="I302" s="251"/>
      <c r="J302" s="248"/>
      <c r="K302" s="248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134</v>
      </c>
      <c r="AU302" s="256" t="s">
        <v>84</v>
      </c>
      <c r="AV302" s="15" t="s">
        <v>82</v>
      </c>
      <c r="AW302" s="15" t="s">
        <v>34</v>
      </c>
      <c r="AX302" s="15" t="s">
        <v>74</v>
      </c>
      <c r="AY302" s="256" t="s">
        <v>122</v>
      </c>
    </row>
    <row r="303" spans="1:51" s="13" customFormat="1" ht="12">
      <c r="A303" s="13"/>
      <c r="B303" s="224"/>
      <c r="C303" s="225"/>
      <c r="D303" s="226" t="s">
        <v>134</v>
      </c>
      <c r="E303" s="227" t="s">
        <v>19</v>
      </c>
      <c r="F303" s="228" t="s">
        <v>311</v>
      </c>
      <c r="G303" s="225"/>
      <c r="H303" s="229">
        <v>63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134</v>
      </c>
      <c r="AU303" s="235" t="s">
        <v>84</v>
      </c>
      <c r="AV303" s="13" t="s">
        <v>84</v>
      </c>
      <c r="AW303" s="13" t="s">
        <v>34</v>
      </c>
      <c r="AX303" s="13" t="s">
        <v>74</v>
      </c>
      <c r="AY303" s="235" t="s">
        <v>122</v>
      </c>
    </row>
    <row r="304" spans="1:51" s="14" customFormat="1" ht="12">
      <c r="A304" s="14"/>
      <c r="B304" s="236"/>
      <c r="C304" s="237"/>
      <c r="D304" s="226" t="s">
        <v>134</v>
      </c>
      <c r="E304" s="238" t="s">
        <v>19</v>
      </c>
      <c r="F304" s="239" t="s">
        <v>136</v>
      </c>
      <c r="G304" s="237"/>
      <c r="H304" s="240">
        <v>63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134</v>
      </c>
      <c r="AU304" s="246" t="s">
        <v>84</v>
      </c>
      <c r="AV304" s="14" t="s">
        <v>130</v>
      </c>
      <c r="AW304" s="14" t="s">
        <v>34</v>
      </c>
      <c r="AX304" s="14" t="s">
        <v>82</v>
      </c>
      <c r="AY304" s="246" t="s">
        <v>122</v>
      </c>
    </row>
    <row r="305" spans="1:63" s="12" customFormat="1" ht="22.8" customHeight="1">
      <c r="A305" s="12"/>
      <c r="B305" s="190"/>
      <c r="C305" s="191"/>
      <c r="D305" s="192" t="s">
        <v>73</v>
      </c>
      <c r="E305" s="204" t="s">
        <v>317</v>
      </c>
      <c r="F305" s="204" t="s">
        <v>318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SUM(P306:P310)</f>
        <v>0</v>
      </c>
      <c r="Q305" s="198"/>
      <c r="R305" s="199">
        <f>SUM(R306:R310)</f>
        <v>0</v>
      </c>
      <c r="S305" s="198"/>
      <c r="T305" s="200">
        <f>SUM(T306:T310)</f>
        <v>2.607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84</v>
      </c>
      <c r="AT305" s="202" t="s">
        <v>73</v>
      </c>
      <c r="AU305" s="202" t="s">
        <v>82</v>
      </c>
      <c r="AY305" s="201" t="s">
        <v>122</v>
      </c>
      <c r="BK305" s="203">
        <f>SUM(BK306:BK310)</f>
        <v>0</v>
      </c>
    </row>
    <row r="306" spans="1:65" s="2" customFormat="1" ht="16.5" customHeight="1">
      <c r="A306" s="40"/>
      <c r="B306" s="41"/>
      <c r="C306" s="206" t="s">
        <v>319</v>
      </c>
      <c r="D306" s="206" t="s">
        <v>125</v>
      </c>
      <c r="E306" s="207" t="s">
        <v>320</v>
      </c>
      <c r="F306" s="208" t="s">
        <v>321</v>
      </c>
      <c r="G306" s="209" t="s">
        <v>139</v>
      </c>
      <c r="H306" s="210">
        <v>30</v>
      </c>
      <c r="I306" s="211"/>
      <c r="J306" s="212">
        <f>ROUND(I306*H306,2)</f>
        <v>0</v>
      </c>
      <c r="K306" s="208" t="s">
        <v>129</v>
      </c>
      <c r="L306" s="46"/>
      <c r="M306" s="213" t="s">
        <v>19</v>
      </c>
      <c r="N306" s="214" t="s">
        <v>45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0.0869</v>
      </c>
      <c r="T306" s="216">
        <f>S306*H306</f>
        <v>2.607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240</v>
      </c>
      <c r="AT306" s="217" t="s">
        <v>125</v>
      </c>
      <c r="AU306" s="217" t="s">
        <v>84</v>
      </c>
      <c r="AY306" s="19" t="s">
        <v>122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82</v>
      </c>
      <c r="BK306" s="218">
        <f>ROUND(I306*H306,2)</f>
        <v>0</v>
      </c>
      <c r="BL306" s="19" t="s">
        <v>240</v>
      </c>
      <c r="BM306" s="217" t="s">
        <v>322</v>
      </c>
    </row>
    <row r="307" spans="1:47" s="2" customFormat="1" ht="12">
      <c r="A307" s="40"/>
      <c r="B307" s="41"/>
      <c r="C307" s="42"/>
      <c r="D307" s="219" t="s">
        <v>132</v>
      </c>
      <c r="E307" s="42"/>
      <c r="F307" s="220" t="s">
        <v>323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132</v>
      </c>
      <c r="AU307" s="19" t="s">
        <v>84</v>
      </c>
    </row>
    <row r="308" spans="1:51" s="15" customFormat="1" ht="12">
      <c r="A308" s="15"/>
      <c r="B308" s="247"/>
      <c r="C308" s="248"/>
      <c r="D308" s="226" t="s">
        <v>134</v>
      </c>
      <c r="E308" s="249" t="s">
        <v>19</v>
      </c>
      <c r="F308" s="250" t="s">
        <v>324</v>
      </c>
      <c r="G308" s="248"/>
      <c r="H308" s="249" t="s">
        <v>19</v>
      </c>
      <c r="I308" s="251"/>
      <c r="J308" s="248"/>
      <c r="K308" s="248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134</v>
      </c>
      <c r="AU308" s="256" t="s">
        <v>84</v>
      </c>
      <c r="AV308" s="15" t="s">
        <v>82</v>
      </c>
      <c r="AW308" s="15" t="s">
        <v>34</v>
      </c>
      <c r="AX308" s="15" t="s">
        <v>74</v>
      </c>
      <c r="AY308" s="256" t="s">
        <v>122</v>
      </c>
    </row>
    <row r="309" spans="1:51" s="13" customFormat="1" ht="12">
      <c r="A309" s="13"/>
      <c r="B309" s="224"/>
      <c r="C309" s="225"/>
      <c r="D309" s="226" t="s">
        <v>134</v>
      </c>
      <c r="E309" s="227" t="s">
        <v>19</v>
      </c>
      <c r="F309" s="228" t="s">
        <v>325</v>
      </c>
      <c r="G309" s="225"/>
      <c r="H309" s="229">
        <v>30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134</v>
      </c>
      <c r="AU309" s="235" t="s">
        <v>84</v>
      </c>
      <c r="AV309" s="13" t="s">
        <v>84</v>
      </c>
      <c r="AW309" s="13" t="s">
        <v>34</v>
      </c>
      <c r="AX309" s="13" t="s">
        <v>74</v>
      </c>
      <c r="AY309" s="235" t="s">
        <v>122</v>
      </c>
    </row>
    <row r="310" spans="1:51" s="14" customFormat="1" ht="12">
      <c r="A310" s="14"/>
      <c r="B310" s="236"/>
      <c r="C310" s="237"/>
      <c r="D310" s="226" t="s">
        <v>134</v>
      </c>
      <c r="E310" s="238" t="s">
        <v>19</v>
      </c>
      <c r="F310" s="239" t="s">
        <v>136</v>
      </c>
      <c r="G310" s="237"/>
      <c r="H310" s="240">
        <v>30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134</v>
      </c>
      <c r="AU310" s="246" t="s">
        <v>84</v>
      </c>
      <c r="AV310" s="14" t="s">
        <v>130</v>
      </c>
      <c r="AW310" s="14" t="s">
        <v>34</v>
      </c>
      <c r="AX310" s="14" t="s">
        <v>82</v>
      </c>
      <c r="AY310" s="246" t="s">
        <v>122</v>
      </c>
    </row>
    <row r="311" spans="1:63" s="12" customFormat="1" ht="22.8" customHeight="1">
      <c r="A311" s="12"/>
      <c r="B311" s="190"/>
      <c r="C311" s="191"/>
      <c r="D311" s="192" t="s">
        <v>73</v>
      </c>
      <c r="E311" s="204" t="s">
        <v>326</v>
      </c>
      <c r="F311" s="204" t="s">
        <v>327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f>SUM(P312:P714)</f>
        <v>0</v>
      </c>
      <c r="Q311" s="198"/>
      <c r="R311" s="199">
        <f>SUM(R312:R714)</f>
        <v>4.5678572399999995</v>
      </c>
      <c r="S311" s="198"/>
      <c r="T311" s="200">
        <f>SUM(T312:T714)</f>
        <v>0.8638931200000001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1" t="s">
        <v>84</v>
      </c>
      <c r="AT311" s="202" t="s">
        <v>73</v>
      </c>
      <c r="AU311" s="202" t="s">
        <v>82</v>
      </c>
      <c r="AY311" s="201" t="s">
        <v>122</v>
      </c>
      <c r="BK311" s="203">
        <f>SUM(BK312:BK714)</f>
        <v>0</v>
      </c>
    </row>
    <row r="312" spans="1:65" s="2" customFormat="1" ht="16.5" customHeight="1">
      <c r="A312" s="40"/>
      <c r="B312" s="41"/>
      <c r="C312" s="206" t="s">
        <v>328</v>
      </c>
      <c r="D312" s="206" t="s">
        <v>125</v>
      </c>
      <c r="E312" s="207" t="s">
        <v>329</v>
      </c>
      <c r="F312" s="208" t="s">
        <v>330</v>
      </c>
      <c r="G312" s="209" t="s">
        <v>139</v>
      </c>
      <c r="H312" s="210">
        <v>2447.184</v>
      </c>
      <c r="I312" s="211"/>
      <c r="J312" s="212">
        <f>ROUND(I312*H312,2)</f>
        <v>0</v>
      </c>
      <c r="K312" s="208" t="s">
        <v>129</v>
      </c>
      <c r="L312" s="46"/>
      <c r="M312" s="213" t="s">
        <v>19</v>
      </c>
      <c r="N312" s="214" t="s">
        <v>45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240</v>
      </c>
      <c r="AT312" s="217" t="s">
        <v>125</v>
      </c>
      <c r="AU312" s="217" t="s">
        <v>84</v>
      </c>
      <c r="AY312" s="19" t="s">
        <v>122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82</v>
      </c>
      <c r="BK312" s="218">
        <f>ROUND(I312*H312,2)</f>
        <v>0</v>
      </c>
      <c r="BL312" s="19" t="s">
        <v>240</v>
      </c>
      <c r="BM312" s="217" t="s">
        <v>331</v>
      </c>
    </row>
    <row r="313" spans="1:47" s="2" customFormat="1" ht="12">
      <c r="A313" s="40"/>
      <c r="B313" s="41"/>
      <c r="C313" s="42"/>
      <c r="D313" s="219" t="s">
        <v>132</v>
      </c>
      <c r="E313" s="42"/>
      <c r="F313" s="220" t="s">
        <v>332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132</v>
      </c>
      <c r="AU313" s="19" t="s">
        <v>84</v>
      </c>
    </row>
    <row r="314" spans="1:51" s="15" customFormat="1" ht="12">
      <c r="A314" s="15"/>
      <c r="B314" s="247"/>
      <c r="C314" s="248"/>
      <c r="D314" s="226" t="s">
        <v>134</v>
      </c>
      <c r="E314" s="249" t="s">
        <v>19</v>
      </c>
      <c r="F314" s="250" t="s">
        <v>333</v>
      </c>
      <c r="G314" s="248"/>
      <c r="H314" s="249" t="s">
        <v>19</v>
      </c>
      <c r="I314" s="251"/>
      <c r="J314" s="248"/>
      <c r="K314" s="248"/>
      <c r="L314" s="252"/>
      <c r="M314" s="253"/>
      <c r="N314" s="254"/>
      <c r="O314" s="254"/>
      <c r="P314" s="254"/>
      <c r="Q314" s="254"/>
      <c r="R314" s="254"/>
      <c r="S314" s="254"/>
      <c r="T314" s="25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6" t="s">
        <v>134</v>
      </c>
      <c r="AU314" s="256" t="s">
        <v>84</v>
      </c>
      <c r="AV314" s="15" t="s">
        <v>82</v>
      </c>
      <c r="AW314" s="15" t="s">
        <v>34</v>
      </c>
      <c r="AX314" s="15" t="s">
        <v>74</v>
      </c>
      <c r="AY314" s="256" t="s">
        <v>122</v>
      </c>
    </row>
    <row r="315" spans="1:51" s="15" customFormat="1" ht="12">
      <c r="A315" s="15"/>
      <c r="B315" s="247"/>
      <c r="C315" s="248"/>
      <c r="D315" s="226" t="s">
        <v>134</v>
      </c>
      <c r="E315" s="249" t="s">
        <v>19</v>
      </c>
      <c r="F315" s="250" t="s">
        <v>142</v>
      </c>
      <c r="G315" s="248"/>
      <c r="H315" s="249" t="s">
        <v>19</v>
      </c>
      <c r="I315" s="251"/>
      <c r="J315" s="248"/>
      <c r="K315" s="248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134</v>
      </c>
      <c r="AU315" s="256" t="s">
        <v>84</v>
      </c>
      <c r="AV315" s="15" t="s">
        <v>82</v>
      </c>
      <c r="AW315" s="15" t="s">
        <v>34</v>
      </c>
      <c r="AX315" s="15" t="s">
        <v>74</v>
      </c>
      <c r="AY315" s="256" t="s">
        <v>122</v>
      </c>
    </row>
    <row r="316" spans="1:51" s="15" customFormat="1" ht="12">
      <c r="A316" s="15"/>
      <c r="B316" s="247"/>
      <c r="C316" s="248"/>
      <c r="D316" s="226" t="s">
        <v>134</v>
      </c>
      <c r="E316" s="249" t="s">
        <v>19</v>
      </c>
      <c r="F316" s="250" t="s">
        <v>143</v>
      </c>
      <c r="G316" s="248"/>
      <c r="H316" s="249" t="s">
        <v>19</v>
      </c>
      <c r="I316" s="251"/>
      <c r="J316" s="248"/>
      <c r="K316" s="248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134</v>
      </c>
      <c r="AU316" s="256" t="s">
        <v>84</v>
      </c>
      <c r="AV316" s="15" t="s">
        <v>82</v>
      </c>
      <c r="AW316" s="15" t="s">
        <v>34</v>
      </c>
      <c r="AX316" s="15" t="s">
        <v>74</v>
      </c>
      <c r="AY316" s="256" t="s">
        <v>122</v>
      </c>
    </row>
    <row r="317" spans="1:51" s="13" customFormat="1" ht="12">
      <c r="A317" s="13"/>
      <c r="B317" s="224"/>
      <c r="C317" s="225"/>
      <c r="D317" s="226" t="s">
        <v>134</v>
      </c>
      <c r="E317" s="227" t="s">
        <v>19</v>
      </c>
      <c r="F317" s="228" t="s">
        <v>144</v>
      </c>
      <c r="G317" s="225"/>
      <c r="H317" s="229">
        <v>201.6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134</v>
      </c>
      <c r="AU317" s="235" t="s">
        <v>84</v>
      </c>
      <c r="AV317" s="13" t="s">
        <v>84</v>
      </c>
      <c r="AW317" s="13" t="s">
        <v>34</v>
      </c>
      <c r="AX317" s="13" t="s">
        <v>74</v>
      </c>
      <c r="AY317" s="235" t="s">
        <v>122</v>
      </c>
    </row>
    <row r="318" spans="1:51" s="15" customFormat="1" ht="12">
      <c r="A318" s="15"/>
      <c r="B318" s="247"/>
      <c r="C318" s="248"/>
      <c r="D318" s="226" t="s">
        <v>134</v>
      </c>
      <c r="E318" s="249" t="s">
        <v>19</v>
      </c>
      <c r="F318" s="250" t="s">
        <v>150</v>
      </c>
      <c r="G318" s="248"/>
      <c r="H318" s="249" t="s">
        <v>19</v>
      </c>
      <c r="I318" s="251"/>
      <c r="J318" s="248"/>
      <c r="K318" s="248"/>
      <c r="L318" s="252"/>
      <c r="M318" s="253"/>
      <c r="N318" s="254"/>
      <c r="O318" s="254"/>
      <c r="P318" s="254"/>
      <c r="Q318" s="254"/>
      <c r="R318" s="254"/>
      <c r="S318" s="254"/>
      <c r="T318" s="25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6" t="s">
        <v>134</v>
      </c>
      <c r="AU318" s="256" t="s">
        <v>84</v>
      </c>
      <c r="AV318" s="15" t="s">
        <v>82</v>
      </c>
      <c r="AW318" s="15" t="s">
        <v>34</v>
      </c>
      <c r="AX318" s="15" t="s">
        <v>74</v>
      </c>
      <c r="AY318" s="256" t="s">
        <v>122</v>
      </c>
    </row>
    <row r="319" spans="1:51" s="15" customFormat="1" ht="12">
      <c r="A319" s="15"/>
      <c r="B319" s="247"/>
      <c r="C319" s="248"/>
      <c r="D319" s="226" t="s">
        <v>134</v>
      </c>
      <c r="E319" s="249" t="s">
        <v>19</v>
      </c>
      <c r="F319" s="250" t="s">
        <v>151</v>
      </c>
      <c r="G319" s="248"/>
      <c r="H319" s="249" t="s">
        <v>19</v>
      </c>
      <c r="I319" s="251"/>
      <c r="J319" s="248"/>
      <c r="K319" s="248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134</v>
      </c>
      <c r="AU319" s="256" t="s">
        <v>84</v>
      </c>
      <c r="AV319" s="15" t="s">
        <v>82</v>
      </c>
      <c r="AW319" s="15" t="s">
        <v>34</v>
      </c>
      <c r="AX319" s="15" t="s">
        <v>74</v>
      </c>
      <c r="AY319" s="256" t="s">
        <v>122</v>
      </c>
    </row>
    <row r="320" spans="1:51" s="13" customFormat="1" ht="12">
      <c r="A320" s="13"/>
      <c r="B320" s="224"/>
      <c r="C320" s="225"/>
      <c r="D320" s="226" t="s">
        <v>134</v>
      </c>
      <c r="E320" s="227" t="s">
        <v>19</v>
      </c>
      <c r="F320" s="228" t="s">
        <v>152</v>
      </c>
      <c r="G320" s="225"/>
      <c r="H320" s="229">
        <v>251.495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134</v>
      </c>
      <c r="AU320" s="235" t="s">
        <v>84</v>
      </c>
      <c r="AV320" s="13" t="s">
        <v>84</v>
      </c>
      <c r="AW320" s="13" t="s">
        <v>34</v>
      </c>
      <c r="AX320" s="13" t="s">
        <v>74</v>
      </c>
      <c r="AY320" s="235" t="s">
        <v>122</v>
      </c>
    </row>
    <row r="321" spans="1:51" s="15" customFormat="1" ht="12">
      <c r="A321" s="15"/>
      <c r="B321" s="247"/>
      <c r="C321" s="248"/>
      <c r="D321" s="226" t="s">
        <v>134</v>
      </c>
      <c r="E321" s="249" t="s">
        <v>19</v>
      </c>
      <c r="F321" s="250" t="s">
        <v>153</v>
      </c>
      <c r="G321" s="248"/>
      <c r="H321" s="249" t="s">
        <v>19</v>
      </c>
      <c r="I321" s="251"/>
      <c r="J321" s="248"/>
      <c r="K321" s="248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134</v>
      </c>
      <c r="AU321" s="256" t="s">
        <v>84</v>
      </c>
      <c r="AV321" s="15" t="s">
        <v>82</v>
      </c>
      <c r="AW321" s="15" t="s">
        <v>34</v>
      </c>
      <c r="AX321" s="15" t="s">
        <v>74</v>
      </c>
      <c r="AY321" s="256" t="s">
        <v>122</v>
      </c>
    </row>
    <row r="322" spans="1:51" s="15" customFormat="1" ht="12">
      <c r="A322" s="15"/>
      <c r="B322" s="247"/>
      <c r="C322" s="248"/>
      <c r="D322" s="226" t="s">
        <v>134</v>
      </c>
      <c r="E322" s="249" t="s">
        <v>19</v>
      </c>
      <c r="F322" s="250" t="s">
        <v>154</v>
      </c>
      <c r="G322" s="248"/>
      <c r="H322" s="249" t="s">
        <v>19</v>
      </c>
      <c r="I322" s="251"/>
      <c r="J322" s="248"/>
      <c r="K322" s="248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134</v>
      </c>
      <c r="AU322" s="256" t="s">
        <v>84</v>
      </c>
      <c r="AV322" s="15" t="s">
        <v>82</v>
      </c>
      <c r="AW322" s="15" t="s">
        <v>34</v>
      </c>
      <c r="AX322" s="15" t="s">
        <v>74</v>
      </c>
      <c r="AY322" s="256" t="s">
        <v>122</v>
      </c>
    </row>
    <row r="323" spans="1:51" s="13" customFormat="1" ht="12">
      <c r="A323" s="13"/>
      <c r="B323" s="224"/>
      <c r="C323" s="225"/>
      <c r="D323" s="226" t="s">
        <v>134</v>
      </c>
      <c r="E323" s="227" t="s">
        <v>19</v>
      </c>
      <c r="F323" s="228" t="s">
        <v>155</v>
      </c>
      <c r="G323" s="225"/>
      <c r="H323" s="229">
        <v>188.28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134</v>
      </c>
      <c r="AU323" s="235" t="s">
        <v>84</v>
      </c>
      <c r="AV323" s="13" t="s">
        <v>84</v>
      </c>
      <c r="AW323" s="13" t="s">
        <v>34</v>
      </c>
      <c r="AX323" s="13" t="s">
        <v>74</v>
      </c>
      <c r="AY323" s="235" t="s">
        <v>122</v>
      </c>
    </row>
    <row r="324" spans="1:51" s="15" customFormat="1" ht="12">
      <c r="A324" s="15"/>
      <c r="B324" s="247"/>
      <c r="C324" s="248"/>
      <c r="D324" s="226" t="s">
        <v>134</v>
      </c>
      <c r="E324" s="249" t="s">
        <v>19</v>
      </c>
      <c r="F324" s="250" t="s">
        <v>156</v>
      </c>
      <c r="G324" s="248"/>
      <c r="H324" s="249" t="s">
        <v>19</v>
      </c>
      <c r="I324" s="251"/>
      <c r="J324" s="248"/>
      <c r="K324" s="248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134</v>
      </c>
      <c r="AU324" s="256" t="s">
        <v>84</v>
      </c>
      <c r="AV324" s="15" t="s">
        <v>82</v>
      </c>
      <c r="AW324" s="15" t="s">
        <v>34</v>
      </c>
      <c r="AX324" s="15" t="s">
        <v>74</v>
      </c>
      <c r="AY324" s="256" t="s">
        <v>122</v>
      </c>
    </row>
    <row r="325" spans="1:51" s="15" customFormat="1" ht="12">
      <c r="A325" s="15"/>
      <c r="B325" s="247"/>
      <c r="C325" s="248"/>
      <c r="D325" s="226" t="s">
        <v>134</v>
      </c>
      <c r="E325" s="249" t="s">
        <v>19</v>
      </c>
      <c r="F325" s="250" t="s">
        <v>157</v>
      </c>
      <c r="G325" s="248"/>
      <c r="H325" s="249" t="s">
        <v>19</v>
      </c>
      <c r="I325" s="251"/>
      <c r="J325" s="248"/>
      <c r="K325" s="248"/>
      <c r="L325" s="252"/>
      <c r="M325" s="253"/>
      <c r="N325" s="254"/>
      <c r="O325" s="254"/>
      <c r="P325" s="254"/>
      <c r="Q325" s="254"/>
      <c r="R325" s="254"/>
      <c r="S325" s="254"/>
      <c r="T325" s="25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6" t="s">
        <v>134</v>
      </c>
      <c r="AU325" s="256" t="s">
        <v>84</v>
      </c>
      <c r="AV325" s="15" t="s">
        <v>82</v>
      </c>
      <c r="AW325" s="15" t="s">
        <v>34</v>
      </c>
      <c r="AX325" s="15" t="s">
        <v>74</v>
      </c>
      <c r="AY325" s="256" t="s">
        <v>122</v>
      </c>
    </row>
    <row r="326" spans="1:51" s="13" customFormat="1" ht="12">
      <c r="A326" s="13"/>
      <c r="B326" s="224"/>
      <c r="C326" s="225"/>
      <c r="D326" s="226" t="s">
        <v>134</v>
      </c>
      <c r="E326" s="227" t="s">
        <v>19</v>
      </c>
      <c r="F326" s="228" t="s">
        <v>158</v>
      </c>
      <c r="G326" s="225"/>
      <c r="H326" s="229">
        <v>61.8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134</v>
      </c>
      <c r="AU326" s="235" t="s">
        <v>84</v>
      </c>
      <c r="AV326" s="13" t="s">
        <v>84</v>
      </c>
      <c r="AW326" s="13" t="s">
        <v>34</v>
      </c>
      <c r="AX326" s="13" t="s">
        <v>74</v>
      </c>
      <c r="AY326" s="235" t="s">
        <v>122</v>
      </c>
    </row>
    <row r="327" spans="1:51" s="15" customFormat="1" ht="12">
      <c r="A327" s="15"/>
      <c r="B327" s="247"/>
      <c r="C327" s="248"/>
      <c r="D327" s="226" t="s">
        <v>134</v>
      </c>
      <c r="E327" s="249" t="s">
        <v>19</v>
      </c>
      <c r="F327" s="250" t="s">
        <v>161</v>
      </c>
      <c r="G327" s="248"/>
      <c r="H327" s="249" t="s">
        <v>19</v>
      </c>
      <c r="I327" s="251"/>
      <c r="J327" s="248"/>
      <c r="K327" s="248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134</v>
      </c>
      <c r="AU327" s="256" t="s">
        <v>84</v>
      </c>
      <c r="AV327" s="15" t="s">
        <v>82</v>
      </c>
      <c r="AW327" s="15" t="s">
        <v>34</v>
      </c>
      <c r="AX327" s="15" t="s">
        <v>74</v>
      </c>
      <c r="AY327" s="256" t="s">
        <v>122</v>
      </c>
    </row>
    <row r="328" spans="1:51" s="15" customFormat="1" ht="12">
      <c r="A328" s="15"/>
      <c r="B328" s="247"/>
      <c r="C328" s="248"/>
      <c r="D328" s="226" t="s">
        <v>134</v>
      </c>
      <c r="E328" s="249" t="s">
        <v>19</v>
      </c>
      <c r="F328" s="250" t="s">
        <v>162</v>
      </c>
      <c r="G328" s="248"/>
      <c r="H328" s="249" t="s">
        <v>19</v>
      </c>
      <c r="I328" s="251"/>
      <c r="J328" s="248"/>
      <c r="K328" s="248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134</v>
      </c>
      <c r="AU328" s="256" t="s">
        <v>84</v>
      </c>
      <c r="AV328" s="15" t="s">
        <v>82</v>
      </c>
      <c r="AW328" s="15" t="s">
        <v>34</v>
      </c>
      <c r="AX328" s="15" t="s">
        <v>74</v>
      </c>
      <c r="AY328" s="256" t="s">
        <v>122</v>
      </c>
    </row>
    <row r="329" spans="1:51" s="13" customFormat="1" ht="12">
      <c r="A329" s="13"/>
      <c r="B329" s="224"/>
      <c r="C329" s="225"/>
      <c r="D329" s="226" t="s">
        <v>134</v>
      </c>
      <c r="E329" s="227" t="s">
        <v>19</v>
      </c>
      <c r="F329" s="228" t="s">
        <v>163</v>
      </c>
      <c r="G329" s="225"/>
      <c r="H329" s="229">
        <v>127.8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134</v>
      </c>
      <c r="AU329" s="235" t="s">
        <v>84</v>
      </c>
      <c r="AV329" s="13" t="s">
        <v>84</v>
      </c>
      <c r="AW329" s="13" t="s">
        <v>34</v>
      </c>
      <c r="AX329" s="13" t="s">
        <v>74</v>
      </c>
      <c r="AY329" s="235" t="s">
        <v>122</v>
      </c>
    </row>
    <row r="330" spans="1:51" s="15" customFormat="1" ht="12">
      <c r="A330" s="15"/>
      <c r="B330" s="247"/>
      <c r="C330" s="248"/>
      <c r="D330" s="226" t="s">
        <v>134</v>
      </c>
      <c r="E330" s="249" t="s">
        <v>19</v>
      </c>
      <c r="F330" s="250" t="s">
        <v>334</v>
      </c>
      <c r="G330" s="248"/>
      <c r="H330" s="249" t="s">
        <v>19</v>
      </c>
      <c r="I330" s="251"/>
      <c r="J330" s="248"/>
      <c r="K330" s="248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134</v>
      </c>
      <c r="AU330" s="256" t="s">
        <v>84</v>
      </c>
      <c r="AV330" s="15" t="s">
        <v>82</v>
      </c>
      <c r="AW330" s="15" t="s">
        <v>34</v>
      </c>
      <c r="AX330" s="15" t="s">
        <v>74</v>
      </c>
      <c r="AY330" s="256" t="s">
        <v>122</v>
      </c>
    </row>
    <row r="331" spans="1:51" s="15" customFormat="1" ht="12">
      <c r="A331" s="15"/>
      <c r="B331" s="247"/>
      <c r="C331" s="248"/>
      <c r="D331" s="226" t="s">
        <v>134</v>
      </c>
      <c r="E331" s="249" t="s">
        <v>19</v>
      </c>
      <c r="F331" s="250" t="s">
        <v>150</v>
      </c>
      <c r="G331" s="248"/>
      <c r="H331" s="249" t="s">
        <v>19</v>
      </c>
      <c r="I331" s="251"/>
      <c r="J331" s="248"/>
      <c r="K331" s="248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134</v>
      </c>
      <c r="AU331" s="256" t="s">
        <v>84</v>
      </c>
      <c r="AV331" s="15" t="s">
        <v>82</v>
      </c>
      <c r="AW331" s="15" t="s">
        <v>34</v>
      </c>
      <c r="AX331" s="15" t="s">
        <v>74</v>
      </c>
      <c r="AY331" s="256" t="s">
        <v>122</v>
      </c>
    </row>
    <row r="332" spans="1:51" s="15" customFormat="1" ht="12">
      <c r="A332" s="15"/>
      <c r="B332" s="247"/>
      <c r="C332" s="248"/>
      <c r="D332" s="226" t="s">
        <v>134</v>
      </c>
      <c r="E332" s="249" t="s">
        <v>19</v>
      </c>
      <c r="F332" s="250" t="s">
        <v>151</v>
      </c>
      <c r="G332" s="248"/>
      <c r="H332" s="249" t="s">
        <v>19</v>
      </c>
      <c r="I332" s="251"/>
      <c r="J332" s="248"/>
      <c r="K332" s="248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134</v>
      </c>
      <c r="AU332" s="256" t="s">
        <v>84</v>
      </c>
      <c r="AV332" s="15" t="s">
        <v>82</v>
      </c>
      <c r="AW332" s="15" t="s">
        <v>34</v>
      </c>
      <c r="AX332" s="15" t="s">
        <v>74</v>
      </c>
      <c r="AY332" s="256" t="s">
        <v>122</v>
      </c>
    </row>
    <row r="333" spans="1:51" s="13" customFormat="1" ht="12">
      <c r="A333" s="13"/>
      <c r="B333" s="224"/>
      <c r="C333" s="225"/>
      <c r="D333" s="226" t="s">
        <v>134</v>
      </c>
      <c r="E333" s="227" t="s">
        <v>19</v>
      </c>
      <c r="F333" s="228" t="s">
        <v>185</v>
      </c>
      <c r="G333" s="225"/>
      <c r="H333" s="229">
        <v>313.95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134</v>
      </c>
      <c r="AU333" s="235" t="s">
        <v>84</v>
      </c>
      <c r="AV333" s="13" t="s">
        <v>84</v>
      </c>
      <c r="AW333" s="13" t="s">
        <v>34</v>
      </c>
      <c r="AX333" s="13" t="s">
        <v>74</v>
      </c>
      <c r="AY333" s="235" t="s">
        <v>122</v>
      </c>
    </row>
    <row r="334" spans="1:51" s="13" customFormat="1" ht="12">
      <c r="A334" s="13"/>
      <c r="B334" s="224"/>
      <c r="C334" s="225"/>
      <c r="D334" s="226" t="s">
        <v>134</v>
      </c>
      <c r="E334" s="227" t="s">
        <v>19</v>
      </c>
      <c r="F334" s="228" t="s">
        <v>186</v>
      </c>
      <c r="G334" s="225"/>
      <c r="H334" s="229">
        <v>-40.65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134</v>
      </c>
      <c r="AU334" s="235" t="s">
        <v>84</v>
      </c>
      <c r="AV334" s="13" t="s">
        <v>84</v>
      </c>
      <c r="AW334" s="13" t="s">
        <v>34</v>
      </c>
      <c r="AX334" s="13" t="s">
        <v>74</v>
      </c>
      <c r="AY334" s="235" t="s">
        <v>122</v>
      </c>
    </row>
    <row r="335" spans="1:51" s="15" customFormat="1" ht="12">
      <c r="A335" s="15"/>
      <c r="B335" s="247"/>
      <c r="C335" s="248"/>
      <c r="D335" s="226" t="s">
        <v>134</v>
      </c>
      <c r="E335" s="249" t="s">
        <v>19</v>
      </c>
      <c r="F335" s="250" t="s">
        <v>153</v>
      </c>
      <c r="G335" s="248"/>
      <c r="H335" s="249" t="s">
        <v>19</v>
      </c>
      <c r="I335" s="251"/>
      <c r="J335" s="248"/>
      <c r="K335" s="248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134</v>
      </c>
      <c r="AU335" s="256" t="s">
        <v>84</v>
      </c>
      <c r="AV335" s="15" t="s">
        <v>82</v>
      </c>
      <c r="AW335" s="15" t="s">
        <v>34</v>
      </c>
      <c r="AX335" s="15" t="s">
        <v>74</v>
      </c>
      <c r="AY335" s="256" t="s">
        <v>122</v>
      </c>
    </row>
    <row r="336" spans="1:51" s="15" customFormat="1" ht="12">
      <c r="A336" s="15"/>
      <c r="B336" s="247"/>
      <c r="C336" s="248"/>
      <c r="D336" s="226" t="s">
        <v>134</v>
      </c>
      <c r="E336" s="249" t="s">
        <v>19</v>
      </c>
      <c r="F336" s="250" t="s">
        <v>154</v>
      </c>
      <c r="G336" s="248"/>
      <c r="H336" s="249" t="s">
        <v>19</v>
      </c>
      <c r="I336" s="251"/>
      <c r="J336" s="248"/>
      <c r="K336" s="248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134</v>
      </c>
      <c r="AU336" s="256" t="s">
        <v>84</v>
      </c>
      <c r="AV336" s="15" t="s">
        <v>82</v>
      </c>
      <c r="AW336" s="15" t="s">
        <v>34</v>
      </c>
      <c r="AX336" s="15" t="s">
        <v>74</v>
      </c>
      <c r="AY336" s="256" t="s">
        <v>122</v>
      </c>
    </row>
    <row r="337" spans="1:51" s="13" customFormat="1" ht="12">
      <c r="A337" s="13"/>
      <c r="B337" s="224"/>
      <c r="C337" s="225"/>
      <c r="D337" s="226" t="s">
        <v>134</v>
      </c>
      <c r="E337" s="227" t="s">
        <v>19</v>
      </c>
      <c r="F337" s="228" t="s">
        <v>187</v>
      </c>
      <c r="G337" s="225"/>
      <c r="H337" s="229">
        <v>545.123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134</v>
      </c>
      <c r="AU337" s="235" t="s">
        <v>84</v>
      </c>
      <c r="AV337" s="13" t="s">
        <v>84</v>
      </c>
      <c r="AW337" s="13" t="s">
        <v>34</v>
      </c>
      <c r="AX337" s="13" t="s">
        <v>74</v>
      </c>
      <c r="AY337" s="235" t="s">
        <v>122</v>
      </c>
    </row>
    <row r="338" spans="1:51" s="13" customFormat="1" ht="12">
      <c r="A338" s="13"/>
      <c r="B338" s="224"/>
      <c r="C338" s="225"/>
      <c r="D338" s="226" t="s">
        <v>134</v>
      </c>
      <c r="E338" s="227" t="s">
        <v>19</v>
      </c>
      <c r="F338" s="228" t="s">
        <v>188</v>
      </c>
      <c r="G338" s="225"/>
      <c r="H338" s="229">
        <v>-42.875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134</v>
      </c>
      <c r="AU338" s="235" t="s">
        <v>84</v>
      </c>
      <c r="AV338" s="13" t="s">
        <v>84</v>
      </c>
      <c r="AW338" s="13" t="s">
        <v>34</v>
      </c>
      <c r="AX338" s="13" t="s">
        <v>74</v>
      </c>
      <c r="AY338" s="235" t="s">
        <v>122</v>
      </c>
    </row>
    <row r="339" spans="1:51" s="15" customFormat="1" ht="12">
      <c r="A339" s="15"/>
      <c r="B339" s="247"/>
      <c r="C339" s="248"/>
      <c r="D339" s="226" t="s">
        <v>134</v>
      </c>
      <c r="E339" s="249" t="s">
        <v>19</v>
      </c>
      <c r="F339" s="250" t="s">
        <v>142</v>
      </c>
      <c r="G339" s="248"/>
      <c r="H339" s="249" t="s">
        <v>19</v>
      </c>
      <c r="I339" s="251"/>
      <c r="J339" s="248"/>
      <c r="K339" s="248"/>
      <c r="L339" s="252"/>
      <c r="M339" s="253"/>
      <c r="N339" s="254"/>
      <c r="O339" s="254"/>
      <c r="P339" s="254"/>
      <c r="Q339" s="254"/>
      <c r="R339" s="254"/>
      <c r="S339" s="254"/>
      <c r="T339" s="25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6" t="s">
        <v>134</v>
      </c>
      <c r="AU339" s="256" t="s">
        <v>84</v>
      </c>
      <c r="AV339" s="15" t="s">
        <v>82</v>
      </c>
      <c r="AW339" s="15" t="s">
        <v>34</v>
      </c>
      <c r="AX339" s="15" t="s">
        <v>74</v>
      </c>
      <c r="AY339" s="256" t="s">
        <v>122</v>
      </c>
    </row>
    <row r="340" spans="1:51" s="15" customFormat="1" ht="12">
      <c r="A340" s="15"/>
      <c r="B340" s="247"/>
      <c r="C340" s="248"/>
      <c r="D340" s="226" t="s">
        <v>134</v>
      </c>
      <c r="E340" s="249" t="s">
        <v>19</v>
      </c>
      <c r="F340" s="250" t="s">
        <v>143</v>
      </c>
      <c r="G340" s="248"/>
      <c r="H340" s="249" t="s">
        <v>19</v>
      </c>
      <c r="I340" s="251"/>
      <c r="J340" s="248"/>
      <c r="K340" s="248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134</v>
      </c>
      <c r="AU340" s="256" t="s">
        <v>84</v>
      </c>
      <c r="AV340" s="15" t="s">
        <v>82</v>
      </c>
      <c r="AW340" s="15" t="s">
        <v>34</v>
      </c>
      <c r="AX340" s="15" t="s">
        <v>74</v>
      </c>
      <c r="AY340" s="256" t="s">
        <v>122</v>
      </c>
    </row>
    <row r="341" spans="1:51" s="13" customFormat="1" ht="12">
      <c r="A341" s="13"/>
      <c r="B341" s="224"/>
      <c r="C341" s="225"/>
      <c r="D341" s="226" t="s">
        <v>134</v>
      </c>
      <c r="E341" s="227" t="s">
        <v>19</v>
      </c>
      <c r="F341" s="228" t="s">
        <v>189</v>
      </c>
      <c r="G341" s="225"/>
      <c r="H341" s="229">
        <v>416.975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134</v>
      </c>
      <c r="AU341" s="235" t="s">
        <v>84</v>
      </c>
      <c r="AV341" s="13" t="s">
        <v>84</v>
      </c>
      <c r="AW341" s="13" t="s">
        <v>34</v>
      </c>
      <c r="AX341" s="13" t="s">
        <v>74</v>
      </c>
      <c r="AY341" s="235" t="s">
        <v>122</v>
      </c>
    </row>
    <row r="342" spans="1:51" s="13" customFormat="1" ht="12">
      <c r="A342" s="13"/>
      <c r="B342" s="224"/>
      <c r="C342" s="225"/>
      <c r="D342" s="226" t="s">
        <v>134</v>
      </c>
      <c r="E342" s="227" t="s">
        <v>19</v>
      </c>
      <c r="F342" s="228" t="s">
        <v>190</v>
      </c>
      <c r="G342" s="225"/>
      <c r="H342" s="229">
        <v>-61.18</v>
      </c>
      <c r="I342" s="230"/>
      <c r="J342" s="225"/>
      <c r="K342" s="225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134</v>
      </c>
      <c r="AU342" s="235" t="s">
        <v>84</v>
      </c>
      <c r="AV342" s="13" t="s">
        <v>84</v>
      </c>
      <c r="AW342" s="13" t="s">
        <v>34</v>
      </c>
      <c r="AX342" s="13" t="s">
        <v>74</v>
      </c>
      <c r="AY342" s="235" t="s">
        <v>122</v>
      </c>
    </row>
    <row r="343" spans="1:51" s="15" customFormat="1" ht="12">
      <c r="A343" s="15"/>
      <c r="B343" s="247"/>
      <c r="C343" s="248"/>
      <c r="D343" s="226" t="s">
        <v>134</v>
      </c>
      <c r="E343" s="249" t="s">
        <v>19</v>
      </c>
      <c r="F343" s="250" t="s">
        <v>156</v>
      </c>
      <c r="G343" s="248"/>
      <c r="H343" s="249" t="s">
        <v>19</v>
      </c>
      <c r="I343" s="251"/>
      <c r="J343" s="248"/>
      <c r="K343" s="248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134</v>
      </c>
      <c r="AU343" s="256" t="s">
        <v>84</v>
      </c>
      <c r="AV343" s="15" t="s">
        <v>82</v>
      </c>
      <c r="AW343" s="15" t="s">
        <v>34</v>
      </c>
      <c r="AX343" s="15" t="s">
        <v>74</v>
      </c>
      <c r="AY343" s="256" t="s">
        <v>122</v>
      </c>
    </row>
    <row r="344" spans="1:51" s="15" customFormat="1" ht="12">
      <c r="A344" s="15"/>
      <c r="B344" s="247"/>
      <c r="C344" s="248"/>
      <c r="D344" s="226" t="s">
        <v>134</v>
      </c>
      <c r="E344" s="249" t="s">
        <v>19</v>
      </c>
      <c r="F344" s="250" t="s">
        <v>157</v>
      </c>
      <c r="G344" s="248"/>
      <c r="H344" s="249" t="s">
        <v>19</v>
      </c>
      <c r="I344" s="251"/>
      <c r="J344" s="248"/>
      <c r="K344" s="248"/>
      <c r="L344" s="252"/>
      <c r="M344" s="253"/>
      <c r="N344" s="254"/>
      <c r="O344" s="254"/>
      <c r="P344" s="254"/>
      <c r="Q344" s="254"/>
      <c r="R344" s="254"/>
      <c r="S344" s="254"/>
      <c r="T344" s="25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6" t="s">
        <v>134</v>
      </c>
      <c r="AU344" s="256" t="s">
        <v>84</v>
      </c>
      <c r="AV344" s="15" t="s">
        <v>82</v>
      </c>
      <c r="AW344" s="15" t="s">
        <v>34</v>
      </c>
      <c r="AX344" s="15" t="s">
        <v>74</v>
      </c>
      <c r="AY344" s="256" t="s">
        <v>122</v>
      </c>
    </row>
    <row r="345" spans="1:51" s="13" customFormat="1" ht="12">
      <c r="A345" s="13"/>
      <c r="B345" s="224"/>
      <c r="C345" s="225"/>
      <c r="D345" s="226" t="s">
        <v>134</v>
      </c>
      <c r="E345" s="227" t="s">
        <v>19</v>
      </c>
      <c r="F345" s="228" t="s">
        <v>191</v>
      </c>
      <c r="G345" s="225"/>
      <c r="H345" s="229">
        <v>174.986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134</v>
      </c>
      <c r="AU345" s="235" t="s">
        <v>84</v>
      </c>
      <c r="AV345" s="13" t="s">
        <v>84</v>
      </c>
      <c r="AW345" s="13" t="s">
        <v>34</v>
      </c>
      <c r="AX345" s="13" t="s">
        <v>74</v>
      </c>
      <c r="AY345" s="235" t="s">
        <v>122</v>
      </c>
    </row>
    <row r="346" spans="1:51" s="13" customFormat="1" ht="12">
      <c r="A346" s="13"/>
      <c r="B346" s="224"/>
      <c r="C346" s="225"/>
      <c r="D346" s="226" t="s">
        <v>134</v>
      </c>
      <c r="E346" s="227" t="s">
        <v>19</v>
      </c>
      <c r="F346" s="228" t="s">
        <v>192</v>
      </c>
      <c r="G346" s="225"/>
      <c r="H346" s="229">
        <v>-22.8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134</v>
      </c>
      <c r="AU346" s="235" t="s">
        <v>84</v>
      </c>
      <c r="AV346" s="13" t="s">
        <v>84</v>
      </c>
      <c r="AW346" s="13" t="s">
        <v>34</v>
      </c>
      <c r="AX346" s="13" t="s">
        <v>74</v>
      </c>
      <c r="AY346" s="235" t="s">
        <v>122</v>
      </c>
    </row>
    <row r="347" spans="1:51" s="15" customFormat="1" ht="12">
      <c r="A347" s="15"/>
      <c r="B347" s="247"/>
      <c r="C347" s="248"/>
      <c r="D347" s="226" t="s">
        <v>134</v>
      </c>
      <c r="E347" s="249" t="s">
        <v>19</v>
      </c>
      <c r="F347" s="250" t="s">
        <v>161</v>
      </c>
      <c r="G347" s="248"/>
      <c r="H347" s="249" t="s">
        <v>19</v>
      </c>
      <c r="I347" s="251"/>
      <c r="J347" s="248"/>
      <c r="K347" s="248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134</v>
      </c>
      <c r="AU347" s="256" t="s">
        <v>84</v>
      </c>
      <c r="AV347" s="15" t="s">
        <v>82</v>
      </c>
      <c r="AW347" s="15" t="s">
        <v>34</v>
      </c>
      <c r="AX347" s="15" t="s">
        <v>74</v>
      </c>
      <c r="AY347" s="256" t="s">
        <v>122</v>
      </c>
    </row>
    <row r="348" spans="1:51" s="15" customFormat="1" ht="12">
      <c r="A348" s="15"/>
      <c r="B348" s="247"/>
      <c r="C348" s="248"/>
      <c r="D348" s="226" t="s">
        <v>134</v>
      </c>
      <c r="E348" s="249" t="s">
        <v>19</v>
      </c>
      <c r="F348" s="250" t="s">
        <v>162</v>
      </c>
      <c r="G348" s="248"/>
      <c r="H348" s="249" t="s">
        <v>19</v>
      </c>
      <c r="I348" s="251"/>
      <c r="J348" s="248"/>
      <c r="K348" s="248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134</v>
      </c>
      <c r="AU348" s="256" t="s">
        <v>84</v>
      </c>
      <c r="AV348" s="15" t="s">
        <v>82</v>
      </c>
      <c r="AW348" s="15" t="s">
        <v>34</v>
      </c>
      <c r="AX348" s="15" t="s">
        <v>74</v>
      </c>
      <c r="AY348" s="256" t="s">
        <v>122</v>
      </c>
    </row>
    <row r="349" spans="1:51" s="13" customFormat="1" ht="12">
      <c r="A349" s="13"/>
      <c r="B349" s="224"/>
      <c r="C349" s="225"/>
      <c r="D349" s="226" t="s">
        <v>134</v>
      </c>
      <c r="E349" s="227" t="s">
        <v>19</v>
      </c>
      <c r="F349" s="228" t="s">
        <v>195</v>
      </c>
      <c r="G349" s="225"/>
      <c r="H349" s="229">
        <v>395.688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134</v>
      </c>
      <c r="AU349" s="235" t="s">
        <v>84</v>
      </c>
      <c r="AV349" s="13" t="s">
        <v>84</v>
      </c>
      <c r="AW349" s="13" t="s">
        <v>34</v>
      </c>
      <c r="AX349" s="13" t="s">
        <v>74</v>
      </c>
      <c r="AY349" s="235" t="s">
        <v>122</v>
      </c>
    </row>
    <row r="350" spans="1:51" s="13" customFormat="1" ht="12">
      <c r="A350" s="13"/>
      <c r="B350" s="224"/>
      <c r="C350" s="225"/>
      <c r="D350" s="226" t="s">
        <v>134</v>
      </c>
      <c r="E350" s="227" t="s">
        <v>19</v>
      </c>
      <c r="F350" s="228" t="s">
        <v>196</v>
      </c>
      <c r="G350" s="225"/>
      <c r="H350" s="229">
        <v>-63.008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134</v>
      </c>
      <c r="AU350" s="235" t="s">
        <v>84</v>
      </c>
      <c r="AV350" s="13" t="s">
        <v>84</v>
      </c>
      <c r="AW350" s="13" t="s">
        <v>34</v>
      </c>
      <c r="AX350" s="13" t="s">
        <v>74</v>
      </c>
      <c r="AY350" s="235" t="s">
        <v>122</v>
      </c>
    </row>
    <row r="351" spans="1:51" s="14" customFormat="1" ht="12">
      <c r="A351" s="14"/>
      <c r="B351" s="236"/>
      <c r="C351" s="237"/>
      <c r="D351" s="226" t="s">
        <v>134</v>
      </c>
      <c r="E351" s="238" t="s">
        <v>19</v>
      </c>
      <c r="F351" s="239" t="s">
        <v>136</v>
      </c>
      <c r="G351" s="237"/>
      <c r="H351" s="240">
        <v>2447.184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134</v>
      </c>
      <c r="AU351" s="246" t="s">
        <v>84</v>
      </c>
      <c r="AV351" s="14" t="s">
        <v>130</v>
      </c>
      <c r="AW351" s="14" t="s">
        <v>34</v>
      </c>
      <c r="AX351" s="14" t="s">
        <v>82</v>
      </c>
      <c r="AY351" s="246" t="s">
        <v>122</v>
      </c>
    </row>
    <row r="352" spans="1:65" s="2" customFormat="1" ht="16.5" customHeight="1">
      <c r="A352" s="40"/>
      <c r="B352" s="41"/>
      <c r="C352" s="206" t="s">
        <v>325</v>
      </c>
      <c r="D352" s="206" t="s">
        <v>125</v>
      </c>
      <c r="E352" s="207" t="s">
        <v>335</v>
      </c>
      <c r="F352" s="208" t="s">
        <v>336</v>
      </c>
      <c r="G352" s="209" t="s">
        <v>139</v>
      </c>
      <c r="H352" s="210">
        <v>339.568</v>
      </c>
      <c r="I352" s="211"/>
      <c r="J352" s="212">
        <f>ROUND(I352*H352,2)</f>
        <v>0</v>
      </c>
      <c r="K352" s="208" t="s">
        <v>129</v>
      </c>
      <c r="L352" s="46"/>
      <c r="M352" s="213" t="s">
        <v>19</v>
      </c>
      <c r="N352" s="214" t="s">
        <v>45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240</v>
      </c>
      <c r="AT352" s="217" t="s">
        <v>125</v>
      </c>
      <c r="AU352" s="217" t="s">
        <v>84</v>
      </c>
      <c r="AY352" s="19" t="s">
        <v>122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82</v>
      </c>
      <c r="BK352" s="218">
        <f>ROUND(I352*H352,2)</f>
        <v>0</v>
      </c>
      <c r="BL352" s="19" t="s">
        <v>240</v>
      </c>
      <c r="BM352" s="217" t="s">
        <v>337</v>
      </c>
    </row>
    <row r="353" spans="1:47" s="2" customFormat="1" ht="12">
      <c r="A353" s="40"/>
      <c r="B353" s="41"/>
      <c r="C353" s="42"/>
      <c r="D353" s="219" t="s">
        <v>132</v>
      </c>
      <c r="E353" s="42"/>
      <c r="F353" s="220" t="s">
        <v>338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132</v>
      </c>
      <c r="AU353" s="19" t="s">
        <v>84</v>
      </c>
    </row>
    <row r="354" spans="1:51" s="15" customFormat="1" ht="12">
      <c r="A354" s="15"/>
      <c r="B354" s="247"/>
      <c r="C354" s="248"/>
      <c r="D354" s="226" t="s">
        <v>134</v>
      </c>
      <c r="E354" s="249" t="s">
        <v>19</v>
      </c>
      <c r="F354" s="250" t="s">
        <v>333</v>
      </c>
      <c r="G354" s="248"/>
      <c r="H354" s="249" t="s">
        <v>19</v>
      </c>
      <c r="I354" s="251"/>
      <c r="J354" s="248"/>
      <c r="K354" s="248"/>
      <c r="L354" s="252"/>
      <c r="M354" s="253"/>
      <c r="N354" s="254"/>
      <c r="O354" s="254"/>
      <c r="P354" s="254"/>
      <c r="Q354" s="254"/>
      <c r="R354" s="254"/>
      <c r="S354" s="254"/>
      <c r="T354" s="25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6" t="s">
        <v>134</v>
      </c>
      <c r="AU354" s="256" t="s">
        <v>84</v>
      </c>
      <c r="AV354" s="15" t="s">
        <v>82</v>
      </c>
      <c r="AW354" s="15" t="s">
        <v>34</v>
      </c>
      <c r="AX354" s="15" t="s">
        <v>74</v>
      </c>
      <c r="AY354" s="256" t="s">
        <v>122</v>
      </c>
    </row>
    <row r="355" spans="1:51" s="15" customFormat="1" ht="12">
      <c r="A355" s="15"/>
      <c r="B355" s="247"/>
      <c r="C355" s="248"/>
      <c r="D355" s="226" t="s">
        <v>134</v>
      </c>
      <c r="E355" s="249" t="s">
        <v>19</v>
      </c>
      <c r="F355" s="250" t="s">
        <v>156</v>
      </c>
      <c r="G355" s="248"/>
      <c r="H355" s="249" t="s">
        <v>19</v>
      </c>
      <c r="I355" s="251"/>
      <c r="J355" s="248"/>
      <c r="K355" s="248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134</v>
      </c>
      <c r="AU355" s="256" t="s">
        <v>84</v>
      </c>
      <c r="AV355" s="15" t="s">
        <v>82</v>
      </c>
      <c r="AW355" s="15" t="s">
        <v>34</v>
      </c>
      <c r="AX355" s="15" t="s">
        <v>74</v>
      </c>
      <c r="AY355" s="256" t="s">
        <v>122</v>
      </c>
    </row>
    <row r="356" spans="1:51" s="15" customFormat="1" ht="12">
      <c r="A356" s="15"/>
      <c r="B356" s="247"/>
      <c r="C356" s="248"/>
      <c r="D356" s="226" t="s">
        <v>134</v>
      </c>
      <c r="E356" s="249" t="s">
        <v>19</v>
      </c>
      <c r="F356" s="250" t="s">
        <v>159</v>
      </c>
      <c r="G356" s="248"/>
      <c r="H356" s="249" t="s">
        <v>19</v>
      </c>
      <c r="I356" s="251"/>
      <c r="J356" s="248"/>
      <c r="K356" s="248"/>
      <c r="L356" s="252"/>
      <c r="M356" s="253"/>
      <c r="N356" s="254"/>
      <c r="O356" s="254"/>
      <c r="P356" s="254"/>
      <c r="Q356" s="254"/>
      <c r="R356" s="254"/>
      <c r="S356" s="254"/>
      <c r="T356" s="25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6" t="s">
        <v>134</v>
      </c>
      <c r="AU356" s="256" t="s">
        <v>84</v>
      </c>
      <c r="AV356" s="15" t="s">
        <v>82</v>
      </c>
      <c r="AW356" s="15" t="s">
        <v>34</v>
      </c>
      <c r="AX356" s="15" t="s">
        <v>74</v>
      </c>
      <c r="AY356" s="256" t="s">
        <v>122</v>
      </c>
    </row>
    <row r="357" spans="1:51" s="13" customFormat="1" ht="12">
      <c r="A357" s="13"/>
      <c r="B357" s="224"/>
      <c r="C357" s="225"/>
      <c r="D357" s="226" t="s">
        <v>134</v>
      </c>
      <c r="E357" s="227" t="s">
        <v>19</v>
      </c>
      <c r="F357" s="228" t="s">
        <v>160</v>
      </c>
      <c r="G357" s="225"/>
      <c r="H357" s="229">
        <v>44.2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134</v>
      </c>
      <c r="AU357" s="235" t="s">
        <v>84</v>
      </c>
      <c r="AV357" s="13" t="s">
        <v>84</v>
      </c>
      <c r="AW357" s="13" t="s">
        <v>34</v>
      </c>
      <c r="AX357" s="13" t="s">
        <v>74</v>
      </c>
      <c r="AY357" s="235" t="s">
        <v>122</v>
      </c>
    </row>
    <row r="358" spans="1:51" s="15" customFormat="1" ht="12">
      <c r="A358" s="15"/>
      <c r="B358" s="247"/>
      <c r="C358" s="248"/>
      <c r="D358" s="226" t="s">
        <v>134</v>
      </c>
      <c r="E358" s="249" t="s">
        <v>19</v>
      </c>
      <c r="F358" s="250" t="s">
        <v>334</v>
      </c>
      <c r="G358" s="248"/>
      <c r="H358" s="249" t="s">
        <v>19</v>
      </c>
      <c r="I358" s="251"/>
      <c r="J358" s="248"/>
      <c r="K358" s="248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134</v>
      </c>
      <c r="AU358" s="256" t="s">
        <v>84</v>
      </c>
      <c r="AV358" s="15" t="s">
        <v>82</v>
      </c>
      <c r="AW358" s="15" t="s">
        <v>34</v>
      </c>
      <c r="AX358" s="15" t="s">
        <v>74</v>
      </c>
      <c r="AY358" s="256" t="s">
        <v>122</v>
      </c>
    </row>
    <row r="359" spans="1:51" s="15" customFormat="1" ht="12">
      <c r="A359" s="15"/>
      <c r="B359" s="247"/>
      <c r="C359" s="248"/>
      <c r="D359" s="226" t="s">
        <v>134</v>
      </c>
      <c r="E359" s="249" t="s">
        <v>19</v>
      </c>
      <c r="F359" s="250" t="s">
        <v>156</v>
      </c>
      <c r="G359" s="248"/>
      <c r="H359" s="249" t="s">
        <v>19</v>
      </c>
      <c r="I359" s="251"/>
      <c r="J359" s="248"/>
      <c r="K359" s="248"/>
      <c r="L359" s="252"/>
      <c r="M359" s="253"/>
      <c r="N359" s="254"/>
      <c r="O359" s="254"/>
      <c r="P359" s="254"/>
      <c r="Q359" s="254"/>
      <c r="R359" s="254"/>
      <c r="S359" s="254"/>
      <c r="T359" s="25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6" t="s">
        <v>134</v>
      </c>
      <c r="AU359" s="256" t="s">
        <v>84</v>
      </c>
      <c r="AV359" s="15" t="s">
        <v>82</v>
      </c>
      <c r="AW359" s="15" t="s">
        <v>34</v>
      </c>
      <c r="AX359" s="15" t="s">
        <v>74</v>
      </c>
      <c r="AY359" s="256" t="s">
        <v>122</v>
      </c>
    </row>
    <row r="360" spans="1:51" s="15" customFormat="1" ht="12">
      <c r="A360" s="15"/>
      <c r="B360" s="247"/>
      <c r="C360" s="248"/>
      <c r="D360" s="226" t="s">
        <v>134</v>
      </c>
      <c r="E360" s="249" t="s">
        <v>19</v>
      </c>
      <c r="F360" s="250" t="s">
        <v>159</v>
      </c>
      <c r="G360" s="248"/>
      <c r="H360" s="249" t="s">
        <v>19</v>
      </c>
      <c r="I360" s="251"/>
      <c r="J360" s="248"/>
      <c r="K360" s="248"/>
      <c r="L360" s="252"/>
      <c r="M360" s="253"/>
      <c r="N360" s="254"/>
      <c r="O360" s="254"/>
      <c r="P360" s="254"/>
      <c r="Q360" s="254"/>
      <c r="R360" s="254"/>
      <c r="S360" s="254"/>
      <c r="T360" s="25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6" t="s">
        <v>134</v>
      </c>
      <c r="AU360" s="256" t="s">
        <v>84</v>
      </c>
      <c r="AV360" s="15" t="s">
        <v>82</v>
      </c>
      <c r="AW360" s="15" t="s">
        <v>34</v>
      </c>
      <c r="AX360" s="15" t="s">
        <v>74</v>
      </c>
      <c r="AY360" s="256" t="s">
        <v>122</v>
      </c>
    </row>
    <row r="361" spans="1:51" s="13" customFormat="1" ht="12">
      <c r="A361" s="13"/>
      <c r="B361" s="224"/>
      <c r="C361" s="225"/>
      <c r="D361" s="226" t="s">
        <v>134</v>
      </c>
      <c r="E361" s="227" t="s">
        <v>19</v>
      </c>
      <c r="F361" s="228" t="s">
        <v>193</v>
      </c>
      <c r="G361" s="225"/>
      <c r="H361" s="229">
        <v>324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134</v>
      </c>
      <c r="AU361" s="235" t="s">
        <v>84</v>
      </c>
      <c r="AV361" s="13" t="s">
        <v>84</v>
      </c>
      <c r="AW361" s="13" t="s">
        <v>34</v>
      </c>
      <c r="AX361" s="13" t="s">
        <v>74</v>
      </c>
      <c r="AY361" s="235" t="s">
        <v>122</v>
      </c>
    </row>
    <row r="362" spans="1:51" s="13" customFormat="1" ht="12">
      <c r="A362" s="13"/>
      <c r="B362" s="224"/>
      <c r="C362" s="225"/>
      <c r="D362" s="226" t="s">
        <v>134</v>
      </c>
      <c r="E362" s="227" t="s">
        <v>19</v>
      </c>
      <c r="F362" s="228" t="s">
        <v>194</v>
      </c>
      <c r="G362" s="225"/>
      <c r="H362" s="229">
        <v>-28.632</v>
      </c>
      <c r="I362" s="230"/>
      <c r="J362" s="225"/>
      <c r="K362" s="225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134</v>
      </c>
      <c r="AU362" s="235" t="s">
        <v>84</v>
      </c>
      <c r="AV362" s="13" t="s">
        <v>84</v>
      </c>
      <c r="AW362" s="13" t="s">
        <v>34</v>
      </c>
      <c r="AX362" s="13" t="s">
        <v>74</v>
      </c>
      <c r="AY362" s="235" t="s">
        <v>122</v>
      </c>
    </row>
    <row r="363" spans="1:51" s="14" customFormat="1" ht="12">
      <c r="A363" s="14"/>
      <c r="B363" s="236"/>
      <c r="C363" s="237"/>
      <c r="D363" s="226" t="s">
        <v>134</v>
      </c>
      <c r="E363" s="238" t="s">
        <v>19</v>
      </c>
      <c r="F363" s="239" t="s">
        <v>136</v>
      </c>
      <c r="G363" s="237"/>
      <c r="H363" s="240">
        <v>339.568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134</v>
      </c>
      <c r="AU363" s="246" t="s">
        <v>84</v>
      </c>
      <c r="AV363" s="14" t="s">
        <v>130</v>
      </c>
      <c r="AW363" s="14" t="s">
        <v>34</v>
      </c>
      <c r="AX363" s="14" t="s">
        <v>82</v>
      </c>
      <c r="AY363" s="246" t="s">
        <v>122</v>
      </c>
    </row>
    <row r="364" spans="1:65" s="2" customFormat="1" ht="16.5" customHeight="1">
      <c r="A364" s="40"/>
      <c r="B364" s="41"/>
      <c r="C364" s="206" t="s">
        <v>339</v>
      </c>
      <c r="D364" s="206" t="s">
        <v>125</v>
      </c>
      <c r="E364" s="207" t="s">
        <v>340</v>
      </c>
      <c r="F364" s="208" t="s">
        <v>341</v>
      </c>
      <c r="G364" s="209" t="s">
        <v>139</v>
      </c>
      <c r="H364" s="210">
        <v>2447.184</v>
      </c>
      <c r="I364" s="211"/>
      <c r="J364" s="212">
        <f>ROUND(I364*H364,2)</f>
        <v>0</v>
      </c>
      <c r="K364" s="208" t="s">
        <v>129</v>
      </c>
      <c r="L364" s="46"/>
      <c r="M364" s="213" t="s">
        <v>19</v>
      </c>
      <c r="N364" s="214" t="s">
        <v>45</v>
      </c>
      <c r="O364" s="86"/>
      <c r="P364" s="215">
        <f>O364*H364</f>
        <v>0</v>
      </c>
      <c r="Q364" s="215">
        <v>0.001</v>
      </c>
      <c r="R364" s="215">
        <f>Q364*H364</f>
        <v>2.447184</v>
      </c>
      <c r="S364" s="215">
        <v>0.00031</v>
      </c>
      <c r="T364" s="216">
        <f>S364*H364</f>
        <v>0.75862704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240</v>
      </c>
      <c r="AT364" s="217" t="s">
        <v>125</v>
      </c>
      <c r="AU364" s="217" t="s">
        <v>84</v>
      </c>
      <c r="AY364" s="19" t="s">
        <v>122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82</v>
      </c>
      <c r="BK364" s="218">
        <f>ROUND(I364*H364,2)</f>
        <v>0</v>
      </c>
      <c r="BL364" s="19" t="s">
        <v>240</v>
      </c>
      <c r="BM364" s="217" t="s">
        <v>342</v>
      </c>
    </row>
    <row r="365" spans="1:47" s="2" customFormat="1" ht="12">
      <c r="A365" s="40"/>
      <c r="B365" s="41"/>
      <c r="C365" s="42"/>
      <c r="D365" s="219" t="s">
        <v>132</v>
      </c>
      <c r="E365" s="42"/>
      <c r="F365" s="220" t="s">
        <v>343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132</v>
      </c>
      <c r="AU365" s="19" t="s">
        <v>84</v>
      </c>
    </row>
    <row r="366" spans="1:51" s="15" customFormat="1" ht="12">
      <c r="A366" s="15"/>
      <c r="B366" s="247"/>
      <c r="C366" s="248"/>
      <c r="D366" s="226" t="s">
        <v>134</v>
      </c>
      <c r="E366" s="249" t="s">
        <v>19</v>
      </c>
      <c r="F366" s="250" t="s">
        <v>333</v>
      </c>
      <c r="G366" s="248"/>
      <c r="H366" s="249" t="s">
        <v>19</v>
      </c>
      <c r="I366" s="251"/>
      <c r="J366" s="248"/>
      <c r="K366" s="248"/>
      <c r="L366" s="252"/>
      <c r="M366" s="253"/>
      <c r="N366" s="254"/>
      <c r="O366" s="254"/>
      <c r="P366" s="254"/>
      <c r="Q366" s="254"/>
      <c r="R366" s="254"/>
      <c r="S366" s="254"/>
      <c r="T366" s="25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6" t="s">
        <v>134</v>
      </c>
      <c r="AU366" s="256" t="s">
        <v>84</v>
      </c>
      <c r="AV366" s="15" t="s">
        <v>82</v>
      </c>
      <c r="AW366" s="15" t="s">
        <v>34</v>
      </c>
      <c r="AX366" s="15" t="s">
        <v>74</v>
      </c>
      <c r="AY366" s="256" t="s">
        <v>122</v>
      </c>
    </row>
    <row r="367" spans="1:51" s="15" customFormat="1" ht="12">
      <c r="A367" s="15"/>
      <c r="B367" s="247"/>
      <c r="C367" s="248"/>
      <c r="D367" s="226" t="s">
        <v>134</v>
      </c>
      <c r="E367" s="249" t="s">
        <v>19</v>
      </c>
      <c r="F367" s="250" t="s">
        <v>142</v>
      </c>
      <c r="G367" s="248"/>
      <c r="H367" s="249" t="s">
        <v>19</v>
      </c>
      <c r="I367" s="251"/>
      <c r="J367" s="248"/>
      <c r="K367" s="248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134</v>
      </c>
      <c r="AU367" s="256" t="s">
        <v>84</v>
      </c>
      <c r="AV367" s="15" t="s">
        <v>82</v>
      </c>
      <c r="AW367" s="15" t="s">
        <v>34</v>
      </c>
      <c r="AX367" s="15" t="s">
        <v>74</v>
      </c>
      <c r="AY367" s="256" t="s">
        <v>122</v>
      </c>
    </row>
    <row r="368" spans="1:51" s="15" customFormat="1" ht="12">
      <c r="A368" s="15"/>
      <c r="B368" s="247"/>
      <c r="C368" s="248"/>
      <c r="D368" s="226" t="s">
        <v>134</v>
      </c>
      <c r="E368" s="249" t="s">
        <v>19</v>
      </c>
      <c r="F368" s="250" t="s">
        <v>143</v>
      </c>
      <c r="G368" s="248"/>
      <c r="H368" s="249" t="s">
        <v>19</v>
      </c>
      <c r="I368" s="251"/>
      <c r="J368" s="248"/>
      <c r="K368" s="248"/>
      <c r="L368" s="252"/>
      <c r="M368" s="253"/>
      <c r="N368" s="254"/>
      <c r="O368" s="254"/>
      <c r="P368" s="254"/>
      <c r="Q368" s="254"/>
      <c r="R368" s="254"/>
      <c r="S368" s="254"/>
      <c r="T368" s="25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6" t="s">
        <v>134</v>
      </c>
      <c r="AU368" s="256" t="s">
        <v>84</v>
      </c>
      <c r="AV368" s="15" t="s">
        <v>82</v>
      </c>
      <c r="AW368" s="15" t="s">
        <v>34</v>
      </c>
      <c r="AX368" s="15" t="s">
        <v>74</v>
      </c>
      <c r="AY368" s="256" t="s">
        <v>122</v>
      </c>
    </row>
    <row r="369" spans="1:51" s="13" customFormat="1" ht="12">
      <c r="A369" s="13"/>
      <c r="B369" s="224"/>
      <c r="C369" s="225"/>
      <c r="D369" s="226" t="s">
        <v>134</v>
      </c>
      <c r="E369" s="227" t="s">
        <v>19</v>
      </c>
      <c r="F369" s="228" t="s">
        <v>144</v>
      </c>
      <c r="G369" s="225"/>
      <c r="H369" s="229">
        <v>201.6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134</v>
      </c>
      <c r="AU369" s="235" t="s">
        <v>84</v>
      </c>
      <c r="AV369" s="13" t="s">
        <v>84</v>
      </c>
      <c r="AW369" s="13" t="s">
        <v>34</v>
      </c>
      <c r="AX369" s="13" t="s">
        <v>74</v>
      </c>
      <c r="AY369" s="235" t="s">
        <v>122</v>
      </c>
    </row>
    <row r="370" spans="1:51" s="15" customFormat="1" ht="12">
      <c r="A370" s="15"/>
      <c r="B370" s="247"/>
      <c r="C370" s="248"/>
      <c r="D370" s="226" t="s">
        <v>134</v>
      </c>
      <c r="E370" s="249" t="s">
        <v>19</v>
      </c>
      <c r="F370" s="250" t="s">
        <v>150</v>
      </c>
      <c r="G370" s="248"/>
      <c r="H370" s="249" t="s">
        <v>19</v>
      </c>
      <c r="I370" s="251"/>
      <c r="J370" s="248"/>
      <c r="K370" s="248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134</v>
      </c>
      <c r="AU370" s="256" t="s">
        <v>84</v>
      </c>
      <c r="AV370" s="15" t="s">
        <v>82</v>
      </c>
      <c r="AW370" s="15" t="s">
        <v>34</v>
      </c>
      <c r="AX370" s="15" t="s">
        <v>74</v>
      </c>
      <c r="AY370" s="256" t="s">
        <v>122</v>
      </c>
    </row>
    <row r="371" spans="1:51" s="15" customFormat="1" ht="12">
      <c r="A371" s="15"/>
      <c r="B371" s="247"/>
      <c r="C371" s="248"/>
      <c r="D371" s="226" t="s">
        <v>134</v>
      </c>
      <c r="E371" s="249" t="s">
        <v>19</v>
      </c>
      <c r="F371" s="250" t="s">
        <v>151</v>
      </c>
      <c r="G371" s="248"/>
      <c r="H371" s="249" t="s">
        <v>19</v>
      </c>
      <c r="I371" s="251"/>
      <c r="J371" s="248"/>
      <c r="K371" s="248"/>
      <c r="L371" s="252"/>
      <c r="M371" s="253"/>
      <c r="N371" s="254"/>
      <c r="O371" s="254"/>
      <c r="P371" s="254"/>
      <c r="Q371" s="254"/>
      <c r="R371" s="254"/>
      <c r="S371" s="254"/>
      <c r="T371" s="25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6" t="s">
        <v>134</v>
      </c>
      <c r="AU371" s="256" t="s">
        <v>84</v>
      </c>
      <c r="AV371" s="15" t="s">
        <v>82</v>
      </c>
      <c r="AW371" s="15" t="s">
        <v>34</v>
      </c>
      <c r="AX371" s="15" t="s">
        <v>74</v>
      </c>
      <c r="AY371" s="256" t="s">
        <v>122</v>
      </c>
    </row>
    <row r="372" spans="1:51" s="13" customFormat="1" ht="12">
      <c r="A372" s="13"/>
      <c r="B372" s="224"/>
      <c r="C372" s="225"/>
      <c r="D372" s="226" t="s">
        <v>134</v>
      </c>
      <c r="E372" s="227" t="s">
        <v>19</v>
      </c>
      <c r="F372" s="228" t="s">
        <v>152</v>
      </c>
      <c r="G372" s="225"/>
      <c r="H372" s="229">
        <v>251.495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134</v>
      </c>
      <c r="AU372" s="235" t="s">
        <v>84</v>
      </c>
      <c r="AV372" s="13" t="s">
        <v>84</v>
      </c>
      <c r="AW372" s="13" t="s">
        <v>34</v>
      </c>
      <c r="AX372" s="13" t="s">
        <v>74</v>
      </c>
      <c r="AY372" s="235" t="s">
        <v>122</v>
      </c>
    </row>
    <row r="373" spans="1:51" s="15" customFormat="1" ht="12">
      <c r="A373" s="15"/>
      <c r="B373" s="247"/>
      <c r="C373" s="248"/>
      <c r="D373" s="226" t="s">
        <v>134</v>
      </c>
      <c r="E373" s="249" t="s">
        <v>19</v>
      </c>
      <c r="F373" s="250" t="s">
        <v>153</v>
      </c>
      <c r="G373" s="248"/>
      <c r="H373" s="249" t="s">
        <v>19</v>
      </c>
      <c r="I373" s="251"/>
      <c r="J373" s="248"/>
      <c r="K373" s="248"/>
      <c r="L373" s="252"/>
      <c r="M373" s="253"/>
      <c r="N373" s="254"/>
      <c r="O373" s="254"/>
      <c r="P373" s="254"/>
      <c r="Q373" s="254"/>
      <c r="R373" s="254"/>
      <c r="S373" s="254"/>
      <c r="T373" s="25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6" t="s">
        <v>134</v>
      </c>
      <c r="AU373" s="256" t="s">
        <v>84</v>
      </c>
      <c r="AV373" s="15" t="s">
        <v>82</v>
      </c>
      <c r="AW373" s="15" t="s">
        <v>34</v>
      </c>
      <c r="AX373" s="15" t="s">
        <v>74</v>
      </c>
      <c r="AY373" s="256" t="s">
        <v>122</v>
      </c>
    </row>
    <row r="374" spans="1:51" s="15" customFormat="1" ht="12">
      <c r="A374" s="15"/>
      <c r="B374" s="247"/>
      <c r="C374" s="248"/>
      <c r="D374" s="226" t="s">
        <v>134</v>
      </c>
      <c r="E374" s="249" t="s">
        <v>19</v>
      </c>
      <c r="F374" s="250" t="s">
        <v>154</v>
      </c>
      <c r="G374" s="248"/>
      <c r="H374" s="249" t="s">
        <v>19</v>
      </c>
      <c r="I374" s="251"/>
      <c r="J374" s="248"/>
      <c r="K374" s="248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134</v>
      </c>
      <c r="AU374" s="256" t="s">
        <v>84</v>
      </c>
      <c r="AV374" s="15" t="s">
        <v>82</v>
      </c>
      <c r="AW374" s="15" t="s">
        <v>34</v>
      </c>
      <c r="AX374" s="15" t="s">
        <v>74</v>
      </c>
      <c r="AY374" s="256" t="s">
        <v>122</v>
      </c>
    </row>
    <row r="375" spans="1:51" s="13" customFormat="1" ht="12">
      <c r="A375" s="13"/>
      <c r="B375" s="224"/>
      <c r="C375" s="225"/>
      <c r="D375" s="226" t="s">
        <v>134</v>
      </c>
      <c r="E375" s="227" t="s">
        <v>19</v>
      </c>
      <c r="F375" s="228" t="s">
        <v>155</v>
      </c>
      <c r="G375" s="225"/>
      <c r="H375" s="229">
        <v>188.28</v>
      </c>
      <c r="I375" s="230"/>
      <c r="J375" s="225"/>
      <c r="K375" s="225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134</v>
      </c>
      <c r="AU375" s="235" t="s">
        <v>84</v>
      </c>
      <c r="AV375" s="13" t="s">
        <v>84</v>
      </c>
      <c r="AW375" s="13" t="s">
        <v>34</v>
      </c>
      <c r="AX375" s="13" t="s">
        <v>74</v>
      </c>
      <c r="AY375" s="235" t="s">
        <v>122</v>
      </c>
    </row>
    <row r="376" spans="1:51" s="15" customFormat="1" ht="12">
      <c r="A376" s="15"/>
      <c r="B376" s="247"/>
      <c r="C376" s="248"/>
      <c r="D376" s="226" t="s">
        <v>134</v>
      </c>
      <c r="E376" s="249" t="s">
        <v>19</v>
      </c>
      <c r="F376" s="250" t="s">
        <v>156</v>
      </c>
      <c r="G376" s="248"/>
      <c r="H376" s="249" t="s">
        <v>19</v>
      </c>
      <c r="I376" s="251"/>
      <c r="J376" s="248"/>
      <c r="K376" s="248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134</v>
      </c>
      <c r="AU376" s="256" t="s">
        <v>84</v>
      </c>
      <c r="AV376" s="15" t="s">
        <v>82</v>
      </c>
      <c r="AW376" s="15" t="s">
        <v>34</v>
      </c>
      <c r="AX376" s="15" t="s">
        <v>74</v>
      </c>
      <c r="AY376" s="256" t="s">
        <v>122</v>
      </c>
    </row>
    <row r="377" spans="1:51" s="15" customFormat="1" ht="12">
      <c r="A377" s="15"/>
      <c r="B377" s="247"/>
      <c r="C377" s="248"/>
      <c r="D377" s="226" t="s">
        <v>134</v>
      </c>
      <c r="E377" s="249" t="s">
        <v>19</v>
      </c>
      <c r="F377" s="250" t="s">
        <v>157</v>
      </c>
      <c r="G377" s="248"/>
      <c r="H377" s="249" t="s">
        <v>19</v>
      </c>
      <c r="I377" s="251"/>
      <c r="J377" s="248"/>
      <c r="K377" s="248"/>
      <c r="L377" s="252"/>
      <c r="M377" s="253"/>
      <c r="N377" s="254"/>
      <c r="O377" s="254"/>
      <c r="P377" s="254"/>
      <c r="Q377" s="254"/>
      <c r="R377" s="254"/>
      <c r="S377" s="254"/>
      <c r="T377" s="25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6" t="s">
        <v>134</v>
      </c>
      <c r="AU377" s="256" t="s">
        <v>84</v>
      </c>
      <c r="AV377" s="15" t="s">
        <v>82</v>
      </c>
      <c r="AW377" s="15" t="s">
        <v>34</v>
      </c>
      <c r="AX377" s="15" t="s">
        <v>74</v>
      </c>
      <c r="AY377" s="256" t="s">
        <v>122</v>
      </c>
    </row>
    <row r="378" spans="1:51" s="13" customFormat="1" ht="12">
      <c r="A378" s="13"/>
      <c r="B378" s="224"/>
      <c r="C378" s="225"/>
      <c r="D378" s="226" t="s">
        <v>134</v>
      </c>
      <c r="E378" s="227" t="s">
        <v>19</v>
      </c>
      <c r="F378" s="228" t="s">
        <v>158</v>
      </c>
      <c r="G378" s="225"/>
      <c r="H378" s="229">
        <v>61.8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134</v>
      </c>
      <c r="AU378" s="235" t="s">
        <v>84</v>
      </c>
      <c r="AV378" s="13" t="s">
        <v>84</v>
      </c>
      <c r="AW378" s="13" t="s">
        <v>34</v>
      </c>
      <c r="AX378" s="13" t="s">
        <v>74</v>
      </c>
      <c r="AY378" s="235" t="s">
        <v>122</v>
      </c>
    </row>
    <row r="379" spans="1:51" s="15" customFormat="1" ht="12">
      <c r="A379" s="15"/>
      <c r="B379" s="247"/>
      <c r="C379" s="248"/>
      <c r="D379" s="226" t="s">
        <v>134</v>
      </c>
      <c r="E379" s="249" t="s">
        <v>19</v>
      </c>
      <c r="F379" s="250" t="s">
        <v>161</v>
      </c>
      <c r="G379" s="248"/>
      <c r="H379" s="249" t="s">
        <v>19</v>
      </c>
      <c r="I379" s="251"/>
      <c r="J379" s="248"/>
      <c r="K379" s="248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134</v>
      </c>
      <c r="AU379" s="256" t="s">
        <v>84</v>
      </c>
      <c r="AV379" s="15" t="s">
        <v>82</v>
      </c>
      <c r="AW379" s="15" t="s">
        <v>34</v>
      </c>
      <c r="AX379" s="15" t="s">
        <v>74</v>
      </c>
      <c r="AY379" s="256" t="s">
        <v>122</v>
      </c>
    </row>
    <row r="380" spans="1:51" s="15" customFormat="1" ht="12">
      <c r="A380" s="15"/>
      <c r="B380" s="247"/>
      <c r="C380" s="248"/>
      <c r="D380" s="226" t="s">
        <v>134</v>
      </c>
      <c r="E380" s="249" t="s">
        <v>19</v>
      </c>
      <c r="F380" s="250" t="s">
        <v>162</v>
      </c>
      <c r="G380" s="248"/>
      <c r="H380" s="249" t="s">
        <v>19</v>
      </c>
      <c r="I380" s="251"/>
      <c r="J380" s="248"/>
      <c r="K380" s="248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134</v>
      </c>
      <c r="AU380" s="256" t="s">
        <v>84</v>
      </c>
      <c r="AV380" s="15" t="s">
        <v>82</v>
      </c>
      <c r="AW380" s="15" t="s">
        <v>34</v>
      </c>
      <c r="AX380" s="15" t="s">
        <v>74</v>
      </c>
      <c r="AY380" s="256" t="s">
        <v>122</v>
      </c>
    </row>
    <row r="381" spans="1:51" s="13" customFormat="1" ht="12">
      <c r="A381" s="13"/>
      <c r="B381" s="224"/>
      <c r="C381" s="225"/>
      <c r="D381" s="226" t="s">
        <v>134</v>
      </c>
      <c r="E381" s="227" t="s">
        <v>19</v>
      </c>
      <c r="F381" s="228" t="s">
        <v>163</v>
      </c>
      <c r="G381" s="225"/>
      <c r="H381" s="229">
        <v>127.8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134</v>
      </c>
      <c r="AU381" s="235" t="s">
        <v>84</v>
      </c>
      <c r="AV381" s="13" t="s">
        <v>84</v>
      </c>
      <c r="AW381" s="13" t="s">
        <v>34</v>
      </c>
      <c r="AX381" s="13" t="s">
        <v>74</v>
      </c>
      <c r="AY381" s="235" t="s">
        <v>122</v>
      </c>
    </row>
    <row r="382" spans="1:51" s="15" customFormat="1" ht="12">
      <c r="A382" s="15"/>
      <c r="B382" s="247"/>
      <c r="C382" s="248"/>
      <c r="D382" s="226" t="s">
        <v>134</v>
      </c>
      <c r="E382" s="249" t="s">
        <v>19</v>
      </c>
      <c r="F382" s="250" t="s">
        <v>334</v>
      </c>
      <c r="G382" s="248"/>
      <c r="H382" s="249" t="s">
        <v>19</v>
      </c>
      <c r="I382" s="251"/>
      <c r="J382" s="248"/>
      <c r="K382" s="248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134</v>
      </c>
      <c r="AU382" s="256" t="s">
        <v>84</v>
      </c>
      <c r="AV382" s="15" t="s">
        <v>82</v>
      </c>
      <c r="AW382" s="15" t="s">
        <v>34</v>
      </c>
      <c r="AX382" s="15" t="s">
        <v>74</v>
      </c>
      <c r="AY382" s="256" t="s">
        <v>122</v>
      </c>
    </row>
    <row r="383" spans="1:51" s="15" customFormat="1" ht="12">
      <c r="A383" s="15"/>
      <c r="B383" s="247"/>
      <c r="C383" s="248"/>
      <c r="D383" s="226" t="s">
        <v>134</v>
      </c>
      <c r="E383" s="249" t="s">
        <v>19</v>
      </c>
      <c r="F383" s="250" t="s">
        <v>150</v>
      </c>
      <c r="G383" s="248"/>
      <c r="H383" s="249" t="s">
        <v>19</v>
      </c>
      <c r="I383" s="251"/>
      <c r="J383" s="248"/>
      <c r="K383" s="248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134</v>
      </c>
      <c r="AU383" s="256" t="s">
        <v>84</v>
      </c>
      <c r="AV383" s="15" t="s">
        <v>82</v>
      </c>
      <c r="AW383" s="15" t="s">
        <v>34</v>
      </c>
      <c r="AX383" s="15" t="s">
        <v>74</v>
      </c>
      <c r="AY383" s="256" t="s">
        <v>122</v>
      </c>
    </row>
    <row r="384" spans="1:51" s="15" customFormat="1" ht="12">
      <c r="A384" s="15"/>
      <c r="B384" s="247"/>
      <c r="C384" s="248"/>
      <c r="D384" s="226" t="s">
        <v>134</v>
      </c>
      <c r="E384" s="249" t="s">
        <v>19</v>
      </c>
      <c r="F384" s="250" t="s">
        <v>151</v>
      </c>
      <c r="G384" s="248"/>
      <c r="H384" s="249" t="s">
        <v>19</v>
      </c>
      <c r="I384" s="251"/>
      <c r="J384" s="248"/>
      <c r="K384" s="248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134</v>
      </c>
      <c r="AU384" s="256" t="s">
        <v>84</v>
      </c>
      <c r="AV384" s="15" t="s">
        <v>82</v>
      </c>
      <c r="AW384" s="15" t="s">
        <v>34</v>
      </c>
      <c r="AX384" s="15" t="s">
        <v>74</v>
      </c>
      <c r="AY384" s="256" t="s">
        <v>122</v>
      </c>
    </row>
    <row r="385" spans="1:51" s="13" customFormat="1" ht="12">
      <c r="A385" s="13"/>
      <c r="B385" s="224"/>
      <c r="C385" s="225"/>
      <c r="D385" s="226" t="s">
        <v>134</v>
      </c>
      <c r="E385" s="227" t="s">
        <v>19</v>
      </c>
      <c r="F385" s="228" t="s">
        <v>185</v>
      </c>
      <c r="G385" s="225"/>
      <c r="H385" s="229">
        <v>313.95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134</v>
      </c>
      <c r="AU385" s="235" t="s">
        <v>84</v>
      </c>
      <c r="AV385" s="13" t="s">
        <v>84</v>
      </c>
      <c r="AW385" s="13" t="s">
        <v>34</v>
      </c>
      <c r="AX385" s="13" t="s">
        <v>74</v>
      </c>
      <c r="AY385" s="235" t="s">
        <v>122</v>
      </c>
    </row>
    <row r="386" spans="1:51" s="13" customFormat="1" ht="12">
      <c r="A386" s="13"/>
      <c r="B386" s="224"/>
      <c r="C386" s="225"/>
      <c r="D386" s="226" t="s">
        <v>134</v>
      </c>
      <c r="E386" s="227" t="s">
        <v>19</v>
      </c>
      <c r="F386" s="228" t="s">
        <v>186</v>
      </c>
      <c r="G386" s="225"/>
      <c r="H386" s="229">
        <v>-40.65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134</v>
      </c>
      <c r="AU386" s="235" t="s">
        <v>84</v>
      </c>
      <c r="AV386" s="13" t="s">
        <v>84</v>
      </c>
      <c r="AW386" s="13" t="s">
        <v>34</v>
      </c>
      <c r="AX386" s="13" t="s">
        <v>74</v>
      </c>
      <c r="AY386" s="235" t="s">
        <v>122</v>
      </c>
    </row>
    <row r="387" spans="1:51" s="15" customFormat="1" ht="12">
      <c r="A387" s="15"/>
      <c r="B387" s="247"/>
      <c r="C387" s="248"/>
      <c r="D387" s="226" t="s">
        <v>134</v>
      </c>
      <c r="E387" s="249" t="s">
        <v>19</v>
      </c>
      <c r="F387" s="250" t="s">
        <v>153</v>
      </c>
      <c r="G387" s="248"/>
      <c r="H387" s="249" t="s">
        <v>19</v>
      </c>
      <c r="I387" s="251"/>
      <c r="J387" s="248"/>
      <c r="K387" s="248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134</v>
      </c>
      <c r="AU387" s="256" t="s">
        <v>84</v>
      </c>
      <c r="AV387" s="15" t="s">
        <v>82</v>
      </c>
      <c r="AW387" s="15" t="s">
        <v>34</v>
      </c>
      <c r="AX387" s="15" t="s">
        <v>74</v>
      </c>
      <c r="AY387" s="256" t="s">
        <v>122</v>
      </c>
    </row>
    <row r="388" spans="1:51" s="15" customFormat="1" ht="12">
      <c r="A388" s="15"/>
      <c r="B388" s="247"/>
      <c r="C388" s="248"/>
      <c r="D388" s="226" t="s">
        <v>134</v>
      </c>
      <c r="E388" s="249" t="s">
        <v>19</v>
      </c>
      <c r="F388" s="250" t="s">
        <v>154</v>
      </c>
      <c r="G388" s="248"/>
      <c r="H388" s="249" t="s">
        <v>19</v>
      </c>
      <c r="I388" s="251"/>
      <c r="J388" s="248"/>
      <c r="K388" s="248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134</v>
      </c>
      <c r="AU388" s="256" t="s">
        <v>84</v>
      </c>
      <c r="AV388" s="15" t="s">
        <v>82</v>
      </c>
      <c r="AW388" s="15" t="s">
        <v>34</v>
      </c>
      <c r="AX388" s="15" t="s">
        <v>74</v>
      </c>
      <c r="AY388" s="256" t="s">
        <v>122</v>
      </c>
    </row>
    <row r="389" spans="1:51" s="13" customFormat="1" ht="12">
      <c r="A389" s="13"/>
      <c r="B389" s="224"/>
      <c r="C389" s="225"/>
      <c r="D389" s="226" t="s">
        <v>134</v>
      </c>
      <c r="E389" s="227" t="s">
        <v>19</v>
      </c>
      <c r="F389" s="228" t="s">
        <v>187</v>
      </c>
      <c r="G389" s="225"/>
      <c r="H389" s="229">
        <v>545.123</v>
      </c>
      <c r="I389" s="230"/>
      <c r="J389" s="225"/>
      <c r="K389" s="225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134</v>
      </c>
      <c r="AU389" s="235" t="s">
        <v>84</v>
      </c>
      <c r="AV389" s="13" t="s">
        <v>84</v>
      </c>
      <c r="AW389" s="13" t="s">
        <v>34</v>
      </c>
      <c r="AX389" s="13" t="s">
        <v>74</v>
      </c>
      <c r="AY389" s="235" t="s">
        <v>122</v>
      </c>
    </row>
    <row r="390" spans="1:51" s="13" customFormat="1" ht="12">
      <c r="A390" s="13"/>
      <c r="B390" s="224"/>
      <c r="C390" s="225"/>
      <c r="D390" s="226" t="s">
        <v>134</v>
      </c>
      <c r="E390" s="227" t="s">
        <v>19</v>
      </c>
      <c r="F390" s="228" t="s">
        <v>188</v>
      </c>
      <c r="G390" s="225"/>
      <c r="H390" s="229">
        <v>-42.875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134</v>
      </c>
      <c r="AU390" s="235" t="s">
        <v>84</v>
      </c>
      <c r="AV390" s="13" t="s">
        <v>84</v>
      </c>
      <c r="AW390" s="13" t="s">
        <v>34</v>
      </c>
      <c r="AX390" s="13" t="s">
        <v>74</v>
      </c>
      <c r="AY390" s="235" t="s">
        <v>122</v>
      </c>
    </row>
    <row r="391" spans="1:51" s="15" customFormat="1" ht="12">
      <c r="A391" s="15"/>
      <c r="B391" s="247"/>
      <c r="C391" s="248"/>
      <c r="D391" s="226" t="s">
        <v>134</v>
      </c>
      <c r="E391" s="249" t="s">
        <v>19</v>
      </c>
      <c r="F391" s="250" t="s">
        <v>142</v>
      </c>
      <c r="G391" s="248"/>
      <c r="H391" s="249" t="s">
        <v>19</v>
      </c>
      <c r="I391" s="251"/>
      <c r="J391" s="248"/>
      <c r="K391" s="248"/>
      <c r="L391" s="252"/>
      <c r="M391" s="253"/>
      <c r="N391" s="254"/>
      <c r="O391" s="254"/>
      <c r="P391" s="254"/>
      <c r="Q391" s="254"/>
      <c r="R391" s="254"/>
      <c r="S391" s="254"/>
      <c r="T391" s="25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6" t="s">
        <v>134</v>
      </c>
      <c r="AU391" s="256" t="s">
        <v>84</v>
      </c>
      <c r="AV391" s="15" t="s">
        <v>82</v>
      </c>
      <c r="AW391" s="15" t="s">
        <v>34</v>
      </c>
      <c r="AX391" s="15" t="s">
        <v>74</v>
      </c>
      <c r="AY391" s="256" t="s">
        <v>122</v>
      </c>
    </row>
    <row r="392" spans="1:51" s="15" customFormat="1" ht="12">
      <c r="A392" s="15"/>
      <c r="B392" s="247"/>
      <c r="C392" s="248"/>
      <c r="D392" s="226" t="s">
        <v>134</v>
      </c>
      <c r="E392" s="249" t="s">
        <v>19</v>
      </c>
      <c r="F392" s="250" t="s">
        <v>143</v>
      </c>
      <c r="G392" s="248"/>
      <c r="H392" s="249" t="s">
        <v>19</v>
      </c>
      <c r="I392" s="251"/>
      <c r="J392" s="248"/>
      <c r="K392" s="248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134</v>
      </c>
      <c r="AU392" s="256" t="s">
        <v>84</v>
      </c>
      <c r="AV392" s="15" t="s">
        <v>82</v>
      </c>
      <c r="AW392" s="15" t="s">
        <v>34</v>
      </c>
      <c r="AX392" s="15" t="s">
        <v>74</v>
      </c>
      <c r="AY392" s="256" t="s">
        <v>122</v>
      </c>
    </row>
    <row r="393" spans="1:51" s="13" customFormat="1" ht="12">
      <c r="A393" s="13"/>
      <c r="B393" s="224"/>
      <c r="C393" s="225"/>
      <c r="D393" s="226" t="s">
        <v>134</v>
      </c>
      <c r="E393" s="227" t="s">
        <v>19</v>
      </c>
      <c r="F393" s="228" t="s">
        <v>189</v>
      </c>
      <c r="G393" s="225"/>
      <c r="H393" s="229">
        <v>416.975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134</v>
      </c>
      <c r="AU393" s="235" t="s">
        <v>84</v>
      </c>
      <c r="AV393" s="13" t="s">
        <v>84</v>
      </c>
      <c r="AW393" s="13" t="s">
        <v>34</v>
      </c>
      <c r="AX393" s="13" t="s">
        <v>74</v>
      </c>
      <c r="AY393" s="235" t="s">
        <v>122</v>
      </c>
    </row>
    <row r="394" spans="1:51" s="13" customFormat="1" ht="12">
      <c r="A394" s="13"/>
      <c r="B394" s="224"/>
      <c r="C394" s="225"/>
      <c r="D394" s="226" t="s">
        <v>134</v>
      </c>
      <c r="E394" s="227" t="s">
        <v>19</v>
      </c>
      <c r="F394" s="228" t="s">
        <v>190</v>
      </c>
      <c r="G394" s="225"/>
      <c r="H394" s="229">
        <v>-61.18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134</v>
      </c>
      <c r="AU394" s="235" t="s">
        <v>84</v>
      </c>
      <c r="AV394" s="13" t="s">
        <v>84</v>
      </c>
      <c r="AW394" s="13" t="s">
        <v>34</v>
      </c>
      <c r="AX394" s="13" t="s">
        <v>74</v>
      </c>
      <c r="AY394" s="235" t="s">
        <v>122</v>
      </c>
    </row>
    <row r="395" spans="1:51" s="15" customFormat="1" ht="12">
      <c r="A395" s="15"/>
      <c r="B395" s="247"/>
      <c r="C395" s="248"/>
      <c r="D395" s="226" t="s">
        <v>134</v>
      </c>
      <c r="E395" s="249" t="s">
        <v>19</v>
      </c>
      <c r="F395" s="250" t="s">
        <v>156</v>
      </c>
      <c r="G395" s="248"/>
      <c r="H395" s="249" t="s">
        <v>19</v>
      </c>
      <c r="I395" s="251"/>
      <c r="J395" s="248"/>
      <c r="K395" s="248"/>
      <c r="L395" s="252"/>
      <c r="M395" s="253"/>
      <c r="N395" s="254"/>
      <c r="O395" s="254"/>
      <c r="P395" s="254"/>
      <c r="Q395" s="254"/>
      <c r="R395" s="254"/>
      <c r="S395" s="254"/>
      <c r="T395" s="25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6" t="s">
        <v>134</v>
      </c>
      <c r="AU395" s="256" t="s">
        <v>84</v>
      </c>
      <c r="AV395" s="15" t="s">
        <v>82</v>
      </c>
      <c r="AW395" s="15" t="s">
        <v>34</v>
      </c>
      <c r="AX395" s="15" t="s">
        <v>74</v>
      </c>
      <c r="AY395" s="256" t="s">
        <v>122</v>
      </c>
    </row>
    <row r="396" spans="1:51" s="15" customFormat="1" ht="12">
      <c r="A396" s="15"/>
      <c r="B396" s="247"/>
      <c r="C396" s="248"/>
      <c r="D396" s="226" t="s">
        <v>134</v>
      </c>
      <c r="E396" s="249" t="s">
        <v>19</v>
      </c>
      <c r="F396" s="250" t="s">
        <v>157</v>
      </c>
      <c r="G396" s="248"/>
      <c r="H396" s="249" t="s">
        <v>19</v>
      </c>
      <c r="I396" s="251"/>
      <c r="J396" s="248"/>
      <c r="K396" s="248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134</v>
      </c>
      <c r="AU396" s="256" t="s">
        <v>84</v>
      </c>
      <c r="AV396" s="15" t="s">
        <v>82</v>
      </c>
      <c r="AW396" s="15" t="s">
        <v>34</v>
      </c>
      <c r="AX396" s="15" t="s">
        <v>74</v>
      </c>
      <c r="AY396" s="256" t="s">
        <v>122</v>
      </c>
    </row>
    <row r="397" spans="1:51" s="13" customFormat="1" ht="12">
      <c r="A397" s="13"/>
      <c r="B397" s="224"/>
      <c r="C397" s="225"/>
      <c r="D397" s="226" t="s">
        <v>134</v>
      </c>
      <c r="E397" s="227" t="s">
        <v>19</v>
      </c>
      <c r="F397" s="228" t="s">
        <v>191</v>
      </c>
      <c r="G397" s="225"/>
      <c r="H397" s="229">
        <v>174.986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134</v>
      </c>
      <c r="AU397" s="235" t="s">
        <v>84</v>
      </c>
      <c r="AV397" s="13" t="s">
        <v>84</v>
      </c>
      <c r="AW397" s="13" t="s">
        <v>34</v>
      </c>
      <c r="AX397" s="13" t="s">
        <v>74</v>
      </c>
      <c r="AY397" s="235" t="s">
        <v>122</v>
      </c>
    </row>
    <row r="398" spans="1:51" s="13" customFormat="1" ht="12">
      <c r="A398" s="13"/>
      <c r="B398" s="224"/>
      <c r="C398" s="225"/>
      <c r="D398" s="226" t="s">
        <v>134</v>
      </c>
      <c r="E398" s="227" t="s">
        <v>19</v>
      </c>
      <c r="F398" s="228" t="s">
        <v>192</v>
      </c>
      <c r="G398" s="225"/>
      <c r="H398" s="229">
        <v>-22.8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134</v>
      </c>
      <c r="AU398" s="235" t="s">
        <v>84</v>
      </c>
      <c r="AV398" s="13" t="s">
        <v>84</v>
      </c>
      <c r="AW398" s="13" t="s">
        <v>34</v>
      </c>
      <c r="AX398" s="13" t="s">
        <v>74</v>
      </c>
      <c r="AY398" s="235" t="s">
        <v>122</v>
      </c>
    </row>
    <row r="399" spans="1:51" s="15" customFormat="1" ht="12">
      <c r="A399" s="15"/>
      <c r="B399" s="247"/>
      <c r="C399" s="248"/>
      <c r="D399" s="226" t="s">
        <v>134</v>
      </c>
      <c r="E399" s="249" t="s">
        <v>19</v>
      </c>
      <c r="F399" s="250" t="s">
        <v>161</v>
      </c>
      <c r="G399" s="248"/>
      <c r="H399" s="249" t="s">
        <v>19</v>
      </c>
      <c r="I399" s="251"/>
      <c r="J399" s="248"/>
      <c r="K399" s="248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134</v>
      </c>
      <c r="AU399" s="256" t="s">
        <v>84</v>
      </c>
      <c r="AV399" s="15" t="s">
        <v>82</v>
      </c>
      <c r="AW399" s="15" t="s">
        <v>34</v>
      </c>
      <c r="AX399" s="15" t="s">
        <v>74</v>
      </c>
      <c r="AY399" s="256" t="s">
        <v>122</v>
      </c>
    </row>
    <row r="400" spans="1:51" s="15" customFormat="1" ht="12">
      <c r="A400" s="15"/>
      <c r="B400" s="247"/>
      <c r="C400" s="248"/>
      <c r="D400" s="226" t="s">
        <v>134</v>
      </c>
      <c r="E400" s="249" t="s">
        <v>19</v>
      </c>
      <c r="F400" s="250" t="s">
        <v>162</v>
      </c>
      <c r="G400" s="248"/>
      <c r="H400" s="249" t="s">
        <v>19</v>
      </c>
      <c r="I400" s="251"/>
      <c r="J400" s="248"/>
      <c r="K400" s="248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134</v>
      </c>
      <c r="AU400" s="256" t="s">
        <v>84</v>
      </c>
      <c r="AV400" s="15" t="s">
        <v>82</v>
      </c>
      <c r="AW400" s="15" t="s">
        <v>34</v>
      </c>
      <c r="AX400" s="15" t="s">
        <v>74</v>
      </c>
      <c r="AY400" s="256" t="s">
        <v>122</v>
      </c>
    </row>
    <row r="401" spans="1:51" s="13" customFormat="1" ht="12">
      <c r="A401" s="13"/>
      <c r="B401" s="224"/>
      <c r="C401" s="225"/>
      <c r="D401" s="226" t="s">
        <v>134</v>
      </c>
      <c r="E401" s="227" t="s">
        <v>19</v>
      </c>
      <c r="F401" s="228" t="s">
        <v>195</v>
      </c>
      <c r="G401" s="225"/>
      <c r="H401" s="229">
        <v>395.688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134</v>
      </c>
      <c r="AU401" s="235" t="s">
        <v>84</v>
      </c>
      <c r="AV401" s="13" t="s">
        <v>84</v>
      </c>
      <c r="AW401" s="13" t="s">
        <v>34</v>
      </c>
      <c r="AX401" s="13" t="s">
        <v>74</v>
      </c>
      <c r="AY401" s="235" t="s">
        <v>122</v>
      </c>
    </row>
    <row r="402" spans="1:51" s="13" customFormat="1" ht="12">
      <c r="A402" s="13"/>
      <c r="B402" s="224"/>
      <c r="C402" s="225"/>
      <c r="D402" s="226" t="s">
        <v>134</v>
      </c>
      <c r="E402" s="227" t="s">
        <v>19</v>
      </c>
      <c r="F402" s="228" t="s">
        <v>196</v>
      </c>
      <c r="G402" s="225"/>
      <c r="H402" s="229">
        <v>-63.008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134</v>
      </c>
      <c r="AU402" s="235" t="s">
        <v>84</v>
      </c>
      <c r="AV402" s="13" t="s">
        <v>84</v>
      </c>
      <c r="AW402" s="13" t="s">
        <v>34</v>
      </c>
      <c r="AX402" s="13" t="s">
        <v>74</v>
      </c>
      <c r="AY402" s="235" t="s">
        <v>122</v>
      </c>
    </row>
    <row r="403" spans="1:51" s="14" customFormat="1" ht="12">
      <c r="A403" s="14"/>
      <c r="B403" s="236"/>
      <c r="C403" s="237"/>
      <c r="D403" s="226" t="s">
        <v>134</v>
      </c>
      <c r="E403" s="238" t="s">
        <v>19</v>
      </c>
      <c r="F403" s="239" t="s">
        <v>136</v>
      </c>
      <c r="G403" s="237"/>
      <c r="H403" s="240">
        <v>2447.184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134</v>
      </c>
      <c r="AU403" s="246" t="s">
        <v>84</v>
      </c>
      <c r="AV403" s="14" t="s">
        <v>130</v>
      </c>
      <c r="AW403" s="14" t="s">
        <v>34</v>
      </c>
      <c r="AX403" s="14" t="s">
        <v>82</v>
      </c>
      <c r="AY403" s="246" t="s">
        <v>122</v>
      </c>
    </row>
    <row r="404" spans="1:65" s="2" customFormat="1" ht="16.5" customHeight="1">
      <c r="A404" s="40"/>
      <c r="B404" s="41"/>
      <c r="C404" s="206" t="s">
        <v>344</v>
      </c>
      <c r="D404" s="206" t="s">
        <v>125</v>
      </c>
      <c r="E404" s="207" t="s">
        <v>345</v>
      </c>
      <c r="F404" s="208" t="s">
        <v>346</v>
      </c>
      <c r="G404" s="209" t="s">
        <v>139</v>
      </c>
      <c r="H404" s="210">
        <v>339.568</v>
      </c>
      <c r="I404" s="211"/>
      <c r="J404" s="212">
        <f>ROUND(I404*H404,2)</f>
        <v>0</v>
      </c>
      <c r="K404" s="208" t="s">
        <v>129</v>
      </c>
      <c r="L404" s="46"/>
      <c r="M404" s="213" t="s">
        <v>19</v>
      </c>
      <c r="N404" s="214" t="s">
        <v>45</v>
      </c>
      <c r="O404" s="86"/>
      <c r="P404" s="215">
        <f>O404*H404</f>
        <v>0</v>
      </c>
      <c r="Q404" s="215">
        <v>0.001</v>
      </c>
      <c r="R404" s="215">
        <f>Q404*H404</f>
        <v>0.339568</v>
      </c>
      <c r="S404" s="215">
        <v>0.00031</v>
      </c>
      <c r="T404" s="216">
        <f>S404*H404</f>
        <v>0.10526608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240</v>
      </c>
      <c r="AT404" s="217" t="s">
        <v>125</v>
      </c>
      <c r="AU404" s="217" t="s">
        <v>84</v>
      </c>
      <c r="AY404" s="19" t="s">
        <v>122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82</v>
      </c>
      <c r="BK404" s="218">
        <f>ROUND(I404*H404,2)</f>
        <v>0</v>
      </c>
      <c r="BL404" s="19" t="s">
        <v>240</v>
      </c>
      <c r="BM404" s="217" t="s">
        <v>347</v>
      </c>
    </row>
    <row r="405" spans="1:47" s="2" customFormat="1" ht="12">
      <c r="A405" s="40"/>
      <c r="B405" s="41"/>
      <c r="C405" s="42"/>
      <c r="D405" s="219" t="s">
        <v>132</v>
      </c>
      <c r="E405" s="42"/>
      <c r="F405" s="220" t="s">
        <v>348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132</v>
      </c>
      <c r="AU405" s="19" t="s">
        <v>84</v>
      </c>
    </row>
    <row r="406" spans="1:51" s="15" customFormat="1" ht="12">
      <c r="A406" s="15"/>
      <c r="B406" s="247"/>
      <c r="C406" s="248"/>
      <c r="D406" s="226" t="s">
        <v>134</v>
      </c>
      <c r="E406" s="249" t="s">
        <v>19</v>
      </c>
      <c r="F406" s="250" t="s">
        <v>333</v>
      </c>
      <c r="G406" s="248"/>
      <c r="H406" s="249" t="s">
        <v>19</v>
      </c>
      <c r="I406" s="251"/>
      <c r="J406" s="248"/>
      <c r="K406" s="248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134</v>
      </c>
      <c r="AU406" s="256" t="s">
        <v>84</v>
      </c>
      <c r="AV406" s="15" t="s">
        <v>82</v>
      </c>
      <c r="AW406" s="15" t="s">
        <v>34</v>
      </c>
      <c r="AX406" s="15" t="s">
        <v>74</v>
      </c>
      <c r="AY406" s="256" t="s">
        <v>122</v>
      </c>
    </row>
    <row r="407" spans="1:51" s="15" customFormat="1" ht="12">
      <c r="A407" s="15"/>
      <c r="B407" s="247"/>
      <c r="C407" s="248"/>
      <c r="D407" s="226" t="s">
        <v>134</v>
      </c>
      <c r="E407" s="249" t="s">
        <v>19</v>
      </c>
      <c r="F407" s="250" t="s">
        <v>156</v>
      </c>
      <c r="G407" s="248"/>
      <c r="H407" s="249" t="s">
        <v>19</v>
      </c>
      <c r="I407" s="251"/>
      <c r="J407" s="248"/>
      <c r="K407" s="248"/>
      <c r="L407" s="252"/>
      <c r="M407" s="253"/>
      <c r="N407" s="254"/>
      <c r="O407" s="254"/>
      <c r="P407" s="254"/>
      <c r="Q407" s="254"/>
      <c r="R407" s="254"/>
      <c r="S407" s="254"/>
      <c r="T407" s="25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6" t="s">
        <v>134</v>
      </c>
      <c r="AU407" s="256" t="s">
        <v>84</v>
      </c>
      <c r="AV407" s="15" t="s">
        <v>82</v>
      </c>
      <c r="AW407" s="15" t="s">
        <v>34</v>
      </c>
      <c r="AX407" s="15" t="s">
        <v>74</v>
      </c>
      <c r="AY407" s="256" t="s">
        <v>122</v>
      </c>
    </row>
    <row r="408" spans="1:51" s="15" customFormat="1" ht="12">
      <c r="A408" s="15"/>
      <c r="B408" s="247"/>
      <c r="C408" s="248"/>
      <c r="D408" s="226" t="s">
        <v>134</v>
      </c>
      <c r="E408" s="249" t="s">
        <v>19</v>
      </c>
      <c r="F408" s="250" t="s">
        <v>159</v>
      </c>
      <c r="G408" s="248"/>
      <c r="H408" s="249" t="s">
        <v>19</v>
      </c>
      <c r="I408" s="251"/>
      <c r="J408" s="248"/>
      <c r="K408" s="248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134</v>
      </c>
      <c r="AU408" s="256" t="s">
        <v>84</v>
      </c>
      <c r="AV408" s="15" t="s">
        <v>82</v>
      </c>
      <c r="AW408" s="15" t="s">
        <v>34</v>
      </c>
      <c r="AX408" s="15" t="s">
        <v>74</v>
      </c>
      <c r="AY408" s="256" t="s">
        <v>122</v>
      </c>
    </row>
    <row r="409" spans="1:51" s="13" customFormat="1" ht="12">
      <c r="A409" s="13"/>
      <c r="B409" s="224"/>
      <c r="C409" s="225"/>
      <c r="D409" s="226" t="s">
        <v>134</v>
      </c>
      <c r="E409" s="227" t="s">
        <v>19</v>
      </c>
      <c r="F409" s="228" t="s">
        <v>160</v>
      </c>
      <c r="G409" s="225"/>
      <c r="H409" s="229">
        <v>44.2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134</v>
      </c>
      <c r="AU409" s="235" t="s">
        <v>84</v>
      </c>
      <c r="AV409" s="13" t="s">
        <v>84</v>
      </c>
      <c r="AW409" s="13" t="s">
        <v>34</v>
      </c>
      <c r="AX409" s="13" t="s">
        <v>74</v>
      </c>
      <c r="AY409" s="235" t="s">
        <v>122</v>
      </c>
    </row>
    <row r="410" spans="1:51" s="15" customFormat="1" ht="12">
      <c r="A410" s="15"/>
      <c r="B410" s="247"/>
      <c r="C410" s="248"/>
      <c r="D410" s="226" t="s">
        <v>134</v>
      </c>
      <c r="E410" s="249" t="s">
        <v>19</v>
      </c>
      <c r="F410" s="250" t="s">
        <v>334</v>
      </c>
      <c r="G410" s="248"/>
      <c r="H410" s="249" t="s">
        <v>19</v>
      </c>
      <c r="I410" s="251"/>
      <c r="J410" s="248"/>
      <c r="K410" s="248"/>
      <c r="L410" s="252"/>
      <c r="M410" s="253"/>
      <c r="N410" s="254"/>
      <c r="O410" s="254"/>
      <c r="P410" s="254"/>
      <c r="Q410" s="254"/>
      <c r="R410" s="254"/>
      <c r="S410" s="254"/>
      <c r="T410" s="25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6" t="s">
        <v>134</v>
      </c>
      <c r="AU410" s="256" t="s">
        <v>84</v>
      </c>
      <c r="AV410" s="15" t="s">
        <v>82</v>
      </c>
      <c r="AW410" s="15" t="s">
        <v>34</v>
      </c>
      <c r="AX410" s="15" t="s">
        <v>74</v>
      </c>
      <c r="AY410" s="256" t="s">
        <v>122</v>
      </c>
    </row>
    <row r="411" spans="1:51" s="15" customFormat="1" ht="12">
      <c r="A411" s="15"/>
      <c r="B411" s="247"/>
      <c r="C411" s="248"/>
      <c r="D411" s="226" t="s">
        <v>134</v>
      </c>
      <c r="E411" s="249" t="s">
        <v>19</v>
      </c>
      <c r="F411" s="250" t="s">
        <v>156</v>
      </c>
      <c r="G411" s="248"/>
      <c r="H411" s="249" t="s">
        <v>19</v>
      </c>
      <c r="I411" s="251"/>
      <c r="J411" s="248"/>
      <c r="K411" s="248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134</v>
      </c>
      <c r="AU411" s="256" t="s">
        <v>84</v>
      </c>
      <c r="AV411" s="15" t="s">
        <v>82</v>
      </c>
      <c r="AW411" s="15" t="s">
        <v>34</v>
      </c>
      <c r="AX411" s="15" t="s">
        <v>74</v>
      </c>
      <c r="AY411" s="256" t="s">
        <v>122</v>
      </c>
    </row>
    <row r="412" spans="1:51" s="15" customFormat="1" ht="12">
      <c r="A412" s="15"/>
      <c r="B412" s="247"/>
      <c r="C412" s="248"/>
      <c r="D412" s="226" t="s">
        <v>134</v>
      </c>
      <c r="E412" s="249" t="s">
        <v>19</v>
      </c>
      <c r="F412" s="250" t="s">
        <v>159</v>
      </c>
      <c r="G412" s="248"/>
      <c r="H412" s="249" t="s">
        <v>19</v>
      </c>
      <c r="I412" s="251"/>
      <c r="J412" s="248"/>
      <c r="K412" s="248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134</v>
      </c>
      <c r="AU412" s="256" t="s">
        <v>84</v>
      </c>
      <c r="AV412" s="15" t="s">
        <v>82</v>
      </c>
      <c r="AW412" s="15" t="s">
        <v>34</v>
      </c>
      <c r="AX412" s="15" t="s">
        <v>74</v>
      </c>
      <c r="AY412" s="256" t="s">
        <v>122</v>
      </c>
    </row>
    <row r="413" spans="1:51" s="13" customFormat="1" ht="12">
      <c r="A413" s="13"/>
      <c r="B413" s="224"/>
      <c r="C413" s="225"/>
      <c r="D413" s="226" t="s">
        <v>134</v>
      </c>
      <c r="E413" s="227" t="s">
        <v>19</v>
      </c>
      <c r="F413" s="228" t="s">
        <v>193</v>
      </c>
      <c r="G413" s="225"/>
      <c r="H413" s="229">
        <v>324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134</v>
      </c>
      <c r="AU413" s="235" t="s">
        <v>84</v>
      </c>
      <c r="AV413" s="13" t="s">
        <v>84</v>
      </c>
      <c r="AW413" s="13" t="s">
        <v>34</v>
      </c>
      <c r="AX413" s="13" t="s">
        <v>74</v>
      </c>
      <c r="AY413" s="235" t="s">
        <v>122</v>
      </c>
    </row>
    <row r="414" spans="1:51" s="13" customFormat="1" ht="12">
      <c r="A414" s="13"/>
      <c r="B414" s="224"/>
      <c r="C414" s="225"/>
      <c r="D414" s="226" t="s">
        <v>134</v>
      </c>
      <c r="E414" s="227" t="s">
        <v>19</v>
      </c>
      <c r="F414" s="228" t="s">
        <v>194</v>
      </c>
      <c r="G414" s="225"/>
      <c r="H414" s="229">
        <v>-28.632</v>
      </c>
      <c r="I414" s="230"/>
      <c r="J414" s="225"/>
      <c r="K414" s="225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134</v>
      </c>
      <c r="AU414" s="235" t="s">
        <v>84</v>
      </c>
      <c r="AV414" s="13" t="s">
        <v>84</v>
      </c>
      <c r="AW414" s="13" t="s">
        <v>34</v>
      </c>
      <c r="AX414" s="13" t="s">
        <v>74</v>
      </c>
      <c r="AY414" s="235" t="s">
        <v>122</v>
      </c>
    </row>
    <row r="415" spans="1:51" s="14" customFormat="1" ht="12">
      <c r="A415" s="14"/>
      <c r="B415" s="236"/>
      <c r="C415" s="237"/>
      <c r="D415" s="226" t="s">
        <v>134</v>
      </c>
      <c r="E415" s="238" t="s">
        <v>19</v>
      </c>
      <c r="F415" s="239" t="s">
        <v>136</v>
      </c>
      <c r="G415" s="237"/>
      <c r="H415" s="240">
        <v>339.568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134</v>
      </c>
      <c r="AU415" s="246" t="s">
        <v>84</v>
      </c>
      <c r="AV415" s="14" t="s">
        <v>130</v>
      </c>
      <c r="AW415" s="14" t="s">
        <v>34</v>
      </c>
      <c r="AX415" s="14" t="s">
        <v>82</v>
      </c>
      <c r="AY415" s="246" t="s">
        <v>122</v>
      </c>
    </row>
    <row r="416" spans="1:65" s="2" customFormat="1" ht="16.5" customHeight="1">
      <c r="A416" s="40"/>
      <c r="B416" s="41"/>
      <c r="C416" s="206" t="s">
        <v>349</v>
      </c>
      <c r="D416" s="206" t="s">
        <v>125</v>
      </c>
      <c r="E416" s="207" t="s">
        <v>350</v>
      </c>
      <c r="F416" s="208" t="s">
        <v>351</v>
      </c>
      <c r="G416" s="209" t="s">
        <v>139</v>
      </c>
      <c r="H416" s="210">
        <v>2447.184</v>
      </c>
      <c r="I416" s="211"/>
      <c r="J416" s="212">
        <f>ROUND(I416*H416,2)</f>
        <v>0</v>
      </c>
      <c r="K416" s="208" t="s">
        <v>129</v>
      </c>
      <c r="L416" s="46"/>
      <c r="M416" s="213" t="s">
        <v>19</v>
      </c>
      <c r="N416" s="214" t="s">
        <v>45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240</v>
      </c>
      <c r="AT416" s="217" t="s">
        <v>125</v>
      </c>
      <c r="AU416" s="217" t="s">
        <v>84</v>
      </c>
      <c r="AY416" s="19" t="s">
        <v>122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82</v>
      </c>
      <c r="BK416" s="218">
        <f>ROUND(I416*H416,2)</f>
        <v>0</v>
      </c>
      <c r="BL416" s="19" t="s">
        <v>240</v>
      </c>
      <c r="BM416" s="217" t="s">
        <v>352</v>
      </c>
    </row>
    <row r="417" spans="1:47" s="2" customFormat="1" ht="12">
      <c r="A417" s="40"/>
      <c r="B417" s="41"/>
      <c r="C417" s="42"/>
      <c r="D417" s="219" t="s">
        <v>132</v>
      </c>
      <c r="E417" s="42"/>
      <c r="F417" s="220" t="s">
        <v>353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132</v>
      </c>
      <c r="AU417" s="19" t="s">
        <v>84</v>
      </c>
    </row>
    <row r="418" spans="1:51" s="15" customFormat="1" ht="12">
      <c r="A418" s="15"/>
      <c r="B418" s="247"/>
      <c r="C418" s="248"/>
      <c r="D418" s="226" t="s">
        <v>134</v>
      </c>
      <c r="E418" s="249" t="s">
        <v>19</v>
      </c>
      <c r="F418" s="250" t="s">
        <v>333</v>
      </c>
      <c r="G418" s="248"/>
      <c r="H418" s="249" t="s">
        <v>19</v>
      </c>
      <c r="I418" s="251"/>
      <c r="J418" s="248"/>
      <c r="K418" s="248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134</v>
      </c>
      <c r="AU418" s="256" t="s">
        <v>84</v>
      </c>
      <c r="AV418" s="15" t="s">
        <v>82</v>
      </c>
      <c r="AW418" s="15" t="s">
        <v>34</v>
      </c>
      <c r="AX418" s="15" t="s">
        <v>74</v>
      </c>
      <c r="AY418" s="256" t="s">
        <v>122</v>
      </c>
    </row>
    <row r="419" spans="1:51" s="15" customFormat="1" ht="12">
      <c r="A419" s="15"/>
      <c r="B419" s="247"/>
      <c r="C419" s="248"/>
      <c r="D419" s="226" t="s">
        <v>134</v>
      </c>
      <c r="E419" s="249" t="s">
        <v>19</v>
      </c>
      <c r="F419" s="250" t="s">
        <v>142</v>
      </c>
      <c r="G419" s="248"/>
      <c r="H419" s="249" t="s">
        <v>19</v>
      </c>
      <c r="I419" s="251"/>
      <c r="J419" s="248"/>
      <c r="K419" s="248"/>
      <c r="L419" s="252"/>
      <c r="M419" s="253"/>
      <c r="N419" s="254"/>
      <c r="O419" s="254"/>
      <c r="P419" s="254"/>
      <c r="Q419" s="254"/>
      <c r="R419" s="254"/>
      <c r="S419" s="254"/>
      <c r="T419" s="25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6" t="s">
        <v>134</v>
      </c>
      <c r="AU419" s="256" t="s">
        <v>84</v>
      </c>
      <c r="AV419" s="15" t="s">
        <v>82</v>
      </c>
      <c r="AW419" s="15" t="s">
        <v>34</v>
      </c>
      <c r="AX419" s="15" t="s">
        <v>74</v>
      </c>
      <c r="AY419" s="256" t="s">
        <v>122</v>
      </c>
    </row>
    <row r="420" spans="1:51" s="15" customFormat="1" ht="12">
      <c r="A420" s="15"/>
      <c r="B420" s="247"/>
      <c r="C420" s="248"/>
      <c r="D420" s="226" t="s">
        <v>134</v>
      </c>
      <c r="E420" s="249" t="s">
        <v>19</v>
      </c>
      <c r="F420" s="250" t="s">
        <v>143</v>
      </c>
      <c r="G420" s="248"/>
      <c r="H420" s="249" t="s">
        <v>19</v>
      </c>
      <c r="I420" s="251"/>
      <c r="J420" s="248"/>
      <c r="K420" s="248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134</v>
      </c>
      <c r="AU420" s="256" t="s">
        <v>84</v>
      </c>
      <c r="AV420" s="15" t="s">
        <v>82</v>
      </c>
      <c r="AW420" s="15" t="s">
        <v>34</v>
      </c>
      <c r="AX420" s="15" t="s">
        <v>74</v>
      </c>
      <c r="AY420" s="256" t="s">
        <v>122</v>
      </c>
    </row>
    <row r="421" spans="1:51" s="13" customFormat="1" ht="12">
      <c r="A421" s="13"/>
      <c r="B421" s="224"/>
      <c r="C421" s="225"/>
      <c r="D421" s="226" t="s">
        <v>134</v>
      </c>
      <c r="E421" s="227" t="s">
        <v>19</v>
      </c>
      <c r="F421" s="228" t="s">
        <v>144</v>
      </c>
      <c r="G421" s="225"/>
      <c r="H421" s="229">
        <v>201.6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134</v>
      </c>
      <c r="AU421" s="235" t="s">
        <v>84</v>
      </c>
      <c r="AV421" s="13" t="s">
        <v>84</v>
      </c>
      <c r="AW421" s="13" t="s">
        <v>34</v>
      </c>
      <c r="AX421" s="13" t="s">
        <v>74</v>
      </c>
      <c r="AY421" s="235" t="s">
        <v>122</v>
      </c>
    </row>
    <row r="422" spans="1:51" s="15" customFormat="1" ht="12">
      <c r="A422" s="15"/>
      <c r="B422" s="247"/>
      <c r="C422" s="248"/>
      <c r="D422" s="226" t="s">
        <v>134</v>
      </c>
      <c r="E422" s="249" t="s">
        <v>19</v>
      </c>
      <c r="F422" s="250" t="s">
        <v>150</v>
      </c>
      <c r="G422" s="248"/>
      <c r="H422" s="249" t="s">
        <v>19</v>
      </c>
      <c r="I422" s="251"/>
      <c r="J422" s="248"/>
      <c r="K422" s="248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134</v>
      </c>
      <c r="AU422" s="256" t="s">
        <v>84</v>
      </c>
      <c r="AV422" s="15" t="s">
        <v>82</v>
      </c>
      <c r="AW422" s="15" t="s">
        <v>34</v>
      </c>
      <c r="AX422" s="15" t="s">
        <v>74</v>
      </c>
      <c r="AY422" s="256" t="s">
        <v>122</v>
      </c>
    </row>
    <row r="423" spans="1:51" s="15" customFormat="1" ht="12">
      <c r="A423" s="15"/>
      <c r="B423" s="247"/>
      <c r="C423" s="248"/>
      <c r="D423" s="226" t="s">
        <v>134</v>
      </c>
      <c r="E423" s="249" t="s">
        <v>19</v>
      </c>
      <c r="F423" s="250" t="s">
        <v>151</v>
      </c>
      <c r="G423" s="248"/>
      <c r="H423" s="249" t="s">
        <v>19</v>
      </c>
      <c r="I423" s="251"/>
      <c r="J423" s="248"/>
      <c r="K423" s="248"/>
      <c r="L423" s="252"/>
      <c r="M423" s="253"/>
      <c r="N423" s="254"/>
      <c r="O423" s="254"/>
      <c r="P423" s="254"/>
      <c r="Q423" s="254"/>
      <c r="R423" s="254"/>
      <c r="S423" s="254"/>
      <c r="T423" s="25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6" t="s">
        <v>134</v>
      </c>
      <c r="AU423" s="256" t="s">
        <v>84</v>
      </c>
      <c r="AV423" s="15" t="s">
        <v>82</v>
      </c>
      <c r="AW423" s="15" t="s">
        <v>34</v>
      </c>
      <c r="AX423" s="15" t="s">
        <v>74</v>
      </c>
      <c r="AY423" s="256" t="s">
        <v>122</v>
      </c>
    </row>
    <row r="424" spans="1:51" s="13" customFormat="1" ht="12">
      <c r="A424" s="13"/>
      <c r="B424" s="224"/>
      <c r="C424" s="225"/>
      <c r="D424" s="226" t="s">
        <v>134</v>
      </c>
      <c r="E424" s="227" t="s">
        <v>19</v>
      </c>
      <c r="F424" s="228" t="s">
        <v>152</v>
      </c>
      <c r="G424" s="225"/>
      <c r="H424" s="229">
        <v>251.495</v>
      </c>
      <c r="I424" s="230"/>
      <c r="J424" s="225"/>
      <c r="K424" s="225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134</v>
      </c>
      <c r="AU424" s="235" t="s">
        <v>84</v>
      </c>
      <c r="AV424" s="13" t="s">
        <v>84</v>
      </c>
      <c r="AW424" s="13" t="s">
        <v>34</v>
      </c>
      <c r="AX424" s="13" t="s">
        <v>74</v>
      </c>
      <c r="AY424" s="235" t="s">
        <v>122</v>
      </c>
    </row>
    <row r="425" spans="1:51" s="15" customFormat="1" ht="12">
      <c r="A425" s="15"/>
      <c r="B425" s="247"/>
      <c r="C425" s="248"/>
      <c r="D425" s="226" t="s">
        <v>134</v>
      </c>
      <c r="E425" s="249" t="s">
        <v>19</v>
      </c>
      <c r="F425" s="250" t="s">
        <v>153</v>
      </c>
      <c r="G425" s="248"/>
      <c r="H425" s="249" t="s">
        <v>19</v>
      </c>
      <c r="I425" s="251"/>
      <c r="J425" s="248"/>
      <c r="K425" s="248"/>
      <c r="L425" s="252"/>
      <c r="M425" s="253"/>
      <c r="N425" s="254"/>
      <c r="O425" s="254"/>
      <c r="P425" s="254"/>
      <c r="Q425" s="254"/>
      <c r="R425" s="254"/>
      <c r="S425" s="254"/>
      <c r="T425" s="25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6" t="s">
        <v>134</v>
      </c>
      <c r="AU425" s="256" t="s">
        <v>84</v>
      </c>
      <c r="AV425" s="15" t="s">
        <v>82</v>
      </c>
      <c r="AW425" s="15" t="s">
        <v>34</v>
      </c>
      <c r="AX425" s="15" t="s">
        <v>74</v>
      </c>
      <c r="AY425" s="256" t="s">
        <v>122</v>
      </c>
    </row>
    <row r="426" spans="1:51" s="15" customFormat="1" ht="12">
      <c r="A426" s="15"/>
      <c r="B426" s="247"/>
      <c r="C426" s="248"/>
      <c r="D426" s="226" t="s">
        <v>134</v>
      </c>
      <c r="E426" s="249" t="s">
        <v>19</v>
      </c>
      <c r="F426" s="250" t="s">
        <v>154</v>
      </c>
      <c r="G426" s="248"/>
      <c r="H426" s="249" t="s">
        <v>19</v>
      </c>
      <c r="I426" s="251"/>
      <c r="J426" s="248"/>
      <c r="K426" s="248"/>
      <c r="L426" s="252"/>
      <c r="M426" s="253"/>
      <c r="N426" s="254"/>
      <c r="O426" s="254"/>
      <c r="P426" s="254"/>
      <c r="Q426" s="254"/>
      <c r="R426" s="254"/>
      <c r="S426" s="254"/>
      <c r="T426" s="25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6" t="s">
        <v>134</v>
      </c>
      <c r="AU426" s="256" t="s">
        <v>84</v>
      </c>
      <c r="AV426" s="15" t="s">
        <v>82</v>
      </c>
      <c r="AW426" s="15" t="s">
        <v>34</v>
      </c>
      <c r="AX426" s="15" t="s">
        <v>74</v>
      </c>
      <c r="AY426" s="256" t="s">
        <v>122</v>
      </c>
    </row>
    <row r="427" spans="1:51" s="13" customFormat="1" ht="12">
      <c r="A427" s="13"/>
      <c r="B427" s="224"/>
      <c r="C427" s="225"/>
      <c r="D427" s="226" t="s">
        <v>134</v>
      </c>
      <c r="E427" s="227" t="s">
        <v>19</v>
      </c>
      <c r="F427" s="228" t="s">
        <v>155</v>
      </c>
      <c r="G427" s="225"/>
      <c r="H427" s="229">
        <v>188.28</v>
      </c>
      <c r="I427" s="230"/>
      <c r="J427" s="225"/>
      <c r="K427" s="225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134</v>
      </c>
      <c r="AU427" s="235" t="s">
        <v>84</v>
      </c>
      <c r="AV427" s="13" t="s">
        <v>84</v>
      </c>
      <c r="AW427" s="13" t="s">
        <v>34</v>
      </c>
      <c r="AX427" s="13" t="s">
        <v>74</v>
      </c>
      <c r="AY427" s="235" t="s">
        <v>122</v>
      </c>
    </row>
    <row r="428" spans="1:51" s="15" customFormat="1" ht="12">
      <c r="A428" s="15"/>
      <c r="B428" s="247"/>
      <c r="C428" s="248"/>
      <c r="D428" s="226" t="s">
        <v>134</v>
      </c>
      <c r="E428" s="249" t="s">
        <v>19</v>
      </c>
      <c r="F428" s="250" t="s">
        <v>156</v>
      </c>
      <c r="G428" s="248"/>
      <c r="H428" s="249" t="s">
        <v>19</v>
      </c>
      <c r="I428" s="251"/>
      <c r="J428" s="248"/>
      <c r="K428" s="248"/>
      <c r="L428" s="252"/>
      <c r="M428" s="253"/>
      <c r="N428" s="254"/>
      <c r="O428" s="254"/>
      <c r="P428" s="254"/>
      <c r="Q428" s="254"/>
      <c r="R428" s="254"/>
      <c r="S428" s="254"/>
      <c r="T428" s="25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6" t="s">
        <v>134</v>
      </c>
      <c r="AU428" s="256" t="s">
        <v>84</v>
      </c>
      <c r="AV428" s="15" t="s">
        <v>82</v>
      </c>
      <c r="AW428" s="15" t="s">
        <v>34</v>
      </c>
      <c r="AX428" s="15" t="s">
        <v>74</v>
      </c>
      <c r="AY428" s="256" t="s">
        <v>122</v>
      </c>
    </row>
    <row r="429" spans="1:51" s="15" customFormat="1" ht="12">
      <c r="A429" s="15"/>
      <c r="B429" s="247"/>
      <c r="C429" s="248"/>
      <c r="D429" s="226" t="s">
        <v>134</v>
      </c>
      <c r="E429" s="249" t="s">
        <v>19</v>
      </c>
      <c r="F429" s="250" t="s">
        <v>157</v>
      </c>
      <c r="G429" s="248"/>
      <c r="H429" s="249" t="s">
        <v>19</v>
      </c>
      <c r="I429" s="251"/>
      <c r="J429" s="248"/>
      <c r="K429" s="248"/>
      <c r="L429" s="252"/>
      <c r="M429" s="253"/>
      <c r="N429" s="254"/>
      <c r="O429" s="254"/>
      <c r="P429" s="254"/>
      <c r="Q429" s="254"/>
      <c r="R429" s="254"/>
      <c r="S429" s="254"/>
      <c r="T429" s="25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6" t="s">
        <v>134</v>
      </c>
      <c r="AU429" s="256" t="s">
        <v>84</v>
      </c>
      <c r="AV429" s="15" t="s">
        <v>82</v>
      </c>
      <c r="AW429" s="15" t="s">
        <v>34</v>
      </c>
      <c r="AX429" s="15" t="s">
        <v>74</v>
      </c>
      <c r="AY429" s="256" t="s">
        <v>122</v>
      </c>
    </row>
    <row r="430" spans="1:51" s="13" customFormat="1" ht="12">
      <c r="A430" s="13"/>
      <c r="B430" s="224"/>
      <c r="C430" s="225"/>
      <c r="D430" s="226" t="s">
        <v>134</v>
      </c>
      <c r="E430" s="227" t="s">
        <v>19</v>
      </c>
      <c r="F430" s="228" t="s">
        <v>158</v>
      </c>
      <c r="G430" s="225"/>
      <c r="H430" s="229">
        <v>61.8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134</v>
      </c>
      <c r="AU430" s="235" t="s">
        <v>84</v>
      </c>
      <c r="AV430" s="13" t="s">
        <v>84</v>
      </c>
      <c r="AW430" s="13" t="s">
        <v>34</v>
      </c>
      <c r="AX430" s="13" t="s">
        <v>74</v>
      </c>
      <c r="AY430" s="235" t="s">
        <v>122</v>
      </c>
    </row>
    <row r="431" spans="1:51" s="15" customFormat="1" ht="12">
      <c r="A431" s="15"/>
      <c r="B431" s="247"/>
      <c r="C431" s="248"/>
      <c r="D431" s="226" t="s">
        <v>134</v>
      </c>
      <c r="E431" s="249" t="s">
        <v>19</v>
      </c>
      <c r="F431" s="250" t="s">
        <v>161</v>
      </c>
      <c r="G431" s="248"/>
      <c r="H431" s="249" t="s">
        <v>19</v>
      </c>
      <c r="I431" s="251"/>
      <c r="J431" s="248"/>
      <c r="K431" s="248"/>
      <c r="L431" s="252"/>
      <c r="M431" s="253"/>
      <c r="N431" s="254"/>
      <c r="O431" s="254"/>
      <c r="P431" s="254"/>
      <c r="Q431" s="254"/>
      <c r="R431" s="254"/>
      <c r="S431" s="254"/>
      <c r="T431" s="25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6" t="s">
        <v>134</v>
      </c>
      <c r="AU431" s="256" t="s">
        <v>84</v>
      </c>
      <c r="AV431" s="15" t="s">
        <v>82</v>
      </c>
      <c r="AW431" s="15" t="s">
        <v>34</v>
      </c>
      <c r="AX431" s="15" t="s">
        <v>74</v>
      </c>
      <c r="AY431" s="256" t="s">
        <v>122</v>
      </c>
    </row>
    <row r="432" spans="1:51" s="15" customFormat="1" ht="12">
      <c r="A432" s="15"/>
      <c r="B432" s="247"/>
      <c r="C432" s="248"/>
      <c r="D432" s="226" t="s">
        <v>134</v>
      </c>
      <c r="E432" s="249" t="s">
        <v>19</v>
      </c>
      <c r="F432" s="250" t="s">
        <v>162</v>
      </c>
      <c r="G432" s="248"/>
      <c r="H432" s="249" t="s">
        <v>19</v>
      </c>
      <c r="I432" s="251"/>
      <c r="J432" s="248"/>
      <c r="K432" s="248"/>
      <c r="L432" s="252"/>
      <c r="M432" s="253"/>
      <c r="N432" s="254"/>
      <c r="O432" s="254"/>
      <c r="P432" s="254"/>
      <c r="Q432" s="254"/>
      <c r="R432" s="254"/>
      <c r="S432" s="254"/>
      <c r="T432" s="25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6" t="s">
        <v>134</v>
      </c>
      <c r="AU432" s="256" t="s">
        <v>84</v>
      </c>
      <c r="AV432" s="15" t="s">
        <v>82</v>
      </c>
      <c r="AW432" s="15" t="s">
        <v>34</v>
      </c>
      <c r="AX432" s="15" t="s">
        <v>74</v>
      </c>
      <c r="AY432" s="256" t="s">
        <v>122</v>
      </c>
    </row>
    <row r="433" spans="1:51" s="13" customFormat="1" ht="12">
      <c r="A433" s="13"/>
      <c r="B433" s="224"/>
      <c r="C433" s="225"/>
      <c r="D433" s="226" t="s">
        <v>134</v>
      </c>
      <c r="E433" s="227" t="s">
        <v>19</v>
      </c>
      <c r="F433" s="228" t="s">
        <v>163</v>
      </c>
      <c r="G433" s="225"/>
      <c r="H433" s="229">
        <v>127.8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134</v>
      </c>
      <c r="AU433" s="235" t="s">
        <v>84</v>
      </c>
      <c r="AV433" s="13" t="s">
        <v>84</v>
      </c>
      <c r="AW433" s="13" t="s">
        <v>34</v>
      </c>
      <c r="AX433" s="13" t="s">
        <v>74</v>
      </c>
      <c r="AY433" s="235" t="s">
        <v>122</v>
      </c>
    </row>
    <row r="434" spans="1:51" s="15" customFormat="1" ht="12">
      <c r="A434" s="15"/>
      <c r="B434" s="247"/>
      <c r="C434" s="248"/>
      <c r="D434" s="226" t="s">
        <v>134</v>
      </c>
      <c r="E434" s="249" t="s">
        <v>19</v>
      </c>
      <c r="F434" s="250" t="s">
        <v>334</v>
      </c>
      <c r="G434" s="248"/>
      <c r="H434" s="249" t="s">
        <v>19</v>
      </c>
      <c r="I434" s="251"/>
      <c r="J434" s="248"/>
      <c r="K434" s="248"/>
      <c r="L434" s="252"/>
      <c r="M434" s="253"/>
      <c r="N434" s="254"/>
      <c r="O434" s="254"/>
      <c r="P434" s="254"/>
      <c r="Q434" s="254"/>
      <c r="R434" s="254"/>
      <c r="S434" s="254"/>
      <c r="T434" s="25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6" t="s">
        <v>134</v>
      </c>
      <c r="AU434" s="256" t="s">
        <v>84</v>
      </c>
      <c r="AV434" s="15" t="s">
        <v>82</v>
      </c>
      <c r="AW434" s="15" t="s">
        <v>34</v>
      </c>
      <c r="AX434" s="15" t="s">
        <v>74</v>
      </c>
      <c r="AY434" s="256" t="s">
        <v>122</v>
      </c>
    </row>
    <row r="435" spans="1:51" s="15" customFormat="1" ht="12">
      <c r="A435" s="15"/>
      <c r="B435" s="247"/>
      <c r="C435" s="248"/>
      <c r="D435" s="226" t="s">
        <v>134</v>
      </c>
      <c r="E435" s="249" t="s">
        <v>19</v>
      </c>
      <c r="F435" s="250" t="s">
        <v>150</v>
      </c>
      <c r="G435" s="248"/>
      <c r="H435" s="249" t="s">
        <v>19</v>
      </c>
      <c r="I435" s="251"/>
      <c r="J435" s="248"/>
      <c r="K435" s="248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134</v>
      </c>
      <c r="AU435" s="256" t="s">
        <v>84</v>
      </c>
      <c r="AV435" s="15" t="s">
        <v>82</v>
      </c>
      <c r="AW435" s="15" t="s">
        <v>34</v>
      </c>
      <c r="AX435" s="15" t="s">
        <v>74</v>
      </c>
      <c r="AY435" s="256" t="s">
        <v>122</v>
      </c>
    </row>
    <row r="436" spans="1:51" s="15" customFormat="1" ht="12">
      <c r="A436" s="15"/>
      <c r="B436" s="247"/>
      <c r="C436" s="248"/>
      <c r="D436" s="226" t="s">
        <v>134</v>
      </c>
      <c r="E436" s="249" t="s">
        <v>19</v>
      </c>
      <c r="F436" s="250" t="s">
        <v>151</v>
      </c>
      <c r="G436" s="248"/>
      <c r="H436" s="249" t="s">
        <v>19</v>
      </c>
      <c r="I436" s="251"/>
      <c r="J436" s="248"/>
      <c r="K436" s="248"/>
      <c r="L436" s="252"/>
      <c r="M436" s="253"/>
      <c r="N436" s="254"/>
      <c r="O436" s="254"/>
      <c r="P436" s="254"/>
      <c r="Q436" s="254"/>
      <c r="R436" s="254"/>
      <c r="S436" s="254"/>
      <c r="T436" s="25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6" t="s">
        <v>134</v>
      </c>
      <c r="AU436" s="256" t="s">
        <v>84</v>
      </c>
      <c r="AV436" s="15" t="s">
        <v>82</v>
      </c>
      <c r="AW436" s="15" t="s">
        <v>34</v>
      </c>
      <c r="AX436" s="15" t="s">
        <v>74</v>
      </c>
      <c r="AY436" s="256" t="s">
        <v>122</v>
      </c>
    </row>
    <row r="437" spans="1:51" s="13" customFormat="1" ht="12">
      <c r="A437" s="13"/>
      <c r="B437" s="224"/>
      <c r="C437" s="225"/>
      <c r="D437" s="226" t="s">
        <v>134</v>
      </c>
      <c r="E437" s="227" t="s">
        <v>19</v>
      </c>
      <c r="F437" s="228" t="s">
        <v>185</v>
      </c>
      <c r="G437" s="225"/>
      <c r="H437" s="229">
        <v>313.95</v>
      </c>
      <c r="I437" s="230"/>
      <c r="J437" s="225"/>
      <c r="K437" s="225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134</v>
      </c>
      <c r="AU437" s="235" t="s">
        <v>84</v>
      </c>
      <c r="AV437" s="13" t="s">
        <v>84</v>
      </c>
      <c r="AW437" s="13" t="s">
        <v>34</v>
      </c>
      <c r="AX437" s="13" t="s">
        <v>74</v>
      </c>
      <c r="AY437" s="235" t="s">
        <v>122</v>
      </c>
    </row>
    <row r="438" spans="1:51" s="13" customFormat="1" ht="12">
      <c r="A438" s="13"/>
      <c r="B438" s="224"/>
      <c r="C438" s="225"/>
      <c r="D438" s="226" t="s">
        <v>134</v>
      </c>
      <c r="E438" s="227" t="s">
        <v>19</v>
      </c>
      <c r="F438" s="228" t="s">
        <v>186</v>
      </c>
      <c r="G438" s="225"/>
      <c r="H438" s="229">
        <v>-40.65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134</v>
      </c>
      <c r="AU438" s="235" t="s">
        <v>84</v>
      </c>
      <c r="AV438" s="13" t="s">
        <v>84</v>
      </c>
      <c r="AW438" s="13" t="s">
        <v>34</v>
      </c>
      <c r="AX438" s="13" t="s">
        <v>74</v>
      </c>
      <c r="AY438" s="235" t="s">
        <v>122</v>
      </c>
    </row>
    <row r="439" spans="1:51" s="15" customFormat="1" ht="12">
      <c r="A439" s="15"/>
      <c r="B439" s="247"/>
      <c r="C439" s="248"/>
      <c r="D439" s="226" t="s">
        <v>134</v>
      </c>
      <c r="E439" s="249" t="s">
        <v>19</v>
      </c>
      <c r="F439" s="250" t="s">
        <v>153</v>
      </c>
      <c r="G439" s="248"/>
      <c r="H439" s="249" t="s">
        <v>19</v>
      </c>
      <c r="I439" s="251"/>
      <c r="J439" s="248"/>
      <c r="K439" s="248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134</v>
      </c>
      <c r="AU439" s="256" t="s">
        <v>84</v>
      </c>
      <c r="AV439" s="15" t="s">
        <v>82</v>
      </c>
      <c r="AW439" s="15" t="s">
        <v>34</v>
      </c>
      <c r="AX439" s="15" t="s">
        <v>74</v>
      </c>
      <c r="AY439" s="256" t="s">
        <v>122</v>
      </c>
    </row>
    <row r="440" spans="1:51" s="15" customFormat="1" ht="12">
      <c r="A440" s="15"/>
      <c r="B440" s="247"/>
      <c r="C440" s="248"/>
      <c r="D440" s="226" t="s">
        <v>134</v>
      </c>
      <c r="E440" s="249" t="s">
        <v>19</v>
      </c>
      <c r="F440" s="250" t="s">
        <v>154</v>
      </c>
      <c r="G440" s="248"/>
      <c r="H440" s="249" t="s">
        <v>19</v>
      </c>
      <c r="I440" s="251"/>
      <c r="J440" s="248"/>
      <c r="K440" s="248"/>
      <c r="L440" s="252"/>
      <c r="M440" s="253"/>
      <c r="N440" s="254"/>
      <c r="O440" s="254"/>
      <c r="P440" s="254"/>
      <c r="Q440" s="254"/>
      <c r="R440" s="254"/>
      <c r="S440" s="254"/>
      <c r="T440" s="25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6" t="s">
        <v>134</v>
      </c>
      <c r="AU440" s="256" t="s">
        <v>84</v>
      </c>
      <c r="AV440" s="15" t="s">
        <v>82</v>
      </c>
      <c r="AW440" s="15" t="s">
        <v>34</v>
      </c>
      <c r="AX440" s="15" t="s">
        <v>74</v>
      </c>
      <c r="AY440" s="256" t="s">
        <v>122</v>
      </c>
    </row>
    <row r="441" spans="1:51" s="13" customFormat="1" ht="12">
      <c r="A441" s="13"/>
      <c r="B441" s="224"/>
      <c r="C441" s="225"/>
      <c r="D441" s="226" t="s">
        <v>134</v>
      </c>
      <c r="E441" s="227" t="s">
        <v>19</v>
      </c>
      <c r="F441" s="228" t="s">
        <v>187</v>
      </c>
      <c r="G441" s="225"/>
      <c r="H441" s="229">
        <v>545.123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134</v>
      </c>
      <c r="AU441" s="235" t="s">
        <v>84</v>
      </c>
      <c r="AV441" s="13" t="s">
        <v>84</v>
      </c>
      <c r="AW441" s="13" t="s">
        <v>34</v>
      </c>
      <c r="AX441" s="13" t="s">
        <v>74</v>
      </c>
      <c r="AY441" s="235" t="s">
        <v>122</v>
      </c>
    </row>
    <row r="442" spans="1:51" s="13" customFormat="1" ht="12">
      <c r="A442" s="13"/>
      <c r="B442" s="224"/>
      <c r="C442" s="225"/>
      <c r="D442" s="226" t="s">
        <v>134</v>
      </c>
      <c r="E442" s="227" t="s">
        <v>19</v>
      </c>
      <c r="F442" s="228" t="s">
        <v>188</v>
      </c>
      <c r="G442" s="225"/>
      <c r="H442" s="229">
        <v>-42.875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134</v>
      </c>
      <c r="AU442" s="235" t="s">
        <v>84</v>
      </c>
      <c r="AV442" s="13" t="s">
        <v>84</v>
      </c>
      <c r="AW442" s="13" t="s">
        <v>34</v>
      </c>
      <c r="AX442" s="13" t="s">
        <v>74</v>
      </c>
      <c r="AY442" s="235" t="s">
        <v>122</v>
      </c>
    </row>
    <row r="443" spans="1:51" s="15" customFormat="1" ht="12">
      <c r="A443" s="15"/>
      <c r="B443" s="247"/>
      <c r="C443" s="248"/>
      <c r="D443" s="226" t="s">
        <v>134</v>
      </c>
      <c r="E443" s="249" t="s">
        <v>19</v>
      </c>
      <c r="F443" s="250" t="s">
        <v>142</v>
      </c>
      <c r="G443" s="248"/>
      <c r="H443" s="249" t="s">
        <v>19</v>
      </c>
      <c r="I443" s="251"/>
      <c r="J443" s="248"/>
      <c r="K443" s="248"/>
      <c r="L443" s="252"/>
      <c r="M443" s="253"/>
      <c r="N443" s="254"/>
      <c r="O443" s="254"/>
      <c r="P443" s="254"/>
      <c r="Q443" s="254"/>
      <c r="R443" s="254"/>
      <c r="S443" s="254"/>
      <c r="T443" s="25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6" t="s">
        <v>134</v>
      </c>
      <c r="AU443" s="256" t="s">
        <v>84</v>
      </c>
      <c r="AV443" s="15" t="s">
        <v>82</v>
      </c>
      <c r="AW443" s="15" t="s">
        <v>34</v>
      </c>
      <c r="AX443" s="15" t="s">
        <v>74</v>
      </c>
      <c r="AY443" s="256" t="s">
        <v>122</v>
      </c>
    </row>
    <row r="444" spans="1:51" s="15" customFormat="1" ht="12">
      <c r="A444" s="15"/>
      <c r="B444" s="247"/>
      <c r="C444" s="248"/>
      <c r="D444" s="226" t="s">
        <v>134</v>
      </c>
      <c r="E444" s="249" t="s">
        <v>19</v>
      </c>
      <c r="F444" s="250" t="s">
        <v>143</v>
      </c>
      <c r="G444" s="248"/>
      <c r="H444" s="249" t="s">
        <v>19</v>
      </c>
      <c r="I444" s="251"/>
      <c r="J444" s="248"/>
      <c r="K444" s="248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134</v>
      </c>
      <c r="AU444" s="256" t="s">
        <v>84</v>
      </c>
      <c r="AV444" s="15" t="s">
        <v>82</v>
      </c>
      <c r="AW444" s="15" t="s">
        <v>34</v>
      </c>
      <c r="AX444" s="15" t="s">
        <v>74</v>
      </c>
      <c r="AY444" s="256" t="s">
        <v>122</v>
      </c>
    </row>
    <row r="445" spans="1:51" s="13" customFormat="1" ht="12">
      <c r="A445" s="13"/>
      <c r="B445" s="224"/>
      <c r="C445" s="225"/>
      <c r="D445" s="226" t="s">
        <v>134</v>
      </c>
      <c r="E445" s="227" t="s">
        <v>19</v>
      </c>
      <c r="F445" s="228" t="s">
        <v>189</v>
      </c>
      <c r="G445" s="225"/>
      <c r="H445" s="229">
        <v>416.975</v>
      </c>
      <c r="I445" s="230"/>
      <c r="J445" s="225"/>
      <c r="K445" s="225"/>
      <c r="L445" s="231"/>
      <c r="M445" s="232"/>
      <c r="N445" s="233"/>
      <c r="O445" s="233"/>
      <c r="P445" s="233"/>
      <c r="Q445" s="233"/>
      <c r="R445" s="233"/>
      <c r="S445" s="233"/>
      <c r="T445" s="23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5" t="s">
        <v>134</v>
      </c>
      <c r="AU445" s="235" t="s">
        <v>84</v>
      </c>
      <c r="AV445" s="13" t="s">
        <v>84</v>
      </c>
      <c r="AW445" s="13" t="s">
        <v>34</v>
      </c>
      <c r="AX445" s="13" t="s">
        <v>74</v>
      </c>
      <c r="AY445" s="235" t="s">
        <v>122</v>
      </c>
    </row>
    <row r="446" spans="1:51" s="13" customFormat="1" ht="12">
      <c r="A446" s="13"/>
      <c r="B446" s="224"/>
      <c r="C446" s="225"/>
      <c r="D446" s="226" t="s">
        <v>134</v>
      </c>
      <c r="E446" s="227" t="s">
        <v>19</v>
      </c>
      <c r="F446" s="228" t="s">
        <v>190</v>
      </c>
      <c r="G446" s="225"/>
      <c r="H446" s="229">
        <v>-61.18</v>
      </c>
      <c r="I446" s="230"/>
      <c r="J446" s="225"/>
      <c r="K446" s="225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134</v>
      </c>
      <c r="AU446" s="235" t="s">
        <v>84</v>
      </c>
      <c r="AV446" s="13" t="s">
        <v>84</v>
      </c>
      <c r="AW446" s="13" t="s">
        <v>34</v>
      </c>
      <c r="AX446" s="13" t="s">
        <v>74</v>
      </c>
      <c r="AY446" s="235" t="s">
        <v>122</v>
      </c>
    </row>
    <row r="447" spans="1:51" s="15" customFormat="1" ht="12">
      <c r="A447" s="15"/>
      <c r="B447" s="247"/>
      <c r="C447" s="248"/>
      <c r="D447" s="226" t="s">
        <v>134</v>
      </c>
      <c r="E447" s="249" t="s">
        <v>19</v>
      </c>
      <c r="F447" s="250" t="s">
        <v>156</v>
      </c>
      <c r="G447" s="248"/>
      <c r="H447" s="249" t="s">
        <v>19</v>
      </c>
      <c r="I447" s="251"/>
      <c r="J447" s="248"/>
      <c r="K447" s="248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134</v>
      </c>
      <c r="AU447" s="256" t="s">
        <v>84</v>
      </c>
      <c r="AV447" s="15" t="s">
        <v>82</v>
      </c>
      <c r="AW447" s="15" t="s">
        <v>34</v>
      </c>
      <c r="AX447" s="15" t="s">
        <v>74</v>
      </c>
      <c r="AY447" s="256" t="s">
        <v>122</v>
      </c>
    </row>
    <row r="448" spans="1:51" s="15" customFormat="1" ht="12">
      <c r="A448" s="15"/>
      <c r="B448" s="247"/>
      <c r="C448" s="248"/>
      <c r="D448" s="226" t="s">
        <v>134</v>
      </c>
      <c r="E448" s="249" t="s">
        <v>19</v>
      </c>
      <c r="F448" s="250" t="s">
        <v>157</v>
      </c>
      <c r="G448" s="248"/>
      <c r="H448" s="249" t="s">
        <v>19</v>
      </c>
      <c r="I448" s="251"/>
      <c r="J448" s="248"/>
      <c r="K448" s="248"/>
      <c r="L448" s="252"/>
      <c r="M448" s="253"/>
      <c r="N448" s="254"/>
      <c r="O448" s="254"/>
      <c r="P448" s="254"/>
      <c r="Q448" s="254"/>
      <c r="R448" s="254"/>
      <c r="S448" s="254"/>
      <c r="T448" s="25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6" t="s">
        <v>134</v>
      </c>
      <c r="AU448" s="256" t="s">
        <v>84</v>
      </c>
      <c r="AV448" s="15" t="s">
        <v>82</v>
      </c>
      <c r="AW448" s="15" t="s">
        <v>34</v>
      </c>
      <c r="AX448" s="15" t="s">
        <v>74</v>
      </c>
      <c r="AY448" s="256" t="s">
        <v>122</v>
      </c>
    </row>
    <row r="449" spans="1:51" s="13" customFormat="1" ht="12">
      <c r="A449" s="13"/>
      <c r="B449" s="224"/>
      <c r="C449" s="225"/>
      <c r="D449" s="226" t="s">
        <v>134</v>
      </c>
      <c r="E449" s="227" t="s">
        <v>19</v>
      </c>
      <c r="F449" s="228" t="s">
        <v>191</v>
      </c>
      <c r="G449" s="225"/>
      <c r="H449" s="229">
        <v>174.986</v>
      </c>
      <c r="I449" s="230"/>
      <c r="J449" s="225"/>
      <c r="K449" s="225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134</v>
      </c>
      <c r="AU449" s="235" t="s">
        <v>84</v>
      </c>
      <c r="AV449" s="13" t="s">
        <v>84</v>
      </c>
      <c r="AW449" s="13" t="s">
        <v>34</v>
      </c>
      <c r="AX449" s="13" t="s">
        <v>74</v>
      </c>
      <c r="AY449" s="235" t="s">
        <v>122</v>
      </c>
    </row>
    <row r="450" spans="1:51" s="13" customFormat="1" ht="12">
      <c r="A450" s="13"/>
      <c r="B450" s="224"/>
      <c r="C450" s="225"/>
      <c r="D450" s="226" t="s">
        <v>134</v>
      </c>
      <c r="E450" s="227" t="s">
        <v>19</v>
      </c>
      <c r="F450" s="228" t="s">
        <v>192</v>
      </c>
      <c r="G450" s="225"/>
      <c r="H450" s="229">
        <v>-22.8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134</v>
      </c>
      <c r="AU450" s="235" t="s">
        <v>84</v>
      </c>
      <c r="AV450" s="13" t="s">
        <v>84</v>
      </c>
      <c r="AW450" s="13" t="s">
        <v>34</v>
      </c>
      <c r="AX450" s="13" t="s">
        <v>74</v>
      </c>
      <c r="AY450" s="235" t="s">
        <v>122</v>
      </c>
    </row>
    <row r="451" spans="1:51" s="15" customFormat="1" ht="12">
      <c r="A451" s="15"/>
      <c r="B451" s="247"/>
      <c r="C451" s="248"/>
      <c r="D451" s="226" t="s">
        <v>134</v>
      </c>
      <c r="E451" s="249" t="s">
        <v>19</v>
      </c>
      <c r="F451" s="250" t="s">
        <v>161</v>
      </c>
      <c r="G451" s="248"/>
      <c r="H451" s="249" t="s">
        <v>19</v>
      </c>
      <c r="I451" s="251"/>
      <c r="J451" s="248"/>
      <c r="K451" s="248"/>
      <c r="L451" s="252"/>
      <c r="M451" s="253"/>
      <c r="N451" s="254"/>
      <c r="O451" s="254"/>
      <c r="P451" s="254"/>
      <c r="Q451" s="254"/>
      <c r="R451" s="254"/>
      <c r="S451" s="254"/>
      <c r="T451" s="25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6" t="s">
        <v>134</v>
      </c>
      <c r="AU451" s="256" t="s">
        <v>84</v>
      </c>
      <c r="AV451" s="15" t="s">
        <v>82</v>
      </c>
      <c r="AW451" s="15" t="s">
        <v>34</v>
      </c>
      <c r="AX451" s="15" t="s">
        <v>74</v>
      </c>
      <c r="AY451" s="256" t="s">
        <v>122</v>
      </c>
    </row>
    <row r="452" spans="1:51" s="15" customFormat="1" ht="12">
      <c r="A452" s="15"/>
      <c r="B452" s="247"/>
      <c r="C452" s="248"/>
      <c r="D452" s="226" t="s">
        <v>134</v>
      </c>
      <c r="E452" s="249" t="s">
        <v>19</v>
      </c>
      <c r="F452" s="250" t="s">
        <v>162</v>
      </c>
      <c r="G452" s="248"/>
      <c r="H452" s="249" t="s">
        <v>19</v>
      </c>
      <c r="I452" s="251"/>
      <c r="J452" s="248"/>
      <c r="K452" s="248"/>
      <c r="L452" s="252"/>
      <c r="M452" s="253"/>
      <c r="N452" s="254"/>
      <c r="O452" s="254"/>
      <c r="P452" s="254"/>
      <c r="Q452" s="254"/>
      <c r="R452" s="254"/>
      <c r="S452" s="254"/>
      <c r="T452" s="25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6" t="s">
        <v>134</v>
      </c>
      <c r="AU452" s="256" t="s">
        <v>84</v>
      </c>
      <c r="AV452" s="15" t="s">
        <v>82</v>
      </c>
      <c r="AW452" s="15" t="s">
        <v>34</v>
      </c>
      <c r="AX452" s="15" t="s">
        <v>74</v>
      </c>
      <c r="AY452" s="256" t="s">
        <v>122</v>
      </c>
    </row>
    <row r="453" spans="1:51" s="13" customFormat="1" ht="12">
      <c r="A453" s="13"/>
      <c r="B453" s="224"/>
      <c r="C453" s="225"/>
      <c r="D453" s="226" t="s">
        <v>134</v>
      </c>
      <c r="E453" s="227" t="s">
        <v>19</v>
      </c>
      <c r="F453" s="228" t="s">
        <v>195</v>
      </c>
      <c r="G453" s="225"/>
      <c r="H453" s="229">
        <v>395.688</v>
      </c>
      <c r="I453" s="230"/>
      <c r="J453" s="225"/>
      <c r="K453" s="225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134</v>
      </c>
      <c r="AU453" s="235" t="s">
        <v>84</v>
      </c>
      <c r="AV453" s="13" t="s">
        <v>84</v>
      </c>
      <c r="AW453" s="13" t="s">
        <v>34</v>
      </c>
      <c r="AX453" s="13" t="s">
        <v>74</v>
      </c>
      <c r="AY453" s="235" t="s">
        <v>122</v>
      </c>
    </row>
    <row r="454" spans="1:51" s="13" customFormat="1" ht="12">
      <c r="A454" s="13"/>
      <c r="B454" s="224"/>
      <c r="C454" s="225"/>
      <c r="D454" s="226" t="s">
        <v>134</v>
      </c>
      <c r="E454" s="227" t="s">
        <v>19</v>
      </c>
      <c r="F454" s="228" t="s">
        <v>196</v>
      </c>
      <c r="G454" s="225"/>
      <c r="H454" s="229">
        <v>-63.008</v>
      </c>
      <c r="I454" s="230"/>
      <c r="J454" s="225"/>
      <c r="K454" s="225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134</v>
      </c>
      <c r="AU454" s="235" t="s">
        <v>84</v>
      </c>
      <c r="AV454" s="13" t="s">
        <v>84</v>
      </c>
      <c r="AW454" s="13" t="s">
        <v>34</v>
      </c>
      <c r="AX454" s="13" t="s">
        <v>74</v>
      </c>
      <c r="AY454" s="235" t="s">
        <v>122</v>
      </c>
    </row>
    <row r="455" spans="1:51" s="14" customFormat="1" ht="12">
      <c r="A455" s="14"/>
      <c r="B455" s="236"/>
      <c r="C455" s="237"/>
      <c r="D455" s="226" t="s">
        <v>134</v>
      </c>
      <c r="E455" s="238" t="s">
        <v>19</v>
      </c>
      <c r="F455" s="239" t="s">
        <v>136</v>
      </c>
      <c r="G455" s="237"/>
      <c r="H455" s="240">
        <v>2447.184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6" t="s">
        <v>134</v>
      </c>
      <c r="AU455" s="246" t="s">
        <v>84</v>
      </c>
      <c r="AV455" s="14" t="s">
        <v>130</v>
      </c>
      <c r="AW455" s="14" t="s">
        <v>34</v>
      </c>
      <c r="AX455" s="14" t="s">
        <v>82</v>
      </c>
      <c r="AY455" s="246" t="s">
        <v>122</v>
      </c>
    </row>
    <row r="456" spans="1:65" s="2" customFormat="1" ht="16.5" customHeight="1">
      <c r="A456" s="40"/>
      <c r="B456" s="41"/>
      <c r="C456" s="206" t="s">
        <v>354</v>
      </c>
      <c r="D456" s="206" t="s">
        <v>125</v>
      </c>
      <c r="E456" s="207" t="s">
        <v>355</v>
      </c>
      <c r="F456" s="208" t="s">
        <v>356</v>
      </c>
      <c r="G456" s="209" t="s">
        <v>139</v>
      </c>
      <c r="H456" s="210">
        <v>339.568</v>
      </c>
      <c r="I456" s="211"/>
      <c r="J456" s="212">
        <f>ROUND(I456*H456,2)</f>
        <v>0</v>
      </c>
      <c r="K456" s="208" t="s">
        <v>129</v>
      </c>
      <c r="L456" s="46"/>
      <c r="M456" s="213" t="s">
        <v>19</v>
      </c>
      <c r="N456" s="214" t="s">
        <v>45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240</v>
      </c>
      <c r="AT456" s="217" t="s">
        <v>125</v>
      </c>
      <c r="AU456" s="217" t="s">
        <v>84</v>
      </c>
      <c r="AY456" s="19" t="s">
        <v>122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82</v>
      </c>
      <c r="BK456" s="218">
        <f>ROUND(I456*H456,2)</f>
        <v>0</v>
      </c>
      <c r="BL456" s="19" t="s">
        <v>240</v>
      </c>
      <c r="BM456" s="217" t="s">
        <v>357</v>
      </c>
    </row>
    <row r="457" spans="1:47" s="2" customFormat="1" ht="12">
      <c r="A457" s="40"/>
      <c r="B457" s="41"/>
      <c r="C457" s="42"/>
      <c r="D457" s="219" t="s">
        <v>132</v>
      </c>
      <c r="E457" s="42"/>
      <c r="F457" s="220" t="s">
        <v>358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132</v>
      </c>
      <c r="AU457" s="19" t="s">
        <v>84</v>
      </c>
    </row>
    <row r="458" spans="1:51" s="15" customFormat="1" ht="12">
      <c r="A458" s="15"/>
      <c r="B458" s="247"/>
      <c r="C458" s="248"/>
      <c r="D458" s="226" t="s">
        <v>134</v>
      </c>
      <c r="E458" s="249" t="s">
        <v>19</v>
      </c>
      <c r="F458" s="250" t="s">
        <v>333</v>
      </c>
      <c r="G458" s="248"/>
      <c r="H458" s="249" t="s">
        <v>19</v>
      </c>
      <c r="I458" s="251"/>
      <c r="J458" s="248"/>
      <c r="K458" s="248"/>
      <c r="L458" s="252"/>
      <c r="M458" s="253"/>
      <c r="N458" s="254"/>
      <c r="O458" s="254"/>
      <c r="P458" s="254"/>
      <c r="Q458" s="254"/>
      <c r="R458" s="254"/>
      <c r="S458" s="254"/>
      <c r="T458" s="25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6" t="s">
        <v>134</v>
      </c>
      <c r="AU458" s="256" t="s">
        <v>84</v>
      </c>
      <c r="AV458" s="15" t="s">
        <v>82</v>
      </c>
      <c r="AW458" s="15" t="s">
        <v>34</v>
      </c>
      <c r="AX458" s="15" t="s">
        <v>74</v>
      </c>
      <c r="AY458" s="256" t="s">
        <v>122</v>
      </c>
    </row>
    <row r="459" spans="1:51" s="15" customFormat="1" ht="12">
      <c r="A459" s="15"/>
      <c r="B459" s="247"/>
      <c r="C459" s="248"/>
      <c r="D459" s="226" t="s">
        <v>134</v>
      </c>
      <c r="E459" s="249" t="s">
        <v>19</v>
      </c>
      <c r="F459" s="250" t="s">
        <v>156</v>
      </c>
      <c r="G459" s="248"/>
      <c r="H459" s="249" t="s">
        <v>19</v>
      </c>
      <c r="I459" s="251"/>
      <c r="J459" s="248"/>
      <c r="K459" s="248"/>
      <c r="L459" s="252"/>
      <c r="M459" s="253"/>
      <c r="N459" s="254"/>
      <c r="O459" s="254"/>
      <c r="P459" s="254"/>
      <c r="Q459" s="254"/>
      <c r="R459" s="254"/>
      <c r="S459" s="254"/>
      <c r="T459" s="25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6" t="s">
        <v>134</v>
      </c>
      <c r="AU459" s="256" t="s">
        <v>84</v>
      </c>
      <c r="AV459" s="15" t="s">
        <v>82</v>
      </c>
      <c r="AW459" s="15" t="s">
        <v>34</v>
      </c>
      <c r="AX459" s="15" t="s">
        <v>74</v>
      </c>
      <c r="AY459" s="256" t="s">
        <v>122</v>
      </c>
    </row>
    <row r="460" spans="1:51" s="15" customFormat="1" ht="12">
      <c r="A460" s="15"/>
      <c r="B460" s="247"/>
      <c r="C460" s="248"/>
      <c r="D460" s="226" t="s">
        <v>134</v>
      </c>
      <c r="E460" s="249" t="s">
        <v>19</v>
      </c>
      <c r="F460" s="250" t="s">
        <v>159</v>
      </c>
      <c r="G460" s="248"/>
      <c r="H460" s="249" t="s">
        <v>19</v>
      </c>
      <c r="I460" s="251"/>
      <c r="J460" s="248"/>
      <c r="K460" s="248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134</v>
      </c>
      <c r="AU460" s="256" t="s">
        <v>84</v>
      </c>
      <c r="AV460" s="15" t="s">
        <v>82</v>
      </c>
      <c r="AW460" s="15" t="s">
        <v>34</v>
      </c>
      <c r="AX460" s="15" t="s">
        <v>74</v>
      </c>
      <c r="AY460" s="256" t="s">
        <v>122</v>
      </c>
    </row>
    <row r="461" spans="1:51" s="13" customFormat="1" ht="12">
      <c r="A461" s="13"/>
      <c r="B461" s="224"/>
      <c r="C461" s="225"/>
      <c r="D461" s="226" t="s">
        <v>134</v>
      </c>
      <c r="E461" s="227" t="s">
        <v>19</v>
      </c>
      <c r="F461" s="228" t="s">
        <v>160</v>
      </c>
      <c r="G461" s="225"/>
      <c r="H461" s="229">
        <v>44.2</v>
      </c>
      <c r="I461" s="230"/>
      <c r="J461" s="225"/>
      <c r="K461" s="225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134</v>
      </c>
      <c r="AU461" s="235" t="s">
        <v>84</v>
      </c>
      <c r="AV461" s="13" t="s">
        <v>84</v>
      </c>
      <c r="AW461" s="13" t="s">
        <v>34</v>
      </c>
      <c r="AX461" s="13" t="s">
        <v>74</v>
      </c>
      <c r="AY461" s="235" t="s">
        <v>122</v>
      </c>
    </row>
    <row r="462" spans="1:51" s="15" customFormat="1" ht="12">
      <c r="A462" s="15"/>
      <c r="B462" s="247"/>
      <c r="C462" s="248"/>
      <c r="D462" s="226" t="s">
        <v>134</v>
      </c>
      <c r="E462" s="249" t="s">
        <v>19</v>
      </c>
      <c r="F462" s="250" t="s">
        <v>334</v>
      </c>
      <c r="G462" s="248"/>
      <c r="H462" s="249" t="s">
        <v>19</v>
      </c>
      <c r="I462" s="251"/>
      <c r="J462" s="248"/>
      <c r="K462" s="248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134</v>
      </c>
      <c r="AU462" s="256" t="s">
        <v>84</v>
      </c>
      <c r="AV462" s="15" t="s">
        <v>82</v>
      </c>
      <c r="AW462" s="15" t="s">
        <v>34</v>
      </c>
      <c r="AX462" s="15" t="s">
        <v>74</v>
      </c>
      <c r="AY462" s="256" t="s">
        <v>122</v>
      </c>
    </row>
    <row r="463" spans="1:51" s="15" customFormat="1" ht="12">
      <c r="A463" s="15"/>
      <c r="B463" s="247"/>
      <c r="C463" s="248"/>
      <c r="D463" s="226" t="s">
        <v>134</v>
      </c>
      <c r="E463" s="249" t="s">
        <v>19</v>
      </c>
      <c r="F463" s="250" t="s">
        <v>156</v>
      </c>
      <c r="G463" s="248"/>
      <c r="H463" s="249" t="s">
        <v>19</v>
      </c>
      <c r="I463" s="251"/>
      <c r="J463" s="248"/>
      <c r="K463" s="248"/>
      <c r="L463" s="252"/>
      <c r="M463" s="253"/>
      <c r="N463" s="254"/>
      <c r="O463" s="254"/>
      <c r="P463" s="254"/>
      <c r="Q463" s="254"/>
      <c r="R463" s="254"/>
      <c r="S463" s="254"/>
      <c r="T463" s="25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6" t="s">
        <v>134</v>
      </c>
      <c r="AU463" s="256" t="s">
        <v>84</v>
      </c>
      <c r="AV463" s="15" t="s">
        <v>82</v>
      </c>
      <c r="AW463" s="15" t="s">
        <v>34</v>
      </c>
      <c r="AX463" s="15" t="s">
        <v>74</v>
      </c>
      <c r="AY463" s="256" t="s">
        <v>122</v>
      </c>
    </row>
    <row r="464" spans="1:51" s="15" customFormat="1" ht="12">
      <c r="A464" s="15"/>
      <c r="B464" s="247"/>
      <c r="C464" s="248"/>
      <c r="D464" s="226" t="s">
        <v>134</v>
      </c>
      <c r="E464" s="249" t="s">
        <v>19</v>
      </c>
      <c r="F464" s="250" t="s">
        <v>159</v>
      </c>
      <c r="G464" s="248"/>
      <c r="H464" s="249" t="s">
        <v>19</v>
      </c>
      <c r="I464" s="251"/>
      <c r="J464" s="248"/>
      <c r="K464" s="248"/>
      <c r="L464" s="252"/>
      <c r="M464" s="253"/>
      <c r="N464" s="254"/>
      <c r="O464" s="254"/>
      <c r="P464" s="254"/>
      <c r="Q464" s="254"/>
      <c r="R464" s="254"/>
      <c r="S464" s="254"/>
      <c r="T464" s="25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6" t="s">
        <v>134</v>
      </c>
      <c r="AU464" s="256" t="s">
        <v>84</v>
      </c>
      <c r="AV464" s="15" t="s">
        <v>82</v>
      </c>
      <c r="AW464" s="15" t="s">
        <v>34</v>
      </c>
      <c r="AX464" s="15" t="s">
        <v>74</v>
      </c>
      <c r="AY464" s="256" t="s">
        <v>122</v>
      </c>
    </row>
    <row r="465" spans="1:51" s="13" customFormat="1" ht="12">
      <c r="A465" s="13"/>
      <c r="B465" s="224"/>
      <c r="C465" s="225"/>
      <c r="D465" s="226" t="s">
        <v>134</v>
      </c>
      <c r="E465" s="227" t="s">
        <v>19</v>
      </c>
      <c r="F465" s="228" t="s">
        <v>193</v>
      </c>
      <c r="G465" s="225"/>
      <c r="H465" s="229">
        <v>324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134</v>
      </c>
      <c r="AU465" s="235" t="s">
        <v>84</v>
      </c>
      <c r="AV465" s="13" t="s">
        <v>84</v>
      </c>
      <c r="AW465" s="13" t="s">
        <v>34</v>
      </c>
      <c r="AX465" s="13" t="s">
        <v>74</v>
      </c>
      <c r="AY465" s="235" t="s">
        <v>122</v>
      </c>
    </row>
    <row r="466" spans="1:51" s="13" customFormat="1" ht="12">
      <c r="A466" s="13"/>
      <c r="B466" s="224"/>
      <c r="C466" s="225"/>
      <c r="D466" s="226" t="s">
        <v>134</v>
      </c>
      <c r="E466" s="227" t="s">
        <v>19</v>
      </c>
      <c r="F466" s="228" t="s">
        <v>194</v>
      </c>
      <c r="G466" s="225"/>
      <c r="H466" s="229">
        <v>-28.632</v>
      </c>
      <c r="I466" s="230"/>
      <c r="J466" s="225"/>
      <c r="K466" s="225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134</v>
      </c>
      <c r="AU466" s="235" t="s">
        <v>84</v>
      </c>
      <c r="AV466" s="13" t="s">
        <v>84</v>
      </c>
      <c r="AW466" s="13" t="s">
        <v>34</v>
      </c>
      <c r="AX466" s="13" t="s">
        <v>74</v>
      </c>
      <c r="AY466" s="235" t="s">
        <v>122</v>
      </c>
    </row>
    <row r="467" spans="1:51" s="14" customFormat="1" ht="12">
      <c r="A467" s="14"/>
      <c r="B467" s="236"/>
      <c r="C467" s="237"/>
      <c r="D467" s="226" t="s">
        <v>134</v>
      </c>
      <c r="E467" s="238" t="s">
        <v>19</v>
      </c>
      <c r="F467" s="239" t="s">
        <v>136</v>
      </c>
      <c r="G467" s="237"/>
      <c r="H467" s="240">
        <v>339.568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6" t="s">
        <v>134</v>
      </c>
      <c r="AU467" s="246" t="s">
        <v>84</v>
      </c>
      <c r="AV467" s="14" t="s">
        <v>130</v>
      </c>
      <c r="AW467" s="14" t="s">
        <v>34</v>
      </c>
      <c r="AX467" s="14" t="s">
        <v>82</v>
      </c>
      <c r="AY467" s="246" t="s">
        <v>122</v>
      </c>
    </row>
    <row r="468" spans="1:65" s="2" customFormat="1" ht="16.5" customHeight="1">
      <c r="A468" s="40"/>
      <c r="B468" s="41"/>
      <c r="C468" s="206" t="s">
        <v>359</v>
      </c>
      <c r="D468" s="206" t="s">
        <v>125</v>
      </c>
      <c r="E468" s="207" t="s">
        <v>360</v>
      </c>
      <c r="F468" s="208" t="s">
        <v>361</v>
      </c>
      <c r="G468" s="209" t="s">
        <v>139</v>
      </c>
      <c r="H468" s="210">
        <v>875.175</v>
      </c>
      <c r="I468" s="211"/>
      <c r="J468" s="212">
        <f>ROUND(I468*H468,2)</f>
        <v>0</v>
      </c>
      <c r="K468" s="208" t="s">
        <v>129</v>
      </c>
      <c r="L468" s="46"/>
      <c r="M468" s="213" t="s">
        <v>19</v>
      </c>
      <c r="N468" s="214" t="s">
        <v>45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240</v>
      </c>
      <c r="AT468" s="217" t="s">
        <v>125</v>
      </c>
      <c r="AU468" s="217" t="s">
        <v>84</v>
      </c>
      <c r="AY468" s="19" t="s">
        <v>122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82</v>
      </c>
      <c r="BK468" s="218">
        <f>ROUND(I468*H468,2)</f>
        <v>0</v>
      </c>
      <c r="BL468" s="19" t="s">
        <v>240</v>
      </c>
      <c r="BM468" s="217" t="s">
        <v>362</v>
      </c>
    </row>
    <row r="469" spans="1:47" s="2" customFormat="1" ht="12">
      <c r="A469" s="40"/>
      <c r="B469" s="41"/>
      <c r="C469" s="42"/>
      <c r="D469" s="219" t="s">
        <v>132</v>
      </c>
      <c r="E469" s="42"/>
      <c r="F469" s="220" t="s">
        <v>363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132</v>
      </c>
      <c r="AU469" s="19" t="s">
        <v>84</v>
      </c>
    </row>
    <row r="470" spans="1:51" s="15" customFormat="1" ht="12">
      <c r="A470" s="15"/>
      <c r="B470" s="247"/>
      <c r="C470" s="248"/>
      <c r="D470" s="226" t="s">
        <v>134</v>
      </c>
      <c r="E470" s="249" t="s">
        <v>19</v>
      </c>
      <c r="F470" s="250" t="s">
        <v>142</v>
      </c>
      <c r="G470" s="248"/>
      <c r="H470" s="249" t="s">
        <v>19</v>
      </c>
      <c r="I470" s="251"/>
      <c r="J470" s="248"/>
      <c r="K470" s="248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134</v>
      </c>
      <c r="AU470" s="256" t="s">
        <v>84</v>
      </c>
      <c r="AV470" s="15" t="s">
        <v>82</v>
      </c>
      <c r="AW470" s="15" t="s">
        <v>34</v>
      </c>
      <c r="AX470" s="15" t="s">
        <v>74</v>
      </c>
      <c r="AY470" s="256" t="s">
        <v>122</v>
      </c>
    </row>
    <row r="471" spans="1:51" s="15" customFormat="1" ht="12">
      <c r="A471" s="15"/>
      <c r="B471" s="247"/>
      <c r="C471" s="248"/>
      <c r="D471" s="226" t="s">
        <v>134</v>
      </c>
      <c r="E471" s="249" t="s">
        <v>19</v>
      </c>
      <c r="F471" s="250" t="s">
        <v>143</v>
      </c>
      <c r="G471" s="248"/>
      <c r="H471" s="249" t="s">
        <v>19</v>
      </c>
      <c r="I471" s="251"/>
      <c r="J471" s="248"/>
      <c r="K471" s="248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134</v>
      </c>
      <c r="AU471" s="256" t="s">
        <v>84</v>
      </c>
      <c r="AV471" s="15" t="s">
        <v>82</v>
      </c>
      <c r="AW471" s="15" t="s">
        <v>34</v>
      </c>
      <c r="AX471" s="15" t="s">
        <v>74</v>
      </c>
      <c r="AY471" s="256" t="s">
        <v>122</v>
      </c>
    </row>
    <row r="472" spans="1:51" s="13" customFormat="1" ht="12">
      <c r="A472" s="13"/>
      <c r="B472" s="224"/>
      <c r="C472" s="225"/>
      <c r="D472" s="226" t="s">
        <v>134</v>
      </c>
      <c r="E472" s="227" t="s">
        <v>19</v>
      </c>
      <c r="F472" s="228" t="s">
        <v>144</v>
      </c>
      <c r="G472" s="225"/>
      <c r="H472" s="229">
        <v>201.6</v>
      </c>
      <c r="I472" s="230"/>
      <c r="J472" s="225"/>
      <c r="K472" s="225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134</v>
      </c>
      <c r="AU472" s="235" t="s">
        <v>84</v>
      </c>
      <c r="AV472" s="13" t="s">
        <v>84</v>
      </c>
      <c r="AW472" s="13" t="s">
        <v>34</v>
      </c>
      <c r="AX472" s="13" t="s">
        <v>74</v>
      </c>
      <c r="AY472" s="235" t="s">
        <v>122</v>
      </c>
    </row>
    <row r="473" spans="1:51" s="15" customFormat="1" ht="12">
      <c r="A473" s="15"/>
      <c r="B473" s="247"/>
      <c r="C473" s="248"/>
      <c r="D473" s="226" t="s">
        <v>134</v>
      </c>
      <c r="E473" s="249" t="s">
        <v>19</v>
      </c>
      <c r="F473" s="250" t="s">
        <v>150</v>
      </c>
      <c r="G473" s="248"/>
      <c r="H473" s="249" t="s">
        <v>19</v>
      </c>
      <c r="I473" s="251"/>
      <c r="J473" s="248"/>
      <c r="K473" s="248"/>
      <c r="L473" s="252"/>
      <c r="M473" s="253"/>
      <c r="N473" s="254"/>
      <c r="O473" s="254"/>
      <c r="P473" s="254"/>
      <c r="Q473" s="254"/>
      <c r="R473" s="254"/>
      <c r="S473" s="254"/>
      <c r="T473" s="25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6" t="s">
        <v>134</v>
      </c>
      <c r="AU473" s="256" t="s">
        <v>84</v>
      </c>
      <c r="AV473" s="15" t="s">
        <v>82</v>
      </c>
      <c r="AW473" s="15" t="s">
        <v>34</v>
      </c>
      <c r="AX473" s="15" t="s">
        <v>74</v>
      </c>
      <c r="AY473" s="256" t="s">
        <v>122</v>
      </c>
    </row>
    <row r="474" spans="1:51" s="15" customFormat="1" ht="12">
      <c r="A474" s="15"/>
      <c r="B474" s="247"/>
      <c r="C474" s="248"/>
      <c r="D474" s="226" t="s">
        <v>134</v>
      </c>
      <c r="E474" s="249" t="s">
        <v>19</v>
      </c>
      <c r="F474" s="250" t="s">
        <v>151</v>
      </c>
      <c r="G474" s="248"/>
      <c r="H474" s="249" t="s">
        <v>19</v>
      </c>
      <c r="I474" s="251"/>
      <c r="J474" s="248"/>
      <c r="K474" s="248"/>
      <c r="L474" s="252"/>
      <c r="M474" s="253"/>
      <c r="N474" s="254"/>
      <c r="O474" s="254"/>
      <c r="P474" s="254"/>
      <c r="Q474" s="254"/>
      <c r="R474" s="254"/>
      <c r="S474" s="254"/>
      <c r="T474" s="25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6" t="s">
        <v>134</v>
      </c>
      <c r="AU474" s="256" t="s">
        <v>84</v>
      </c>
      <c r="AV474" s="15" t="s">
        <v>82</v>
      </c>
      <c r="AW474" s="15" t="s">
        <v>34</v>
      </c>
      <c r="AX474" s="15" t="s">
        <v>74</v>
      </c>
      <c r="AY474" s="256" t="s">
        <v>122</v>
      </c>
    </row>
    <row r="475" spans="1:51" s="13" customFormat="1" ht="12">
      <c r="A475" s="13"/>
      <c r="B475" s="224"/>
      <c r="C475" s="225"/>
      <c r="D475" s="226" t="s">
        <v>134</v>
      </c>
      <c r="E475" s="227" t="s">
        <v>19</v>
      </c>
      <c r="F475" s="228" t="s">
        <v>152</v>
      </c>
      <c r="G475" s="225"/>
      <c r="H475" s="229">
        <v>251.495</v>
      </c>
      <c r="I475" s="230"/>
      <c r="J475" s="225"/>
      <c r="K475" s="225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134</v>
      </c>
      <c r="AU475" s="235" t="s">
        <v>84</v>
      </c>
      <c r="AV475" s="13" t="s">
        <v>84</v>
      </c>
      <c r="AW475" s="13" t="s">
        <v>34</v>
      </c>
      <c r="AX475" s="13" t="s">
        <v>74</v>
      </c>
      <c r="AY475" s="235" t="s">
        <v>122</v>
      </c>
    </row>
    <row r="476" spans="1:51" s="15" customFormat="1" ht="12">
      <c r="A476" s="15"/>
      <c r="B476" s="247"/>
      <c r="C476" s="248"/>
      <c r="D476" s="226" t="s">
        <v>134</v>
      </c>
      <c r="E476" s="249" t="s">
        <v>19</v>
      </c>
      <c r="F476" s="250" t="s">
        <v>153</v>
      </c>
      <c r="G476" s="248"/>
      <c r="H476" s="249" t="s">
        <v>19</v>
      </c>
      <c r="I476" s="251"/>
      <c r="J476" s="248"/>
      <c r="K476" s="248"/>
      <c r="L476" s="252"/>
      <c r="M476" s="253"/>
      <c r="N476" s="254"/>
      <c r="O476" s="254"/>
      <c r="P476" s="254"/>
      <c r="Q476" s="254"/>
      <c r="R476" s="254"/>
      <c r="S476" s="254"/>
      <c r="T476" s="25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6" t="s">
        <v>134</v>
      </c>
      <c r="AU476" s="256" t="s">
        <v>84</v>
      </c>
      <c r="AV476" s="15" t="s">
        <v>82</v>
      </c>
      <c r="AW476" s="15" t="s">
        <v>34</v>
      </c>
      <c r="AX476" s="15" t="s">
        <v>74</v>
      </c>
      <c r="AY476" s="256" t="s">
        <v>122</v>
      </c>
    </row>
    <row r="477" spans="1:51" s="15" customFormat="1" ht="12">
      <c r="A477" s="15"/>
      <c r="B477" s="247"/>
      <c r="C477" s="248"/>
      <c r="D477" s="226" t="s">
        <v>134</v>
      </c>
      <c r="E477" s="249" t="s">
        <v>19</v>
      </c>
      <c r="F477" s="250" t="s">
        <v>154</v>
      </c>
      <c r="G477" s="248"/>
      <c r="H477" s="249" t="s">
        <v>19</v>
      </c>
      <c r="I477" s="251"/>
      <c r="J477" s="248"/>
      <c r="K477" s="248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134</v>
      </c>
      <c r="AU477" s="256" t="s">
        <v>84</v>
      </c>
      <c r="AV477" s="15" t="s">
        <v>82</v>
      </c>
      <c r="AW477" s="15" t="s">
        <v>34</v>
      </c>
      <c r="AX477" s="15" t="s">
        <v>74</v>
      </c>
      <c r="AY477" s="256" t="s">
        <v>122</v>
      </c>
    </row>
    <row r="478" spans="1:51" s="13" customFormat="1" ht="12">
      <c r="A478" s="13"/>
      <c r="B478" s="224"/>
      <c r="C478" s="225"/>
      <c r="D478" s="226" t="s">
        <v>134</v>
      </c>
      <c r="E478" s="227" t="s">
        <v>19</v>
      </c>
      <c r="F478" s="228" t="s">
        <v>155</v>
      </c>
      <c r="G478" s="225"/>
      <c r="H478" s="229">
        <v>188.28</v>
      </c>
      <c r="I478" s="230"/>
      <c r="J478" s="225"/>
      <c r="K478" s="225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134</v>
      </c>
      <c r="AU478" s="235" t="s">
        <v>84</v>
      </c>
      <c r="AV478" s="13" t="s">
        <v>84</v>
      </c>
      <c r="AW478" s="13" t="s">
        <v>34</v>
      </c>
      <c r="AX478" s="13" t="s">
        <v>74</v>
      </c>
      <c r="AY478" s="235" t="s">
        <v>122</v>
      </c>
    </row>
    <row r="479" spans="1:51" s="15" customFormat="1" ht="12">
      <c r="A479" s="15"/>
      <c r="B479" s="247"/>
      <c r="C479" s="248"/>
      <c r="D479" s="226" t="s">
        <v>134</v>
      </c>
      <c r="E479" s="249" t="s">
        <v>19</v>
      </c>
      <c r="F479" s="250" t="s">
        <v>156</v>
      </c>
      <c r="G479" s="248"/>
      <c r="H479" s="249" t="s">
        <v>19</v>
      </c>
      <c r="I479" s="251"/>
      <c r="J479" s="248"/>
      <c r="K479" s="248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134</v>
      </c>
      <c r="AU479" s="256" t="s">
        <v>84</v>
      </c>
      <c r="AV479" s="15" t="s">
        <v>82</v>
      </c>
      <c r="AW479" s="15" t="s">
        <v>34</v>
      </c>
      <c r="AX479" s="15" t="s">
        <v>74</v>
      </c>
      <c r="AY479" s="256" t="s">
        <v>122</v>
      </c>
    </row>
    <row r="480" spans="1:51" s="15" customFormat="1" ht="12">
      <c r="A480" s="15"/>
      <c r="B480" s="247"/>
      <c r="C480" s="248"/>
      <c r="D480" s="226" t="s">
        <v>134</v>
      </c>
      <c r="E480" s="249" t="s">
        <v>19</v>
      </c>
      <c r="F480" s="250" t="s">
        <v>157</v>
      </c>
      <c r="G480" s="248"/>
      <c r="H480" s="249" t="s">
        <v>19</v>
      </c>
      <c r="I480" s="251"/>
      <c r="J480" s="248"/>
      <c r="K480" s="248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134</v>
      </c>
      <c r="AU480" s="256" t="s">
        <v>84</v>
      </c>
      <c r="AV480" s="15" t="s">
        <v>82</v>
      </c>
      <c r="AW480" s="15" t="s">
        <v>34</v>
      </c>
      <c r="AX480" s="15" t="s">
        <v>74</v>
      </c>
      <c r="AY480" s="256" t="s">
        <v>122</v>
      </c>
    </row>
    <row r="481" spans="1:51" s="13" customFormat="1" ht="12">
      <c r="A481" s="13"/>
      <c r="B481" s="224"/>
      <c r="C481" s="225"/>
      <c r="D481" s="226" t="s">
        <v>134</v>
      </c>
      <c r="E481" s="227" t="s">
        <v>19</v>
      </c>
      <c r="F481" s="228" t="s">
        <v>158</v>
      </c>
      <c r="G481" s="225"/>
      <c r="H481" s="229">
        <v>61.8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134</v>
      </c>
      <c r="AU481" s="235" t="s">
        <v>84</v>
      </c>
      <c r="AV481" s="13" t="s">
        <v>84</v>
      </c>
      <c r="AW481" s="13" t="s">
        <v>34</v>
      </c>
      <c r="AX481" s="13" t="s">
        <v>74</v>
      </c>
      <c r="AY481" s="235" t="s">
        <v>122</v>
      </c>
    </row>
    <row r="482" spans="1:51" s="15" customFormat="1" ht="12">
      <c r="A482" s="15"/>
      <c r="B482" s="247"/>
      <c r="C482" s="248"/>
      <c r="D482" s="226" t="s">
        <v>134</v>
      </c>
      <c r="E482" s="249" t="s">
        <v>19</v>
      </c>
      <c r="F482" s="250" t="s">
        <v>159</v>
      </c>
      <c r="G482" s="248"/>
      <c r="H482" s="249" t="s">
        <v>19</v>
      </c>
      <c r="I482" s="251"/>
      <c r="J482" s="248"/>
      <c r="K482" s="248"/>
      <c r="L482" s="252"/>
      <c r="M482" s="253"/>
      <c r="N482" s="254"/>
      <c r="O482" s="254"/>
      <c r="P482" s="254"/>
      <c r="Q482" s="254"/>
      <c r="R482" s="254"/>
      <c r="S482" s="254"/>
      <c r="T482" s="25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6" t="s">
        <v>134</v>
      </c>
      <c r="AU482" s="256" t="s">
        <v>84</v>
      </c>
      <c r="AV482" s="15" t="s">
        <v>82</v>
      </c>
      <c r="AW482" s="15" t="s">
        <v>34</v>
      </c>
      <c r="AX482" s="15" t="s">
        <v>74</v>
      </c>
      <c r="AY482" s="256" t="s">
        <v>122</v>
      </c>
    </row>
    <row r="483" spans="1:51" s="13" customFormat="1" ht="12">
      <c r="A483" s="13"/>
      <c r="B483" s="224"/>
      <c r="C483" s="225"/>
      <c r="D483" s="226" t="s">
        <v>134</v>
      </c>
      <c r="E483" s="227" t="s">
        <v>19</v>
      </c>
      <c r="F483" s="228" t="s">
        <v>160</v>
      </c>
      <c r="G483" s="225"/>
      <c r="H483" s="229">
        <v>44.2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134</v>
      </c>
      <c r="AU483" s="235" t="s">
        <v>84</v>
      </c>
      <c r="AV483" s="13" t="s">
        <v>84</v>
      </c>
      <c r="AW483" s="13" t="s">
        <v>34</v>
      </c>
      <c r="AX483" s="13" t="s">
        <v>74</v>
      </c>
      <c r="AY483" s="235" t="s">
        <v>122</v>
      </c>
    </row>
    <row r="484" spans="1:51" s="15" customFormat="1" ht="12">
      <c r="A484" s="15"/>
      <c r="B484" s="247"/>
      <c r="C484" s="248"/>
      <c r="D484" s="226" t="s">
        <v>134</v>
      </c>
      <c r="E484" s="249" t="s">
        <v>19</v>
      </c>
      <c r="F484" s="250" t="s">
        <v>161</v>
      </c>
      <c r="G484" s="248"/>
      <c r="H484" s="249" t="s">
        <v>19</v>
      </c>
      <c r="I484" s="251"/>
      <c r="J484" s="248"/>
      <c r="K484" s="248"/>
      <c r="L484" s="252"/>
      <c r="M484" s="253"/>
      <c r="N484" s="254"/>
      <c r="O484" s="254"/>
      <c r="P484" s="254"/>
      <c r="Q484" s="254"/>
      <c r="R484" s="254"/>
      <c r="S484" s="254"/>
      <c r="T484" s="25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6" t="s">
        <v>134</v>
      </c>
      <c r="AU484" s="256" t="s">
        <v>84</v>
      </c>
      <c r="AV484" s="15" t="s">
        <v>82</v>
      </c>
      <c r="AW484" s="15" t="s">
        <v>34</v>
      </c>
      <c r="AX484" s="15" t="s">
        <v>74</v>
      </c>
      <c r="AY484" s="256" t="s">
        <v>122</v>
      </c>
    </row>
    <row r="485" spans="1:51" s="15" customFormat="1" ht="12">
      <c r="A485" s="15"/>
      <c r="B485" s="247"/>
      <c r="C485" s="248"/>
      <c r="D485" s="226" t="s">
        <v>134</v>
      </c>
      <c r="E485" s="249" t="s">
        <v>19</v>
      </c>
      <c r="F485" s="250" t="s">
        <v>162</v>
      </c>
      <c r="G485" s="248"/>
      <c r="H485" s="249" t="s">
        <v>19</v>
      </c>
      <c r="I485" s="251"/>
      <c r="J485" s="248"/>
      <c r="K485" s="248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134</v>
      </c>
      <c r="AU485" s="256" t="s">
        <v>84</v>
      </c>
      <c r="AV485" s="15" t="s">
        <v>82</v>
      </c>
      <c r="AW485" s="15" t="s">
        <v>34</v>
      </c>
      <c r="AX485" s="15" t="s">
        <v>74</v>
      </c>
      <c r="AY485" s="256" t="s">
        <v>122</v>
      </c>
    </row>
    <row r="486" spans="1:51" s="13" customFormat="1" ht="12">
      <c r="A486" s="13"/>
      <c r="B486" s="224"/>
      <c r="C486" s="225"/>
      <c r="D486" s="226" t="s">
        <v>134</v>
      </c>
      <c r="E486" s="227" t="s">
        <v>19</v>
      </c>
      <c r="F486" s="228" t="s">
        <v>163</v>
      </c>
      <c r="G486" s="225"/>
      <c r="H486" s="229">
        <v>127.8</v>
      </c>
      <c r="I486" s="230"/>
      <c r="J486" s="225"/>
      <c r="K486" s="225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134</v>
      </c>
      <c r="AU486" s="235" t="s">
        <v>84</v>
      </c>
      <c r="AV486" s="13" t="s">
        <v>84</v>
      </c>
      <c r="AW486" s="13" t="s">
        <v>34</v>
      </c>
      <c r="AX486" s="13" t="s">
        <v>74</v>
      </c>
      <c r="AY486" s="235" t="s">
        <v>122</v>
      </c>
    </row>
    <row r="487" spans="1:51" s="14" customFormat="1" ht="12">
      <c r="A487" s="14"/>
      <c r="B487" s="236"/>
      <c r="C487" s="237"/>
      <c r="D487" s="226" t="s">
        <v>134</v>
      </c>
      <c r="E487" s="238" t="s">
        <v>19</v>
      </c>
      <c r="F487" s="239" t="s">
        <v>136</v>
      </c>
      <c r="G487" s="237"/>
      <c r="H487" s="240">
        <v>875.175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134</v>
      </c>
      <c r="AU487" s="246" t="s">
        <v>84</v>
      </c>
      <c r="AV487" s="14" t="s">
        <v>130</v>
      </c>
      <c r="AW487" s="14" t="s">
        <v>34</v>
      </c>
      <c r="AX487" s="14" t="s">
        <v>82</v>
      </c>
      <c r="AY487" s="246" t="s">
        <v>122</v>
      </c>
    </row>
    <row r="488" spans="1:65" s="2" customFormat="1" ht="24.15" customHeight="1">
      <c r="A488" s="40"/>
      <c r="B488" s="41"/>
      <c r="C488" s="206" t="s">
        <v>364</v>
      </c>
      <c r="D488" s="206" t="s">
        <v>125</v>
      </c>
      <c r="E488" s="207" t="s">
        <v>365</v>
      </c>
      <c r="F488" s="208" t="s">
        <v>366</v>
      </c>
      <c r="G488" s="209" t="s">
        <v>139</v>
      </c>
      <c r="H488" s="210">
        <v>264.353</v>
      </c>
      <c r="I488" s="211"/>
      <c r="J488" s="212">
        <f>ROUND(I488*H488,2)</f>
        <v>0</v>
      </c>
      <c r="K488" s="208" t="s">
        <v>129</v>
      </c>
      <c r="L488" s="46"/>
      <c r="M488" s="213" t="s">
        <v>19</v>
      </c>
      <c r="N488" s="214" t="s">
        <v>45</v>
      </c>
      <c r="O488" s="86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240</v>
      </c>
      <c r="AT488" s="217" t="s">
        <v>125</v>
      </c>
      <c r="AU488" s="217" t="s">
        <v>84</v>
      </c>
      <c r="AY488" s="19" t="s">
        <v>122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82</v>
      </c>
      <c r="BK488" s="218">
        <f>ROUND(I488*H488,2)</f>
        <v>0</v>
      </c>
      <c r="BL488" s="19" t="s">
        <v>240</v>
      </c>
      <c r="BM488" s="217" t="s">
        <v>367</v>
      </c>
    </row>
    <row r="489" spans="1:47" s="2" customFormat="1" ht="12">
      <c r="A489" s="40"/>
      <c r="B489" s="41"/>
      <c r="C489" s="42"/>
      <c r="D489" s="219" t="s">
        <v>132</v>
      </c>
      <c r="E489" s="42"/>
      <c r="F489" s="220" t="s">
        <v>368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132</v>
      </c>
      <c r="AU489" s="19" t="s">
        <v>84</v>
      </c>
    </row>
    <row r="490" spans="1:51" s="15" customFormat="1" ht="12">
      <c r="A490" s="15"/>
      <c r="B490" s="247"/>
      <c r="C490" s="248"/>
      <c r="D490" s="226" t="s">
        <v>134</v>
      </c>
      <c r="E490" s="249" t="s">
        <v>19</v>
      </c>
      <c r="F490" s="250" t="s">
        <v>369</v>
      </c>
      <c r="G490" s="248"/>
      <c r="H490" s="249" t="s">
        <v>19</v>
      </c>
      <c r="I490" s="251"/>
      <c r="J490" s="248"/>
      <c r="K490" s="248"/>
      <c r="L490" s="252"/>
      <c r="M490" s="253"/>
      <c r="N490" s="254"/>
      <c r="O490" s="254"/>
      <c r="P490" s="254"/>
      <c r="Q490" s="254"/>
      <c r="R490" s="254"/>
      <c r="S490" s="254"/>
      <c r="T490" s="25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6" t="s">
        <v>134</v>
      </c>
      <c r="AU490" s="256" t="s">
        <v>84</v>
      </c>
      <c r="AV490" s="15" t="s">
        <v>82</v>
      </c>
      <c r="AW490" s="15" t="s">
        <v>34</v>
      </c>
      <c r="AX490" s="15" t="s">
        <v>74</v>
      </c>
      <c r="AY490" s="256" t="s">
        <v>122</v>
      </c>
    </row>
    <row r="491" spans="1:51" s="15" customFormat="1" ht="12">
      <c r="A491" s="15"/>
      <c r="B491" s="247"/>
      <c r="C491" s="248"/>
      <c r="D491" s="226" t="s">
        <v>134</v>
      </c>
      <c r="E491" s="249" t="s">
        <v>19</v>
      </c>
      <c r="F491" s="250" t="s">
        <v>150</v>
      </c>
      <c r="G491" s="248"/>
      <c r="H491" s="249" t="s">
        <v>19</v>
      </c>
      <c r="I491" s="251"/>
      <c r="J491" s="248"/>
      <c r="K491" s="248"/>
      <c r="L491" s="252"/>
      <c r="M491" s="253"/>
      <c r="N491" s="254"/>
      <c r="O491" s="254"/>
      <c r="P491" s="254"/>
      <c r="Q491" s="254"/>
      <c r="R491" s="254"/>
      <c r="S491" s="254"/>
      <c r="T491" s="25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6" t="s">
        <v>134</v>
      </c>
      <c r="AU491" s="256" t="s">
        <v>84</v>
      </c>
      <c r="AV491" s="15" t="s">
        <v>82</v>
      </c>
      <c r="AW491" s="15" t="s">
        <v>34</v>
      </c>
      <c r="AX491" s="15" t="s">
        <v>74</v>
      </c>
      <c r="AY491" s="256" t="s">
        <v>122</v>
      </c>
    </row>
    <row r="492" spans="1:51" s="15" customFormat="1" ht="12">
      <c r="A492" s="15"/>
      <c r="B492" s="247"/>
      <c r="C492" s="248"/>
      <c r="D492" s="226" t="s">
        <v>134</v>
      </c>
      <c r="E492" s="249" t="s">
        <v>19</v>
      </c>
      <c r="F492" s="250" t="s">
        <v>151</v>
      </c>
      <c r="G492" s="248"/>
      <c r="H492" s="249" t="s">
        <v>19</v>
      </c>
      <c r="I492" s="251"/>
      <c r="J492" s="248"/>
      <c r="K492" s="248"/>
      <c r="L492" s="252"/>
      <c r="M492" s="253"/>
      <c r="N492" s="254"/>
      <c r="O492" s="254"/>
      <c r="P492" s="254"/>
      <c r="Q492" s="254"/>
      <c r="R492" s="254"/>
      <c r="S492" s="254"/>
      <c r="T492" s="25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6" t="s">
        <v>134</v>
      </c>
      <c r="AU492" s="256" t="s">
        <v>84</v>
      </c>
      <c r="AV492" s="15" t="s">
        <v>82</v>
      </c>
      <c r="AW492" s="15" t="s">
        <v>34</v>
      </c>
      <c r="AX492" s="15" t="s">
        <v>74</v>
      </c>
      <c r="AY492" s="256" t="s">
        <v>122</v>
      </c>
    </row>
    <row r="493" spans="1:51" s="13" customFormat="1" ht="12">
      <c r="A493" s="13"/>
      <c r="B493" s="224"/>
      <c r="C493" s="225"/>
      <c r="D493" s="226" t="s">
        <v>134</v>
      </c>
      <c r="E493" s="227" t="s">
        <v>19</v>
      </c>
      <c r="F493" s="228" t="s">
        <v>370</v>
      </c>
      <c r="G493" s="225"/>
      <c r="H493" s="229">
        <v>40.65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134</v>
      </c>
      <c r="AU493" s="235" t="s">
        <v>84</v>
      </c>
      <c r="AV493" s="13" t="s">
        <v>84</v>
      </c>
      <c r="AW493" s="13" t="s">
        <v>34</v>
      </c>
      <c r="AX493" s="13" t="s">
        <v>74</v>
      </c>
      <c r="AY493" s="235" t="s">
        <v>122</v>
      </c>
    </row>
    <row r="494" spans="1:51" s="15" customFormat="1" ht="12">
      <c r="A494" s="15"/>
      <c r="B494" s="247"/>
      <c r="C494" s="248"/>
      <c r="D494" s="226" t="s">
        <v>134</v>
      </c>
      <c r="E494" s="249" t="s">
        <v>19</v>
      </c>
      <c r="F494" s="250" t="s">
        <v>153</v>
      </c>
      <c r="G494" s="248"/>
      <c r="H494" s="249" t="s">
        <v>19</v>
      </c>
      <c r="I494" s="251"/>
      <c r="J494" s="248"/>
      <c r="K494" s="248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134</v>
      </c>
      <c r="AU494" s="256" t="s">
        <v>84</v>
      </c>
      <c r="AV494" s="15" t="s">
        <v>82</v>
      </c>
      <c r="AW494" s="15" t="s">
        <v>34</v>
      </c>
      <c r="AX494" s="15" t="s">
        <v>74</v>
      </c>
      <c r="AY494" s="256" t="s">
        <v>122</v>
      </c>
    </row>
    <row r="495" spans="1:51" s="15" customFormat="1" ht="12">
      <c r="A495" s="15"/>
      <c r="B495" s="247"/>
      <c r="C495" s="248"/>
      <c r="D495" s="226" t="s">
        <v>134</v>
      </c>
      <c r="E495" s="249" t="s">
        <v>19</v>
      </c>
      <c r="F495" s="250" t="s">
        <v>154</v>
      </c>
      <c r="G495" s="248"/>
      <c r="H495" s="249" t="s">
        <v>19</v>
      </c>
      <c r="I495" s="251"/>
      <c r="J495" s="248"/>
      <c r="K495" s="248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134</v>
      </c>
      <c r="AU495" s="256" t="s">
        <v>84</v>
      </c>
      <c r="AV495" s="15" t="s">
        <v>82</v>
      </c>
      <c r="AW495" s="15" t="s">
        <v>34</v>
      </c>
      <c r="AX495" s="15" t="s">
        <v>74</v>
      </c>
      <c r="AY495" s="256" t="s">
        <v>122</v>
      </c>
    </row>
    <row r="496" spans="1:51" s="13" customFormat="1" ht="12">
      <c r="A496" s="13"/>
      <c r="B496" s="224"/>
      <c r="C496" s="225"/>
      <c r="D496" s="226" t="s">
        <v>134</v>
      </c>
      <c r="E496" s="227" t="s">
        <v>19</v>
      </c>
      <c r="F496" s="228" t="s">
        <v>371</v>
      </c>
      <c r="G496" s="225"/>
      <c r="H496" s="229">
        <v>76.715</v>
      </c>
      <c r="I496" s="230"/>
      <c r="J496" s="225"/>
      <c r="K496" s="225"/>
      <c r="L496" s="231"/>
      <c r="M496" s="232"/>
      <c r="N496" s="233"/>
      <c r="O496" s="233"/>
      <c r="P496" s="233"/>
      <c r="Q496" s="233"/>
      <c r="R496" s="233"/>
      <c r="S496" s="233"/>
      <c r="T496" s="23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5" t="s">
        <v>134</v>
      </c>
      <c r="AU496" s="235" t="s">
        <v>84</v>
      </c>
      <c r="AV496" s="13" t="s">
        <v>84</v>
      </c>
      <c r="AW496" s="13" t="s">
        <v>34</v>
      </c>
      <c r="AX496" s="13" t="s">
        <v>74</v>
      </c>
      <c r="AY496" s="235" t="s">
        <v>122</v>
      </c>
    </row>
    <row r="497" spans="1:51" s="15" customFormat="1" ht="12">
      <c r="A497" s="15"/>
      <c r="B497" s="247"/>
      <c r="C497" s="248"/>
      <c r="D497" s="226" t="s">
        <v>134</v>
      </c>
      <c r="E497" s="249" t="s">
        <v>19</v>
      </c>
      <c r="F497" s="250" t="s">
        <v>142</v>
      </c>
      <c r="G497" s="248"/>
      <c r="H497" s="249" t="s">
        <v>19</v>
      </c>
      <c r="I497" s="251"/>
      <c r="J497" s="248"/>
      <c r="K497" s="248"/>
      <c r="L497" s="252"/>
      <c r="M497" s="253"/>
      <c r="N497" s="254"/>
      <c r="O497" s="254"/>
      <c r="P497" s="254"/>
      <c r="Q497" s="254"/>
      <c r="R497" s="254"/>
      <c r="S497" s="254"/>
      <c r="T497" s="25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6" t="s">
        <v>134</v>
      </c>
      <c r="AU497" s="256" t="s">
        <v>84</v>
      </c>
      <c r="AV497" s="15" t="s">
        <v>82</v>
      </c>
      <c r="AW497" s="15" t="s">
        <v>34</v>
      </c>
      <c r="AX497" s="15" t="s">
        <v>74</v>
      </c>
      <c r="AY497" s="256" t="s">
        <v>122</v>
      </c>
    </row>
    <row r="498" spans="1:51" s="15" customFormat="1" ht="12">
      <c r="A498" s="15"/>
      <c r="B498" s="247"/>
      <c r="C498" s="248"/>
      <c r="D498" s="226" t="s">
        <v>134</v>
      </c>
      <c r="E498" s="249" t="s">
        <v>19</v>
      </c>
      <c r="F498" s="250" t="s">
        <v>143</v>
      </c>
      <c r="G498" s="248"/>
      <c r="H498" s="249" t="s">
        <v>19</v>
      </c>
      <c r="I498" s="251"/>
      <c r="J498" s="248"/>
      <c r="K498" s="248"/>
      <c r="L498" s="252"/>
      <c r="M498" s="253"/>
      <c r="N498" s="254"/>
      <c r="O498" s="254"/>
      <c r="P498" s="254"/>
      <c r="Q498" s="254"/>
      <c r="R498" s="254"/>
      <c r="S498" s="254"/>
      <c r="T498" s="25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6" t="s">
        <v>134</v>
      </c>
      <c r="AU498" s="256" t="s">
        <v>84</v>
      </c>
      <c r="AV498" s="15" t="s">
        <v>82</v>
      </c>
      <c r="AW498" s="15" t="s">
        <v>34</v>
      </c>
      <c r="AX498" s="15" t="s">
        <v>74</v>
      </c>
      <c r="AY498" s="256" t="s">
        <v>122</v>
      </c>
    </row>
    <row r="499" spans="1:51" s="13" customFormat="1" ht="12">
      <c r="A499" s="13"/>
      <c r="B499" s="224"/>
      <c r="C499" s="225"/>
      <c r="D499" s="226" t="s">
        <v>134</v>
      </c>
      <c r="E499" s="227" t="s">
        <v>19</v>
      </c>
      <c r="F499" s="228" t="s">
        <v>372</v>
      </c>
      <c r="G499" s="225"/>
      <c r="H499" s="229">
        <v>61.18</v>
      </c>
      <c r="I499" s="230"/>
      <c r="J499" s="225"/>
      <c r="K499" s="225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134</v>
      </c>
      <c r="AU499" s="235" t="s">
        <v>84</v>
      </c>
      <c r="AV499" s="13" t="s">
        <v>84</v>
      </c>
      <c r="AW499" s="13" t="s">
        <v>34</v>
      </c>
      <c r="AX499" s="13" t="s">
        <v>74</v>
      </c>
      <c r="AY499" s="235" t="s">
        <v>122</v>
      </c>
    </row>
    <row r="500" spans="1:51" s="15" customFormat="1" ht="12">
      <c r="A500" s="15"/>
      <c r="B500" s="247"/>
      <c r="C500" s="248"/>
      <c r="D500" s="226" t="s">
        <v>134</v>
      </c>
      <c r="E500" s="249" t="s">
        <v>19</v>
      </c>
      <c r="F500" s="250" t="s">
        <v>156</v>
      </c>
      <c r="G500" s="248"/>
      <c r="H500" s="249" t="s">
        <v>19</v>
      </c>
      <c r="I500" s="251"/>
      <c r="J500" s="248"/>
      <c r="K500" s="248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134</v>
      </c>
      <c r="AU500" s="256" t="s">
        <v>84</v>
      </c>
      <c r="AV500" s="15" t="s">
        <v>82</v>
      </c>
      <c r="AW500" s="15" t="s">
        <v>34</v>
      </c>
      <c r="AX500" s="15" t="s">
        <v>74</v>
      </c>
      <c r="AY500" s="256" t="s">
        <v>122</v>
      </c>
    </row>
    <row r="501" spans="1:51" s="15" customFormat="1" ht="12">
      <c r="A501" s="15"/>
      <c r="B501" s="247"/>
      <c r="C501" s="248"/>
      <c r="D501" s="226" t="s">
        <v>134</v>
      </c>
      <c r="E501" s="249" t="s">
        <v>19</v>
      </c>
      <c r="F501" s="250" t="s">
        <v>157</v>
      </c>
      <c r="G501" s="248"/>
      <c r="H501" s="249" t="s">
        <v>19</v>
      </c>
      <c r="I501" s="251"/>
      <c r="J501" s="248"/>
      <c r="K501" s="248"/>
      <c r="L501" s="252"/>
      <c r="M501" s="253"/>
      <c r="N501" s="254"/>
      <c r="O501" s="254"/>
      <c r="P501" s="254"/>
      <c r="Q501" s="254"/>
      <c r="R501" s="254"/>
      <c r="S501" s="254"/>
      <c r="T501" s="25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6" t="s">
        <v>134</v>
      </c>
      <c r="AU501" s="256" t="s">
        <v>84</v>
      </c>
      <c r="AV501" s="15" t="s">
        <v>82</v>
      </c>
      <c r="AW501" s="15" t="s">
        <v>34</v>
      </c>
      <c r="AX501" s="15" t="s">
        <v>74</v>
      </c>
      <c r="AY501" s="256" t="s">
        <v>122</v>
      </c>
    </row>
    <row r="502" spans="1:51" s="13" customFormat="1" ht="12">
      <c r="A502" s="13"/>
      <c r="B502" s="224"/>
      <c r="C502" s="225"/>
      <c r="D502" s="226" t="s">
        <v>134</v>
      </c>
      <c r="E502" s="227" t="s">
        <v>19</v>
      </c>
      <c r="F502" s="228" t="s">
        <v>373</v>
      </c>
      <c r="G502" s="225"/>
      <c r="H502" s="229">
        <v>22.8</v>
      </c>
      <c r="I502" s="230"/>
      <c r="J502" s="225"/>
      <c r="K502" s="225"/>
      <c r="L502" s="231"/>
      <c r="M502" s="232"/>
      <c r="N502" s="233"/>
      <c r="O502" s="233"/>
      <c r="P502" s="233"/>
      <c r="Q502" s="233"/>
      <c r="R502" s="233"/>
      <c r="S502" s="233"/>
      <c r="T502" s="23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5" t="s">
        <v>134</v>
      </c>
      <c r="AU502" s="235" t="s">
        <v>84</v>
      </c>
      <c r="AV502" s="13" t="s">
        <v>84</v>
      </c>
      <c r="AW502" s="13" t="s">
        <v>34</v>
      </c>
      <c r="AX502" s="13" t="s">
        <v>74</v>
      </c>
      <c r="AY502" s="235" t="s">
        <v>122</v>
      </c>
    </row>
    <row r="503" spans="1:51" s="15" customFormat="1" ht="12">
      <c r="A503" s="15"/>
      <c r="B503" s="247"/>
      <c r="C503" s="248"/>
      <c r="D503" s="226" t="s">
        <v>134</v>
      </c>
      <c r="E503" s="249" t="s">
        <v>19</v>
      </c>
      <c r="F503" s="250" t="s">
        <v>161</v>
      </c>
      <c r="G503" s="248"/>
      <c r="H503" s="249" t="s">
        <v>19</v>
      </c>
      <c r="I503" s="251"/>
      <c r="J503" s="248"/>
      <c r="K503" s="248"/>
      <c r="L503" s="252"/>
      <c r="M503" s="253"/>
      <c r="N503" s="254"/>
      <c r="O503" s="254"/>
      <c r="P503" s="254"/>
      <c r="Q503" s="254"/>
      <c r="R503" s="254"/>
      <c r="S503" s="254"/>
      <c r="T503" s="25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6" t="s">
        <v>134</v>
      </c>
      <c r="AU503" s="256" t="s">
        <v>84</v>
      </c>
      <c r="AV503" s="15" t="s">
        <v>82</v>
      </c>
      <c r="AW503" s="15" t="s">
        <v>34</v>
      </c>
      <c r="AX503" s="15" t="s">
        <v>74</v>
      </c>
      <c r="AY503" s="256" t="s">
        <v>122</v>
      </c>
    </row>
    <row r="504" spans="1:51" s="15" customFormat="1" ht="12">
      <c r="A504" s="15"/>
      <c r="B504" s="247"/>
      <c r="C504" s="248"/>
      <c r="D504" s="226" t="s">
        <v>134</v>
      </c>
      <c r="E504" s="249" t="s">
        <v>19</v>
      </c>
      <c r="F504" s="250" t="s">
        <v>162</v>
      </c>
      <c r="G504" s="248"/>
      <c r="H504" s="249" t="s">
        <v>19</v>
      </c>
      <c r="I504" s="251"/>
      <c r="J504" s="248"/>
      <c r="K504" s="248"/>
      <c r="L504" s="252"/>
      <c r="M504" s="253"/>
      <c r="N504" s="254"/>
      <c r="O504" s="254"/>
      <c r="P504" s="254"/>
      <c r="Q504" s="254"/>
      <c r="R504" s="254"/>
      <c r="S504" s="254"/>
      <c r="T504" s="25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6" t="s">
        <v>134</v>
      </c>
      <c r="AU504" s="256" t="s">
        <v>84</v>
      </c>
      <c r="AV504" s="15" t="s">
        <v>82</v>
      </c>
      <c r="AW504" s="15" t="s">
        <v>34</v>
      </c>
      <c r="AX504" s="15" t="s">
        <v>74</v>
      </c>
      <c r="AY504" s="256" t="s">
        <v>122</v>
      </c>
    </row>
    <row r="505" spans="1:51" s="13" customFormat="1" ht="12">
      <c r="A505" s="13"/>
      <c r="B505" s="224"/>
      <c r="C505" s="225"/>
      <c r="D505" s="226" t="s">
        <v>134</v>
      </c>
      <c r="E505" s="227" t="s">
        <v>19</v>
      </c>
      <c r="F505" s="228" t="s">
        <v>374</v>
      </c>
      <c r="G505" s="225"/>
      <c r="H505" s="229">
        <v>63.008</v>
      </c>
      <c r="I505" s="230"/>
      <c r="J505" s="225"/>
      <c r="K505" s="225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134</v>
      </c>
      <c r="AU505" s="235" t="s">
        <v>84</v>
      </c>
      <c r="AV505" s="13" t="s">
        <v>84</v>
      </c>
      <c r="AW505" s="13" t="s">
        <v>34</v>
      </c>
      <c r="AX505" s="13" t="s">
        <v>74</v>
      </c>
      <c r="AY505" s="235" t="s">
        <v>122</v>
      </c>
    </row>
    <row r="506" spans="1:51" s="14" customFormat="1" ht="12">
      <c r="A506" s="14"/>
      <c r="B506" s="236"/>
      <c r="C506" s="237"/>
      <c r="D506" s="226" t="s">
        <v>134</v>
      </c>
      <c r="E506" s="238" t="s">
        <v>19</v>
      </c>
      <c r="F506" s="239" t="s">
        <v>136</v>
      </c>
      <c r="G506" s="237"/>
      <c r="H506" s="240">
        <v>264.353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6" t="s">
        <v>134</v>
      </c>
      <c r="AU506" s="246" t="s">
        <v>84</v>
      </c>
      <c r="AV506" s="14" t="s">
        <v>130</v>
      </c>
      <c r="AW506" s="14" t="s">
        <v>34</v>
      </c>
      <c r="AX506" s="14" t="s">
        <v>82</v>
      </c>
      <c r="AY506" s="246" t="s">
        <v>122</v>
      </c>
    </row>
    <row r="507" spans="1:65" s="2" customFormat="1" ht="24.15" customHeight="1">
      <c r="A507" s="40"/>
      <c r="B507" s="41"/>
      <c r="C507" s="206" t="s">
        <v>375</v>
      </c>
      <c r="D507" s="206" t="s">
        <v>125</v>
      </c>
      <c r="E507" s="207" t="s">
        <v>376</v>
      </c>
      <c r="F507" s="208" t="s">
        <v>377</v>
      </c>
      <c r="G507" s="209" t="s">
        <v>139</v>
      </c>
      <c r="H507" s="210">
        <v>100</v>
      </c>
      <c r="I507" s="211"/>
      <c r="J507" s="212">
        <f>ROUND(I507*H507,2)</f>
        <v>0</v>
      </c>
      <c r="K507" s="208" t="s">
        <v>129</v>
      </c>
      <c r="L507" s="46"/>
      <c r="M507" s="213" t="s">
        <v>19</v>
      </c>
      <c r="N507" s="214" t="s">
        <v>45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240</v>
      </c>
      <c r="AT507" s="217" t="s">
        <v>125</v>
      </c>
      <c r="AU507" s="217" t="s">
        <v>84</v>
      </c>
      <c r="AY507" s="19" t="s">
        <v>122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82</v>
      </c>
      <c r="BK507" s="218">
        <f>ROUND(I507*H507,2)</f>
        <v>0</v>
      </c>
      <c r="BL507" s="19" t="s">
        <v>240</v>
      </c>
      <c r="BM507" s="217" t="s">
        <v>378</v>
      </c>
    </row>
    <row r="508" spans="1:47" s="2" customFormat="1" ht="12">
      <c r="A508" s="40"/>
      <c r="B508" s="41"/>
      <c r="C508" s="42"/>
      <c r="D508" s="219" t="s">
        <v>132</v>
      </c>
      <c r="E508" s="42"/>
      <c r="F508" s="220" t="s">
        <v>379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132</v>
      </c>
      <c r="AU508" s="19" t="s">
        <v>84</v>
      </c>
    </row>
    <row r="509" spans="1:51" s="15" customFormat="1" ht="12">
      <c r="A509" s="15"/>
      <c r="B509" s="247"/>
      <c r="C509" s="248"/>
      <c r="D509" s="226" t="s">
        <v>134</v>
      </c>
      <c r="E509" s="249" t="s">
        <v>19</v>
      </c>
      <c r="F509" s="250" t="s">
        <v>380</v>
      </c>
      <c r="G509" s="248"/>
      <c r="H509" s="249" t="s">
        <v>19</v>
      </c>
      <c r="I509" s="251"/>
      <c r="J509" s="248"/>
      <c r="K509" s="248"/>
      <c r="L509" s="252"/>
      <c r="M509" s="253"/>
      <c r="N509" s="254"/>
      <c r="O509" s="254"/>
      <c r="P509" s="254"/>
      <c r="Q509" s="254"/>
      <c r="R509" s="254"/>
      <c r="S509" s="254"/>
      <c r="T509" s="25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6" t="s">
        <v>134</v>
      </c>
      <c r="AU509" s="256" t="s">
        <v>84</v>
      </c>
      <c r="AV509" s="15" t="s">
        <v>82</v>
      </c>
      <c r="AW509" s="15" t="s">
        <v>34</v>
      </c>
      <c r="AX509" s="15" t="s">
        <v>74</v>
      </c>
      <c r="AY509" s="256" t="s">
        <v>122</v>
      </c>
    </row>
    <row r="510" spans="1:51" s="13" customFormat="1" ht="12">
      <c r="A510" s="13"/>
      <c r="B510" s="224"/>
      <c r="C510" s="225"/>
      <c r="D510" s="226" t="s">
        <v>134</v>
      </c>
      <c r="E510" s="227" t="s">
        <v>19</v>
      </c>
      <c r="F510" s="228" t="s">
        <v>381</v>
      </c>
      <c r="G510" s="225"/>
      <c r="H510" s="229">
        <v>100</v>
      </c>
      <c r="I510" s="230"/>
      <c r="J510" s="225"/>
      <c r="K510" s="225"/>
      <c r="L510" s="231"/>
      <c r="M510" s="232"/>
      <c r="N510" s="233"/>
      <c r="O510" s="233"/>
      <c r="P510" s="233"/>
      <c r="Q510" s="233"/>
      <c r="R510" s="233"/>
      <c r="S510" s="233"/>
      <c r="T510" s="23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5" t="s">
        <v>134</v>
      </c>
      <c r="AU510" s="235" t="s">
        <v>84</v>
      </c>
      <c r="AV510" s="13" t="s">
        <v>84</v>
      </c>
      <c r="AW510" s="13" t="s">
        <v>34</v>
      </c>
      <c r="AX510" s="13" t="s">
        <v>74</v>
      </c>
      <c r="AY510" s="235" t="s">
        <v>122</v>
      </c>
    </row>
    <row r="511" spans="1:51" s="14" customFormat="1" ht="12">
      <c r="A511" s="14"/>
      <c r="B511" s="236"/>
      <c r="C511" s="237"/>
      <c r="D511" s="226" t="s">
        <v>134</v>
      </c>
      <c r="E511" s="238" t="s">
        <v>19</v>
      </c>
      <c r="F511" s="239" t="s">
        <v>136</v>
      </c>
      <c r="G511" s="237"/>
      <c r="H511" s="240">
        <v>100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134</v>
      </c>
      <c r="AU511" s="246" t="s">
        <v>84</v>
      </c>
      <c r="AV511" s="14" t="s">
        <v>130</v>
      </c>
      <c r="AW511" s="14" t="s">
        <v>34</v>
      </c>
      <c r="AX511" s="14" t="s">
        <v>82</v>
      </c>
      <c r="AY511" s="246" t="s">
        <v>122</v>
      </c>
    </row>
    <row r="512" spans="1:65" s="2" customFormat="1" ht="16.5" customHeight="1">
      <c r="A512" s="40"/>
      <c r="B512" s="41"/>
      <c r="C512" s="258" t="s">
        <v>382</v>
      </c>
      <c r="D512" s="258" t="s">
        <v>383</v>
      </c>
      <c r="E512" s="259" t="s">
        <v>384</v>
      </c>
      <c r="F512" s="260" t="s">
        <v>385</v>
      </c>
      <c r="G512" s="261" t="s">
        <v>139</v>
      </c>
      <c r="H512" s="262">
        <v>1301.504</v>
      </c>
      <c r="I512" s="263"/>
      <c r="J512" s="264">
        <f>ROUND(I512*H512,2)</f>
        <v>0</v>
      </c>
      <c r="K512" s="260" t="s">
        <v>129</v>
      </c>
      <c r="L512" s="265"/>
      <c r="M512" s="266" t="s">
        <v>19</v>
      </c>
      <c r="N512" s="267" t="s">
        <v>45</v>
      </c>
      <c r="O512" s="86"/>
      <c r="P512" s="215">
        <f>O512*H512</f>
        <v>0</v>
      </c>
      <c r="Q512" s="215">
        <v>1E-05</v>
      </c>
      <c r="R512" s="215">
        <f>Q512*H512</f>
        <v>0.01301504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344</v>
      </c>
      <c r="AT512" s="217" t="s">
        <v>383</v>
      </c>
      <c r="AU512" s="217" t="s">
        <v>84</v>
      </c>
      <c r="AY512" s="19" t="s">
        <v>122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82</v>
      </c>
      <c r="BK512" s="218">
        <f>ROUND(I512*H512,2)</f>
        <v>0</v>
      </c>
      <c r="BL512" s="19" t="s">
        <v>240</v>
      </c>
      <c r="BM512" s="217" t="s">
        <v>386</v>
      </c>
    </row>
    <row r="513" spans="1:51" s="15" customFormat="1" ht="12">
      <c r="A513" s="15"/>
      <c r="B513" s="247"/>
      <c r="C513" s="248"/>
      <c r="D513" s="226" t="s">
        <v>134</v>
      </c>
      <c r="E513" s="249" t="s">
        <v>19</v>
      </c>
      <c r="F513" s="250" t="s">
        <v>387</v>
      </c>
      <c r="G513" s="248"/>
      <c r="H513" s="249" t="s">
        <v>19</v>
      </c>
      <c r="I513" s="251"/>
      <c r="J513" s="248"/>
      <c r="K513" s="248"/>
      <c r="L513" s="252"/>
      <c r="M513" s="253"/>
      <c r="N513" s="254"/>
      <c r="O513" s="254"/>
      <c r="P513" s="254"/>
      <c r="Q513" s="254"/>
      <c r="R513" s="254"/>
      <c r="S513" s="254"/>
      <c r="T513" s="25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6" t="s">
        <v>134</v>
      </c>
      <c r="AU513" s="256" t="s">
        <v>84</v>
      </c>
      <c r="AV513" s="15" t="s">
        <v>82</v>
      </c>
      <c r="AW513" s="15" t="s">
        <v>34</v>
      </c>
      <c r="AX513" s="15" t="s">
        <v>74</v>
      </c>
      <c r="AY513" s="256" t="s">
        <v>122</v>
      </c>
    </row>
    <row r="514" spans="1:51" s="15" customFormat="1" ht="12">
      <c r="A514" s="15"/>
      <c r="B514" s="247"/>
      <c r="C514" s="248"/>
      <c r="D514" s="226" t="s">
        <v>134</v>
      </c>
      <c r="E514" s="249" t="s">
        <v>19</v>
      </c>
      <c r="F514" s="250" t="s">
        <v>142</v>
      </c>
      <c r="G514" s="248"/>
      <c r="H514" s="249" t="s">
        <v>19</v>
      </c>
      <c r="I514" s="251"/>
      <c r="J514" s="248"/>
      <c r="K514" s="248"/>
      <c r="L514" s="252"/>
      <c r="M514" s="253"/>
      <c r="N514" s="254"/>
      <c r="O514" s="254"/>
      <c r="P514" s="254"/>
      <c r="Q514" s="254"/>
      <c r="R514" s="254"/>
      <c r="S514" s="254"/>
      <c r="T514" s="25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6" t="s">
        <v>134</v>
      </c>
      <c r="AU514" s="256" t="s">
        <v>84</v>
      </c>
      <c r="AV514" s="15" t="s">
        <v>82</v>
      </c>
      <c r="AW514" s="15" t="s">
        <v>34</v>
      </c>
      <c r="AX514" s="15" t="s">
        <v>74</v>
      </c>
      <c r="AY514" s="256" t="s">
        <v>122</v>
      </c>
    </row>
    <row r="515" spans="1:51" s="15" customFormat="1" ht="12">
      <c r="A515" s="15"/>
      <c r="B515" s="247"/>
      <c r="C515" s="248"/>
      <c r="D515" s="226" t="s">
        <v>134</v>
      </c>
      <c r="E515" s="249" t="s">
        <v>19</v>
      </c>
      <c r="F515" s="250" t="s">
        <v>143</v>
      </c>
      <c r="G515" s="248"/>
      <c r="H515" s="249" t="s">
        <v>19</v>
      </c>
      <c r="I515" s="251"/>
      <c r="J515" s="248"/>
      <c r="K515" s="248"/>
      <c r="L515" s="252"/>
      <c r="M515" s="253"/>
      <c r="N515" s="254"/>
      <c r="O515" s="254"/>
      <c r="P515" s="254"/>
      <c r="Q515" s="254"/>
      <c r="R515" s="254"/>
      <c r="S515" s="254"/>
      <c r="T515" s="25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6" t="s">
        <v>134</v>
      </c>
      <c r="AU515" s="256" t="s">
        <v>84</v>
      </c>
      <c r="AV515" s="15" t="s">
        <v>82</v>
      </c>
      <c r="AW515" s="15" t="s">
        <v>34</v>
      </c>
      <c r="AX515" s="15" t="s">
        <v>74</v>
      </c>
      <c r="AY515" s="256" t="s">
        <v>122</v>
      </c>
    </row>
    <row r="516" spans="1:51" s="13" customFormat="1" ht="12">
      <c r="A516" s="13"/>
      <c r="B516" s="224"/>
      <c r="C516" s="225"/>
      <c r="D516" s="226" t="s">
        <v>134</v>
      </c>
      <c r="E516" s="227" t="s">
        <v>19</v>
      </c>
      <c r="F516" s="228" t="s">
        <v>144</v>
      </c>
      <c r="G516" s="225"/>
      <c r="H516" s="229">
        <v>201.6</v>
      </c>
      <c r="I516" s="230"/>
      <c r="J516" s="225"/>
      <c r="K516" s="225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134</v>
      </c>
      <c r="AU516" s="235" t="s">
        <v>84</v>
      </c>
      <c r="AV516" s="13" t="s">
        <v>84</v>
      </c>
      <c r="AW516" s="13" t="s">
        <v>34</v>
      </c>
      <c r="AX516" s="13" t="s">
        <v>74</v>
      </c>
      <c r="AY516" s="235" t="s">
        <v>122</v>
      </c>
    </row>
    <row r="517" spans="1:51" s="15" customFormat="1" ht="12">
      <c r="A517" s="15"/>
      <c r="B517" s="247"/>
      <c r="C517" s="248"/>
      <c r="D517" s="226" t="s">
        <v>134</v>
      </c>
      <c r="E517" s="249" t="s">
        <v>19</v>
      </c>
      <c r="F517" s="250" t="s">
        <v>150</v>
      </c>
      <c r="G517" s="248"/>
      <c r="H517" s="249" t="s">
        <v>19</v>
      </c>
      <c r="I517" s="251"/>
      <c r="J517" s="248"/>
      <c r="K517" s="248"/>
      <c r="L517" s="252"/>
      <c r="M517" s="253"/>
      <c r="N517" s="254"/>
      <c r="O517" s="254"/>
      <c r="P517" s="254"/>
      <c r="Q517" s="254"/>
      <c r="R517" s="254"/>
      <c r="S517" s="254"/>
      <c r="T517" s="25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6" t="s">
        <v>134</v>
      </c>
      <c r="AU517" s="256" t="s">
        <v>84</v>
      </c>
      <c r="AV517" s="15" t="s">
        <v>82</v>
      </c>
      <c r="AW517" s="15" t="s">
        <v>34</v>
      </c>
      <c r="AX517" s="15" t="s">
        <v>74</v>
      </c>
      <c r="AY517" s="256" t="s">
        <v>122</v>
      </c>
    </row>
    <row r="518" spans="1:51" s="15" customFormat="1" ht="12">
      <c r="A518" s="15"/>
      <c r="B518" s="247"/>
      <c r="C518" s="248"/>
      <c r="D518" s="226" t="s">
        <v>134</v>
      </c>
      <c r="E518" s="249" t="s">
        <v>19</v>
      </c>
      <c r="F518" s="250" t="s">
        <v>151</v>
      </c>
      <c r="G518" s="248"/>
      <c r="H518" s="249" t="s">
        <v>19</v>
      </c>
      <c r="I518" s="251"/>
      <c r="J518" s="248"/>
      <c r="K518" s="248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134</v>
      </c>
      <c r="AU518" s="256" t="s">
        <v>84</v>
      </c>
      <c r="AV518" s="15" t="s">
        <v>82</v>
      </c>
      <c r="AW518" s="15" t="s">
        <v>34</v>
      </c>
      <c r="AX518" s="15" t="s">
        <v>74</v>
      </c>
      <c r="AY518" s="256" t="s">
        <v>122</v>
      </c>
    </row>
    <row r="519" spans="1:51" s="13" customFormat="1" ht="12">
      <c r="A519" s="13"/>
      <c r="B519" s="224"/>
      <c r="C519" s="225"/>
      <c r="D519" s="226" t="s">
        <v>134</v>
      </c>
      <c r="E519" s="227" t="s">
        <v>19</v>
      </c>
      <c r="F519" s="228" t="s">
        <v>152</v>
      </c>
      <c r="G519" s="225"/>
      <c r="H519" s="229">
        <v>251.495</v>
      </c>
      <c r="I519" s="230"/>
      <c r="J519" s="225"/>
      <c r="K519" s="225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134</v>
      </c>
      <c r="AU519" s="235" t="s">
        <v>84</v>
      </c>
      <c r="AV519" s="13" t="s">
        <v>84</v>
      </c>
      <c r="AW519" s="13" t="s">
        <v>34</v>
      </c>
      <c r="AX519" s="13" t="s">
        <v>74</v>
      </c>
      <c r="AY519" s="235" t="s">
        <v>122</v>
      </c>
    </row>
    <row r="520" spans="1:51" s="15" customFormat="1" ht="12">
      <c r="A520" s="15"/>
      <c r="B520" s="247"/>
      <c r="C520" s="248"/>
      <c r="D520" s="226" t="s">
        <v>134</v>
      </c>
      <c r="E520" s="249" t="s">
        <v>19</v>
      </c>
      <c r="F520" s="250" t="s">
        <v>153</v>
      </c>
      <c r="G520" s="248"/>
      <c r="H520" s="249" t="s">
        <v>19</v>
      </c>
      <c r="I520" s="251"/>
      <c r="J520" s="248"/>
      <c r="K520" s="248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134</v>
      </c>
      <c r="AU520" s="256" t="s">
        <v>84</v>
      </c>
      <c r="AV520" s="15" t="s">
        <v>82</v>
      </c>
      <c r="AW520" s="15" t="s">
        <v>34</v>
      </c>
      <c r="AX520" s="15" t="s">
        <v>74</v>
      </c>
      <c r="AY520" s="256" t="s">
        <v>122</v>
      </c>
    </row>
    <row r="521" spans="1:51" s="15" customFormat="1" ht="12">
      <c r="A521" s="15"/>
      <c r="B521" s="247"/>
      <c r="C521" s="248"/>
      <c r="D521" s="226" t="s">
        <v>134</v>
      </c>
      <c r="E521" s="249" t="s">
        <v>19</v>
      </c>
      <c r="F521" s="250" t="s">
        <v>154</v>
      </c>
      <c r="G521" s="248"/>
      <c r="H521" s="249" t="s">
        <v>19</v>
      </c>
      <c r="I521" s="251"/>
      <c r="J521" s="248"/>
      <c r="K521" s="248"/>
      <c r="L521" s="252"/>
      <c r="M521" s="253"/>
      <c r="N521" s="254"/>
      <c r="O521" s="254"/>
      <c r="P521" s="254"/>
      <c r="Q521" s="254"/>
      <c r="R521" s="254"/>
      <c r="S521" s="254"/>
      <c r="T521" s="25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56" t="s">
        <v>134</v>
      </c>
      <c r="AU521" s="256" t="s">
        <v>84</v>
      </c>
      <c r="AV521" s="15" t="s">
        <v>82</v>
      </c>
      <c r="AW521" s="15" t="s">
        <v>34</v>
      </c>
      <c r="AX521" s="15" t="s">
        <v>74</v>
      </c>
      <c r="AY521" s="256" t="s">
        <v>122</v>
      </c>
    </row>
    <row r="522" spans="1:51" s="13" customFormat="1" ht="12">
      <c r="A522" s="13"/>
      <c r="B522" s="224"/>
      <c r="C522" s="225"/>
      <c r="D522" s="226" t="s">
        <v>134</v>
      </c>
      <c r="E522" s="227" t="s">
        <v>19</v>
      </c>
      <c r="F522" s="228" t="s">
        <v>155</v>
      </c>
      <c r="G522" s="225"/>
      <c r="H522" s="229">
        <v>188.28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134</v>
      </c>
      <c r="AU522" s="235" t="s">
        <v>84</v>
      </c>
      <c r="AV522" s="13" t="s">
        <v>84</v>
      </c>
      <c r="AW522" s="13" t="s">
        <v>34</v>
      </c>
      <c r="AX522" s="13" t="s">
        <v>74</v>
      </c>
      <c r="AY522" s="235" t="s">
        <v>122</v>
      </c>
    </row>
    <row r="523" spans="1:51" s="15" customFormat="1" ht="12">
      <c r="A523" s="15"/>
      <c r="B523" s="247"/>
      <c r="C523" s="248"/>
      <c r="D523" s="226" t="s">
        <v>134</v>
      </c>
      <c r="E523" s="249" t="s">
        <v>19</v>
      </c>
      <c r="F523" s="250" t="s">
        <v>156</v>
      </c>
      <c r="G523" s="248"/>
      <c r="H523" s="249" t="s">
        <v>19</v>
      </c>
      <c r="I523" s="251"/>
      <c r="J523" s="248"/>
      <c r="K523" s="248"/>
      <c r="L523" s="252"/>
      <c r="M523" s="253"/>
      <c r="N523" s="254"/>
      <c r="O523" s="254"/>
      <c r="P523" s="254"/>
      <c r="Q523" s="254"/>
      <c r="R523" s="254"/>
      <c r="S523" s="254"/>
      <c r="T523" s="25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56" t="s">
        <v>134</v>
      </c>
      <c r="AU523" s="256" t="s">
        <v>84</v>
      </c>
      <c r="AV523" s="15" t="s">
        <v>82</v>
      </c>
      <c r="AW523" s="15" t="s">
        <v>34</v>
      </c>
      <c r="AX523" s="15" t="s">
        <v>74</v>
      </c>
      <c r="AY523" s="256" t="s">
        <v>122</v>
      </c>
    </row>
    <row r="524" spans="1:51" s="15" customFormat="1" ht="12">
      <c r="A524" s="15"/>
      <c r="B524" s="247"/>
      <c r="C524" s="248"/>
      <c r="D524" s="226" t="s">
        <v>134</v>
      </c>
      <c r="E524" s="249" t="s">
        <v>19</v>
      </c>
      <c r="F524" s="250" t="s">
        <v>157</v>
      </c>
      <c r="G524" s="248"/>
      <c r="H524" s="249" t="s">
        <v>19</v>
      </c>
      <c r="I524" s="251"/>
      <c r="J524" s="248"/>
      <c r="K524" s="248"/>
      <c r="L524" s="252"/>
      <c r="M524" s="253"/>
      <c r="N524" s="254"/>
      <c r="O524" s="254"/>
      <c r="P524" s="254"/>
      <c r="Q524" s="254"/>
      <c r="R524" s="254"/>
      <c r="S524" s="254"/>
      <c r="T524" s="25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6" t="s">
        <v>134</v>
      </c>
      <c r="AU524" s="256" t="s">
        <v>84</v>
      </c>
      <c r="AV524" s="15" t="s">
        <v>82</v>
      </c>
      <c r="AW524" s="15" t="s">
        <v>34</v>
      </c>
      <c r="AX524" s="15" t="s">
        <v>74</v>
      </c>
      <c r="AY524" s="256" t="s">
        <v>122</v>
      </c>
    </row>
    <row r="525" spans="1:51" s="13" customFormat="1" ht="12">
      <c r="A525" s="13"/>
      <c r="B525" s="224"/>
      <c r="C525" s="225"/>
      <c r="D525" s="226" t="s">
        <v>134</v>
      </c>
      <c r="E525" s="227" t="s">
        <v>19</v>
      </c>
      <c r="F525" s="228" t="s">
        <v>158</v>
      </c>
      <c r="G525" s="225"/>
      <c r="H525" s="229">
        <v>61.8</v>
      </c>
      <c r="I525" s="230"/>
      <c r="J525" s="225"/>
      <c r="K525" s="225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134</v>
      </c>
      <c r="AU525" s="235" t="s">
        <v>84</v>
      </c>
      <c r="AV525" s="13" t="s">
        <v>84</v>
      </c>
      <c r="AW525" s="13" t="s">
        <v>34</v>
      </c>
      <c r="AX525" s="13" t="s">
        <v>74</v>
      </c>
      <c r="AY525" s="235" t="s">
        <v>122</v>
      </c>
    </row>
    <row r="526" spans="1:51" s="15" customFormat="1" ht="12">
      <c r="A526" s="15"/>
      <c r="B526" s="247"/>
      <c r="C526" s="248"/>
      <c r="D526" s="226" t="s">
        <v>134</v>
      </c>
      <c r="E526" s="249" t="s">
        <v>19</v>
      </c>
      <c r="F526" s="250" t="s">
        <v>159</v>
      </c>
      <c r="G526" s="248"/>
      <c r="H526" s="249" t="s">
        <v>19</v>
      </c>
      <c r="I526" s="251"/>
      <c r="J526" s="248"/>
      <c r="K526" s="248"/>
      <c r="L526" s="252"/>
      <c r="M526" s="253"/>
      <c r="N526" s="254"/>
      <c r="O526" s="254"/>
      <c r="P526" s="254"/>
      <c r="Q526" s="254"/>
      <c r="R526" s="254"/>
      <c r="S526" s="254"/>
      <c r="T526" s="25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6" t="s">
        <v>134</v>
      </c>
      <c r="AU526" s="256" t="s">
        <v>84</v>
      </c>
      <c r="AV526" s="15" t="s">
        <v>82</v>
      </c>
      <c r="AW526" s="15" t="s">
        <v>34</v>
      </c>
      <c r="AX526" s="15" t="s">
        <v>74</v>
      </c>
      <c r="AY526" s="256" t="s">
        <v>122</v>
      </c>
    </row>
    <row r="527" spans="1:51" s="13" customFormat="1" ht="12">
      <c r="A527" s="13"/>
      <c r="B527" s="224"/>
      <c r="C527" s="225"/>
      <c r="D527" s="226" t="s">
        <v>134</v>
      </c>
      <c r="E527" s="227" t="s">
        <v>19</v>
      </c>
      <c r="F527" s="228" t="s">
        <v>160</v>
      </c>
      <c r="G527" s="225"/>
      <c r="H527" s="229">
        <v>44.2</v>
      </c>
      <c r="I527" s="230"/>
      <c r="J527" s="225"/>
      <c r="K527" s="225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134</v>
      </c>
      <c r="AU527" s="235" t="s">
        <v>84</v>
      </c>
      <c r="AV527" s="13" t="s">
        <v>84</v>
      </c>
      <c r="AW527" s="13" t="s">
        <v>34</v>
      </c>
      <c r="AX527" s="13" t="s">
        <v>74</v>
      </c>
      <c r="AY527" s="235" t="s">
        <v>122</v>
      </c>
    </row>
    <row r="528" spans="1:51" s="15" customFormat="1" ht="12">
      <c r="A528" s="15"/>
      <c r="B528" s="247"/>
      <c r="C528" s="248"/>
      <c r="D528" s="226" t="s">
        <v>134</v>
      </c>
      <c r="E528" s="249" t="s">
        <v>19</v>
      </c>
      <c r="F528" s="250" t="s">
        <v>161</v>
      </c>
      <c r="G528" s="248"/>
      <c r="H528" s="249" t="s">
        <v>19</v>
      </c>
      <c r="I528" s="251"/>
      <c r="J528" s="248"/>
      <c r="K528" s="248"/>
      <c r="L528" s="252"/>
      <c r="M528" s="253"/>
      <c r="N528" s="254"/>
      <c r="O528" s="254"/>
      <c r="P528" s="254"/>
      <c r="Q528" s="254"/>
      <c r="R528" s="254"/>
      <c r="S528" s="254"/>
      <c r="T528" s="25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6" t="s">
        <v>134</v>
      </c>
      <c r="AU528" s="256" t="s">
        <v>84</v>
      </c>
      <c r="AV528" s="15" t="s">
        <v>82</v>
      </c>
      <c r="AW528" s="15" t="s">
        <v>34</v>
      </c>
      <c r="AX528" s="15" t="s">
        <v>74</v>
      </c>
      <c r="AY528" s="256" t="s">
        <v>122</v>
      </c>
    </row>
    <row r="529" spans="1:51" s="15" customFormat="1" ht="12">
      <c r="A529" s="15"/>
      <c r="B529" s="247"/>
      <c r="C529" s="248"/>
      <c r="D529" s="226" t="s">
        <v>134</v>
      </c>
      <c r="E529" s="249" t="s">
        <v>19</v>
      </c>
      <c r="F529" s="250" t="s">
        <v>162</v>
      </c>
      <c r="G529" s="248"/>
      <c r="H529" s="249" t="s">
        <v>19</v>
      </c>
      <c r="I529" s="251"/>
      <c r="J529" s="248"/>
      <c r="K529" s="248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134</v>
      </c>
      <c r="AU529" s="256" t="s">
        <v>84</v>
      </c>
      <c r="AV529" s="15" t="s">
        <v>82</v>
      </c>
      <c r="AW529" s="15" t="s">
        <v>34</v>
      </c>
      <c r="AX529" s="15" t="s">
        <v>74</v>
      </c>
      <c r="AY529" s="256" t="s">
        <v>122</v>
      </c>
    </row>
    <row r="530" spans="1:51" s="13" customFormat="1" ht="12">
      <c r="A530" s="13"/>
      <c r="B530" s="224"/>
      <c r="C530" s="225"/>
      <c r="D530" s="226" t="s">
        <v>134</v>
      </c>
      <c r="E530" s="227" t="s">
        <v>19</v>
      </c>
      <c r="F530" s="228" t="s">
        <v>163</v>
      </c>
      <c r="G530" s="225"/>
      <c r="H530" s="229">
        <v>127.8</v>
      </c>
      <c r="I530" s="230"/>
      <c r="J530" s="225"/>
      <c r="K530" s="225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134</v>
      </c>
      <c r="AU530" s="235" t="s">
        <v>84</v>
      </c>
      <c r="AV530" s="13" t="s">
        <v>84</v>
      </c>
      <c r="AW530" s="13" t="s">
        <v>34</v>
      </c>
      <c r="AX530" s="13" t="s">
        <v>74</v>
      </c>
      <c r="AY530" s="235" t="s">
        <v>122</v>
      </c>
    </row>
    <row r="531" spans="1:51" s="15" customFormat="1" ht="12">
      <c r="A531" s="15"/>
      <c r="B531" s="247"/>
      <c r="C531" s="248"/>
      <c r="D531" s="226" t="s">
        <v>134</v>
      </c>
      <c r="E531" s="249" t="s">
        <v>19</v>
      </c>
      <c r="F531" s="250" t="s">
        <v>369</v>
      </c>
      <c r="G531" s="248"/>
      <c r="H531" s="249" t="s">
        <v>19</v>
      </c>
      <c r="I531" s="251"/>
      <c r="J531" s="248"/>
      <c r="K531" s="248"/>
      <c r="L531" s="252"/>
      <c r="M531" s="253"/>
      <c r="N531" s="254"/>
      <c r="O531" s="254"/>
      <c r="P531" s="254"/>
      <c r="Q531" s="254"/>
      <c r="R531" s="254"/>
      <c r="S531" s="254"/>
      <c r="T531" s="25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6" t="s">
        <v>134</v>
      </c>
      <c r="AU531" s="256" t="s">
        <v>84</v>
      </c>
      <c r="AV531" s="15" t="s">
        <v>82</v>
      </c>
      <c r="AW531" s="15" t="s">
        <v>34</v>
      </c>
      <c r="AX531" s="15" t="s">
        <v>74</v>
      </c>
      <c r="AY531" s="256" t="s">
        <v>122</v>
      </c>
    </row>
    <row r="532" spans="1:51" s="15" customFormat="1" ht="12">
      <c r="A532" s="15"/>
      <c r="B532" s="247"/>
      <c r="C532" s="248"/>
      <c r="D532" s="226" t="s">
        <v>134</v>
      </c>
      <c r="E532" s="249" t="s">
        <v>19</v>
      </c>
      <c r="F532" s="250" t="s">
        <v>150</v>
      </c>
      <c r="G532" s="248"/>
      <c r="H532" s="249" t="s">
        <v>19</v>
      </c>
      <c r="I532" s="251"/>
      <c r="J532" s="248"/>
      <c r="K532" s="248"/>
      <c r="L532" s="252"/>
      <c r="M532" s="253"/>
      <c r="N532" s="254"/>
      <c r="O532" s="254"/>
      <c r="P532" s="254"/>
      <c r="Q532" s="254"/>
      <c r="R532" s="254"/>
      <c r="S532" s="254"/>
      <c r="T532" s="25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56" t="s">
        <v>134</v>
      </c>
      <c r="AU532" s="256" t="s">
        <v>84</v>
      </c>
      <c r="AV532" s="15" t="s">
        <v>82</v>
      </c>
      <c r="AW532" s="15" t="s">
        <v>34</v>
      </c>
      <c r="AX532" s="15" t="s">
        <v>74</v>
      </c>
      <c r="AY532" s="256" t="s">
        <v>122</v>
      </c>
    </row>
    <row r="533" spans="1:51" s="15" customFormat="1" ht="12">
      <c r="A533" s="15"/>
      <c r="B533" s="247"/>
      <c r="C533" s="248"/>
      <c r="D533" s="226" t="s">
        <v>134</v>
      </c>
      <c r="E533" s="249" t="s">
        <v>19</v>
      </c>
      <c r="F533" s="250" t="s">
        <v>151</v>
      </c>
      <c r="G533" s="248"/>
      <c r="H533" s="249" t="s">
        <v>19</v>
      </c>
      <c r="I533" s="251"/>
      <c r="J533" s="248"/>
      <c r="K533" s="248"/>
      <c r="L533" s="252"/>
      <c r="M533" s="253"/>
      <c r="N533" s="254"/>
      <c r="O533" s="254"/>
      <c r="P533" s="254"/>
      <c r="Q533" s="254"/>
      <c r="R533" s="254"/>
      <c r="S533" s="254"/>
      <c r="T533" s="25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6" t="s">
        <v>134</v>
      </c>
      <c r="AU533" s="256" t="s">
        <v>84</v>
      </c>
      <c r="AV533" s="15" t="s">
        <v>82</v>
      </c>
      <c r="AW533" s="15" t="s">
        <v>34</v>
      </c>
      <c r="AX533" s="15" t="s">
        <v>74</v>
      </c>
      <c r="AY533" s="256" t="s">
        <v>122</v>
      </c>
    </row>
    <row r="534" spans="1:51" s="13" customFormat="1" ht="12">
      <c r="A534" s="13"/>
      <c r="B534" s="224"/>
      <c r="C534" s="225"/>
      <c r="D534" s="226" t="s">
        <v>134</v>
      </c>
      <c r="E534" s="227" t="s">
        <v>19</v>
      </c>
      <c r="F534" s="228" t="s">
        <v>370</v>
      </c>
      <c r="G534" s="225"/>
      <c r="H534" s="229">
        <v>40.65</v>
      </c>
      <c r="I534" s="230"/>
      <c r="J534" s="225"/>
      <c r="K534" s="225"/>
      <c r="L534" s="231"/>
      <c r="M534" s="232"/>
      <c r="N534" s="233"/>
      <c r="O534" s="233"/>
      <c r="P534" s="233"/>
      <c r="Q534" s="233"/>
      <c r="R534" s="233"/>
      <c r="S534" s="233"/>
      <c r="T534" s="23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5" t="s">
        <v>134</v>
      </c>
      <c r="AU534" s="235" t="s">
        <v>84</v>
      </c>
      <c r="AV534" s="13" t="s">
        <v>84</v>
      </c>
      <c r="AW534" s="13" t="s">
        <v>34</v>
      </c>
      <c r="AX534" s="13" t="s">
        <v>74</v>
      </c>
      <c r="AY534" s="235" t="s">
        <v>122</v>
      </c>
    </row>
    <row r="535" spans="1:51" s="15" customFormat="1" ht="12">
      <c r="A535" s="15"/>
      <c r="B535" s="247"/>
      <c r="C535" s="248"/>
      <c r="D535" s="226" t="s">
        <v>134</v>
      </c>
      <c r="E535" s="249" t="s">
        <v>19</v>
      </c>
      <c r="F535" s="250" t="s">
        <v>153</v>
      </c>
      <c r="G535" s="248"/>
      <c r="H535" s="249" t="s">
        <v>19</v>
      </c>
      <c r="I535" s="251"/>
      <c r="J535" s="248"/>
      <c r="K535" s="248"/>
      <c r="L535" s="252"/>
      <c r="M535" s="253"/>
      <c r="N535" s="254"/>
      <c r="O535" s="254"/>
      <c r="P535" s="254"/>
      <c r="Q535" s="254"/>
      <c r="R535" s="254"/>
      <c r="S535" s="254"/>
      <c r="T535" s="25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6" t="s">
        <v>134</v>
      </c>
      <c r="AU535" s="256" t="s">
        <v>84</v>
      </c>
      <c r="AV535" s="15" t="s">
        <v>82</v>
      </c>
      <c r="AW535" s="15" t="s">
        <v>34</v>
      </c>
      <c r="AX535" s="15" t="s">
        <v>74</v>
      </c>
      <c r="AY535" s="256" t="s">
        <v>122</v>
      </c>
    </row>
    <row r="536" spans="1:51" s="15" customFormat="1" ht="12">
      <c r="A536" s="15"/>
      <c r="B536" s="247"/>
      <c r="C536" s="248"/>
      <c r="D536" s="226" t="s">
        <v>134</v>
      </c>
      <c r="E536" s="249" t="s">
        <v>19</v>
      </c>
      <c r="F536" s="250" t="s">
        <v>154</v>
      </c>
      <c r="G536" s="248"/>
      <c r="H536" s="249" t="s">
        <v>19</v>
      </c>
      <c r="I536" s="251"/>
      <c r="J536" s="248"/>
      <c r="K536" s="248"/>
      <c r="L536" s="252"/>
      <c r="M536" s="253"/>
      <c r="N536" s="254"/>
      <c r="O536" s="254"/>
      <c r="P536" s="254"/>
      <c r="Q536" s="254"/>
      <c r="R536" s="254"/>
      <c r="S536" s="254"/>
      <c r="T536" s="25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6" t="s">
        <v>134</v>
      </c>
      <c r="AU536" s="256" t="s">
        <v>84</v>
      </c>
      <c r="AV536" s="15" t="s">
        <v>82</v>
      </c>
      <c r="AW536" s="15" t="s">
        <v>34</v>
      </c>
      <c r="AX536" s="15" t="s">
        <v>74</v>
      </c>
      <c r="AY536" s="256" t="s">
        <v>122</v>
      </c>
    </row>
    <row r="537" spans="1:51" s="13" customFormat="1" ht="12">
      <c r="A537" s="13"/>
      <c r="B537" s="224"/>
      <c r="C537" s="225"/>
      <c r="D537" s="226" t="s">
        <v>134</v>
      </c>
      <c r="E537" s="227" t="s">
        <v>19</v>
      </c>
      <c r="F537" s="228" t="s">
        <v>371</v>
      </c>
      <c r="G537" s="225"/>
      <c r="H537" s="229">
        <v>76.715</v>
      </c>
      <c r="I537" s="230"/>
      <c r="J537" s="225"/>
      <c r="K537" s="225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134</v>
      </c>
      <c r="AU537" s="235" t="s">
        <v>84</v>
      </c>
      <c r="AV537" s="13" t="s">
        <v>84</v>
      </c>
      <c r="AW537" s="13" t="s">
        <v>34</v>
      </c>
      <c r="AX537" s="13" t="s">
        <v>74</v>
      </c>
      <c r="AY537" s="235" t="s">
        <v>122</v>
      </c>
    </row>
    <row r="538" spans="1:51" s="15" customFormat="1" ht="12">
      <c r="A538" s="15"/>
      <c r="B538" s="247"/>
      <c r="C538" s="248"/>
      <c r="D538" s="226" t="s">
        <v>134</v>
      </c>
      <c r="E538" s="249" t="s">
        <v>19</v>
      </c>
      <c r="F538" s="250" t="s">
        <v>142</v>
      </c>
      <c r="G538" s="248"/>
      <c r="H538" s="249" t="s">
        <v>19</v>
      </c>
      <c r="I538" s="251"/>
      <c r="J538" s="248"/>
      <c r="K538" s="248"/>
      <c r="L538" s="252"/>
      <c r="M538" s="253"/>
      <c r="N538" s="254"/>
      <c r="O538" s="254"/>
      <c r="P538" s="254"/>
      <c r="Q538" s="254"/>
      <c r="R538" s="254"/>
      <c r="S538" s="254"/>
      <c r="T538" s="25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6" t="s">
        <v>134</v>
      </c>
      <c r="AU538" s="256" t="s">
        <v>84</v>
      </c>
      <c r="AV538" s="15" t="s">
        <v>82</v>
      </c>
      <c r="AW538" s="15" t="s">
        <v>34</v>
      </c>
      <c r="AX538" s="15" t="s">
        <v>74</v>
      </c>
      <c r="AY538" s="256" t="s">
        <v>122</v>
      </c>
    </row>
    <row r="539" spans="1:51" s="15" customFormat="1" ht="12">
      <c r="A539" s="15"/>
      <c r="B539" s="247"/>
      <c r="C539" s="248"/>
      <c r="D539" s="226" t="s">
        <v>134</v>
      </c>
      <c r="E539" s="249" t="s">
        <v>19</v>
      </c>
      <c r="F539" s="250" t="s">
        <v>143</v>
      </c>
      <c r="G539" s="248"/>
      <c r="H539" s="249" t="s">
        <v>19</v>
      </c>
      <c r="I539" s="251"/>
      <c r="J539" s="248"/>
      <c r="K539" s="248"/>
      <c r="L539" s="252"/>
      <c r="M539" s="253"/>
      <c r="N539" s="254"/>
      <c r="O539" s="254"/>
      <c r="P539" s="254"/>
      <c r="Q539" s="254"/>
      <c r="R539" s="254"/>
      <c r="S539" s="254"/>
      <c r="T539" s="25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6" t="s">
        <v>134</v>
      </c>
      <c r="AU539" s="256" t="s">
        <v>84</v>
      </c>
      <c r="AV539" s="15" t="s">
        <v>82</v>
      </c>
      <c r="AW539" s="15" t="s">
        <v>34</v>
      </c>
      <c r="AX539" s="15" t="s">
        <v>74</v>
      </c>
      <c r="AY539" s="256" t="s">
        <v>122</v>
      </c>
    </row>
    <row r="540" spans="1:51" s="13" customFormat="1" ht="12">
      <c r="A540" s="13"/>
      <c r="B540" s="224"/>
      <c r="C540" s="225"/>
      <c r="D540" s="226" t="s">
        <v>134</v>
      </c>
      <c r="E540" s="227" t="s">
        <v>19</v>
      </c>
      <c r="F540" s="228" t="s">
        <v>372</v>
      </c>
      <c r="G540" s="225"/>
      <c r="H540" s="229">
        <v>61.18</v>
      </c>
      <c r="I540" s="230"/>
      <c r="J540" s="225"/>
      <c r="K540" s="225"/>
      <c r="L540" s="231"/>
      <c r="M540" s="232"/>
      <c r="N540" s="233"/>
      <c r="O540" s="233"/>
      <c r="P540" s="233"/>
      <c r="Q540" s="233"/>
      <c r="R540" s="233"/>
      <c r="S540" s="233"/>
      <c r="T540" s="23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5" t="s">
        <v>134</v>
      </c>
      <c r="AU540" s="235" t="s">
        <v>84</v>
      </c>
      <c r="AV540" s="13" t="s">
        <v>84</v>
      </c>
      <c r="AW540" s="13" t="s">
        <v>34</v>
      </c>
      <c r="AX540" s="13" t="s">
        <v>74</v>
      </c>
      <c r="AY540" s="235" t="s">
        <v>122</v>
      </c>
    </row>
    <row r="541" spans="1:51" s="15" customFormat="1" ht="12">
      <c r="A541" s="15"/>
      <c r="B541" s="247"/>
      <c r="C541" s="248"/>
      <c r="D541" s="226" t="s">
        <v>134</v>
      </c>
      <c r="E541" s="249" t="s">
        <v>19</v>
      </c>
      <c r="F541" s="250" t="s">
        <v>156</v>
      </c>
      <c r="G541" s="248"/>
      <c r="H541" s="249" t="s">
        <v>19</v>
      </c>
      <c r="I541" s="251"/>
      <c r="J541" s="248"/>
      <c r="K541" s="248"/>
      <c r="L541" s="252"/>
      <c r="M541" s="253"/>
      <c r="N541" s="254"/>
      <c r="O541" s="254"/>
      <c r="P541" s="254"/>
      <c r="Q541" s="254"/>
      <c r="R541" s="254"/>
      <c r="S541" s="254"/>
      <c r="T541" s="25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6" t="s">
        <v>134</v>
      </c>
      <c r="AU541" s="256" t="s">
        <v>84</v>
      </c>
      <c r="AV541" s="15" t="s">
        <v>82</v>
      </c>
      <c r="AW541" s="15" t="s">
        <v>34</v>
      </c>
      <c r="AX541" s="15" t="s">
        <v>74</v>
      </c>
      <c r="AY541" s="256" t="s">
        <v>122</v>
      </c>
    </row>
    <row r="542" spans="1:51" s="15" customFormat="1" ht="12">
      <c r="A542" s="15"/>
      <c r="B542" s="247"/>
      <c r="C542" s="248"/>
      <c r="D542" s="226" t="s">
        <v>134</v>
      </c>
      <c r="E542" s="249" t="s">
        <v>19</v>
      </c>
      <c r="F542" s="250" t="s">
        <v>157</v>
      </c>
      <c r="G542" s="248"/>
      <c r="H542" s="249" t="s">
        <v>19</v>
      </c>
      <c r="I542" s="251"/>
      <c r="J542" s="248"/>
      <c r="K542" s="248"/>
      <c r="L542" s="252"/>
      <c r="M542" s="253"/>
      <c r="N542" s="254"/>
      <c r="O542" s="254"/>
      <c r="P542" s="254"/>
      <c r="Q542" s="254"/>
      <c r="R542" s="254"/>
      <c r="S542" s="254"/>
      <c r="T542" s="25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6" t="s">
        <v>134</v>
      </c>
      <c r="AU542" s="256" t="s">
        <v>84</v>
      </c>
      <c r="AV542" s="15" t="s">
        <v>82</v>
      </c>
      <c r="AW542" s="15" t="s">
        <v>34</v>
      </c>
      <c r="AX542" s="15" t="s">
        <v>74</v>
      </c>
      <c r="AY542" s="256" t="s">
        <v>122</v>
      </c>
    </row>
    <row r="543" spans="1:51" s="13" customFormat="1" ht="12">
      <c r="A543" s="13"/>
      <c r="B543" s="224"/>
      <c r="C543" s="225"/>
      <c r="D543" s="226" t="s">
        <v>134</v>
      </c>
      <c r="E543" s="227" t="s">
        <v>19</v>
      </c>
      <c r="F543" s="228" t="s">
        <v>373</v>
      </c>
      <c r="G543" s="225"/>
      <c r="H543" s="229">
        <v>22.8</v>
      </c>
      <c r="I543" s="230"/>
      <c r="J543" s="225"/>
      <c r="K543" s="225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134</v>
      </c>
      <c r="AU543" s="235" t="s">
        <v>84</v>
      </c>
      <c r="AV543" s="13" t="s">
        <v>84</v>
      </c>
      <c r="AW543" s="13" t="s">
        <v>34</v>
      </c>
      <c r="AX543" s="13" t="s">
        <v>74</v>
      </c>
      <c r="AY543" s="235" t="s">
        <v>122</v>
      </c>
    </row>
    <row r="544" spans="1:51" s="15" customFormat="1" ht="12">
      <c r="A544" s="15"/>
      <c r="B544" s="247"/>
      <c r="C544" s="248"/>
      <c r="D544" s="226" t="s">
        <v>134</v>
      </c>
      <c r="E544" s="249" t="s">
        <v>19</v>
      </c>
      <c r="F544" s="250" t="s">
        <v>161</v>
      </c>
      <c r="G544" s="248"/>
      <c r="H544" s="249" t="s">
        <v>19</v>
      </c>
      <c r="I544" s="251"/>
      <c r="J544" s="248"/>
      <c r="K544" s="248"/>
      <c r="L544" s="252"/>
      <c r="M544" s="253"/>
      <c r="N544" s="254"/>
      <c r="O544" s="254"/>
      <c r="P544" s="254"/>
      <c r="Q544" s="254"/>
      <c r="R544" s="254"/>
      <c r="S544" s="254"/>
      <c r="T544" s="25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6" t="s">
        <v>134</v>
      </c>
      <c r="AU544" s="256" t="s">
        <v>84</v>
      </c>
      <c r="AV544" s="15" t="s">
        <v>82</v>
      </c>
      <c r="AW544" s="15" t="s">
        <v>34</v>
      </c>
      <c r="AX544" s="15" t="s">
        <v>74</v>
      </c>
      <c r="AY544" s="256" t="s">
        <v>122</v>
      </c>
    </row>
    <row r="545" spans="1:51" s="15" customFormat="1" ht="12">
      <c r="A545" s="15"/>
      <c r="B545" s="247"/>
      <c r="C545" s="248"/>
      <c r="D545" s="226" t="s">
        <v>134</v>
      </c>
      <c r="E545" s="249" t="s">
        <v>19</v>
      </c>
      <c r="F545" s="250" t="s">
        <v>162</v>
      </c>
      <c r="G545" s="248"/>
      <c r="H545" s="249" t="s">
        <v>19</v>
      </c>
      <c r="I545" s="251"/>
      <c r="J545" s="248"/>
      <c r="K545" s="248"/>
      <c r="L545" s="252"/>
      <c r="M545" s="253"/>
      <c r="N545" s="254"/>
      <c r="O545" s="254"/>
      <c r="P545" s="254"/>
      <c r="Q545" s="254"/>
      <c r="R545" s="254"/>
      <c r="S545" s="254"/>
      <c r="T545" s="25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6" t="s">
        <v>134</v>
      </c>
      <c r="AU545" s="256" t="s">
        <v>84</v>
      </c>
      <c r="AV545" s="15" t="s">
        <v>82</v>
      </c>
      <c r="AW545" s="15" t="s">
        <v>34</v>
      </c>
      <c r="AX545" s="15" t="s">
        <v>74</v>
      </c>
      <c r="AY545" s="256" t="s">
        <v>122</v>
      </c>
    </row>
    <row r="546" spans="1:51" s="13" customFormat="1" ht="12">
      <c r="A546" s="13"/>
      <c r="B546" s="224"/>
      <c r="C546" s="225"/>
      <c r="D546" s="226" t="s">
        <v>134</v>
      </c>
      <c r="E546" s="227" t="s">
        <v>19</v>
      </c>
      <c r="F546" s="228" t="s">
        <v>374</v>
      </c>
      <c r="G546" s="225"/>
      <c r="H546" s="229">
        <v>63.008</v>
      </c>
      <c r="I546" s="230"/>
      <c r="J546" s="225"/>
      <c r="K546" s="225"/>
      <c r="L546" s="231"/>
      <c r="M546" s="232"/>
      <c r="N546" s="233"/>
      <c r="O546" s="233"/>
      <c r="P546" s="233"/>
      <c r="Q546" s="233"/>
      <c r="R546" s="233"/>
      <c r="S546" s="233"/>
      <c r="T546" s="23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5" t="s">
        <v>134</v>
      </c>
      <c r="AU546" s="235" t="s">
        <v>84</v>
      </c>
      <c r="AV546" s="13" t="s">
        <v>84</v>
      </c>
      <c r="AW546" s="13" t="s">
        <v>34</v>
      </c>
      <c r="AX546" s="13" t="s">
        <v>74</v>
      </c>
      <c r="AY546" s="235" t="s">
        <v>122</v>
      </c>
    </row>
    <row r="547" spans="1:51" s="15" customFormat="1" ht="12">
      <c r="A547" s="15"/>
      <c r="B547" s="247"/>
      <c r="C547" s="248"/>
      <c r="D547" s="226" t="s">
        <v>134</v>
      </c>
      <c r="E547" s="249" t="s">
        <v>19</v>
      </c>
      <c r="F547" s="250" t="s">
        <v>380</v>
      </c>
      <c r="G547" s="248"/>
      <c r="H547" s="249" t="s">
        <v>19</v>
      </c>
      <c r="I547" s="251"/>
      <c r="J547" s="248"/>
      <c r="K547" s="248"/>
      <c r="L547" s="252"/>
      <c r="M547" s="253"/>
      <c r="N547" s="254"/>
      <c r="O547" s="254"/>
      <c r="P547" s="254"/>
      <c r="Q547" s="254"/>
      <c r="R547" s="254"/>
      <c r="S547" s="254"/>
      <c r="T547" s="25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6" t="s">
        <v>134</v>
      </c>
      <c r="AU547" s="256" t="s">
        <v>84</v>
      </c>
      <c r="AV547" s="15" t="s">
        <v>82</v>
      </c>
      <c r="AW547" s="15" t="s">
        <v>34</v>
      </c>
      <c r="AX547" s="15" t="s">
        <v>74</v>
      </c>
      <c r="AY547" s="256" t="s">
        <v>122</v>
      </c>
    </row>
    <row r="548" spans="1:51" s="13" customFormat="1" ht="12">
      <c r="A548" s="13"/>
      <c r="B548" s="224"/>
      <c r="C548" s="225"/>
      <c r="D548" s="226" t="s">
        <v>134</v>
      </c>
      <c r="E548" s="227" t="s">
        <v>19</v>
      </c>
      <c r="F548" s="228" t="s">
        <v>381</v>
      </c>
      <c r="G548" s="225"/>
      <c r="H548" s="229">
        <v>100</v>
      </c>
      <c r="I548" s="230"/>
      <c r="J548" s="225"/>
      <c r="K548" s="225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134</v>
      </c>
      <c r="AU548" s="235" t="s">
        <v>84</v>
      </c>
      <c r="AV548" s="13" t="s">
        <v>84</v>
      </c>
      <c r="AW548" s="13" t="s">
        <v>34</v>
      </c>
      <c r="AX548" s="13" t="s">
        <v>74</v>
      </c>
      <c r="AY548" s="235" t="s">
        <v>122</v>
      </c>
    </row>
    <row r="549" spans="1:51" s="14" customFormat="1" ht="12">
      <c r="A549" s="14"/>
      <c r="B549" s="236"/>
      <c r="C549" s="237"/>
      <c r="D549" s="226" t="s">
        <v>134</v>
      </c>
      <c r="E549" s="238" t="s">
        <v>19</v>
      </c>
      <c r="F549" s="239" t="s">
        <v>136</v>
      </c>
      <c r="G549" s="237"/>
      <c r="H549" s="240">
        <v>1239.528</v>
      </c>
      <c r="I549" s="241"/>
      <c r="J549" s="237"/>
      <c r="K549" s="237"/>
      <c r="L549" s="242"/>
      <c r="M549" s="243"/>
      <c r="N549" s="244"/>
      <c r="O549" s="244"/>
      <c r="P549" s="244"/>
      <c r="Q549" s="244"/>
      <c r="R549" s="244"/>
      <c r="S549" s="244"/>
      <c r="T549" s="24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6" t="s">
        <v>134</v>
      </c>
      <c r="AU549" s="246" t="s">
        <v>84</v>
      </c>
      <c r="AV549" s="14" t="s">
        <v>130</v>
      </c>
      <c r="AW549" s="14" t="s">
        <v>34</v>
      </c>
      <c r="AX549" s="14" t="s">
        <v>82</v>
      </c>
      <c r="AY549" s="246" t="s">
        <v>122</v>
      </c>
    </row>
    <row r="550" spans="1:51" s="13" customFormat="1" ht="12">
      <c r="A550" s="13"/>
      <c r="B550" s="224"/>
      <c r="C550" s="225"/>
      <c r="D550" s="226" t="s">
        <v>134</v>
      </c>
      <c r="E550" s="225"/>
      <c r="F550" s="228" t="s">
        <v>388</v>
      </c>
      <c r="G550" s="225"/>
      <c r="H550" s="229">
        <v>1301.504</v>
      </c>
      <c r="I550" s="230"/>
      <c r="J550" s="225"/>
      <c r="K550" s="225"/>
      <c r="L550" s="231"/>
      <c r="M550" s="232"/>
      <c r="N550" s="233"/>
      <c r="O550" s="233"/>
      <c r="P550" s="233"/>
      <c r="Q550" s="233"/>
      <c r="R550" s="233"/>
      <c r="S550" s="233"/>
      <c r="T550" s="23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5" t="s">
        <v>134</v>
      </c>
      <c r="AU550" s="235" t="s">
        <v>84</v>
      </c>
      <c r="AV550" s="13" t="s">
        <v>84</v>
      </c>
      <c r="AW550" s="13" t="s">
        <v>4</v>
      </c>
      <c r="AX550" s="13" t="s">
        <v>82</v>
      </c>
      <c r="AY550" s="235" t="s">
        <v>122</v>
      </c>
    </row>
    <row r="551" spans="1:65" s="2" customFormat="1" ht="16.5" customHeight="1">
      <c r="A551" s="40"/>
      <c r="B551" s="41"/>
      <c r="C551" s="206" t="s">
        <v>389</v>
      </c>
      <c r="D551" s="206" t="s">
        <v>125</v>
      </c>
      <c r="E551" s="207" t="s">
        <v>390</v>
      </c>
      <c r="F551" s="208" t="s">
        <v>391</v>
      </c>
      <c r="G551" s="209" t="s">
        <v>139</v>
      </c>
      <c r="H551" s="210">
        <v>2447.184</v>
      </c>
      <c r="I551" s="211"/>
      <c r="J551" s="212">
        <f>ROUND(I551*H551,2)</f>
        <v>0</v>
      </c>
      <c r="K551" s="208" t="s">
        <v>129</v>
      </c>
      <c r="L551" s="46"/>
      <c r="M551" s="213" t="s">
        <v>19</v>
      </c>
      <c r="N551" s="214" t="s">
        <v>45</v>
      </c>
      <c r="O551" s="86"/>
      <c r="P551" s="215">
        <f>O551*H551</f>
        <v>0</v>
      </c>
      <c r="Q551" s="215">
        <v>0.0002</v>
      </c>
      <c r="R551" s="215">
        <f>Q551*H551</f>
        <v>0.48943680000000006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240</v>
      </c>
      <c r="AT551" s="217" t="s">
        <v>125</v>
      </c>
      <c r="AU551" s="217" t="s">
        <v>84</v>
      </c>
      <c r="AY551" s="19" t="s">
        <v>122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82</v>
      </c>
      <c r="BK551" s="218">
        <f>ROUND(I551*H551,2)</f>
        <v>0</v>
      </c>
      <c r="BL551" s="19" t="s">
        <v>240</v>
      </c>
      <c r="BM551" s="217" t="s">
        <v>392</v>
      </c>
    </row>
    <row r="552" spans="1:47" s="2" customFormat="1" ht="12">
      <c r="A552" s="40"/>
      <c r="B552" s="41"/>
      <c r="C552" s="42"/>
      <c r="D552" s="219" t="s">
        <v>132</v>
      </c>
      <c r="E552" s="42"/>
      <c r="F552" s="220" t="s">
        <v>393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132</v>
      </c>
      <c r="AU552" s="19" t="s">
        <v>84</v>
      </c>
    </row>
    <row r="553" spans="1:51" s="15" customFormat="1" ht="12">
      <c r="A553" s="15"/>
      <c r="B553" s="247"/>
      <c r="C553" s="248"/>
      <c r="D553" s="226" t="s">
        <v>134</v>
      </c>
      <c r="E553" s="249" t="s">
        <v>19</v>
      </c>
      <c r="F553" s="250" t="s">
        <v>333</v>
      </c>
      <c r="G553" s="248"/>
      <c r="H553" s="249" t="s">
        <v>19</v>
      </c>
      <c r="I553" s="251"/>
      <c r="J553" s="248"/>
      <c r="K553" s="248"/>
      <c r="L553" s="252"/>
      <c r="M553" s="253"/>
      <c r="N553" s="254"/>
      <c r="O553" s="254"/>
      <c r="P553" s="254"/>
      <c r="Q553" s="254"/>
      <c r="R553" s="254"/>
      <c r="S553" s="254"/>
      <c r="T553" s="25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6" t="s">
        <v>134</v>
      </c>
      <c r="AU553" s="256" t="s">
        <v>84</v>
      </c>
      <c r="AV553" s="15" t="s">
        <v>82</v>
      </c>
      <c r="AW553" s="15" t="s">
        <v>34</v>
      </c>
      <c r="AX553" s="15" t="s">
        <v>74</v>
      </c>
      <c r="AY553" s="256" t="s">
        <v>122</v>
      </c>
    </row>
    <row r="554" spans="1:51" s="15" customFormat="1" ht="12">
      <c r="A554" s="15"/>
      <c r="B554" s="247"/>
      <c r="C554" s="248"/>
      <c r="D554" s="226" t="s">
        <v>134</v>
      </c>
      <c r="E554" s="249" t="s">
        <v>19</v>
      </c>
      <c r="F554" s="250" t="s">
        <v>142</v>
      </c>
      <c r="G554" s="248"/>
      <c r="H554" s="249" t="s">
        <v>19</v>
      </c>
      <c r="I554" s="251"/>
      <c r="J554" s="248"/>
      <c r="K554" s="248"/>
      <c r="L554" s="252"/>
      <c r="M554" s="253"/>
      <c r="N554" s="254"/>
      <c r="O554" s="254"/>
      <c r="P554" s="254"/>
      <c r="Q554" s="254"/>
      <c r="R554" s="254"/>
      <c r="S554" s="254"/>
      <c r="T554" s="25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6" t="s">
        <v>134</v>
      </c>
      <c r="AU554" s="256" t="s">
        <v>84</v>
      </c>
      <c r="AV554" s="15" t="s">
        <v>82</v>
      </c>
      <c r="AW554" s="15" t="s">
        <v>34</v>
      </c>
      <c r="AX554" s="15" t="s">
        <v>74</v>
      </c>
      <c r="AY554" s="256" t="s">
        <v>122</v>
      </c>
    </row>
    <row r="555" spans="1:51" s="15" customFormat="1" ht="12">
      <c r="A555" s="15"/>
      <c r="B555" s="247"/>
      <c r="C555" s="248"/>
      <c r="D555" s="226" t="s">
        <v>134</v>
      </c>
      <c r="E555" s="249" t="s">
        <v>19</v>
      </c>
      <c r="F555" s="250" t="s">
        <v>143</v>
      </c>
      <c r="G555" s="248"/>
      <c r="H555" s="249" t="s">
        <v>19</v>
      </c>
      <c r="I555" s="251"/>
      <c r="J555" s="248"/>
      <c r="K555" s="248"/>
      <c r="L555" s="252"/>
      <c r="M555" s="253"/>
      <c r="N555" s="254"/>
      <c r="O555" s="254"/>
      <c r="P555" s="254"/>
      <c r="Q555" s="254"/>
      <c r="R555" s="254"/>
      <c r="S555" s="254"/>
      <c r="T555" s="25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56" t="s">
        <v>134</v>
      </c>
      <c r="AU555" s="256" t="s">
        <v>84</v>
      </c>
      <c r="AV555" s="15" t="s">
        <v>82</v>
      </c>
      <c r="AW555" s="15" t="s">
        <v>34</v>
      </c>
      <c r="AX555" s="15" t="s">
        <v>74</v>
      </c>
      <c r="AY555" s="256" t="s">
        <v>122</v>
      </c>
    </row>
    <row r="556" spans="1:51" s="13" customFormat="1" ht="12">
      <c r="A556" s="13"/>
      <c r="B556" s="224"/>
      <c r="C556" s="225"/>
      <c r="D556" s="226" t="s">
        <v>134</v>
      </c>
      <c r="E556" s="227" t="s">
        <v>19</v>
      </c>
      <c r="F556" s="228" t="s">
        <v>144</v>
      </c>
      <c r="G556" s="225"/>
      <c r="H556" s="229">
        <v>201.6</v>
      </c>
      <c r="I556" s="230"/>
      <c r="J556" s="225"/>
      <c r="K556" s="225"/>
      <c r="L556" s="231"/>
      <c r="M556" s="232"/>
      <c r="N556" s="233"/>
      <c r="O556" s="233"/>
      <c r="P556" s="233"/>
      <c r="Q556" s="233"/>
      <c r="R556" s="233"/>
      <c r="S556" s="233"/>
      <c r="T556" s="23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5" t="s">
        <v>134</v>
      </c>
      <c r="AU556" s="235" t="s">
        <v>84</v>
      </c>
      <c r="AV556" s="13" t="s">
        <v>84</v>
      </c>
      <c r="AW556" s="13" t="s">
        <v>34</v>
      </c>
      <c r="AX556" s="13" t="s">
        <v>74</v>
      </c>
      <c r="AY556" s="235" t="s">
        <v>122</v>
      </c>
    </row>
    <row r="557" spans="1:51" s="15" customFormat="1" ht="12">
      <c r="A557" s="15"/>
      <c r="B557" s="247"/>
      <c r="C557" s="248"/>
      <c r="D557" s="226" t="s">
        <v>134</v>
      </c>
      <c r="E557" s="249" t="s">
        <v>19</v>
      </c>
      <c r="F557" s="250" t="s">
        <v>150</v>
      </c>
      <c r="G557" s="248"/>
      <c r="H557" s="249" t="s">
        <v>19</v>
      </c>
      <c r="I557" s="251"/>
      <c r="J557" s="248"/>
      <c r="K557" s="248"/>
      <c r="L557" s="252"/>
      <c r="M557" s="253"/>
      <c r="N557" s="254"/>
      <c r="O557" s="254"/>
      <c r="P557" s="254"/>
      <c r="Q557" s="254"/>
      <c r="R557" s="254"/>
      <c r="S557" s="254"/>
      <c r="T557" s="25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56" t="s">
        <v>134</v>
      </c>
      <c r="AU557" s="256" t="s">
        <v>84</v>
      </c>
      <c r="AV557" s="15" t="s">
        <v>82</v>
      </c>
      <c r="AW557" s="15" t="s">
        <v>34</v>
      </c>
      <c r="AX557" s="15" t="s">
        <v>74</v>
      </c>
      <c r="AY557" s="256" t="s">
        <v>122</v>
      </c>
    </row>
    <row r="558" spans="1:51" s="15" customFormat="1" ht="12">
      <c r="A558" s="15"/>
      <c r="B558" s="247"/>
      <c r="C558" s="248"/>
      <c r="D558" s="226" t="s">
        <v>134</v>
      </c>
      <c r="E558" s="249" t="s">
        <v>19</v>
      </c>
      <c r="F558" s="250" t="s">
        <v>151</v>
      </c>
      <c r="G558" s="248"/>
      <c r="H558" s="249" t="s">
        <v>19</v>
      </c>
      <c r="I558" s="251"/>
      <c r="J558" s="248"/>
      <c r="K558" s="248"/>
      <c r="L558" s="252"/>
      <c r="M558" s="253"/>
      <c r="N558" s="254"/>
      <c r="O558" s="254"/>
      <c r="P558" s="254"/>
      <c r="Q558" s="254"/>
      <c r="R558" s="254"/>
      <c r="S558" s="254"/>
      <c r="T558" s="25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56" t="s">
        <v>134</v>
      </c>
      <c r="AU558" s="256" t="s">
        <v>84</v>
      </c>
      <c r="AV558" s="15" t="s">
        <v>82</v>
      </c>
      <c r="AW558" s="15" t="s">
        <v>34</v>
      </c>
      <c r="AX558" s="15" t="s">
        <v>74</v>
      </c>
      <c r="AY558" s="256" t="s">
        <v>122</v>
      </c>
    </row>
    <row r="559" spans="1:51" s="13" customFormat="1" ht="12">
      <c r="A559" s="13"/>
      <c r="B559" s="224"/>
      <c r="C559" s="225"/>
      <c r="D559" s="226" t="s">
        <v>134</v>
      </c>
      <c r="E559" s="227" t="s">
        <v>19</v>
      </c>
      <c r="F559" s="228" t="s">
        <v>152</v>
      </c>
      <c r="G559" s="225"/>
      <c r="H559" s="229">
        <v>251.495</v>
      </c>
      <c r="I559" s="230"/>
      <c r="J559" s="225"/>
      <c r="K559" s="225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134</v>
      </c>
      <c r="AU559" s="235" t="s">
        <v>84</v>
      </c>
      <c r="AV559" s="13" t="s">
        <v>84</v>
      </c>
      <c r="AW559" s="13" t="s">
        <v>34</v>
      </c>
      <c r="AX559" s="13" t="s">
        <v>74</v>
      </c>
      <c r="AY559" s="235" t="s">
        <v>122</v>
      </c>
    </row>
    <row r="560" spans="1:51" s="15" customFormat="1" ht="12">
      <c r="A560" s="15"/>
      <c r="B560" s="247"/>
      <c r="C560" s="248"/>
      <c r="D560" s="226" t="s">
        <v>134</v>
      </c>
      <c r="E560" s="249" t="s">
        <v>19</v>
      </c>
      <c r="F560" s="250" t="s">
        <v>153</v>
      </c>
      <c r="G560" s="248"/>
      <c r="H560" s="249" t="s">
        <v>19</v>
      </c>
      <c r="I560" s="251"/>
      <c r="J560" s="248"/>
      <c r="K560" s="248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134</v>
      </c>
      <c r="AU560" s="256" t="s">
        <v>84</v>
      </c>
      <c r="AV560" s="15" t="s">
        <v>82</v>
      </c>
      <c r="AW560" s="15" t="s">
        <v>34</v>
      </c>
      <c r="AX560" s="15" t="s">
        <v>74</v>
      </c>
      <c r="AY560" s="256" t="s">
        <v>122</v>
      </c>
    </row>
    <row r="561" spans="1:51" s="15" customFormat="1" ht="12">
      <c r="A561" s="15"/>
      <c r="B561" s="247"/>
      <c r="C561" s="248"/>
      <c r="D561" s="226" t="s">
        <v>134</v>
      </c>
      <c r="E561" s="249" t="s">
        <v>19</v>
      </c>
      <c r="F561" s="250" t="s">
        <v>154</v>
      </c>
      <c r="G561" s="248"/>
      <c r="H561" s="249" t="s">
        <v>19</v>
      </c>
      <c r="I561" s="251"/>
      <c r="J561" s="248"/>
      <c r="K561" s="248"/>
      <c r="L561" s="252"/>
      <c r="M561" s="253"/>
      <c r="N561" s="254"/>
      <c r="O561" s="254"/>
      <c r="P561" s="254"/>
      <c r="Q561" s="254"/>
      <c r="R561" s="254"/>
      <c r="S561" s="254"/>
      <c r="T561" s="25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6" t="s">
        <v>134</v>
      </c>
      <c r="AU561" s="256" t="s">
        <v>84</v>
      </c>
      <c r="AV561" s="15" t="s">
        <v>82</v>
      </c>
      <c r="AW561" s="15" t="s">
        <v>34</v>
      </c>
      <c r="AX561" s="15" t="s">
        <v>74</v>
      </c>
      <c r="AY561" s="256" t="s">
        <v>122</v>
      </c>
    </row>
    <row r="562" spans="1:51" s="13" customFormat="1" ht="12">
      <c r="A562" s="13"/>
      <c r="B562" s="224"/>
      <c r="C562" s="225"/>
      <c r="D562" s="226" t="s">
        <v>134</v>
      </c>
      <c r="E562" s="227" t="s">
        <v>19</v>
      </c>
      <c r="F562" s="228" t="s">
        <v>155</v>
      </c>
      <c r="G562" s="225"/>
      <c r="H562" s="229">
        <v>188.28</v>
      </c>
      <c r="I562" s="230"/>
      <c r="J562" s="225"/>
      <c r="K562" s="225"/>
      <c r="L562" s="231"/>
      <c r="M562" s="232"/>
      <c r="N562" s="233"/>
      <c r="O562" s="233"/>
      <c r="P562" s="233"/>
      <c r="Q562" s="233"/>
      <c r="R562" s="233"/>
      <c r="S562" s="233"/>
      <c r="T562" s="23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5" t="s">
        <v>134</v>
      </c>
      <c r="AU562" s="235" t="s">
        <v>84</v>
      </c>
      <c r="AV562" s="13" t="s">
        <v>84</v>
      </c>
      <c r="AW562" s="13" t="s">
        <v>34</v>
      </c>
      <c r="AX562" s="13" t="s">
        <v>74</v>
      </c>
      <c r="AY562" s="235" t="s">
        <v>122</v>
      </c>
    </row>
    <row r="563" spans="1:51" s="15" customFormat="1" ht="12">
      <c r="A563" s="15"/>
      <c r="B563" s="247"/>
      <c r="C563" s="248"/>
      <c r="D563" s="226" t="s">
        <v>134</v>
      </c>
      <c r="E563" s="249" t="s">
        <v>19</v>
      </c>
      <c r="F563" s="250" t="s">
        <v>156</v>
      </c>
      <c r="G563" s="248"/>
      <c r="H563" s="249" t="s">
        <v>19</v>
      </c>
      <c r="I563" s="251"/>
      <c r="J563" s="248"/>
      <c r="K563" s="248"/>
      <c r="L563" s="252"/>
      <c r="M563" s="253"/>
      <c r="N563" s="254"/>
      <c r="O563" s="254"/>
      <c r="P563" s="254"/>
      <c r="Q563" s="254"/>
      <c r="R563" s="254"/>
      <c r="S563" s="254"/>
      <c r="T563" s="25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56" t="s">
        <v>134</v>
      </c>
      <c r="AU563" s="256" t="s">
        <v>84</v>
      </c>
      <c r="AV563" s="15" t="s">
        <v>82</v>
      </c>
      <c r="AW563" s="15" t="s">
        <v>34</v>
      </c>
      <c r="AX563" s="15" t="s">
        <v>74</v>
      </c>
      <c r="AY563" s="256" t="s">
        <v>122</v>
      </c>
    </row>
    <row r="564" spans="1:51" s="15" customFormat="1" ht="12">
      <c r="A564" s="15"/>
      <c r="B564" s="247"/>
      <c r="C564" s="248"/>
      <c r="D564" s="226" t="s">
        <v>134</v>
      </c>
      <c r="E564" s="249" t="s">
        <v>19</v>
      </c>
      <c r="F564" s="250" t="s">
        <v>157</v>
      </c>
      <c r="G564" s="248"/>
      <c r="H564" s="249" t="s">
        <v>19</v>
      </c>
      <c r="I564" s="251"/>
      <c r="J564" s="248"/>
      <c r="K564" s="248"/>
      <c r="L564" s="252"/>
      <c r="M564" s="253"/>
      <c r="N564" s="254"/>
      <c r="O564" s="254"/>
      <c r="P564" s="254"/>
      <c r="Q564" s="254"/>
      <c r="R564" s="254"/>
      <c r="S564" s="254"/>
      <c r="T564" s="25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6" t="s">
        <v>134</v>
      </c>
      <c r="AU564" s="256" t="s">
        <v>84</v>
      </c>
      <c r="AV564" s="15" t="s">
        <v>82</v>
      </c>
      <c r="AW564" s="15" t="s">
        <v>34</v>
      </c>
      <c r="AX564" s="15" t="s">
        <v>74</v>
      </c>
      <c r="AY564" s="256" t="s">
        <v>122</v>
      </c>
    </row>
    <row r="565" spans="1:51" s="13" customFormat="1" ht="12">
      <c r="A565" s="13"/>
      <c r="B565" s="224"/>
      <c r="C565" s="225"/>
      <c r="D565" s="226" t="s">
        <v>134</v>
      </c>
      <c r="E565" s="227" t="s">
        <v>19</v>
      </c>
      <c r="F565" s="228" t="s">
        <v>158</v>
      </c>
      <c r="G565" s="225"/>
      <c r="H565" s="229">
        <v>61.8</v>
      </c>
      <c r="I565" s="230"/>
      <c r="J565" s="225"/>
      <c r="K565" s="225"/>
      <c r="L565" s="231"/>
      <c r="M565" s="232"/>
      <c r="N565" s="233"/>
      <c r="O565" s="233"/>
      <c r="P565" s="233"/>
      <c r="Q565" s="233"/>
      <c r="R565" s="233"/>
      <c r="S565" s="233"/>
      <c r="T565" s="23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5" t="s">
        <v>134</v>
      </c>
      <c r="AU565" s="235" t="s">
        <v>84</v>
      </c>
      <c r="AV565" s="13" t="s">
        <v>84</v>
      </c>
      <c r="AW565" s="13" t="s">
        <v>34</v>
      </c>
      <c r="AX565" s="13" t="s">
        <v>74</v>
      </c>
      <c r="AY565" s="235" t="s">
        <v>122</v>
      </c>
    </row>
    <row r="566" spans="1:51" s="15" customFormat="1" ht="12">
      <c r="A566" s="15"/>
      <c r="B566" s="247"/>
      <c r="C566" s="248"/>
      <c r="D566" s="226" t="s">
        <v>134</v>
      </c>
      <c r="E566" s="249" t="s">
        <v>19</v>
      </c>
      <c r="F566" s="250" t="s">
        <v>161</v>
      </c>
      <c r="G566" s="248"/>
      <c r="H566" s="249" t="s">
        <v>19</v>
      </c>
      <c r="I566" s="251"/>
      <c r="J566" s="248"/>
      <c r="K566" s="248"/>
      <c r="L566" s="252"/>
      <c r="M566" s="253"/>
      <c r="N566" s="254"/>
      <c r="O566" s="254"/>
      <c r="P566" s="254"/>
      <c r="Q566" s="254"/>
      <c r="R566" s="254"/>
      <c r="S566" s="254"/>
      <c r="T566" s="25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6" t="s">
        <v>134</v>
      </c>
      <c r="AU566" s="256" t="s">
        <v>84</v>
      </c>
      <c r="AV566" s="15" t="s">
        <v>82</v>
      </c>
      <c r="AW566" s="15" t="s">
        <v>34</v>
      </c>
      <c r="AX566" s="15" t="s">
        <v>74</v>
      </c>
      <c r="AY566" s="256" t="s">
        <v>122</v>
      </c>
    </row>
    <row r="567" spans="1:51" s="15" customFormat="1" ht="12">
      <c r="A567" s="15"/>
      <c r="B567" s="247"/>
      <c r="C567" s="248"/>
      <c r="D567" s="226" t="s">
        <v>134</v>
      </c>
      <c r="E567" s="249" t="s">
        <v>19</v>
      </c>
      <c r="F567" s="250" t="s">
        <v>162</v>
      </c>
      <c r="G567" s="248"/>
      <c r="H567" s="249" t="s">
        <v>19</v>
      </c>
      <c r="I567" s="251"/>
      <c r="J567" s="248"/>
      <c r="K567" s="248"/>
      <c r="L567" s="252"/>
      <c r="M567" s="253"/>
      <c r="N567" s="254"/>
      <c r="O567" s="254"/>
      <c r="P567" s="254"/>
      <c r="Q567" s="254"/>
      <c r="R567" s="254"/>
      <c r="S567" s="254"/>
      <c r="T567" s="25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6" t="s">
        <v>134</v>
      </c>
      <c r="AU567" s="256" t="s">
        <v>84</v>
      </c>
      <c r="AV567" s="15" t="s">
        <v>82</v>
      </c>
      <c r="AW567" s="15" t="s">
        <v>34</v>
      </c>
      <c r="AX567" s="15" t="s">
        <v>74</v>
      </c>
      <c r="AY567" s="256" t="s">
        <v>122</v>
      </c>
    </row>
    <row r="568" spans="1:51" s="13" customFormat="1" ht="12">
      <c r="A568" s="13"/>
      <c r="B568" s="224"/>
      <c r="C568" s="225"/>
      <c r="D568" s="226" t="s">
        <v>134</v>
      </c>
      <c r="E568" s="227" t="s">
        <v>19</v>
      </c>
      <c r="F568" s="228" t="s">
        <v>163</v>
      </c>
      <c r="G568" s="225"/>
      <c r="H568" s="229">
        <v>127.8</v>
      </c>
      <c r="I568" s="230"/>
      <c r="J568" s="225"/>
      <c r="K568" s="225"/>
      <c r="L568" s="231"/>
      <c r="M568" s="232"/>
      <c r="N568" s="233"/>
      <c r="O568" s="233"/>
      <c r="P568" s="233"/>
      <c r="Q568" s="233"/>
      <c r="R568" s="233"/>
      <c r="S568" s="233"/>
      <c r="T568" s="23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5" t="s">
        <v>134</v>
      </c>
      <c r="AU568" s="235" t="s">
        <v>84</v>
      </c>
      <c r="AV568" s="13" t="s">
        <v>84</v>
      </c>
      <c r="AW568" s="13" t="s">
        <v>34</v>
      </c>
      <c r="AX568" s="13" t="s">
        <v>74</v>
      </c>
      <c r="AY568" s="235" t="s">
        <v>122</v>
      </c>
    </row>
    <row r="569" spans="1:51" s="15" customFormat="1" ht="12">
      <c r="A569" s="15"/>
      <c r="B569" s="247"/>
      <c r="C569" s="248"/>
      <c r="D569" s="226" t="s">
        <v>134</v>
      </c>
      <c r="E569" s="249" t="s">
        <v>19</v>
      </c>
      <c r="F569" s="250" t="s">
        <v>334</v>
      </c>
      <c r="G569" s="248"/>
      <c r="H569" s="249" t="s">
        <v>19</v>
      </c>
      <c r="I569" s="251"/>
      <c r="J569" s="248"/>
      <c r="K569" s="248"/>
      <c r="L569" s="252"/>
      <c r="M569" s="253"/>
      <c r="N569" s="254"/>
      <c r="O569" s="254"/>
      <c r="P569" s="254"/>
      <c r="Q569" s="254"/>
      <c r="R569" s="254"/>
      <c r="S569" s="254"/>
      <c r="T569" s="25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6" t="s">
        <v>134</v>
      </c>
      <c r="AU569" s="256" t="s">
        <v>84</v>
      </c>
      <c r="AV569" s="15" t="s">
        <v>82</v>
      </c>
      <c r="AW569" s="15" t="s">
        <v>34</v>
      </c>
      <c r="AX569" s="15" t="s">
        <v>74</v>
      </c>
      <c r="AY569" s="256" t="s">
        <v>122</v>
      </c>
    </row>
    <row r="570" spans="1:51" s="15" customFormat="1" ht="12">
      <c r="A570" s="15"/>
      <c r="B570" s="247"/>
      <c r="C570" s="248"/>
      <c r="D570" s="226" t="s">
        <v>134</v>
      </c>
      <c r="E570" s="249" t="s">
        <v>19</v>
      </c>
      <c r="F570" s="250" t="s">
        <v>150</v>
      </c>
      <c r="G570" s="248"/>
      <c r="H570" s="249" t="s">
        <v>19</v>
      </c>
      <c r="I570" s="251"/>
      <c r="J570" s="248"/>
      <c r="K570" s="248"/>
      <c r="L570" s="252"/>
      <c r="M570" s="253"/>
      <c r="N570" s="254"/>
      <c r="O570" s="254"/>
      <c r="P570" s="254"/>
      <c r="Q570" s="254"/>
      <c r="R570" s="254"/>
      <c r="S570" s="254"/>
      <c r="T570" s="25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6" t="s">
        <v>134</v>
      </c>
      <c r="AU570" s="256" t="s">
        <v>84</v>
      </c>
      <c r="AV570" s="15" t="s">
        <v>82</v>
      </c>
      <c r="AW570" s="15" t="s">
        <v>34</v>
      </c>
      <c r="AX570" s="15" t="s">
        <v>74</v>
      </c>
      <c r="AY570" s="256" t="s">
        <v>122</v>
      </c>
    </row>
    <row r="571" spans="1:51" s="15" customFormat="1" ht="12">
      <c r="A571" s="15"/>
      <c r="B571" s="247"/>
      <c r="C571" s="248"/>
      <c r="D571" s="226" t="s">
        <v>134</v>
      </c>
      <c r="E571" s="249" t="s">
        <v>19</v>
      </c>
      <c r="F571" s="250" t="s">
        <v>151</v>
      </c>
      <c r="G571" s="248"/>
      <c r="H571" s="249" t="s">
        <v>19</v>
      </c>
      <c r="I571" s="251"/>
      <c r="J571" s="248"/>
      <c r="K571" s="248"/>
      <c r="L571" s="252"/>
      <c r="M571" s="253"/>
      <c r="N571" s="254"/>
      <c r="O571" s="254"/>
      <c r="P571" s="254"/>
      <c r="Q571" s="254"/>
      <c r="R571" s="254"/>
      <c r="S571" s="254"/>
      <c r="T571" s="25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6" t="s">
        <v>134</v>
      </c>
      <c r="AU571" s="256" t="s">
        <v>84</v>
      </c>
      <c r="AV571" s="15" t="s">
        <v>82</v>
      </c>
      <c r="AW571" s="15" t="s">
        <v>34</v>
      </c>
      <c r="AX571" s="15" t="s">
        <v>74</v>
      </c>
      <c r="AY571" s="256" t="s">
        <v>122</v>
      </c>
    </row>
    <row r="572" spans="1:51" s="13" customFormat="1" ht="12">
      <c r="A572" s="13"/>
      <c r="B572" s="224"/>
      <c r="C572" s="225"/>
      <c r="D572" s="226" t="s">
        <v>134</v>
      </c>
      <c r="E572" s="227" t="s">
        <v>19</v>
      </c>
      <c r="F572" s="228" t="s">
        <v>185</v>
      </c>
      <c r="G572" s="225"/>
      <c r="H572" s="229">
        <v>313.95</v>
      </c>
      <c r="I572" s="230"/>
      <c r="J572" s="225"/>
      <c r="K572" s="225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134</v>
      </c>
      <c r="AU572" s="235" t="s">
        <v>84</v>
      </c>
      <c r="AV572" s="13" t="s">
        <v>84</v>
      </c>
      <c r="AW572" s="13" t="s">
        <v>34</v>
      </c>
      <c r="AX572" s="13" t="s">
        <v>74</v>
      </c>
      <c r="AY572" s="235" t="s">
        <v>122</v>
      </c>
    </row>
    <row r="573" spans="1:51" s="13" customFormat="1" ht="12">
      <c r="A573" s="13"/>
      <c r="B573" s="224"/>
      <c r="C573" s="225"/>
      <c r="D573" s="226" t="s">
        <v>134</v>
      </c>
      <c r="E573" s="227" t="s">
        <v>19</v>
      </c>
      <c r="F573" s="228" t="s">
        <v>186</v>
      </c>
      <c r="G573" s="225"/>
      <c r="H573" s="229">
        <v>-40.65</v>
      </c>
      <c r="I573" s="230"/>
      <c r="J573" s="225"/>
      <c r="K573" s="225"/>
      <c r="L573" s="231"/>
      <c r="M573" s="232"/>
      <c r="N573" s="233"/>
      <c r="O573" s="233"/>
      <c r="P573" s="233"/>
      <c r="Q573" s="233"/>
      <c r="R573" s="233"/>
      <c r="S573" s="233"/>
      <c r="T573" s="23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5" t="s">
        <v>134</v>
      </c>
      <c r="AU573" s="235" t="s">
        <v>84</v>
      </c>
      <c r="AV573" s="13" t="s">
        <v>84</v>
      </c>
      <c r="AW573" s="13" t="s">
        <v>34</v>
      </c>
      <c r="AX573" s="13" t="s">
        <v>74</v>
      </c>
      <c r="AY573" s="235" t="s">
        <v>122</v>
      </c>
    </row>
    <row r="574" spans="1:51" s="15" customFormat="1" ht="12">
      <c r="A574" s="15"/>
      <c r="B574" s="247"/>
      <c r="C574" s="248"/>
      <c r="D574" s="226" t="s">
        <v>134</v>
      </c>
      <c r="E574" s="249" t="s">
        <v>19</v>
      </c>
      <c r="F574" s="250" t="s">
        <v>153</v>
      </c>
      <c r="G574" s="248"/>
      <c r="H574" s="249" t="s">
        <v>19</v>
      </c>
      <c r="I574" s="251"/>
      <c r="J574" s="248"/>
      <c r="K574" s="248"/>
      <c r="L574" s="252"/>
      <c r="M574" s="253"/>
      <c r="N574" s="254"/>
      <c r="O574" s="254"/>
      <c r="P574" s="254"/>
      <c r="Q574" s="254"/>
      <c r="R574" s="254"/>
      <c r="S574" s="254"/>
      <c r="T574" s="25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6" t="s">
        <v>134</v>
      </c>
      <c r="AU574" s="256" t="s">
        <v>84</v>
      </c>
      <c r="AV574" s="15" t="s">
        <v>82</v>
      </c>
      <c r="AW574" s="15" t="s">
        <v>34</v>
      </c>
      <c r="AX574" s="15" t="s">
        <v>74</v>
      </c>
      <c r="AY574" s="256" t="s">
        <v>122</v>
      </c>
    </row>
    <row r="575" spans="1:51" s="15" customFormat="1" ht="12">
      <c r="A575" s="15"/>
      <c r="B575" s="247"/>
      <c r="C575" s="248"/>
      <c r="D575" s="226" t="s">
        <v>134</v>
      </c>
      <c r="E575" s="249" t="s">
        <v>19</v>
      </c>
      <c r="F575" s="250" t="s">
        <v>154</v>
      </c>
      <c r="G575" s="248"/>
      <c r="H575" s="249" t="s">
        <v>19</v>
      </c>
      <c r="I575" s="251"/>
      <c r="J575" s="248"/>
      <c r="K575" s="248"/>
      <c r="L575" s="252"/>
      <c r="M575" s="253"/>
      <c r="N575" s="254"/>
      <c r="O575" s="254"/>
      <c r="P575" s="254"/>
      <c r="Q575" s="254"/>
      <c r="R575" s="254"/>
      <c r="S575" s="254"/>
      <c r="T575" s="25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6" t="s">
        <v>134</v>
      </c>
      <c r="AU575" s="256" t="s">
        <v>84</v>
      </c>
      <c r="AV575" s="15" t="s">
        <v>82</v>
      </c>
      <c r="AW575" s="15" t="s">
        <v>34</v>
      </c>
      <c r="AX575" s="15" t="s">
        <v>74</v>
      </c>
      <c r="AY575" s="256" t="s">
        <v>122</v>
      </c>
    </row>
    <row r="576" spans="1:51" s="13" customFormat="1" ht="12">
      <c r="A576" s="13"/>
      <c r="B576" s="224"/>
      <c r="C576" s="225"/>
      <c r="D576" s="226" t="s">
        <v>134</v>
      </c>
      <c r="E576" s="227" t="s">
        <v>19</v>
      </c>
      <c r="F576" s="228" t="s">
        <v>187</v>
      </c>
      <c r="G576" s="225"/>
      <c r="H576" s="229">
        <v>545.123</v>
      </c>
      <c r="I576" s="230"/>
      <c r="J576" s="225"/>
      <c r="K576" s="225"/>
      <c r="L576" s="231"/>
      <c r="M576" s="232"/>
      <c r="N576" s="233"/>
      <c r="O576" s="233"/>
      <c r="P576" s="233"/>
      <c r="Q576" s="233"/>
      <c r="R576" s="233"/>
      <c r="S576" s="233"/>
      <c r="T576" s="23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5" t="s">
        <v>134</v>
      </c>
      <c r="AU576" s="235" t="s">
        <v>84</v>
      </c>
      <c r="AV576" s="13" t="s">
        <v>84</v>
      </c>
      <c r="AW576" s="13" t="s">
        <v>34</v>
      </c>
      <c r="AX576" s="13" t="s">
        <v>74</v>
      </c>
      <c r="AY576" s="235" t="s">
        <v>122</v>
      </c>
    </row>
    <row r="577" spans="1:51" s="13" customFormat="1" ht="12">
      <c r="A577" s="13"/>
      <c r="B577" s="224"/>
      <c r="C577" s="225"/>
      <c r="D577" s="226" t="s">
        <v>134</v>
      </c>
      <c r="E577" s="227" t="s">
        <v>19</v>
      </c>
      <c r="F577" s="228" t="s">
        <v>188</v>
      </c>
      <c r="G577" s="225"/>
      <c r="H577" s="229">
        <v>-42.875</v>
      </c>
      <c r="I577" s="230"/>
      <c r="J577" s="225"/>
      <c r="K577" s="225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134</v>
      </c>
      <c r="AU577" s="235" t="s">
        <v>84</v>
      </c>
      <c r="AV577" s="13" t="s">
        <v>84</v>
      </c>
      <c r="AW577" s="13" t="s">
        <v>34</v>
      </c>
      <c r="AX577" s="13" t="s">
        <v>74</v>
      </c>
      <c r="AY577" s="235" t="s">
        <v>122</v>
      </c>
    </row>
    <row r="578" spans="1:51" s="15" customFormat="1" ht="12">
      <c r="A578" s="15"/>
      <c r="B578" s="247"/>
      <c r="C578" s="248"/>
      <c r="D578" s="226" t="s">
        <v>134</v>
      </c>
      <c r="E578" s="249" t="s">
        <v>19</v>
      </c>
      <c r="F578" s="250" t="s">
        <v>142</v>
      </c>
      <c r="G578" s="248"/>
      <c r="H578" s="249" t="s">
        <v>19</v>
      </c>
      <c r="I578" s="251"/>
      <c r="J578" s="248"/>
      <c r="K578" s="248"/>
      <c r="L578" s="252"/>
      <c r="M578" s="253"/>
      <c r="N578" s="254"/>
      <c r="O578" s="254"/>
      <c r="P578" s="254"/>
      <c r="Q578" s="254"/>
      <c r="R578" s="254"/>
      <c r="S578" s="254"/>
      <c r="T578" s="25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6" t="s">
        <v>134</v>
      </c>
      <c r="AU578" s="256" t="s">
        <v>84</v>
      </c>
      <c r="AV578" s="15" t="s">
        <v>82</v>
      </c>
      <c r="AW578" s="15" t="s">
        <v>34</v>
      </c>
      <c r="AX578" s="15" t="s">
        <v>74</v>
      </c>
      <c r="AY578" s="256" t="s">
        <v>122</v>
      </c>
    </row>
    <row r="579" spans="1:51" s="15" customFormat="1" ht="12">
      <c r="A579" s="15"/>
      <c r="B579" s="247"/>
      <c r="C579" s="248"/>
      <c r="D579" s="226" t="s">
        <v>134</v>
      </c>
      <c r="E579" s="249" t="s">
        <v>19</v>
      </c>
      <c r="F579" s="250" t="s">
        <v>143</v>
      </c>
      <c r="G579" s="248"/>
      <c r="H579" s="249" t="s">
        <v>19</v>
      </c>
      <c r="I579" s="251"/>
      <c r="J579" s="248"/>
      <c r="K579" s="248"/>
      <c r="L579" s="252"/>
      <c r="M579" s="253"/>
      <c r="N579" s="254"/>
      <c r="O579" s="254"/>
      <c r="P579" s="254"/>
      <c r="Q579" s="254"/>
      <c r="R579" s="254"/>
      <c r="S579" s="254"/>
      <c r="T579" s="25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6" t="s">
        <v>134</v>
      </c>
      <c r="AU579" s="256" t="s">
        <v>84</v>
      </c>
      <c r="AV579" s="15" t="s">
        <v>82</v>
      </c>
      <c r="AW579" s="15" t="s">
        <v>34</v>
      </c>
      <c r="AX579" s="15" t="s">
        <v>74</v>
      </c>
      <c r="AY579" s="256" t="s">
        <v>122</v>
      </c>
    </row>
    <row r="580" spans="1:51" s="13" customFormat="1" ht="12">
      <c r="A580" s="13"/>
      <c r="B580" s="224"/>
      <c r="C580" s="225"/>
      <c r="D580" s="226" t="s">
        <v>134</v>
      </c>
      <c r="E580" s="227" t="s">
        <v>19</v>
      </c>
      <c r="F580" s="228" t="s">
        <v>189</v>
      </c>
      <c r="G580" s="225"/>
      <c r="H580" s="229">
        <v>416.975</v>
      </c>
      <c r="I580" s="230"/>
      <c r="J580" s="225"/>
      <c r="K580" s="225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134</v>
      </c>
      <c r="AU580" s="235" t="s">
        <v>84</v>
      </c>
      <c r="AV580" s="13" t="s">
        <v>84</v>
      </c>
      <c r="AW580" s="13" t="s">
        <v>34</v>
      </c>
      <c r="AX580" s="13" t="s">
        <v>74</v>
      </c>
      <c r="AY580" s="235" t="s">
        <v>122</v>
      </c>
    </row>
    <row r="581" spans="1:51" s="13" customFormat="1" ht="12">
      <c r="A581" s="13"/>
      <c r="B581" s="224"/>
      <c r="C581" s="225"/>
      <c r="D581" s="226" t="s">
        <v>134</v>
      </c>
      <c r="E581" s="227" t="s">
        <v>19</v>
      </c>
      <c r="F581" s="228" t="s">
        <v>190</v>
      </c>
      <c r="G581" s="225"/>
      <c r="H581" s="229">
        <v>-61.18</v>
      </c>
      <c r="I581" s="230"/>
      <c r="J581" s="225"/>
      <c r="K581" s="225"/>
      <c r="L581" s="231"/>
      <c r="M581" s="232"/>
      <c r="N581" s="233"/>
      <c r="O581" s="233"/>
      <c r="P581" s="233"/>
      <c r="Q581" s="233"/>
      <c r="R581" s="233"/>
      <c r="S581" s="233"/>
      <c r="T581" s="23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5" t="s">
        <v>134</v>
      </c>
      <c r="AU581" s="235" t="s">
        <v>84</v>
      </c>
      <c r="AV581" s="13" t="s">
        <v>84</v>
      </c>
      <c r="AW581" s="13" t="s">
        <v>34</v>
      </c>
      <c r="AX581" s="13" t="s">
        <v>74</v>
      </c>
      <c r="AY581" s="235" t="s">
        <v>122</v>
      </c>
    </row>
    <row r="582" spans="1:51" s="15" customFormat="1" ht="12">
      <c r="A582" s="15"/>
      <c r="B582" s="247"/>
      <c r="C582" s="248"/>
      <c r="D582" s="226" t="s">
        <v>134</v>
      </c>
      <c r="E582" s="249" t="s">
        <v>19</v>
      </c>
      <c r="F582" s="250" t="s">
        <v>156</v>
      </c>
      <c r="G582" s="248"/>
      <c r="H582" s="249" t="s">
        <v>19</v>
      </c>
      <c r="I582" s="251"/>
      <c r="J582" s="248"/>
      <c r="K582" s="248"/>
      <c r="L582" s="252"/>
      <c r="M582" s="253"/>
      <c r="N582" s="254"/>
      <c r="O582" s="254"/>
      <c r="P582" s="254"/>
      <c r="Q582" s="254"/>
      <c r="R582" s="254"/>
      <c r="S582" s="254"/>
      <c r="T582" s="25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56" t="s">
        <v>134</v>
      </c>
      <c r="AU582" s="256" t="s">
        <v>84</v>
      </c>
      <c r="AV582" s="15" t="s">
        <v>82</v>
      </c>
      <c r="AW582" s="15" t="s">
        <v>34</v>
      </c>
      <c r="AX582" s="15" t="s">
        <v>74</v>
      </c>
      <c r="AY582" s="256" t="s">
        <v>122</v>
      </c>
    </row>
    <row r="583" spans="1:51" s="15" customFormat="1" ht="12">
      <c r="A583" s="15"/>
      <c r="B583" s="247"/>
      <c r="C583" s="248"/>
      <c r="D583" s="226" t="s">
        <v>134</v>
      </c>
      <c r="E583" s="249" t="s">
        <v>19</v>
      </c>
      <c r="F583" s="250" t="s">
        <v>157</v>
      </c>
      <c r="G583" s="248"/>
      <c r="H583" s="249" t="s">
        <v>19</v>
      </c>
      <c r="I583" s="251"/>
      <c r="J583" s="248"/>
      <c r="K583" s="248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134</v>
      </c>
      <c r="AU583" s="256" t="s">
        <v>84</v>
      </c>
      <c r="AV583" s="15" t="s">
        <v>82</v>
      </c>
      <c r="AW583" s="15" t="s">
        <v>34</v>
      </c>
      <c r="AX583" s="15" t="s">
        <v>74</v>
      </c>
      <c r="AY583" s="256" t="s">
        <v>122</v>
      </c>
    </row>
    <row r="584" spans="1:51" s="13" customFormat="1" ht="12">
      <c r="A584" s="13"/>
      <c r="B584" s="224"/>
      <c r="C584" s="225"/>
      <c r="D584" s="226" t="s">
        <v>134</v>
      </c>
      <c r="E584" s="227" t="s">
        <v>19</v>
      </c>
      <c r="F584" s="228" t="s">
        <v>191</v>
      </c>
      <c r="G584" s="225"/>
      <c r="H584" s="229">
        <v>174.986</v>
      </c>
      <c r="I584" s="230"/>
      <c r="J584" s="225"/>
      <c r="K584" s="225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134</v>
      </c>
      <c r="AU584" s="235" t="s">
        <v>84</v>
      </c>
      <c r="AV584" s="13" t="s">
        <v>84</v>
      </c>
      <c r="AW584" s="13" t="s">
        <v>34</v>
      </c>
      <c r="AX584" s="13" t="s">
        <v>74</v>
      </c>
      <c r="AY584" s="235" t="s">
        <v>122</v>
      </c>
    </row>
    <row r="585" spans="1:51" s="13" customFormat="1" ht="12">
      <c r="A585" s="13"/>
      <c r="B585" s="224"/>
      <c r="C585" s="225"/>
      <c r="D585" s="226" t="s">
        <v>134</v>
      </c>
      <c r="E585" s="227" t="s">
        <v>19</v>
      </c>
      <c r="F585" s="228" t="s">
        <v>192</v>
      </c>
      <c r="G585" s="225"/>
      <c r="H585" s="229">
        <v>-22.8</v>
      </c>
      <c r="I585" s="230"/>
      <c r="J585" s="225"/>
      <c r="K585" s="225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134</v>
      </c>
      <c r="AU585" s="235" t="s">
        <v>84</v>
      </c>
      <c r="AV585" s="13" t="s">
        <v>84</v>
      </c>
      <c r="AW585" s="13" t="s">
        <v>34</v>
      </c>
      <c r="AX585" s="13" t="s">
        <v>74</v>
      </c>
      <c r="AY585" s="235" t="s">
        <v>122</v>
      </c>
    </row>
    <row r="586" spans="1:51" s="15" customFormat="1" ht="12">
      <c r="A586" s="15"/>
      <c r="B586" s="247"/>
      <c r="C586" s="248"/>
      <c r="D586" s="226" t="s">
        <v>134</v>
      </c>
      <c r="E586" s="249" t="s">
        <v>19</v>
      </c>
      <c r="F586" s="250" t="s">
        <v>161</v>
      </c>
      <c r="G586" s="248"/>
      <c r="H586" s="249" t="s">
        <v>19</v>
      </c>
      <c r="I586" s="251"/>
      <c r="J586" s="248"/>
      <c r="K586" s="248"/>
      <c r="L586" s="252"/>
      <c r="M586" s="253"/>
      <c r="N586" s="254"/>
      <c r="O586" s="254"/>
      <c r="P586" s="254"/>
      <c r="Q586" s="254"/>
      <c r="R586" s="254"/>
      <c r="S586" s="254"/>
      <c r="T586" s="25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6" t="s">
        <v>134</v>
      </c>
      <c r="AU586" s="256" t="s">
        <v>84</v>
      </c>
      <c r="AV586" s="15" t="s">
        <v>82</v>
      </c>
      <c r="AW586" s="15" t="s">
        <v>34</v>
      </c>
      <c r="AX586" s="15" t="s">
        <v>74</v>
      </c>
      <c r="AY586" s="256" t="s">
        <v>122</v>
      </c>
    </row>
    <row r="587" spans="1:51" s="15" customFormat="1" ht="12">
      <c r="A587" s="15"/>
      <c r="B587" s="247"/>
      <c r="C587" s="248"/>
      <c r="D587" s="226" t="s">
        <v>134</v>
      </c>
      <c r="E587" s="249" t="s">
        <v>19</v>
      </c>
      <c r="F587" s="250" t="s">
        <v>162</v>
      </c>
      <c r="G587" s="248"/>
      <c r="H587" s="249" t="s">
        <v>19</v>
      </c>
      <c r="I587" s="251"/>
      <c r="J587" s="248"/>
      <c r="K587" s="248"/>
      <c r="L587" s="252"/>
      <c r="M587" s="253"/>
      <c r="N587" s="254"/>
      <c r="O587" s="254"/>
      <c r="P587" s="254"/>
      <c r="Q587" s="254"/>
      <c r="R587" s="254"/>
      <c r="S587" s="254"/>
      <c r="T587" s="25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56" t="s">
        <v>134</v>
      </c>
      <c r="AU587" s="256" t="s">
        <v>84</v>
      </c>
      <c r="AV587" s="15" t="s">
        <v>82</v>
      </c>
      <c r="AW587" s="15" t="s">
        <v>34</v>
      </c>
      <c r="AX587" s="15" t="s">
        <v>74</v>
      </c>
      <c r="AY587" s="256" t="s">
        <v>122</v>
      </c>
    </row>
    <row r="588" spans="1:51" s="13" customFormat="1" ht="12">
      <c r="A588" s="13"/>
      <c r="B588" s="224"/>
      <c r="C588" s="225"/>
      <c r="D588" s="226" t="s">
        <v>134</v>
      </c>
      <c r="E588" s="227" t="s">
        <v>19</v>
      </c>
      <c r="F588" s="228" t="s">
        <v>195</v>
      </c>
      <c r="G588" s="225"/>
      <c r="H588" s="229">
        <v>395.688</v>
      </c>
      <c r="I588" s="230"/>
      <c r="J588" s="225"/>
      <c r="K588" s="225"/>
      <c r="L588" s="231"/>
      <c r="M588" s="232"/>
      <c r="N588" s="233"/>
      <c r="O588" s="233"/>
      <c r="P588" s="233"/>
      <c r="Q588" s="233"/>
      <c r="R588" s="233"/>
      <c r="S588" s="233"/>
      <c r="T588" s="23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5" t="s">
        <v>134</v>
      </c>
      <c r="AU588" s="235" t="s">
        <v>84</v>
      </c>
      <c r="AV588" s="13" t="s">
        <v>84</v>
      </c>
      <c r="AW588" s="13" t="s">
        <v>34</v>
      </c>
      <c r="AX588" s="13" t="s">
        <v>74</v>
      </c>
      <c r="AY588" s="235" t="s">
        <v>122</v>
      </c>
    </row>
    <row r="589" spans="1:51" s="13" customFormat="1" ht="12">
      <c r="A589" s="13"/>
      <c r="B589" s="224"/>
      <c r="C589" s="225"/>
      <c r="D589" s="226" t="s">
        <v>134</v>
      </c>
      <c r="E589" s="227" t="s">
        <v>19</v>
      </c>
      <c r="F589" s="228" t="s">
        <v>196</v>
      </c>
      <c r="G589" s="225"/>
      <c r="H589" s="229">
        <v>-63.008</v>
      </c>
      <c r="I589" s="230"/>
      <c r="J589" s="225"/>
      <c r="K589" s="225"/>
      <c r="L589" s="231"/>
      <c r="M589" s="232"/>
      <c r="N589" s="233"/>
      <c r="O589" s="233"/>
      <c r="P589" s="233"/>
      <c r="Q589" s="233"/>
      <c r="R589" s="233"/>
      <c r="S589" s="233"/>
      <c r="T589" s="23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134</v>
      </c>
      <c r="AU589" s="235" t="s">
        <v>84</v>
      </c>
      <c r="AV589" s="13" t="s">
        <v>84</v>
      </c>
      <c r="AW589" s="13" t="s">
        <v>34</v>
      </c>
      <c r="AX589" s="13" t="s">
        <v>74</v>
      </c>
      <c r="AY589" s="235" t="s">
        <v>122</v>
      </c>
    </row>
    <row r="590" spans="1:51" s="14" customFormat="1" ht="12">
      <c r="A590" s="14"/>
      <c r="B590" s="236"/>
      <c r="C590" s="237"/>
      <c r="D590" s="226" t="s">
        <v>134</v>
      </c>
      <c r="E590" s="238" t="s">
        <v>19</v>
      </c>
      <c r="F590" s="239" t="s">
        <v>136</v>
      </c>
      <c r="G590" s="237"/>
      <c r="H590" s="240">
        <v>2447.184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134</v>
      </c>
      <c r="AU590" s="246" t="s">
        <v>84</v>
      </c>
      <c r="AV590" s="14" t="s">
        <v>130</v>
      </c>
      <c r="AW590" s="14" t="s">
        <v>34</v>
      </c>
      <c r="AX590" s="14" t="s">
        <v>82</v>
      </c>
      <c r="AY590" s="246" t="s">
        <v>122</v>
      </c>
    </row>
    <row r="591" spans="1:65" s="2" customFormat="1" ht="16.5" customHeight="1">
      <c r="A591" s="40"/>
      <c r="B591" s="41"/>
      <c r="C591" s="206" t="s">
        <v>394</v>
      </c>
      <c r="D591" s="206" t="s">
        <v>125</v>
      </c>
      <c r="E591" s="207" t="s">
        <v>395</v>
      </c>
      <c r="F591" s="208" t="s">
        <v>396</v>
      </c>
      <c r="G591" s="209" t="s">
        <v>139</v>
      </c>
      <c r="H591" s="210">
        <v>339.568</v>
      </c>
      <c r="I591" s="211"/>
      <c r="J591" s="212">
        <f>ROUND(I591*H591,2)</f>
        <v>0</v>
      </c>
      <c r="K591" s="208" t="s">
        <v>129</v>
      </c>
      <c r="L591" s="46"/>
      <c r="M591" s="213" t="s">
        <v>19</v>
      </c>
      <c r="N591" s="214" t="s">
        <v>45</v>
      </c>
      <c r="O591" s="86"/>
      <c r="P591" s="215">
        <f>O591*H591</f>
        <v>0</v>
      </c>
      <c r="Q591" s="215">
        <v>0.0002</v>
      </c>
      <c r="R591" s="215">
        <f>Q591*H591</f>
        <v>0.0679136</v>
      </c>
      <c r="S591" s="215">
        <v>0</v>
      </c>
      <c r="T591" s="21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7" t="s">
        <v>240</v>
      </c>
      <c r="AT591" s="217" t="s">
        <v>125</v>
      </c>
      <c r="AU591" s="217" t="s">
        <v>84</v>
      </c>
      <c r="AY591" s="19" t="s">
        <v>122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9" t="s">
        <v>82</v>
      </c>
      <c r="BK591" s="218">
        <f>ROUND(I591*H591,2)</f>
        <v>0</v>
      </c>
      <c r="BL591" s="19" t="s">
        <v>240</v>
      </c>
      <c r="BM591" s="217" t="s">
        <v>397</v>
      </c>
    </row>
    <row r="592" spans="1:47" s="2" customFormat="1" ht="12">
      <c r="A592" s="40"/>
      <c r="B592" s="41"/>
      <c r="C592" s="42"/>
      <c r="D592" s="219" t="s">
        <v>132</v>
      </c>
      <c r="E592" s="42"/>
      <c r="F592" s="220" t="s">
        <v>398</v>
      </c>
      <c r="G592" s="42"/>
      <c r="H592" s="42"/>
      <c r="I592" s="221"/>
      <c r="J592" s="42"/>
      <c r="K592" s="42"/>
      <c r="L592" s="46"/>
      <c r="M592" s="222"/>
      <c r="N592" s="223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132</v>
      </c>
      <c r="AU592" s="19" t="s">
        <v>84</v>
      </c>
    </row>
    <row r="593" spans="1:51" s="15" customFormat="1" ht="12">
      <c r="A593" s="15"/>
      <c r="B593" s="247"/>
      <c r="C593" s="248"/>
      <c r="D593" s="226" t="s">
        <v>134</v>
      </c>
      <c r="E593" s="249" t="s">
        <v>19</v>
      </c>
      <c r="F593" s="250" t="s">
        <v>333</v>
      </c>
      <c r="G593" s="248"/>
      <c r="H593" s="249" t="s">
        <v>19</v>
      </c>
      <c r="I593" s="251"/>
      <c r="J593" s="248"/>
      <c r="K593" s="248"/>
      <c r="L593" s="252"/>
      <c r="M593" s="253"/>
      <c r="N593" s="254"/>
      <c r="O593" s="254"/>
      <c r="P593" s="254"/>
      <c r="Q593" s="254"/>
      <c r="R593" s="254"/>
      <c r="S593" s="254"/>
      <c r="T593" s="25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56" t="s">
        <v>134</v>
      </c>
      <c r="AU593" s="256" t="s">
        <v>84</v>
      </c>
      <c r="AV593" s="15" t="s">
        <v>82</v>
      </c>
      <c r="AW593" s="15" t="s">
        <v>34</v>
      </c>
      <c r="AX593" s="15" t="s">
        <v>74</v>
      </c>
      <c r="AY593" s="256" t="s">
        <v>122</v>
      </c>
    </row>
    <row r="594" spans="1:51" s="15" customFormat="1" ht="12">
      <c r="A594" s="15"/>
      <c r="B594" s="247"/>
      <c r="C594" s="248"/>
      <c r="D594" s="226" t="s">
        <v>134</v>
      </c>
      <c r="E594" s="249" t="s">
        <v>19</v>
      </c>
      <c r="F594" s="250" t="s">
        <v>156</v>
      </c>
      <c r="G594" s="248"/>
      <c r="H594" s="249" t="s">
        <v>19</v>
      </c>
      <c r="I594" s="251"/>
      <c r="J594" s="248"/>
      <c r="K594" s="248"/>
      <c r="L594" s="252"/>
      <c r="M594" s="253"/>
      <c r="N594" s="254"/>
      <c r="O594" s="254"/>
      <c r="P594" s="254"/>
      <c r="Q594" s="254"/>
      <c r="R594" s="254"/>
      <c r="S594" s="254"/>
      <c r="T594" s="25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6" t="s">
        <v>134</v>
      </c>
      <c r="AU594" s="256" t="s">
        <v>84</v>
      </c>
      <c r="AV594" s="15" t="s">
        <v>82</v>
      </c>
      <c r="AW594" s="15" t="s">
        <v>34</v>
      </c>
      <c r="AX594" s="15" t="s">
        <v>74</v>
      </c>
      <c r="AY594" s="256" t="s">
        <v>122</v>
      </c>
    </row>
    <row r="595" spans="1:51" s="15" customFormat="1" ht="12">
      <c r="A595" s="15"/>
      <c r="B595" s="247"/>
      <c r="C595" s="248"/>
      <c r="D595" s="226" t="s">
        <v>134</v>
      </c>
      <c r="E595" s="249" t="s">
        <v>19</v>
      </c>
      <c r="F595" s="250" t="s">
        <v>159</v>
      </c>
      <c r="G595" s="248"/>
      <c r="H595" s="249" t="s">
        <v>19</v>
      </c>
      <c r="I595" s="251"/>
      <c r="J595" s="248"/>
      <c r="K595" s="248"/>
      <c r="L595" s="252"/>
      <c r="M595" s="253"/>
      <c r="N595" s="254"/>
      <c r="O595" s="254"/>
      <c r="P595" s="254"/>
      <c r="Q595" s="254"/>
      <c r="R595" s="254"/>
      <c r="S595" s="254"/>
      <c r="T595" s="25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6" t="s">
        <v>134</v>
      </c>
      <c r="AU595" s="256" t="s">
        <v>84</v>
      </c>
      <c r="AV595" s="15" t="s">
        <v>82</v>
      </c>
      <c r="AW595" s="15" t="s">
        <v>34</v>
      </c>
      <c r="AX595" s="15" t="s">
        <v>74</v>
      </c>
      <c r="AY595" s="256" t="s">
        <v>122</v>
      </c>
    </row>
    <row r="596" spans="1:51" s="13" customFormat="1" ht="12">
      <c r="A596" s="13"/>
      <c r="B596" s="224"/>
      <c r="C596" s="225"/>
      <c r="D596" s="226" t="s">
        <v>134</v>
      </c>
      <c r="E596" s="227" t="s">
        <v>19</v>
      </c>
      <c r="F596" s="228" t="s">
        <v>160</v>
      </c>
      <c r="G596" s="225"/>
      <c r="H596" s="229">
        <v>44.2</v>
      </c>
      <c r="I596" s="230"/>
      <c r="J596" s="225"/>
      <c r="K596" s="225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134</v>
      </c>
      <c r="AU596" s="235" t="s">
        <v>84</v>
      </c>
      <c r="AV596" s="13" t="s">
        <v>84</v>
      </c>
      <c r="AW596" s="13" t="s">
        <v>34</v>
      </c>
      <c r="AX596" s="13" t="s">
        <v>74</v>
      </c>
      <c r="AY596" s="235" t="s">
        <v>122</v>
      </c>
    </row>
    <row r="597" spans="1:51" s="15" customFormat="1" ht="12">
      <c r="A597" s="15"/>
      <c r="B597" s="247"/>
      <c r="C597" s="248"/>
      <c r="D597" s="226" t="s">
        <v>134</v>
      </c>
      <c r="E597" s="249" t="s">
        <v>19</v>
      </c>
      <c r="F597" s="250" t="s">
        <v>334</v>
      </c>
      <c r="G597" s="248"/>
      <c r="H597" s="249" t="s">
        <v>19</v>
      </c>
      <c r="I597" s="251"/>
      <c r="J597" s="248"/>
      <c r="K597" s="248"/>
      <c r="L597" s="252"/>
      <c r="M597" s="253"/>
      <c r="N597" s="254"/>
      <c r="O597" s="254"/>
      <c r="P597" s="254"/>
      <c r="Q597" s="254"/>
      <c r="R597" s="254"/>
      <c r="S597" s="254"/>
      <c r="T597" s="25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6" t="s">
        <v>134</v>
      </c>
      <c r="AU597" s="256" t="s">
        <v>84</v>
      </c>
      <c r="AV597" s="15" t="s">
        <v>82</v>
      </c>
      <c r="AW597" s="15" t="s">
        <v>34</v>
      </c>
      <c r="AX597" s="15" t="s">
        <v>74</v>
      </c>
      <c r="AY597" s="256" t="s">
        <v>122</v>
      </c>
    </row>
    <row r="598" spans="1:51" s="15" customFormat="1" ht="12">
      <c r="A598" s="15"/>
      <c r="B598" s="247"/>
      <c r="C598" s="248"/>
      <c r="D598" s="226" t="s">
        <v>134</v>
      </c>
      <c r="E598" s="249" t="s">
        <v>19</v>
      </c>
      <c r="F598" s="250" t="s">
        <v>156</v>
      </c>
      <c r="G598" s="248"/>
      <c r="H598" s="249" t="s">
        <v>19</v>
      </c>
      <c r="I598" s="251"/>
      <c r="J598" s="248"/>
      <c r="K598" s="248"/>
      <c r="L598" s="252"/>
      <c r="M598" s="253"/>
      <c r="N598" s="254"/>
      <c r="O598" s="254"/>
      <c r="P598" s="254"/>
      <c r="Q598" s="254"/>
      <c r="R598" s="254"/>
      <c r="S598" s="254"/>
      <c r="T598" s="25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56" t="s">
        <v>134</v>
      </c>
      <c r="AU598" s="256" t="s">
        <v>84</v>
      </c>
      <c r="AV598" s="15" t="s">
        <v>82</v>
      </c>
      <c r="AW598" s="15" t="s">
        <v>34</v>
      </c>
      <c r="AX598" s="15" t="s">
        <v>74</v>
      </c>
      <c r="AY598" s="256" t="s">
        <v>122</v>
      </c>
    </row>
    <row r="599" spans="1:51" s="15" customFormat="1" ht="12">
      <c r="A599" s="15"/>
      <c r="B599" s="247"/>
      <c r="C599" s="248"/>
      <c r="D599" s="226" t="s">
        <v>134</v>
      </c>
      <c r="E599" s="249" t="s">
        <v>19</v>
      </c>
      <c r="F599" s="250" t="s">
        <v>159</v>
      </c>
      <c r="G599" s="248"/>
      <c r="H599" s="249" t="s">
        <v>19</v>
      </c>
      <c r="I599" s="251"/>
      <c r="J599" s="248"/>
      <c r="K599" s="248"/>
      <c r="L599" s="252"/>
      <c r="M599" s="253"/>
      <c r="N599" s="254"/>
      <c r="O599" s="254"/>
      <c r="P599" s="254"/>
      <c r="Q599" s="254"/>
      <c r="R599" s="254"/>
      <c r="S599" s="254"/>
      <c r="T599" s="25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56" t="s">
        <v>134</v>
      </c>
      <c r="AU599" s="256" t="s">
        <v>84</v>
      </c>
      <c r="AV599" s="15" t="s">
        <v>82</v>
      </c>
      <c r="AW599" s="15" t="s">
        <v>34</v>
      </c>
      <c r="AX599" s="15" t="s">
        <v>74</v>
      </c>
      <c r="AY599" s="256" t="s">
        <v>122</v>
      </c>
    </row>
    <row r="600" spans="1:51" s="13" customFormat="1" ht="12">
      <c r="A600" s="13"/>
      <c r="B600" s="224"/>
      <c r="C600" s="225"/>
      <c r="D600" s="226" t="s">
        <v>134</v>
      </c>
      <c r="E600" s="227" t="s">
        <v>19</v>
      </c>
      <c r="F600" s="228" t="s">
        <v>193</v>
      </c>
      <c r="G600" s="225"/>
      <c r="H600" s="229">
        <v>324</v>
      </c>
      <c r="I600" s="230"/>
      <c r="J600" s="225"/>
      <c r="K600" s="225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134</v>
      </c>
      <c r="AU600" s="235" t="s">
        <v>84</v>
      </c>
      <c r="AV600" s="13" t="s">
        <v>84</v>
      </c>
      <c r="AW600" s="13" t="s">
        <v>34</v>
      </c>
      <c r="AX600" s="13" t="s">
        <v>74</v>
      </c>
      <c r="AY600" s="235" t="s">
        <v>122</v>
      </c>
    </row>
    <row r="601" spans="1:51" s="13" customFormat="1" ht="12">
      <c r="A601" s="13"/>
      <c r="B601" s="224"/>
      <c r="C601" s="225"/>
      <c r="D601" s="226" t="s">
        <v>134</v>
      </c>
      <c r="E601" s="227" t="s">
        <v>19</v>
      </c>
      <c r="F601" s="228" t="s">
        <v>194</v>
      </c>
      <c r="G601" s="225"/>
      <c r="H601" s="229">
        <v>-28.632</v>
      </c>
      <c r="I601" s="230"/>
      <c r="J601" s="225"/>
      <c r="K601" s="225"/>
      <c r="L601" s="231"/>
      <c r="M601" s="232"/>
      <c r="N601" s="233"/>
      <c r="O601" s="233"/>
      <c r="P601" s="233"/>
      <c r="Q601" s="233"/>
      <c r="R601" s="233"/>
      <c r="S601" s="233"/>
      <c r="T601" s="23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5" t="s">
        <v>134</v>
      </c>
      <c r="AU601" s="235" t="s">
        <v>84</v>
      </c>
      <c r="AV601" s="13" t="s">
        <v>84</v>
      </c>
      <c r="AW601" s="13" t="s">
        <v>34</v>
      </c>
      <c r="AX601" s="13" t="s">
        <v>74</v>
      </c>
      <c r="AY601" s="235" t="s">
        <v>122</v>
      </c>
    </row>
    <row r="602" spans="1:51" s="14" customFormat="1" ht="12">
      <c r="A602" s="14"/>
      <c r="B602" s="236"/>
      <c r="C602" s="237"/>
      <c r="D602" s="226" t="s">
        <v>134</v>
      </c>
      <c r="E602" s="238" t="s">
        <v>19</v>
      </c>
      <c r="F602" s="239" t="s">
        <v>136</v>
      </c>
      <c r="G602" s="237"/>
      <c r="H602" s="240">
        <v>339.568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6" t="s">
        <v>134</v>
      </c>
      <c r="AU602" s="246" t="s">
        <v>84</v>
      </c>
      <c r="AV602" s="14" t="s">
        <v>130</v>
      </c>
      <c r="AW602" s="14" t="s">
        <v>34</v>
      </c>
      <c r="AX602" s="14" t="s">
        <v>82</v>
      </c>
      <c r="AY602" s="246" t="s">
        <v>122</v>
      </c>
    </row>
    <row r="603" spans="1:65" s="2" customFormat="1" ht="16.5" customHeight="1">
      <c r="A603" s="40"/>
      <c r="B603" s="41"/>
      <c r="C603" s="206" t="s">
        <v>399</v>
      </c>
      <c r="D603" s="206" t="s">
        <v>125</v>
      </c>
      <c r="E603" s="207" t="s">
        <v>400</v>
      </c>
      <c r="F603" s="208" t="s">
        <v>401</v>
      </c>
      <c r="G603" s="209" t="s">
        <v>139</v>
      </c>
      <c r="H603" s="210">
        <v>264.353</v>
      </c>
      <c r="I603" s="211"/>
      <c r="J603" s="212">
        <f>ROUND(I603*H603,2)</f>
        <v>0</v>
      </c>
      <c r="K603" s="208" t="s">
        <v>129</v>
      </c>
      <c r="L603" s="46"/>
      <c r="M603" s="213" t="s">
        <v>19</v>
      </c>
      <c r="N603" s="214" t="s">
        <v>45</v>
      </c>
      <c r="O603" s="86"/>
      <c r="P603" s="215">
        <f>O603*H603</f>
        <v>0</v>
      </c>
      <c r="Q603" s="215">
        <v>1E-05</v>
      </c>
      <c r="R603" s="215">
        <f>Q603*H603</f>
        <v>0.0026435300000000003</v>
      </c>
      <c r="S603" s="215">
        <v>0</v>
      </c>
      <c r="T603" s="21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7" t="s">
        <v>240</v>
      </c>
      <c r="AT603" s="217" t="s">
        <v>125</v>
      </c>
      <c r="AU603" s="217" t="s">
        <v>84</v>
      </c>
      <c r="AY603" s="19" t="s">
        <v>122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9" t="s">
        <v>82</v>
      </c>
      <c r="BK603" s="218">
        <f>ROUND(I603*H603,2)</f>
        <v>0</v>
      </c>
      <c r="BL603" s="19" t="s">
        <v>240</v>
      </c>
      <c r="BM603" s="217" t="s">
        <v>402</v>
      </c>
    </row>
    <row r="604" spans="1:47" s="2" customFormat="1" ht="12">
      <c r="A604" s="40"/>
      <c r="B604" s="41"/>
      <c r="C604" s="42"/>
      <c r="D604" s="219" t="s">
        <v>132</v>
      </c>
      <c r="E604" s="42"/>
      <c r="F604" s="220" t="s">
        <v>403</v>
      </c>
      <c r="G604" s="42"/>
      <c r="H604" s="42"/>
      <c r="I604" s="221"/>
      <c r="J604" s="42"/>
      <c r="K604" s="42"/>
      <c r="L604" s="46"/>
      <c r="M604" s="222"/>
      <c r="N604" s="223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132</v>
      </c>
      <c r="AU604" s="19" t="s">
        <v>84</v>
      </c>
    </row>
    <row r="605" spans="1:51" s="15" customFormat="1" ht="12">
      <c r="A605" s="15"/>
      <c r="B605" s="247"/>
      <c r="C605" s="248"/>
      <c r="D605" s="226" t="s">
        <v>134</v>
      </c>
      <c r="E605" s="249" t="s">
        <v>19</v>
      </c>
      <c r="F605" s="250" t="s">
        <v>369</v>
      </c>
      <c r="G605" s="248"/>
      <c r="H605" s="249" t="s">
        <v>19</v>
      </c>
      <c r="I605" s="251"/>
      <c r="J605" s="248"/>
      <c r="K605" s="248"/>
      <c r="L605" s="252"/>
      <c r="M605" s="253"/>
      <c r="N605" s="254"/>
      <c r="O605" s="254"/>
      <c r="P605" s="254"/>
      <c r="Q605" s="254"/>
      <c r="R605" s="254"/>
      <c r="S605" s="254"/>
      <c r="T605" s="25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6" t="s">
        <v>134</v>
      </c>
      <c r="AU605" s="256" t="s">
        <v>84</v>
      </c>
      <c r="AV605" s="15" t="s">
        <v>82</v>
      </c>
      <c r="AW605" s="15" t="s">
        <v>34</v>
      </c>
      <c r="AX605" s="15" t="s">
        <v>74</v>
      </c>
      <c r="AY605" s="256" t="s">
        <v>122</v>
      </c>
    </row>
    <row r="606" spans="1:51" s="15" customFormat="1" ht="12">
      <c r="A606" s="15"/>
      <c r="B606" s="247"/>
      <c r="C606" s="248"/>
      <c r="D606" s="226" t="s">
        <v>134</v>
      </c>
      <c r="E606" s="249" t="s">
        <v>19</v>
      </c>
      <c r="F606" s="250" t="s">
        <v>150</v>
      </c>
      <c r="G606" s="248"/>
      <c r="H606" s="249" t="s">
        <v>19</v>
      </c>
      <c r="I606" s="251"/>
      <c r="J606" s="248"/>
      <c r="K606" s="248"/>
      <c r="L606" s="252"/>
      <c r="M606" s="253"/>
      <c r="N606" s="254"/>
      <c r="O606" s="254"/>
      <c r="P606" s="254"/>
      <c r="Q606" s="254"/>
      <c r="R606" s="254"/>
      <c r="S606" s="254"/>
      <c r="T606" s="25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56" t="s">
        <v>134</v>
      </c>
      <c r="AU606" s="256" t="s">
        <v>84</v>
      </c>
      <c r="AV606" s="15" t="s">
        <v>82</v>
      </c>
      <c r="AW606" s="15" t="s">
        <v>34</v>
      </c>
      <c r="AX606" s="15" t="s">
        <v>74</v>
      </c>
      <c r="AY606" s="256" t="s">
        <v>122</v>
      </c>
    </row>
    <row r="607" spans="1:51" s="15" customFormat="1" ht="12">
      <c r="A607" s="15"/>
      <c r="B607" s="247"/>
      <c r="C607" s="248"/>
      <c r="D607" s="226" t="s">
        <v>134</v>
      </c>
      <c r="E607" s="249" t="s">
        <v>19</v>
      </c>
      <c r="F607" s="250" t="s">
        <v>151</v>
      </c>
      <c r="G607" s="248"/>
      <c r="H607" s="249" t="s">
        <v>19</v>
      </c>
      <c r="I607" s="251"/>
      <c r="J607" s="248"/>
      <c r="K607" s="248"/>
      <c r="L607" s="252"/>
      <c r="M607" s="253"/>
      <c r="N607" s="254"/>
      <c r="O607" s="254"/>
      <c r="P607" s="254"/>
      <c r="Q607" s="254"/>
      <c r="R607" s="254"/>
      <c r="S607" s="254"/>
      <c r="T607" s="25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6" t="s">
        <v>134</v>
      </c>
      <c r="AU607" s="256" t="s">
        <v>84</v>
      </c>
      <c r="AV607" s="15" t="s">
        <v>82</v>
      </c>
      <c r="AW607" s="15" t="s">
        <v>34</v>
      </c>
      <c r="AX607" s="15" t="s">
        <v>74</v>
      </c>
      <c r="AY607" s="256" t="s">
        <v>122</v>
      </c>
    </row>
    <row r="608" spans="1:51" s="13" customFormat="1" ht="12">
      <c r="A608" s="13"/>
      <c r="B608" s="224"/>
      <c r="C608" s="225"/>
      <c r="D608" s="226" t="s">
        <v>134</v>
      </c>
      <c r="E608" s="227" t="s">
        <v>19</v>
      </c>
      <c r="F608" s="228" t="s">
        <v>370</v>
      </c>
      <c r="G608" s="225"/>
      <c r="H608" s="229">
        <v>40.65</v>
      </c>
      <c r="I608" s="230"/>
      <c r="J608" s="225"/>
      <c r="K608" s="225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134</v>
      </c>
      <c r="AU608" s="235" t="s">
        <v>84</v>
      </c>
      <c r="AV608" s="13" t="s">
        <v>84</v>
      </c>
      <c r="AW608" s="13" t="s">
        <v>34</v>
      </c>
      <c r="AX608" s="13" t="s">
        <v>74</v>
      </c>
      <c r="AY608" s="235" t="s">
        <v>122</v>
      </c>
    </row>
    <row r="609" spans="1:51" s="15" customFormat="1" ht="12">
      <c r="A609" s="15"/>
      <c r="B609" s="247"/>
      <c r="C609" s="248"/>
      <c r="D609" s="226" t="s">
        <v>134</v>
      </c>
      <c r="E609" s="249" t="s">
        <v>19</v>
      </c>
      <c r="F609" s="250" t="s">
        <v>153</v>
      </c>
      <c r="G609" s="248"/>
      <c r="H609" s="249" t="s">
        <v>19</v>
      </c>
      <c r="I609" s="251"/>
      <c r="J609" s="248"/>
      <c r="K609" s="248"/>
      <c r="L609" s="252"/>
      <c r="M609" s="253"/>
      <c r="N609" s="254"/>
      <c r="O609" s="254"/>
      <c r="P609" s="254"/>
      <c r="Q609" s="254"/>
      <c r="R609" s="254"/>
      <c r="S609" s="254"/>
      <c r="T609" s="25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6" t="s">
        <v>134</v>
      </c>
      <c r="AU609" s="256" t="s">
        <v>84</v>
      </c>
      <c r="AV609" s="15" t="s">
        <v>82</v>
      </c>
      <c r="AW609" s="15" t="s">
        <v>34</v>
      </c>
      <c r="AX609" s="15" t="s">
        <v>74</v>
      </c>
      <c r="AY609" s="256" t="s">
        <v>122</v>
      </c>
    </row>
    <row r="610" spans="1:51" s="15" customFormat="1" ht="12">
      <c r="A610" s="15"/>
      <c r="B610" s="247"/>
      <c r="C610" s="248"/>
      <c r="D610" s="226" t="s">
        <v>134</v>
      </c>
      <c r="E610" s="249" t="s">
        <v>19</v>
      </c>
      <c r="F610" s="250" t="s">
        <v>154</v>
      </c>
      <c r="G610" s="248"/>
      <c r="H610" s="249" t="s">
        <v>19</v>
      </c>
      <c r="I610" s="251"/>
      <c r="J610" s="248"/>
      <c r="K610" s="248"/>
      <c r="L610" s="252"/>
      <c r="M610" s="253"/>
      <c r="N610" s="254"/>
      <c r="O610" s="254"/>
      <c r="P610" s="254"/>
      <c r="Q610" s="254"/>
      <c r="R610" s="254"/>
      <c r="S610" s="254"/>
      <c r="T610" s="25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56" t="s">
        <v>134</v>
      </c>
      <c r="AU610" s="256" t="s">
        <v>84</v>
      </c>
      <c r="AV610" s="15" t="s">
        <v>82</v>
      </c>
      <c r="AW610" s="15" t="s">
        <v>34</v>
      </c>
      <c r="AX610" s="15" t="s">
        <v>74</v>
      </c>
      <c r="AY610" s="256" t="s">
        <v>122</v>
      </c>
    </row>
    <row r="611" spans="1:51" s="13" customFormat="1" ht="12">
      <c r="A611" s="13"/>
      <c r="B611" s="224"/>
      <c r="C611" s="225"/>
      <c r="D611" s="226" t="s">
        <v>134</v>
      </c>
      <c r="E611" s="227" t="s">
        <v>19</v>
      </c>
      <c r="F611" s="228" t="s">
        <v>371</v>
      </c>
      <c r="G611" s="225"/>
      <c r="H611" s="229">
        <v>76.715</v>
      </c>
      <c r="I611" s="230"/>
      <c r="J611" s="225"/>
      <c r="K611" s="225"/>
      <c r="L611" s="231"/>
      <c r="M611" s="232"/>
      <c r="N611" s="233"/>
      <c r="O611" s="233"/>
      <c r="P611" s="233"/>
      <c r="Q611" s="233"/>
      <c r="R611" s="233"/>
      <c r="S611" s="233"/>
      <c r="T611" s="23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5" t="s">
        <v>134</v>
      </c>
      <c r="AU611" s="235" t="s">
        <v>84</v>
      </c>
      <c r="AV611" s="13" t="s">
        <v>84</v>
      </c>
      <c r="AW611" s="13" t="s">
        <v>34</v>
      </c>
      <c r="AX611" s="13" t="s">
        <v>74</v>
      </c>
      <c r="AY611" s="235" t="s">
        <v>122</v>
      </c>
    </row>
    <row r="612" spans="1:51" s="15" customFormat="1" ht="12">
      <c r="A612" s="15"/>
      <c r="B612" s="247"/>
      <c r="C612" s="248"/>
      <c r="D612" s="226" t="s">
        <v>134</v>
      </c>
      <c r="E612" s="249" t="s">
        <v>19</v>
      </c>
      <c r="F612" s="250" t="s">
        <v>142</v>
      </c>
      <c r="G612" s="248"/>
      <c r="H612" s="249" t="s">
        <v>19</v>
      </c>
      <c r="I612" s="251"/>
      <c r="J612" s="248"/>
      <c r="K612" s="248"/>
      <c r="L612" s="252"/>
      <c r="M612" s="253"/>
      <c r="N612" s="254"/>
      <c r="O612" s="254"/>
      <c r="P612" s="254"/>
      <c r="Q612" s="254"/>
      <c r="R612" s="254"/>
      <c r="S612" s="254"/>
      <c r="T612" s="25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56" t="s">
        <v>134</v>
      </c>
      <c r="AU612" s="256" t="s">
        <v>84</v>
      </c>
      <c r="AV612" s="15" t="s">
        <v>82</v>
      </c>
      <c r="AW612" s="15" t="s">
        <v>34</v>
      </c>
      <c r="AX612" s="15" t="s">
        <v>74</v>
      </c>
      <c r="AY612" s="256" t="s">
        <v>122</v>
      </c>
    </row>
    <row r="613" spans="1:51" s="15" customFormat="1" ht="12">
      <c r="A613" s="15"/>
      <c r="B613" s="247"/>
      <c r="C613" s="248"/>
      <c r="D613" s="226" t="s">
        <v>134</v>
      </c>
      <c r="E613" s="249" t="s">
        <v>19</v>
      </c>
      <c r="F613" s="250" t="s">
        <v>143</v>
      </c>
      <c r="G613" s="248"/>
      <c r="H613" s="249" t="s">
        <v>19</v>
      </c>
      <c r="I613" s="251"/>
      <c r="J613" s="248"/>
      <c r="K613" s="248"/>
      <c r="L613" s="252"/>
      <c r="M613" s="253"/>
      <c r="N613" s="254"/>
      <c r="O613" s="254"/>
      <c r="P613" s="254"/>
      <c r="Q613" s="254"/>
      <c r="R613" s="254"/>
      <c r="S613" s="254"/>
      <c r="T613" s="25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6" t="s">
        <v>134</v>
      </c>
      <c r="AU613" s="256" t="s">
        <v>84</v>
      </c>
      <c r="AV613" s="15" t="s">
        <v>82</v>
      </c>
      <c r="AW613" s="15" t="s">
        <v>34</v>
      </c>
      <c r="AX613" s="15" t="s">
        <v>74</v>
      </c>
      <c r="AY613" s="256" t="s">
        <v>122</v>
      </c>
    </row>
    <row r="614" spans="1:51" s="13" customFormat="1" ht="12">
      <c r="A614" s="13"/>
      <c r="B614" s="224"/>
      <c r="C614" s="225"/>
      <c r="D614" s="226" t="s">
        <v>134</v>
      </c>
      <c r="E614" s="227" t="s">
        <v>19</v>
      </c>
      <c r="F614" s="228" t="s">
        <v>372</v>
      </c>
      <c r="G614" s="225"/>
      <c r="H614" s="229">
        <v>61.18</v>
      </c>
      <c r="I614" s="230"/>
      <c r="J614" s="225"/>
      <c r="K614" s="225"/>
      <c r="L614" s="231"/>
      <c r="M614" s="232"/>
      <c r="N614" s="233"/>
      <c r="O614" s="233"/>
      <c r="P614" s="233"/>
      <c r="Q614" s="233"/>
      <c r="R614" s="233"/>
      <c r="S614" s="233"/>
      <c r="T614" s="23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134</v>
      </c>
      <c r="AU614" s="235" t="s">
        <v>84</v>
      </c>
      <c r="AV614" s="13" t="s">
        <v>84</v>
      </c>
      <c r="AW614" s="13" t="s">
        <v>34</v>
      </c>
      <c r="AX614" s="13" t="s">
        <v>74</v>
      </c>
      <c r="AY614" s="235" t="s">
        <v>122</v>
      </c>
    </row>
    <row r="615" spans="1:51" s="15" customFormat="1" ht="12">
      <c r="A615" s="15"/>
      <c r="B615" s="247"/>
      <c r="C615" s="248"/>
      <c r="D615" s="226" t="s">
        <v>134</v>
      </c>
      <c r="E615" s="249" t="s">
        <v>19</v>
      </c>
      <c r="F615" s="250" t="s">
        <v>156</v>
      </c>
      <c r="G615" s="248"/>
      <c r="H615" s="249" t="s">
        <v>19</v>
      </c>
      <c r="I615" s="251"/>
      <c r="J615" s="248"/>
      <c r="K615" s="248"/>
      <c r="L615" s="252"/>
      <c r="M615" s="253"/>
      <c r="N615" s="254"/>
      <c r="O615" s="254"/>
      <c r="P615" s="254"/>
      <c r="Q615" s="254"/>
      <c r="R615" s="254"/>
      <c r="S615" s="254"/>
      <c r="T615" s="25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56" t="s">
        <v>134</v>
      </c>
      <c r="AU615" s="256" t="s">
        <v>84</v>
      </c>
      <c r="AV615" s="15" t="s">
        <v>82</v>
      </c>
      <c r="AW615" s="15" t="s">
        <v>34</v>
      </c>
      <c r="AX615" s="15" t="s">
        <v>74</v>
      </c>
      <c r="AY615" s="256" t="s">
        <v>122</v>
      </c>
    </row>
    <row r="616" spans="1:51" s="15" customFormat="1" ht="12">
      <c r="A616" s="15"/>
      <c r="B616" s="247"/>
      <c r="C616" s="248"/>
      <c r="D616" s="226" t="s">
        <v>134</v>
      </c>
      <c r="E616" s="249" t="s">
        <v>19</v>
      </c>
      <c r="F616" s="250" t="s">
        <v>157</v>
      </c>
      <c r="G616" s="248"/>
      <c r="H616" s="249" t="s">
        <v>19</v>
      </c>
      <c r="I616" s="251"/>
      <c r="J616" s="248"/>
      <c r="K616" s="248"/>
      <c r="L616" s="252"/>
      <c r="M616" s="253"/>
      <c r="N616" s="254"/>
      <c r="O616" s="254"/>
      <c r="P616" s="254"/>
      <c r="Q616" s="254"/>
      <c r="R616" s="254"/>
      <c r="S616" s="254"/>
      <c r="T616" s="25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56" t="s">
        <v>134</v>
      </c>
      <c r="AU616" s="256" t="s">
        <v>84</v>
      </c>
      <c r="AV616" s="15" t="s">
        <v>82</v>
      </c>
      <c r="AW616" s="15" t="s">
        <v>34</v>
      </c>
      <c r="AX616" s="15" t="s">
        <v>74</v>
      </c>
      <c r="AY616" s="256" t="s">
        <v>122</v>
      </c>
    </row>
    <row r="617" spans="1:51" s="13" customFormat="1" ht="12">
      <c r="A617" s="13"/>
      <c r="B617" s="224"/>
      <c r="C617" s="225"/>
      <c r="D617" s="226" t="s">
        <v>134</v>
      </c>
      <c r="E617" s="227" t="s">
        <v>19</v>
      </c>
      <c r="F617" s="228" t="s">
        <v>373</v>
      </c>
      <c r="G617" s="225"/>
      <c r="H617" s="229">
        <v>22.8</v>
      </c>
      <c r="I617" s="230"/>
      <c r="J617" s="225"/>
      <c r="K617" s="225"/>
      <c r="L617" s="231"/>
      <c r="M617" s="232"/>
      <c r="N617" s="233"/>
      <c r="O617" s="233"/>
      <c r="P617" s="233"/>
      <c r="Q617" s="233"/>
      <c r="R617" s="233"/>
      <c r="S617" s="233"/>
      <c r="T617" s="23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134</v>
      </c>
      <c r="AU617" s="235" t="s">
        <v>84</v>
      </c>
      <c r="AV617" s="13" t="s">
        <v>84</v>
      </c>
      <c r="AW617" s="13" t="s">
        <v>34</v>
      </c>
      <c r="AX617" s="13" t="s">
        <v>74</v>
      </c>
      <c r="AY617" s="235" t="s">
        <v>122</v>
      </c>
    </row>
    <row r="618" spans="1:51" s="15" customFormat="1" ht="12">
      <c r="A618" s="15"/>
      <c r="B618" s="247"/>
      <c r="C618" s="248"/>
      <c r="D618" s="226" t="s">
        <v>134</v>
      </c>
      <c r="E618" s="249" t="s">
        <v>19</v>
      </c>
      <c r="F618" s="250" t="s">
        <v>161</v>
      </c>
      <c r="G618" s="248"/>
      <c r="H618" s="249" t="s">
        <v>19</v>
      </c>
      <c r="I618" s="251"/>
      <c r="J618" s="248"/>
      <c r="K618" s="248"/>
      <c r="L618" s="252"/>
      <c r="M618" s="253"/>
      <c r="N618" s="254"/>
      <c r="O618" s="254"/>
      <c r="P618" s="254"/>
      <c r="Q618" s="254"/>
      <c r="R618" s="254"/>
      <c r="S618" s="254"/>
      <c r="T618" s="25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56" t="s">
        <v>134</v>
      </c>
      <c r="AU618" s="256" t="s">
        <v>84</v>
      </c>
      <c r="AV618" s="15" t="s">
        <v>82</v>
      </c>
      <c r="AW618" s="15" t="s">
        <v>34</v>
      </c>
      <c r="AX618" s="15" t="s">
        <v>74</v>
      </c>
      <c r="AY618" s="256" t="s">
        <v>122</v>
      </c>
    </row>
    <row r="619" spans="1:51" s="15" customFormat="1" ht="12">
      <c r="A619" s="15"/>
      <c r="B619" s="247"/>
      <c r="C619" s="248"/>
      <c r="D619" s="226" t="s">
        <v>134</v>
      </c>
      <c r="E619" s="249" t="s">
        <v>19</v>
      </c>
      <c r="F619" s="250" t="s">
        <v>162</v>
      </c>
      <c r="G619" s="248"/>
      <c r="H619" s="249" t="s">
        <v>19</v>
      </c>
      <c r="I619" s="251"/>
      <c r="J619" s="248"/>
      <c r="K619" s="248"/>
      <c r="L619" s="252"/>
      <c r="M619" s="253"/>
      <c r="N619" s="254"/>
      <c r="O619" s="254"/>
      <c r="P619" s="254"/>
      <c r="Q619" s="254"/>
      <c r="R619" s="254"/>
      <c r="S619" s="254"/>
      <c r="T619" s="25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6" t="s">
        <v>134</v>
      </c>
      <c r="AU619" s="256" t="s">
        <v>84</v>
      </c>
      <c r="AV619" s="15" t="s">
        <v>82</v>
      </c>
      <c r="AW619" s="15" t="s">
        <v>34</v>
      </c>
      <c r="AX619" s="15" t="s">
        <v>74</v>
      </c>
      <c r="AY619" s="256" t="s">
        <v>122</v>
      </c>
    </row>
    <row r="620" spans="1:51" s="13" customFormat="1" ht="12">
      <c r="A620" s="13"/>
      <c r="B620" s="224"/>
      <c r="C620" s="225"/>
      <c r="D620" s="226" t="s">
        <v>134</v>
      </c>
      <c r="E620" s="227" t="s">
        <v>19</v>
      </c>
      <c r="F620" s="228" t="s">
        <v>374</v>
      </c>
      <c r="G620" s="225"/>
      <c r="H620" s="229">
        <v>63.008</v>
      </c>
      <c r="I620" s="230"/>
      <c r="J620" s="225"/>
      <c r="K620" s="225"/>
      <c r="L620" s="231"/>
      <c r="M620" s="232"/>
      <c r="N620" s="233"/>
      <c r="O620" s="233"/>
      <c r="P620" s="233"/>
      <c r="Q620" s="233"/>
      <c r="R620" s="233"/>
      <c r="S620" s="233"/>
      <c r="T620" s="23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5" t="s">
        <v>134</v>
      </c>
      <c r="AU620" s="235" t="s">
        <v>84</v>
      </c>
      <c r="AV620" s="13" t="s">
        <v>84</v>
      </c>
      <c r="AW620" s="13" t="s">
        <v>34</v>
      </c>
      <c r="AX620" s="13" t="s">
        <v>74</v>
      </c>
      <c r="AY620" s="235" t="s">
        <v>122</v>
      </c>
    </row>
    <row r="621" spans="1:51" s="14" customFormat="1" ht="12">
      <c r="A621" s="14"/>
      <c r="B621" s="236"/>
      <c r="C621" s="237"/>
      <c r="D621" s="226" t="s">
        <v>134</v>
      </c>
      <c r="E621" s="238" t="s">
        <v>19</v>
      </c>
      <c r="F621" s="239" t="s">
        <v>136</v>
      </c>
      <c r="G621" s="237"/>
      <c r="H621" s="240">
        <v>264.353</v>
      </c>
      <c r="I621" s="241"/>
      <c r="J621" s="237"/>
      <c r="K621" s="237"/>
      <c r="L621" s="242"/>
      <c r="M621" s="243"/>
      <c r="N621" s="244"/>
      <c r="O621" s="244"/>
      <c r="P621" s="244"/>
      <c r="Q621" s="244"/>
      <c r="R621" s="244"/>
      <c r="S621" s="244"/>
      <c r="T621" s="24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6" t="s">
        <v>134</v>
      </c>
      <c r="AU621" s="246" t="s">
        <v>84</v>
      </c>
      <c r="AV621" s="14" t="s">
        <v>130</v>
      </c>
      <c r="AW621" s="14" t="s">
        <v>34</v>
      </c>
      <c r="AX621" s="14" t="s">
        <v>82</v>
      </c>
      <c r="AY621" s="246" t="s">
        <v>122</v>
      </c>
    </row>
    <row r="622" spans="1:65" s="2" customFormat="1" ht="16.5" customHeight="1">
      <c r="A622" s="40"/>
      <c r="B622" s="41"/>
      <c r="C622" s="206" t="s">
        <v>404</v>
      </c>
      <c r="D622" s="206" t="s">
        <v>125</v>
      </c>
      <c r="E622" s="207" t="s">
        <v>405</v>
      </c>
      <c r="F622" s="208" t="s">
        <v>406</v>
      </c>
      <c r="G622" s="209" t="s">
        <v>139</v>
      </c>
      <c r="H622" s="210">
        <v>875.175</v>
      </c>
      <c r="I622" s="211"/>
      <c r="J622" s="212">
        <f>ROUND(I622*H622,2)</f>
        <v>0</v>
      </c>
      <c r="K622" s="208" t="s">
        <v>129</v>
      </c>
      <c r="L622" s="46"/>
      <c r="M622" s="213" t="s">
        <v>19</v>
      </c>
      <c r="N622" s="214" t="s">
        <v>45</v>
      </c>
      <c r="O622" s="86"/>
      <c r="P622" s="215">
        <f>O622*H622</f>
        <v>0</v>
      </c>
      <c r="Q622" s="215">
        <v>1E-05</v>
      </c>
      <c r="R622" s="215">
        <f>Q622*H622</f>
        <v>0.00875175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240</v>
      </c>
      <c r="AT622" s="217" t="s">
        <v>125</v>
      </c>
      <c r="AU622" s="217" t="s">
        <v>84</v>
      </c>
      <c r="AY622" s="19" t="s">
        <v>122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82</v>
      </c>
      <c r="BK622" s="218">
        <f>ROUND(I622*H622,2)</f>
        <v>0</v>
      </c>
      <c r="BL622" s="19" t="s">
        <v>240</v>
      </c>
      <c r="BM622" s="217" t="s">
        <v>407</v>
      </c>
    </row>
    <row r="623" spans="1:47" s="2" customFormat="1" ht="12">
      <c r="A623" s="40"/>
      <c r="B623" s="41"/>
      <c r="C623" s="42"/>
      <c r="D623" s="219" t="s">
        <v>132</v>
      </c>
      <c r="E623" s="42"/>
      <c r="F623" s="220" t="s">
        <v>408</v>
      </c>
      <c r="G623" s="42"/>
      <c r="H623" s="42"/>
      <c r="I623" s="221"/>
      <c r="J623" s="42"/>
      <c r="K623" s="42"/>
      <c r="L623" s="46"/>
      <c r="M623" s="222"/>
      <c r="N623" s="22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132</v>
      </c>
      <c r="AU623" s="19" t="s">
        <v>84</v>
      </c>
    </row>
    <row r="624" spans="1:51" s="15" customFormat="1" ht="12">
      <c r="A624" s="15"/>
      <c r="B624" s="247"/>
      <c r="C624" s="248"/>
      <c r="D624" s="226" t="s">
        <v>134</v>
      </c>
      <c r="E624" s="249" t="s">
        <v>19</v>
      </c>
      <c r="F624" s="250" t="s">
        <v>142</v>
      </c>
      <c r="G624" s="248"/>
      <c r="H624" s="249" t="s">
        <v>19</v>
      </c>
      <c r="I624" s="251"/>
      <c r="J624" s="248"/>
      <c r="K624" s="248"/>
      <c r="L624" s="252"/>
      <c r="M624" s="253"/>
      <c r="N624" s="254"/>
      <c r="O624" s="254"/>
      <c r="P624" s="254"/>
      <c r="Q624" s="254"/>
      <c r="R624" s="254"/>
      <c r="S624" s="254"/>
      <c r="T624" s="25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56" t="s">
        <v>134</v>
      </c>
      <c r="AU624" s="256" t="s">
        <v>84</v>
      </c>
      <c r="AV624" s="15" t="s">
        <v>82</v>
      </c>
      <c r="AW624" s="15" t="s">
        <v>34</v>
      </c>
      <c r="AX624" s="15" t="s">
        <v>74</v>
      </c>
      <c r="AY624" s="256" t="s">
        <v>122</v>
      </c>
    </row>
    <row r="625" spans="1:51" s="15" customFormat="1" ht="12">
      <c r="A625" s="15"/>
      <c r="B625" s="247"/>
      <c r="C625" s="248"/>
      <c r="D625" s="226" t="s">
        <v>134</v>
      </c>
      <c r="E625" s="249" t="s">
        <v>19</v>
      </c>
      <c r="F625" s="250" t="s">
        <v>143</v>
      </c>
      <c r="G625" s="248"/>
      <c r="H625" s="249" t="s">
        <v>19</v>
      </c>
      <c r="I625" s="251"/>
      <c r="J625" s="248"/>
      <c r="K625" s="248"/>
      <c r="L625" s="252"/>
      <c r="M625" s="253"/>
      <c r="N625" s="254"/>
      <c r="O625" s="254"/>
      <c r="P625" s="254"/>
      <c r="Q625" s="254"/>
      <c r="R625" s="254"/>
      <c r="S625" s="254"/>
      <c r="T625" s="25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56" t="s">
        <v>134</v>
      </c>
      <c r="AU625" s="256" t="s">
        <v>84</v>
      </c>
      <c r="AV625" s="15" t="s">
        <v>82</v>
      </c>
      <c r="AW625" s="15" t="s">
        <v>34</v>
      </c>
      <c r="AX625" s="15" t="s">
        <v>74</v>
      </c>
      <c r="AY625" s="256" t="s">
        <v>122</v>
      </c>
    </row>
    <row r="626" spans="1:51" s="13" customFormat="1" ht="12">
      <c r="A626" s="13"/>
      <c r="B626" s="224"/>
      <c r="C626" s="225"/>
      <c r="D626" s="226" t="s">
        <v>134</v>
      </c>
      <c r="E626" s="227" t="s">
        <v>19</v>
      </c>
      <c r="F626" s="228" t="s">
        <v>144</v>
      </c>
      <c r="G626" s="225"/>
      <c r="H626" s="229">
        <v>201.6</v>
      </c>
      <c r="I626" s="230"/>
      <c r="J626" s="225"/>
      <c r="K626" s="225"/>
      <c r="L626" s="231"/>
      <c r="M626" s="232"/>
      <c r="N626" s="233"/>
      <c r="O626" s="233"/>
      <c r="P626" s="233"/>
      <c r="Q626" s="233"/>
      <c r="R626" s="233"/>
      <c r="S626" s="233"/>
      <c r="T626" s="23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134</v>
      </c>
      <c r="AU626" s="235" t="s">
        <v>84</v>
      </c>
      <c r="AV626" s="13" t="s">
        <v>84</v>
      </c>
      <c r="AW626" s="13" t="s">
        <v>34</v>
      </c>
      <c r="AX626" s="13" t="s">
        <v>74</v>
      </c>
      <c r="AY626" s="235" t="s">
        <v>122</v>
      </c>
    </row>
    <row r="627" spans="1:51" s="15" customFormat="1" ht="12">
      <c r="A627" s="15"/>
      <c r="B627" s="247"/>
      <c r="C627" s="248"/>
      <c r="D627" s="226" t="s">
        <v>134</v>
      </c>
      <c r="E627" s="249" t="s">
        <v>19</v>
      </c>
      <c r="F627" s="250" t="s">
        <v>150</v>
      </c>
      <c r="G627" s="248"/>
      <c r="H627" s="249" t="s">
        <v>19</v>
      </c>
      <c r="I627" s="251"/>
      <c r="J627" s="248"/>
      <c r="K627" s="248"/>
      <c r="L627" s="252"/>
      <c r="M627" s="253"/>
      <c r="N627" s="254"/>
      <c r="O627" s="254"/>
      <c r="P627" s="254"/>
      <c r="Q627" s="254"/>
      <c r="R627" s="254"/>
      <c r="S627" s="254"/>
      <c r="T627" s="25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6" t="s">
        <v>134</v>
      </c>
      <c r="AU627" s="256" t="s">
        <v>84</v>
      </c>
      <c r="AV627" s="15" t="s">
        <v>82</v>
      </c>
      <c r="AW627" s="15" t="s">
        <v>34</v>
      </c>
      <c r="AX627" s="15" t="s">
        <v>74</v>
      </c>
      <c r="AY627" s="256" t="s">
        <v>122</v>
      </c>
    </row>
    <row r="628" spans="1:51" s="15" customFormat="1" ht="12">
      <c r="A628" s="15"/>
      <c r="B628" s="247"/>
      <c r="C628" s="248"/>
      <c r="D628" s="226" t="s">
        <v>134</v>
      </c>
      <c r="E628" s="249" t="s">
        <v>19</v>
      </c>
      <c r="F628" s="250" t="s">
        <v>151</v>
      </c>
      <c r="G628" s="248"/>
      <c r="H628" s="249" t="s">
        <v>19</v>
      </c>
      <c r="I628" s="251"/>
      <c r="J628" s="248"/>
      <c r="K628" s="248"/>
      <c r="L628" s="252"/>
      <c r="M628" s="253"/>
      <c r="N628" s="254"/>
      <c r="O628" s="254"/>
      <c r="P628" s="254"/>
      <c r="Q628" s="254"/>
      <c r="R628" s="254"/>
      <c r="S628" s="254"/>
      <c r="T628" s="25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56" t="s">
        <v>134</v>
      </c>
      <c r="AU628" s="256" t="s">
        <v>84</v>
      </c>
      <c r="AV628" s="15" t="s">
        <v>82</v>
      </c>
      <c r="AW628" s="15" t="s">
        <v>34</v>
      </c>
      <c r="AX628" s="15" t="s">
        <v>74</v>
      </c>
      <c r="AY628" s="256" t="s">
        <v>122</v>
      </c>
    </row>
    <row r="629" spans="1:51" s="13" customFormat="1" ht="12">
      <c r="A629" s="13"/>
      <c r="B629" s="224"/>
      <c r="C629" s="225"/>
      <c r="D629" s="226" t="s">
        <v>134</v>
      </c>
      <c r="E629" s="227" t="s">
        <v>19</v>
      </c>
      <c r="F629" s="228" t="s">
        <v>152</v>
      </c>
      <c r="G629" s="225"/>
      <c r="H629" s="229">
        <v>251.495</v>
      </c>
      <c r="I629" s="230"/>
      <c r="J629" s="225"/>
      <c r="K629" s="225"/>
      <c r="L629" s="231"/>
      <c r="M629" s="232"/>
      <c r="N629" s="233"/>
      <c r="O629" s="233"/>
      <c r="P629" s="233"/>
      <c r="Q629" s="233"/>
      <c r="R629" s="233"/>
      <c r="S629" s="233"/>
      <c r="T629" s="23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5" t="s">
        <v>134</v>
      </c>
      <c r="AU629" s="235" t="s">
        <v>84</v>
      </c>
      <c r="AV629" s="13" t="s">
        <v>84</v>
      </c>
      <c r="AW629" s="13" t="s">
        <v>34</v>
      </c>
      <c r="AX629" s="13" t="s">
        <v>74</v>
      </c>
      <c r="AY629" s="235" t="s">
        <v>122</v>
      </c>
    </row>
    <row r="630" spans="1:51" s="15" customFormat="1" ht="12">
      <c r="A630" s="15"/>
      <c r="B630" s="247"/>
      <c r="C630" s="248"/>
      <c r="D630" s="226" t="s">
        <v>134</v>
      </c>
      <c r="E630" s="249" t="s">
        <v>19</v>
      </c>
      <c r="F630" s="250" t="s">
        <v>153</v>
      </c>
      <c r="G630" s="248"/>
      <c r="H630" s="249" t="s">
        <v>19</v>
      </c>
      <c r="I630" s="251"/>
      <c r="J630" s="248"/>
      <c r="K630" s="248"/>
      <c r="L630" s="252"/>
      <c r="M630" s="253"/>
      <c r="N630" s="254"/>
      <c r="O630" s="254"/>
      <c r="P630" s="254"/>
      <c r="Q630" s="254"/>
      <c r="R630" s="254"/>
      <c r="S630" s="254"/>
      <c r="T630" s="25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6" t="s">
        <v>134</v>
      </c>
      <c r="AU630" s="256" t="s">
        <v>84</v>
      </c>
      <c r="AV630" s="15" t="s">
        <v>82</v>
      </c>
      <c r="AW630" s="15" t="s">
        <v>34</v>
      </c>
      <c r="AX630" s="15" t="s">
        <v>74</v>
      </c>
      <c r="AY630" s="256" t="s">
        <v>122</v>
      </c>
    </row>
    <row r="631" spans="1:51" s="15" customFormat="1" ht="12">
      <c r="A631" s="15"/>
      <c r="B631" s="247"/>
      <c r="C631" s="248"/>
      <c r="D631" s="226" t="s">
        <v>134</v>
      </c>
      <c r="E631" s="249" t="s">
        <v>19</v>
      </c>
      <c r="F631" s="250" t="s">
        <v>154</v>
      </c>
      <c r="G631" s="248"/>
      <c r="H631" s="249" t="s">
        <v>19</v>
      </c>
      <c r="I631" s="251"/>
      <c r="J631" s="248"/>
      <c r="K631" s="248"/>
      <c r="L631" s="252"/>
      <c r="M631" s="253"/>
      <c r="N631" s="254"/>
      <c r="O631" s="254"/>
      <c r="P631" s="254"/>
      <c r="Q631" s="254"/>
      <c r="R631" s="254"/>
      <c r="S631" s="254"/>
      <c r="T631" s="25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6" t="s">
        <v>134</v>
      </c>
      <c r="AU631" s="256" t="s">
        <v>84</v>
      </c>
      <c r="AV631" s="15" t="s">
        <v>82</v>
      </c>
      <c r="AW631" s="15" t="s">
        <v>34</v>
      </c>
      <c r="AX631" s="15" t="s">
        <v>74</v>
      </c>
      <c r="AY631" s="256" t="s">
        <v>122</v>
      </c>
    </row>
    <row r="632" spans="1:51" s="13" customFormat="1" ht="12">
      <c r="A632" s="13"/>
      <c r="B632" s="224"/>
      <c r="C632" s="225"/>
      <c r="D632" s="226" t="s">
        <v>134</v>
      </c>
      <c r="E632" s="227" t="s">
        <v>19</v>
      </c>
      <c r="F632" s="228" t="s">
        <v>155</v>
      </c>
      <c r="G632" s="225"/>
      <c r="H632" s="229">
        <v>188.28</v>
      </c>
      <c r="I632" s="230"/>
      <c r="J632" s="225"/>
      <c r="K632" s="225"/>
      <c r="L632" s="231"/>
      <c r="M632" s="232"/>
      <c r="N632" s="233"/>
      <c r="O632" s="233"/>
      <c r="P632" s="233"/>
      <c r="Q632" s="233"/>
      <c r="R632" s="233"/>
      <c r="S632" s="233"/>
      <c r="T632" s="23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5" t="s">
        <v>134</v>
      </c>
      <c r="AU632" s="235" t="s">
        <v>84</v>
      </c>
      <c r="AV632" s="13" t="s">
        <v>84</v>
      </c>
      <c r="AW632" s="13" t="s">
        <v>34</v>
      </c>
      <c r="AX632" s="13" t="s">
        <v>74</v>
      </c>
      <c r="AY632" s="235" t="s">
        <v>122</v>
      </c>
    </row>
    <row r="633" spans="1:51" s="15" customFormat="1" ht="12">
      <c r="A633" s="15"/>
      <c r="B633" s="247"/>
      <c r="C633" s="248"/>
      <c r="D633" s="226" t="s">
        <v>134</v>
      </c>
      <c r="E633" s="249" t="s">
        <v>19</v>
      </c>
      <c r="F633" s="250" t="s">
        <v>156</v>
      </c>
      <c r="G633" s="248"/>
      <c r="H633" s="249" t="s">
        <v>19</v>
      </c>
      <c r="I633" s="251"/>
      <c r="J633" s="248"/>
      <c r="K633" s="248"/>
      <c r="L633" s="252"/>
      <c r="M633" s="253"/>
      <c r="N633" s="254"/>
      <c r="O633" s="254"/>
      <c r="P633" s="254"/>
      <c r="Q633" s="254"/>
      <c r="R633" s="254"/>
      <c r="S633" s="254"/>
      <c r="T633" s="25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56" t="s">
        <v>134</v>
      </c>
      <c r="AU633" s="256" t="s">
        <v>84</v>
      </c>
      <c r="AV633" s="15" t="s">
        <v>82</v>
      </c>
      <c r="AW633" s="15" t="s">
        <v>34</v>
      </c>
      <c r="AX633" s="15" t="s">
        <v>74</v>
      </c>
      <c r="AY633" s="256" t="s">
        <v>122</v>
      </c>
    </row>
    <row r="634" spans="1:51" s="15" customFormat="1" ht="12">
      <c r="A634" s="15"/>
      <c r="B634" s="247"/>
      <c r="C634" s="248"/>
      <c r="D634" s="226" t="s">
        <v>134</v>
      </c>
      <c r="E634" s="249" t="s">
        <v>19</v>
      </c>
      <c r="F634" s="250" t="s">
        <v>157</v>
      </c>
      <c r="G634" s="248"/>
      <c r="H634" s="249" t="s">
        <v>19</v>
      </c>
      <c r="I634" s="251"/>
      <c r="J634" s="248"/>
      <c r="K634" s="248"/>
      <c r="L634" s="252"/>
      <c r="M634" s="253"/>
      <c r="N634" s="254"/>
      <c r="O634" s="254"/>
      <c r="P634" s="254"/>
      <c r="Q634" s="254"/>
      <c r="R634" s="254"/>
      <c r="S634" s="254"/>
      <c r="T634" s="25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56" t="s">
        <v>134</v>
      </c>
      <c r="AU634" s="256" t="s">
        <v>84</v>
      </c>
      <c r="AV634" s="15" t="s">
        <v>82</v>
      </c>
      <c r="AW634" s="15" t="s">
        <v>34</v>
      </c>
      <c r="AX634" s="15" t="s">
        <v>74</v>
      </c>
      <c r="AY634" s="256" t="s">
        <v>122</v>
      </c>
    </row>
    <row r="635" spans="1:51" s="13" customFormat="1" ht="12">
      <c r="A635" s="13"/>
      <c r="B635" s="224"/>
      <c r="C635" s="225"/>
      <c r="D635" s="226" t="s">
        <v>134</v>
      </c>
      <c r="E635" s="227" t="s">
        <v>19</v>
      </c>
      <c r="F635" s="228" t="s">
        <v>158</v>
      </c>
      <c r="G635" s="225"/>
      <c r="H635" s="229">
        <v>61.8</v>
      </c>
      <c r="I635" s="230"/>
      <c r="J635" s="225"/>
      <c r="K635" s="225"/>
      <c r="L635" s="231"/>
      <c r="M635" s="232"/>
      <c r="N635" s="233"/>
      <c r="O635" s="233"/>
      <c r="P635" s="233"/>
      <c r="Q635" s="233"/>
      <c r="R635" s="233"/>
      <c r="S635" s="233"/>
      <c r="T635" s="23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5" t="s">
        <v>134</v>
      </c>
      <c r="AU635" s="235" t="s">
        <v>84</v>
      </c>
      <c r="AV635" s="13" t="s">
        <v>84</v>
      </c>
      <c r="AW635" s="13" t="s">
        <v>34</v>
      </c>
      <c r="AX635" s="13" t="s">
        <v>74</v>
      </c>
      <c r="AY635" s="235" t="s">
        <v>122</v>
      </c>
    </row>
    <row r="636" spans="1:51" s="15" customFormat="1" ht="12">
      <c r="A636" s="15"/>
      <c r="B636" s="247"/>
      <c r="C636" s="248"/>
      <c r="D636" s="226" t="s">
        <v>134</v>
      </c>
      <c r="E636" s="249" t="s">
        <v>19</v>
      </c>
      <c r="F636" s="250" t="s">
        <v>159</v>
      </c>
      <c r="G636" s="248"/>
      <c r="H636" s="249" t="s">
        <v>19</v>
      </c>
      <c r="I636" s="251"/>
      <c r="J636" s="248"/>
      <c r="K636" s="248"/>
      <c r="L636" s="252"/>
      <c r="M636" s="253"/>
      <c r="N636" s="254"/>
      <c r="O636" s="254"/>
      <c r="P636" s="254"/>
      <c r="Q636" s="254"/>
      <c r="R636" s="254"/>
      <c r="S636" s="254"/>
      <c r="T636" s="25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6" t="s">
        <v>134</v>
      </c>
      <c r="AU636" s="256" t="s">
        <v>84</v>
      </c>
      <c r="AV636" s="15" t="s">
        <v>82</v>
      </c>
      <c r="AW636" s="15" t="s">
        <v>34</v>
      </c>
      <c r="AX636" s="15" t="s">
        <v>74</v>
      </c>
      <c r="AY636" s="256" t="s">
        <v>122</v>
      </c>
    </row>
    <row r="637" spans="1:51" s="13" customFormat="1" ht="12">
      <c r="A637" s="13"/>
      <c r="B637" s="224"/>
      <c r="C637" s="225"/>
      <c r="D637" s="226" t="s">
        <v>134</v>
      </c>
      <c r="E637" s="227" t="s">
        <v>19</v>
      </c>
      <c r="F637" s="228" t="s">
        <v>160</v>
      </c>
      <c r="G637" s="225"/>
      <c r="H637" s="229">
        <v>44.2</v>
      </c>
      <c r="I637" s="230"/>
      <c r="J637" s="225"/>
      <c r="K637" s="225"/>
      <c r="L637" s="231"/>
      <c r="M637" s="232"/>
      <c r="N637" s="233"/>
      <c r="O637" s="233"/>
      <c r="P637" s="233"/>
      <c r="Q637" s="233"/>
      <c r="R637" s="233"/>
      <c r="S637" s="233"/>
      <c r="T637" s="23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5" t="s">
        <v>134</v>
      </c>
      <c r="AU637" s="235" t="s">
        <v>84</v>
      </c>
      <c r="AV637" s="13" t="s">
        <v>84</v>
      </c>
      <c r="AW637" s="13" t="s">
        <v>34</v>
      </c>
      <c r="AX637" s="13" t="s">
        <v>74</v>
      </c>
      <c r="AY637" s="235" t="s">
        <v>122</v>
      </c>
    </row>
    <row r="638" spans="1:51" s="15" customFormat="1" ht="12">
      <c r="A638" s="15"/>
      <c r="B638" s="247"/>
      <c r="C638" s="248"/>
      <c r="D638" s="226" t="s">
        <v>134</v>
      </c>
      <c r="E638" s="249" t="s">
        <v>19</v>
      </c>
      <c r="F638" s="250" t="s">
        <v>161</v>
      </c>
      <c r="G638" s="248"/>
      <c r="H638" s="249" t="s">
        <v>19</v>
      </c>
      <c r="I638" s="251"/>
      <c r="J638" s="248"/>
      <c r="K638" s="248"/>
      <c r="L638" s="252"/>
      <c r="M638" s="253"/>
      <c r="N638" s="254"/>
      <c r="O638" s="254"/>
      <c r="P638" s="254"/>
      <c r="Q638" s="254"/>
      <c r="R638" s="254"/>
      <c r="S638" s="254"/>
      <c r="T638" s="25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6" t="s">
        <v>134</v>
      </c>
      <c r="AU638" s="256" t="s">
        <v>84</v>
      </c>
      <c r="AV638" s="15" t="s">
        <v>82</v>
      </c>
      <c r="AW638" s="15" t="s">
        <v>34</v>
      </c>
      <c r="AX638" s="15" t="s">
        <v>74</v>
      </c>
      <c r="AY638" s="256" t="s">
        <v>122</v>
      </c>
    </row>
    <row r="639" spans="1:51" s="15" customFormat="1" ht="12">
      <c r="A639" s="15"/>
      <c r="B639" s="247"/>
      <c r="C639" s="248"/>
      <c r="D639" s="226" t="s">
        <v>134</v>
      </c>
      <c r="E639" s="249" t="s">
        <v>19</v>
      </c>
      <c r="F639" s="250" t="s">
        <v>162</v>
      </c>
      <c r="G639" s="248"/>
      <c r="H639" s="249" t="s">
        <v>19</v>
      </c>
      <c r="I639" s="251"/>
      <c r="J639" s="248"/>
      <c r="K639" s="248"/>
      <c r="L639" s="252"/>
      <c r="M639" s="253"/>
      <c r="N639" s="254"/>
      <c r="O639" s="254"/>
      <c r="P639" s="254"/>
      <c r="Q639" s="254"/>
      <c r="R639" s="254"/>
      <c r="S639" s="254"/>
      <c r="T639" s="25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56" t="s">
        <v>134</v>
      </c>
      <c r="AU639" s="256" t="s">
        <v>84</v>
      </c>
      <c r="AV639" s="15" t="s">
        <v>82</v>
      </c>
      <c r="AW639" s="15" t="s">
        <v>34</v>
      </c>
      <c r="AX639" s="15" t="s">
        <v>74</v>
      </c>
      <c r="AY639" s="256" t="s">
        <v>122</v>
      </c>
    </row>
    <row r="640" spans="1:51" s="13" customFormat="1" ht="12">
      <c r="A640" s="13"/>
      <c r="B640" s="224"/>
      <c r="C640" s="225"/>
      <c r="D640" s="226" t="s">
        <v>134</v>
      </c>
      <c r="E640" s="227" t="s">
        <v>19</v>
      </c>
      <c r="F640" s="228" t="s">
        <v>163</v>
      </c>
      <c r="G640" s="225"/>
      <c r="H640" s="229">
        <v>127.8</v>
      </c>
      <c r="I640" s="230"/>
      <c r="J640" s="225"/>
      <c r="K640" s="225"/>
      <c r="L640" s="231"/>
      <c r="M640" s="232"/>
      <c r="N640" s="233"/>
      <c r="O640" s="233"/>
      <c r="P640" s="233"/>
      <c r="Q640" s="233"/>
      <c r="R640" s="233"/>
      <c r="S640" s="233"/>
      <c r="T640" s="23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5" t="s">
        <v>134</v>
      </c>
      <c r="AU640" s="235" t="s">
        <v>84</v>
      </c>
      <c r="AV640" s="13" t="s">
        <v>84</v>
      </c>
      <c r="AW640" s="13" t="s">
        <v>34</v>
      </c>
      <c r="AX640" s="13" t="s">
        <v>74</v>
      </c>
      <c r="AY640" s="235" t="s">
        <v>122</v>
      </c>
    </row>
    <row r="641" spans="1:51" s="14" customFormat="1" ht="12">
      <c r="A641" s="14"/>
      <c r="B641" s="236"/>
      <c r="C641" s="237"/>
      <c r="D641" s="226" t="s">
        <v>134</v>
      </c>
      <c r="E641" s="238" t="s">
        <v>19</v>
      </c>
      <c r="F641" s="239" t="s">
        <v>136</v>
      </c>
      <c r="G641" s="237"/>
      <c r="H641" s="240">
        <v>875.175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6" t="s">
        <v>134</v>
      </c>
      <c r="AU641" s="246" t="s">
        <v>84</v>
      </c>
      <c r="AV641" s="14" t="s">
        <v>130</v>
      </c>
      <c r="AW641" s="14" t="s">
        <v>34</v>
      </c>
      <c r="AX641" s="14" t="s">
        <v>82</v>
      </c>
      <c r="AY641" s="246" t="s">
        <v>122</v>
      </c>
    </row>
    <row r="642" spans="1:65" s="2" customFormat="1" ht="24.15" customHeight="1">
      <c r="A642" s="40"/>
      <c r="B642" s="41"/>
      <c r="C642" s="206" t="s">
        <v>409</v>
      </c>
      <c r="D642" s="206" t="s">
        <v>125</v>
      </c>
      <c r="E642" s="207" t="s">
        <v>410</v>
      </c>
      <c r="F642" s="208" t="s">
        <v>411</v>
      </c>
      <c r="G642" s="209" t="s">
        <v>139</v>
      </c>
      <c r="H642" s="210">
        <v>2447.184</v>
      </c>
      <c r="I642" s="211"/>
      <c r="J642" s="212">
        <f>ROUND(I642*H642,2)</f>
        <v>0</v>
      </c>
      <c r="K642" s="208" t="s">
        <v>129</v>
      </c>
      <c r="L642" s="46"/>
      <c r="M642" s="213" t="s">
        <v>19</v>
      </c>
      <c r="N642" s="214" t="s">
        <v>45</v>
      </c>
      <c r="O642" s="86"/>
      <c r="P642" s="215">
        <f>O642*H642</f>
        <v>0</v>
      </c>
      <c r="Q642" s="215">
        <v>0.00026</v>
      </c>
      <c r="R642" s="215">
        <f>Q642*H642</f>
        <v>0.63626784</v>
      </c>
      <c r="S642" s="215">
        <v>0</v>
      </c>
      <c r="T642" s="21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240</v>
      </c>
      <c r="AT642" s="217" t="s">
        <v>125</v>
      </c>
      <c r="AU642" s="217" t="s">
        <v>84</v>
      </c>
      <c r="AY642" s="19" t="s">
        <v>122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82</v>
      </c>
      <c r="BK642" s="218">
        <f>ROUND(I642*H642,2)</f>
        <v>0</v>
      </c>
      <c r="BL642" s="19" t="s">
        <v>240</v>
      </c>
      <c r="BM642" s="217" t="s">
        <v>412</v>
      </c>
    </row>
    <row r="643" spans="1:47" s="2" customFormat="1" ht="12">
      <c r="A643" s="40"/>
      <c r="B643" s="41"/>
      <c r="C643" s="42"/>
      <c r="D643" s="219" t="s">
        <v>132</v>
      </c>
      <c r="E643" s="42"/>
      <c r="F643" s="220" t="s">
        <v>413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132</v>
      </c>
      <c r="AU643" s="19" t="s">
        <v>84</v>
      </c>
    </row>
    <row r="644" spans="1:51" s="15" customFormat="1" ht="12">
      <c r="A644" s="15"/>
      <c r="B644" s="247"/>
      <c r="C644" s="248"/>
      <c r="D644" s="226" t="s">
        <v>134</v>
      </c>
      <c r="E644" s="249" t="s">
        <v>19</v>
      </c>
      <c r="F644" s="250" t="s">
        <v>333</v>
      </c>
      <c r="G644" s="248"/>
      <c r="H644" s="249" t="s">
        <v>19</v>
      </c>
      <c r="I644" s="251"/>
      <c r="J644" s="248"/>
      <c r="K644" s="248"/>
      <c r="L644" s="252"/>
      <c r="M644" s="253"/>
      <c r="N644" s="254"/>
      <c r="O644" s="254"/>
      <c r="P644" s="254"/>
      <c r="Q644" s="254"/>
      <c r="R644" s="254"/>
      <c r="S644" s="254"/>
      <c r="T644" s="25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6" t="s">
        <v>134</v>
      </c>
      <c r="AU644" s="256" t="s">
        <v>84</v>
      </c>
      <c r="AV644" s="15" t="s">
        <v>82</v>
      </c>
      <c r="AW644" s="15" t="s">
        <v>34</v>
      </c>
      <c r="AX644" s="15" t="s">
        <v>74</v>
      </c>
      <c r="AY644" s="256" t="s">
        <v>122</v>
      </c>
    </row>
    <row r="645" spans="1:51" s="15" customFormat="1" ht="12">
      <c r="A645" s="15"/>
      <c r="B645" s="247"/>
      <c r="C645" s="248"/>
      <c r="D645" s="226" t="s">
        <v>134</v>
      </c>
      <c r="E645" s="249" t="s">
        <v>19</v>
      </c>
      <c r="F645" s="250" t="s">
        <v>142</v>
      </c>
      <c r="G645" s="248"/>
      <c r="H645" s="249" t="s">
        <v>19</v>
      </c>
      <c r="I645" s="251"/>
      <c r="J645" s="248"/>
      <c r="K645" s="248"/>
      <c r="L645" s="252"/>
      <c r="M645" s="253"/>
      <c r="N645" s="254"/>
      <c r="O645" s="254"/>
      <c r="P645" s="254"/>
      <c r="Q645" s="254"/>
      <c r="R645" s="254"/>
      <c r="S645" s="254"/>
      <c r="T645" s="25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56" t="s">
        <v>134</v>
      </c>
      <c r="AU645" s="256" t="s">
        <v>84</v>
      </c>
      <c r="AV645" s="15" t="s">
        <v>82</v>
      </c>
      <c r="AW645" s="15" t="s">
        <v>34</v>
      </c>
      <c r="AX645" s="15" t="s">
        <v>74</v>
      </c>
      <c r="AY645" s="256" t="s">
        <v>122</v>
      </c>
    </row>
    <row r="646" spans="1:51" s="15" customFormat="1" ht="12">
      <c r="A646" s="15"/>
      <c r="B646" s="247"/>
      <c r="C646" s="248"/>
      <c r="D646" s="226" t="s">
        <v>134</v>
      </c>
      <c r="E646" s="249" t="s">
        <v>19</v>
      </c>
      <c r="F646" s="250" t="s">
        <v>143</v>
      </c>
      <c r="G646" s="248"/>
      <c r="H646" s="249" t="s">
        <v>19</v>
      </c>
      <c r="I646" s="251"/>
      <c r="J646" s="248"/>
      <c r="K646" s="248"/>
      <c r="L646" s="252"/>
      <c r="M646" s="253"/>
      <c r="N646" s="254"/>
      <c r="O646" s="254"/>
      <c r="P646" s="254"/>
      <c r="Q646" s="254"/>
      <c r="R646" s="254"/>
      <c r="S646" s="254"/>
      <c r="T646" s="25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6" t="s">
        <v>134</v>
      </c>
      <c r="AU646" s="256" t="s">
        <v>84</v>
      </c>
      <c r="AV646" s="15" t="s">
        <v>82</v>
      </c>
      <c r="AW646" s="15" t="s">
        <v>34</v>
      </c>
      <c r="AX646" s="15" t="s">
        <v>74</v>
      </c>
      <c r="AY646" s="256" t="s">
        <v>122</v>
      </c>
    </row>
    <row r="647" spans="1:51" s="13" customFormat="1" ht="12">
      <c r="A647" s="13"/>
      <c r="B647" s="224"/>
      <c r="C647" s="225"/>
      <c r="D647" s="226" t="s">
        <v>134</v>
      </c>
      <c r="E647" s="227" t="s">
        <v>19</v>
      </c>
      <c r="F647" s="228" t="s">
        <v>144</v>
      </c>
      <c r="G647" s="225"/>
      <c r="H647" s="229">
        <v>201.6</v>
      </c>
      <c r="I647" s="230"/>
      <c r="J647" s="225"/>
      <c r="K647" s="225"/>
      <c r="L647" s="231"/>
      <c r="M647" s="232"/>
      <c r="N647" s="233"/>
      <c r="O647" s="233"/>
      <c r="P647" s="233"/>
      <c r="Q647" s="233"/>
      <c r="R647" s="233"/>
      <c r="S647" s="233"/>
      <c r="T647" s="23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5" t="s">
        <v>134</v>
      </c>
      <c r="AU647" s="235" t="s">
        <v>84</v>
      </c>
      <c r="AV647" s="13" t="s">
        <v>84</v>
      </c>
      <c r="AW647" s="13" t="s">
        <v>34</v>
      </c>
      <c r="AX647" s="13" t="s">
        <v>74</v>
      </c>
      <c r="AY647" s="235" t="s">
        <v>122</v>
      </c>
    </row>
    <row r="648" spans="1:51" s="15" customFormat="1" ht="12">
      <c r="A648" s="15"/>
      <c r="B648" s="247"/>
      <c r="C648" s="248"/>
      <c r="D648" s="226" t="s">
        <v>134</v>
      </c>
      <c r="E648" s="249" t="s">
        <v>19</v>
      </c>
      <c r="F648" s="250" t="s">
        <v>150</v>
      </c>
      <c r="G648" s="248"/>
      <c r="H648" s="249" t="s">
        <v>19</v>
      </c>
      <c r="I648" s="251"/>
      <c r="J648" s="248"/>
      <c r="K648" s="248"/>
      <c r="L648" s="252"/>
      <c r="M648" s="253"/>
      <c r="N648" s="254"/>
      <c r="O648" s="254"/>
      <c r="P648" s="254"/>
      <c r="Q648" s="254"/>
      <c r="R648" s="254"/>
      <c r="S648" s="254"/>
      <c r="T648" s="25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6" t="s">
        <v>134</v>
      </c>
      <c r="AU648" s="256" t="s">
        <v>84</v>
      </c>
      <c r="AV648" s="15" t="s">
        <v>82</v>
      </c>
      <c r="AW648" s="15" t="s">
        <v>34</v>
      </c>
      <c r="AX648" s="15" t="s">
        <v>74</v>
      </c>
      <c r="AY648" s="256" t="s">
        <v>122</v>
      </c>
    </row>
    <row r="649" spans="1:51" s="15" customFormat="1" ht="12">
      <c r="A649" s="15"/>
      <c r="B649" s="247"/>
      <c r="C649" s="248"/>
      <c r="D649" s="226" t="s">
        <v>134</v>
      </c>
      <c r="E649" s="249" t="s">
        <v>19</v>
      </c>
      <c r="F649" s="250" t="s">
        <v>151</v>
      </c>
      <c r="G649" s="248"/>
      <c r="H649" s="249" t="s">
        <v>19</v>
      </c>
      <c r="I649" s="251"/>
      <c r="J649" s="248"/>
      <c r="K649" s="248"/>
      <c r="L649" s="252"/>
      <c r="M649" s="253"/>
      <c r="N649" s="254"/>
      <c r="O649" s="254"/>
      <c r="P649" s="254"/>
      <c r="Q649" s="254"/>
      <c r="R649" s="254"/>
      <c r="S649" s="254"/>
      <c r="T649" s="25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56" t="s">
        <v>134</v>
      </c>
      <c r="AU649" s="256" t="s">
        <v>84</v>
      </c>
      <c r="AV649" s="15" t="s">
        <v>82</v>
      </c>
      <c r="AW649" s="15" t="s">
        <v>34</v>
      </c>
      <c r="AX649" s="15" t="s">
        <v>74</v>
      </c>
      <c r="AY649" s="256" t="s">
        <v>122</v>
      </c>
    </row>
    <row r="650" spans="1:51" s="13" customFormat="1" ht="12">
      <c r="A650" s="13"/>
      <c r="B650" s="224"/>
      <c r="C650" s="225"/>
      <c r="D650" s="226" t="s">
        <v>134</v>
      </c>
      <c r="E650" s="227" t="s">
        <v>19</v>
      </c>
      <c r="F650" s="228" t="s">
        <v>152</v>
      </c>
      <c r="G650" s="225"/>
      <c r="H650" s="229">
        <v>251.495</v>
      </c>
      <c r="I650" s="230"/>
      <c r="J650" s="225"/>
      <c r="K650" s="225"/>
      <c r="L650" s="231"/>
      <c r="M650" s="232"/>
      <c r="N650" s="233"/>
      <c r="O650" s="233"/>
      <c r="P650" s="233"/>
      <c r="Q650" s="233"/>
      <c r="R650" s="233"/>
      <c r="S650" s="233"/>
      <c r="T650" s="23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5" t="s">
        <v>134</v>
      </c>
      <c r="AU650" s="235" t="s">
        <v>84</v>
      </c>
      <c r="AV650" s="13" t="s">
        <v>84</v>
      </c>
      <c r="AW650" s="13" t="s">
        <v>34</v>
      </c>
      <c r="AX650" s="13" t="s">
        <v>74</v>
      </c>
      <c r="AY650" s="235" t="s">
        <v>122</v>
      </c>
    </row>
    <row r="651" spans="1:51" s="15" customFormat="1" ht="12">
      <c r="A651" s="15"/>
      <c r="B651" s="247"/>
      <c r="C651" s="248"/>
      <c r="D651" s="226" t="s">
        <v>134</v>
      </c>
      <c r="E651" s="249" t="s">
        <v>19</v>
      </c>
      <c r="F651" s="250" t="s">
        <v>153</v>
      </c>
      <c r="G651" s="248"/>
      <c r="H651" s="249" t="s">
        <v>19</v>
      </c>
      <c r="I651" s="251"/>
      <c r="J651" s="248"/>
      <c r="K651" s="248"/>
      <c r="L651" s="252"/>
      <c r="M651" s="253"/>
      <c r="N651" s="254"/>
      <c r="O651" s="254"/>
      <c r="P651" s="254"/>
      <c r="Q651" s="254"/>
      <c r="R651" s="254"/>
      <c r="S651" s="254"/>
      <c r="T651" s="25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56" t="s">
        <v>134</v>
      </c>
      <c r="AU651" s="256" t="s">
        <v>84</v>
      </c>
      <c r="AV651" s="15" t="s">
        <v>82</v>
      </c>
      <c r="AW651" s="15" t="s">
        <v>34</v>
      </c>
      <c r="AX651" s="15" t="s">
        <v>74</v>
      </c>
      <c r="AY651" s="256" t="s">
        <v>122</v>
      </c>
    </row>
    <row r="652" spans="1:51" s="15" customFormat="1" ht="12">
      <c r="A652" s="15"/>
      <c r="B652" s="247"/>
      <c r="C652" s="248"/>
      <c r="D652" s="226" t="s">
        <v>134</v>
      </c>
      <c r="E652" s="249" t="s">
        <v>19</v>
      </c>
      <c r="F652" s="250" t="s">
        <v>154</v>
      </c>
      <c r="G652" s="248"/>
      <c r="H652" s="249" t="s">
        <v>19</v>
      </c>
      <c r="I652" s="251"/>
      <c r="J652" s="248"/>
      <c r="K652" s="248"/>
      <c r="L652" s="252"/>
      <c r="M652" s="253"/>
      <c r="N652" s="254"/>
      <c r="O652" s="254"/>
      <c r="P652" s="254"/>
      <c r="Q652" s="254"/>
      <c r="R652" s="254"/>
      <c r="S652" s="254"/>
      <c r="T652" s="25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56" t="s">
        <v>134</v>
      </c>
      <c r="AU652" s="256" t="s">
        <v>84</v>
      </c>
      <c r="AV652" s="15" t="s">
        <v>82</v>
      </c>
      <c r="AW652" s="15" t="s">
        <v>34</v>
      </c>
      <c r="AX652" s="15" t="s">
        <v>74</v>
      </c>
      <c r="AY652" s="256" t="s">
        <v>122</v>
      </c>
    </row>
    <row r="653" spans="1:51" s="13" customFormat="1" ht="12">
      <c r="A653" s="13"/>
      <c r="B653" s="224"/>
      <c r="C653" s="225"/>
      <c r="D653" s="226" t="s">
        <v>134</v>
      </c>
      <c r="E653" s="227" t="s">
        <v>19</v>
      </c>
      <c r="F653" s="228" t="s">
        <v>155</v>
      </c>
      <c r="G653" s="225"/>
      <c r="H653" s="229">
        <v>188.28</v>
      </c>
      <c r="I653" s="230"/>
      <c r="J653" s="225"/>
      <c r="K653" s="225"/>
      <c r="L653" s="231"/>
      <c r="M653" s="232"/>
      <c r="N653" s="233"/>
      <c r="O653" s="233"/>
      <c r="P653" s="233"/>
      <c r="Q653" s="233"/>
      <c r="R653" s="233"/>
      <c r="S653" s="233"/>
      <c r="T653" s="23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5" t="s">
        <v>134</v>
      </c>
      <c r="AU653" s="235" t="s">
        <v>84</v>
      </c>
      <c r="AV653" s="13" t="s">
        <v>84</v>
      </c>
      <c r="AW653" s="13" t="s">
        <v>34</v>
      </c>
      <c r="AX653" s="13" t="s">
        <v>74</v>
      </c>
      <c r="AY653" s="235" t="s">
        <v>122</v>
      </c>
    </row>
    <row r="654" spans="1:51" s="15" customFormat="1" ht="12">
      <c r="A654" s="15"/>
      <c r="B654" s="247"/>
      <c r="C654" s="248"/>
      <c r="D654" s="226" t="s">
        <v>134</v>
      </c>
      <c r="E654" s="249" t="s">
        <v>19</v>
      </c>
      <c r="F654" s="250" t="s">
        <v>156</v>
      </c>
      <c r="G654" s="248"/>
      <c r="H654" s="249" t="s">
        <v>19</v>
      </c>
      <c r="I654" s="251"/>
      <c r="J654" s="248"/>
      <c r="K654" s="248"/>
      <c r="L654" s="252"/>
      <c r="M654" s="253"/>
      <c r="N654" s="254"/>
      <c r="O654" s="254"/>
      <c r="P654" s="254"/>
      <c r="Q654" s="254"/>
      <c r="R654" s="254"/>
      <c r="S654" s="254"/>
      <c r="T654" s="25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6" t="s">
        <v>134</v>
      </c>
      <c r="AU654" s="256" t="s">
        <v>84</v>
      </c>
      <c r="AV654" s="15" t="s">
        <v>82</v>
      </c>
      <c r="AW654" s="15" t="s">
        <v>34</v>
      </c>
      <c r="AX654" s="15" t="s">
        <v>74</v>
      </c>
      <c r="AY654" s="256" t="s">
        <v>122</v>
      </c>
    </row>
    <row r="655" spans="1:51" s="15" customFormat="1" ht="12">
      <c r="A655" s="15"/>
      <c r="B655" s="247"/>
      <c r="C655" s="248"/>
      <c r="D655" s="226" t="s">
        <v>134</v>
      </c>
      <c r="E655" s="249" t="s">
        <v>19</v>
      </c>
      <c r="F655" s="250" t="s">
        <v>157</v>
      </c>
      <c r="G655" s="248"/>
      <c r="H655" s="249" t="s">
        <v>19</v>
      </c>
      <c r="I655" s="251"/>
      <c r="J655" s="248"/>
      <c r="K655" s="248"/>
      <c r="L655" s="252"/>
      <c r="M655" s="253"/>
      <c r="N655" s="254"/>
      <c r="O655" s="254"/>
      <c r="P655" s="254"/>
      <c r="Q655" s="254"/>
      <c r="R655" s="254"/>
      <c r="S655" s="254"/>
      <c r="T655" s="25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56" t="s">
        <v>134</v>
      </c>
      <c r="AU655" s="256" t="s">
        <v>84</v>
      </c>
      <c r="AV655" s="15" t="s">
        <v>82</v>
      </c>
      <c r="AW655" s="15" t="s">
        <v>34</v>
      </c>
      <c r="AX655" s="15" t="s">
        <v>74</v>
      </c>
      <c r="AY655" s="256" t="s">
        <v>122</v>
      </c>
    </row>
    <row r="656" spans="1:51" s="13" customFormat="1" ht="12">
      <c r="A656" s="13"/>
      <c r="B656" s="224"/>
      <c r="C656" s="225"/>
      <c r="D656" s="226" t="s">
        <v>134</v>
      </c>
      <c r="E656" s="227" t="s">
        <v>19</v>
      </c>
      <c r="F656" s="228" t="s">
        <v>158</v>
      </c>
      <c r="G656" s="225"/>
      <c r="H656" s="229">
        <v>61.8</v>
      </c>
      <c r="I656" s="230"/>
      <c r="J656" s="225"/>
      <c r="K656" s="225"/>
      <c r="L656" s="231"/>
      <c r="M656" s="232"/>
      <c r="N656" s="233"/>
      <c r="O656" s="233"/>
      <c r="P656" s="233"/>
      <c r="Q656" s="233"/>
      <c r="R656" s="233"/>
      <c r="S656" s="233"/>
      <c r="T656" s="23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5" t="s">
        <v>134</v>
      </c>
      <c r="AU656" s="235" t="s">
        <v>84</v>
      </c>
      <c r="AV656" s="13" t="s">
        <v>84</v>
      </c>
      <c r="AW656" s="13" t="s">
        <v>34</v>
      </c>
      <c r="AX656" s="13" t="s">
        <v>74</v>
      </c>
      <c r="AY656" s="235" t="s">
        <v>122</v>
      </c>
    </row>
    <row r="657" spans="1:51" s="15" customFormat="1" ht="12">
      <c r="A657" s="15"/>
      <c r="B657" s="247"/>
      <c r="C657" s="248"/>
      <c r="D657" s="226" t="s">
        <v>134</v>
      </c>
      <c r="E657" s="249" t="s">
        <v>19</v>
      </c>
      <c r="F657" s="250" t="s">
        <v>161</v>
      </c>
      <c r="G657" s="248"/>
      <c r="H657" s="249" t="s">
        <v>19</v>
      </c>
      <c r="I657" s="251"/>
      <c r="J657" s="248"/>
      <c r="K657" s="248"/>
      <c r="L657" s="252"/>
      <c r="M657" s="253"/>
      <c r="N657" s="254"/>
      <c r="O657" s="254"/>
      <c r="P657" s="254"/>
      <c r="Q657" s="254"/>
      <c r="R657" s="254"/>
      <c r="S657" s="254"/>
      <c r="T657" s="25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56" t="s">
        <v>134</v>
      </c>
      <c r="AU657" s="256" t="s">
        <v>84</v>
      </c>
      <c r="AV657" s="15" t="s">
        <v>82</v>
      </c>
      <c r="AW657" s="15" t="s">
        <v>34</v>
      </c>
      <c r="AX657" s="15" t="s">
        <v>74</v>
      </c>
      <c r="AY657" s="256" t="s">
        <v>122</v>
      </c>
    </row>
    <row r="658" spans="1:51" s="15" customFormat="1" ht="12">
      <c r="A658" s="15"/>
      <c r="B658" s="247"/>
      <c r="C658" s="248"/>
      <c r="D658" s="226" t="s">
        <v>134</v>
      </c>
      <c r="E658" s="249" t="s">
        <v>19</v>
      </c>
      <c r="F658" s="250" t="s">
        <v>162</v>
      </c>
      <c r="G658" s="248"/>
      <c r="H658" s="249" t="s">
        <v>19</v>
      </c>
      <c r="I658" s="251"/>
      <c r="J658" s="248"/>
      <c r="K658" s="248"/>
      <c r="L658" s="252"/>
      <c r="M658" s="253"/>
      <c r="N658" s="254"/>
      <c r="O658" s="254"/>
      <c r="P658" s="254"/>
      <c r="Q658" s="254"/>
      <c r="R658" s="254"/>
      <c r="S658" s="254"/>
      <c r="T658" s="25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56" t="s">
        <v>134</v>
      </c>
      <c r="AU658" s="256" t="s">
        <v>84</v>
      </c>
      <c r="AV658" s="15" t="s">
        <v>82</v>
      </c>
      <c r="AW658" s="15" t="s">
        <v>34</v>
      </c>
      <c r="AX658" s="15" t="s">
        <v>74</v>
      </c>
      <c r="AY658" s="256" t="s">
        <v>122</v>
      </c>
    </row>
    <row r="659" spans="1:51" s="13" customFormat="1" ht="12">
      <c r="A659" s="13"/>
      <c r="B659" s="224"/>
      <c r="C659" s="225"/>
      <c r="D659" s="226" t="s">
        <v>134</v>
      </c>
      <c r="E659" s="227" t="s">
        <v>19</v>
      </c>
      <c r="F659" s="228" t="s">
        <v>163</v>
      </c>
      <c r="G659" s="225"/>
      <c r="H659" s="229">
        <v>127.8</v>
      </c>
      <c r="I659" s="230"/>
      <c r="J659" s="225"/>
      <c r="K659" s="225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134</v>
      </c>
      <c r="AU659" s="235" t="s">
        <v>84</v>
      </c>
      <c r="AV659" s="13" t="s">
        <v>84</v>
      </c>
      <c r="AW659" s="13" t="s">
        <v>34</v>
      </c>
      <c r="AX659" s="13" t="s">
        <v>74</v>
      </c>
      <c r="AY659" s="235" t="s">
        <v>122</v>
      </c>
    </row>
    <row r="660" spans="1:51" s="15" customFormat="1" ht="12">
      <c r="A660" s="15"/>
      <c r="B660" s="247"/>
      <c r="C660" s="248"/>
      <c r="D660" s="226" t="s">
        <v>134</v>
      </c>
      <c r="E660" s="249" t="s">
        <v>19</v>
      </c>
      <c r="F660" s="250" t="s">
        <v>334</v>
      </c>
      <c r="G660" s="248"/>
      <c r="H660" s="249" t="s">
        <v>19</v>
      </c>
      <c r="I660" s="251"/>
      <c r="J660" s="248"/>
      <c r="K660" s="248"/>
      <c r="L660" s="252"/>
      <c r="M660" s="253"/>
      <c r="N660" s="254"/>
      <c r="O660" s="254"/>
      <c r="P660" s="254"/>
      <c r="Q660" s="254"/>
      <c r="R660" s="254"/>
      <c r="S660" s="254"/>
      <c r="T660" s="25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6" t="s">
        <v>134</v>
      </c>
      <c r="AU660" s="256" t="s">
        <v>84</v>
      </c>
      <c r="AV660" s="15" t="s">
        <v>82</v>
      </c>
      <c r="AW660" s="15" t="s">
        <v>34</v>
      </c>
      <c r="AX660" s="15" t="s">
        <v>74</v>
      </c>
      <c r="AY660" s="256" t="s">
        <v>122</v>
      </c>
    </row>
    <row r="661" spans="1:51" s="15" customFormat="1" ht="12">
      <c r="A661" s="15"/>
      <c r="B661" s="247"/>
      <c r="C661" s="248"/>
      <c r="D661" s="226" t="s">
        <v>134</v>
      </c>
      <c r="E661" s="249" t="s">
        <v>19</v>
      </c>
      <c r="F661" s="250" t="s">
        <v>150</v>
      </c>
      <c r="G661" s="248"/>
      <c r="H661" s="249" t="s">
        <v>19</v>
      </c>
      <c r="I661" s="251"/>
      <c r="J661" s="248"/>
      <c r="K661" s="248"/>
      <c r="L661" s="252"/>
      <c r="M661" s="253"/>
      <c r="N661" s="254"/>
      <c r="O661" s="254"/>
      <c r="P661" s="254"/>
      <c r="Q661" s="254"/>
      <c r="R661" s="254"/>
      <c r="S661" s="254"/>
      <c r="T661" s="25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6" t="s">
        <v>134</v>
      </c>
      <c r="AU661" s="256" t="s">
        <v>84</v>
      </c>
      <c r="AV661" s="15" t="s">
        <v>82</v>
      </c>
      <c r="AW661" s="15" t="s">
        <v>34</v>
      </c>
      <c r="AX661" s="15" t="s">
        <v>74</v>
      </c>
      <c r="AY661" s="256" t="s">
        <v>122</v>
      </c>
    </row>
    <row r="662" spans="1:51" s="15" customFormat="1" ht="12">
      <c r="A662" s="15"/>
      <c r="B662" s="247"/>
      <c r="C662" s="248"/>
      <c r="D662" s="226" t="s">
        <v>134</v>
      </c>
      <c r="E662" s="249" t="s">
        <v>19</v>
      </c>
      <c r="F662" s="250" t="s">
        <v>151</v>
      </c>
      <c r="G662" s="248"/>
      <c r="H662" s="249" t="s">
        <v>19</v>
      </c>
      <c r="I662" s="251"/>
      <c r="J662" s="248"/>
      <c r="K662" s="248"/>
      <c r="L662" s="252"/>
      <c r="M662" s="253"/>
      <c r="N662" s="254"/>
      <c r="O662" s="254"/>
      <c r="P662" s="254"/>
      <c r="Q662" s="254"/>
      <c r="R662" s="254"/>
      <c r="S662" s="254"/>
      <c r="T662" s="25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56" t="s">
        <v>134</v>
      </c>
      <c r="AU662" s="256" t="s">
        <v>84</v>
      </c>
      <c r="AV662" s="15" t="s">
        <v>82</v>
      </c>
      <c r="AW662" s="15" t="s">
        <v>34</v>
      </c>
      <c r="AX662" s="15" t="s">
        <v>74</v>
      </c>
      <c r="AY662" s="256" t="s">
        <v>122</v>
      </c>
    </row>
    <row r="663" spans="1:51" s="13" customFormat="1" ht="12">
      <c r="A663" s="13"/>
      <c r="B663" s="224"/>
      <c r="C663" s="225"/>
      <c r="D663" s="226" t="s">
        <v>134</v>
      </c>
      <c r="E663" s="227" t="s">
        <v>19</v>
      </c>
      <c r="F663" s="228" t="s">
        <v>185</v>
      </c>
      <c r="G663" s="225"/>
      <c r="H663" s="229">
        <v>313.95</v>
      </c>
      <c r="I663" s="230"/>
      <c r="J663" s="225"/>
      <c r="K663" s="225"/>
      <c r="L663" s="231"/>
      <c r="M663" s="232"/>
      <c r="N663" s="233"/>
      <c r="O663" s="233"/>
      <c r="P663" s="233"/>
      <c r="Q663" s="233"/>
      <c r="R663" s="233"/>
      <c r="S663" s="233"/>
      <c r="T663" s="23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5" t="s">
        <v>134</v>
      </c>
      <c r="AU663" s="235" t="s">
        <v>84</v>
      </c>
      <c r="AV663" s="13" t="s">
        <v>84</v>
      </c>
      <c r="AW663" s="13" t="s">
        <v>34</v>
      </c>
      <c r="AX663" s="13" t="s">
        <v>74</v>
      </c>
      <c r="AY663" s="235" t="s">
        <v>122</v>
      </c>
    </row>
    <row r="664" spans="1:51" s="13" customFormat="1" ht="12">
      <c r="A664" s="13"/>
      <c r="B664" s="224"/>
      <c r="C664" s="225"/>
      <c r="D664" s="226" t="s">
        <v>134</v>
      </c>
      <c r="E664" s="227" t="s">
        <v>19</v>
      </c>
      <c r="F664" s="228" t="s">
        <v>186</v>
      </c>
      <c r="G664" s="225"/>
      <c r="H664" s="229">
        <v>-40.65</v>
      </c>
      <c r="I664" s="230"/>
      <c r="J664" s="225"/>
      <c r="K664" s="225"/>
      <c r="L664" s="231"/>
      <c r="M664" s="232"/>
      <c r="N664" s="233"/>
      <c r="O664" s="233"/>
      <c r="P664" s="233"/>
      <c r="Q664" s="233"/>
      <c r="R664" s="233"/>
      <c r="S664" s="233"/>
      <c r="T664" s="23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5" t="s">
        <v>134</v>
      </c>
      <c r="AU664" s="235" t="s">
        <v>84</v>
      </c>
      <c r="AV664" s="13" t="s">
        <v>84</v>
      </c>
      <c r="AW664" s="13" t="s">
        <v>34</v>
      </c>
      <c r="AX664" s="13" t="s">
        <v>74</v>
      </c>
      <c r="AY664" s="235" t="s">
        <v>122</v>
      </c>
    </row>
    <row r="665" spans="1:51" s="15" customFormat="1" ht="12">
      <c r="A665" s="15"/>
      <c r="B665" s="247"/>
      <c r="C665" s="248"/>
      <c r="D665" s="226" t="s">
        <v>134</v>
      </c>
      <c r="E665" s="249" t="s">
        <v>19</v>
      </c>
      <c r="F665" s="250" t="s">
        <v>153</v>
      </c>
      <c r="G665" s="248"/>
      <c r="H665" s="249" t="s">
        <v>19</v>
      </c>
      <c r="I665" s="251"/>
      <c r="J665" s="248"/>
      <c r="K665" s="248"/>
      <c r="L665" s="252"/>
      <c r="M665" s="253"/>
      <c r="N665" s="254"/>
      <c r="O665" s="254"/>
      <c r="P665" s="254"/>
      <c r="Q665" s="254"/>
      <c r="R665" s="254"/>
      <c r="S665" s="254"/>
      <c r="T665" s="25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6" t="s">
        <v>134</v>
      </c>
      <c r="AU665" s="256" t="s">
        <v>84</v>
      </c>
      <c r="AV665" s="15" t="s">
        <v>82</v>
      </c>
      <c r="AW665" s="15" t="s">
        <v>34</v>
      </c>
      <c r="AX665" s="15" t="s">
        <v>74</v>
      </c>
      <c r="AY665" s="256" t="s">
        <v>122</v>
      </c>
    </row>
    <row r="666" spans="1:51" s="15" customFormat="1" ht="12">
      <c r="A666" s="15"/>
      <c r="B666" s="247"/>
      <c r="C666" s="248"/>
      <c r="D666" s="226" t="s">
        <v>134</v>
      </c>
      <c r="E666" s="249" t="s">
        <v>19</v>
      </c>
      <c r="F666" s="250" t="s">
        <v>154</v>
      </c>
      <c r="G666" s="248"/>
      <c r="H666" s="249" t="s">
        <v>19</v>
      </c>
      <c r="I666" s="251"/>
      <c r="J666" s="248"/>
      <c r="K666" s="248"/>
      <c r="L666" s="252"/>
      <c r="M666" s="253"/>
      <c r="N666" s="254"/>
      <c r="O666" s="254"/>
      <c r="P666" s="254"/>
      <c r="Q666" s="254"/>
      <c r="R666" s="254"/>
      <c r="S666" s="254"/>
      <c r="T666" s="25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56" t="s">
        <v>134</v>
      </c>
      <c r="AU666" s="256" t="s">
        <v>84</v>
      </c>
      <c r="AV666" s="15" t="s">
        <v>82</v>
      </c>
      <c r="AW666" s="15" t="s">
        <v>34</v>
      </c>
      <c r="AX666" s="15" t="s">
        <v>74</v>
      </c>
      <c r="AY666" s="256" t="s">
        <v>122</v>
      </c>
    </row>
    <row r="667" spans="1:51" s="13" customFormat="1" ht="12">
      <c r="A667" s="13"/>
      <c r="B667" s="224"/>
      <c r="C667" s="225"/>
      <c r="D667" s="226" t="s">
        <v>134</v>
      </c>
      <c r="E667" s="227" t="s">
        <v>19</v>
      </c>
      <c r="F667" s="228" t="s">
        <v>187</v>
      </c>
      <c r="G667" s="225"/>
      <c r="H667" s="229">
        <v>545.123</v>
      </c>
      <c r="I667" s="230"/>
      <c r="J667" s="225"/>
      <c r="K667" s="225"/>
      <c r="L667" s="231"/>
      <c r="M667" s="232"/>
      <c r="N667" s="233"/>
      <c r="O667" s="233"/>
      <c r="P667" s="233"/>
      <c r="Q667" s="233"/>
      <c r="R667" s="233"/>
      <c r="S667" s="233"/>
      <c r="T667" s="23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5" t="s">
        <v>134</v>
      </c>
      <c r="AU667" s="235" t="s">
        <v>84</v>
      </c>
      <c r="AV667" s="13" t="s">
        <v>84</v>
      </c>
      <c r="AW667" s="13" t="s">
        <v>34</v>
      </c>
      <c r="AX667" s="13" t="s">
        <v>74</v>
      </c>
      <c r="AY667" s="235" t="s">
        <v>122</v>
      </c>
    </row>
    <row r="668" spans="1:51" s="13" customFormat="1" ht="12">
      <c r="A668" s="13"/>
      <c r="B668" s="224"/>
      <c r="C668" s="225"/>
      <c r="D668" s="226" t="s">
        <v>134</v>
      </c>
      <c r="E668" s="227" t="s">
        <v>19</v>
      </c>
      <c r="F668" s="228" t="s">
        <v>188</v>
      </c>
      <c r="G668" s="225"/>
      <c r="H668" s="229">
        <v>-42.875</v>
      </c>
      <c r="I668" s="230"/>
      <c r="J668" s="225"/>
      <c r="K668" s="225"/>
      <c r="L668" s="231"/>
      <c r="M668" s="232"/>
      <c r="N668" s="233"/>
      <c r="O668" s="233"/>
      <c r="P668" s="233"/>
      <c r="Q668" s="233"/>
      <c r="R668" s="233"/>
      <c r="S668" s="233"/>
      <c r="T668" s="23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5" t="s">
        <v>134</v>
      </c>
      <c r="AU668" s="235" t="s">
        <v>84</v>
      </c>
      <c r="AV668" s="13" t="s">
        <v>84</v>
      </c>
      <c r="AW668" s="13" t="s">
        <v>34</v>
      </c>
      <c r="AX668" s="13" t="s">
        <v>74</v>
      </c>
      <c r="AY668" s="235" t="s">
        <v>122</v>
      </c>
    </row>
    <row r="669" spans="1:51" s="15" customFormat="1" ht="12">
      <c r="A669" s="15"/>
      <c r="B669" s="247"/>
      <c r="C669" s="248"/>
      <c r="D669" s="226" t="s">
        <v>134</v>
      </c>
      <c r="E669" s="249" t="s">
        <v>19</v>
      </c>
      <c r="F669" s="250" t="s">
        <v>142</v>
      </c>
      <c r="G669" s="248"/>
      <c r="H669" s="249" t="s">
        <v>19</v>
      </c>
      <c r="I669" s="251"/>
      <c r="J669" s="248"/>
      <c r="K669" s="248"/>
      <c r="L669" s="252"/>
      <c r="M669" s="253"/>
      <c r="N669" s="254"/>
      <c r="O669" s="254"/>
      <c r="P669" s="254"/>
      <c r="Q669" s="254"/>
      <c r="R669" s="254"/>
      <c r="S669" s="254"/>
      <c r="T669" s="25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56" t="s">
        <v>134</v>
      </c>
      <c r="AU669" s="256" t="s">
        <v>84</v>
      </c>
      <c r="AV669" s="15" t="s">
        <v>82</v>
      </c>
      <c r="AW669" s="15" t="s">
        <v>34</v>
      </c>
      <c r="AX669" s="15" t="s">
        <v>74</v>
      </c>
      <c r="AY669" s="256" t="s">
        <v>122</v>
      </c>
    </row>
    <row r="670" spans="1:51" s="15" customFormat="1" ht="12">
      <c r="A670" s="15"/>
      <c r="B670" s="247"/>
      <c r="C670" s="248"/>
      <c r="D670" s="226" t="s">
        <v>134</v>
      </c>
      <c r="E670" s="249" t="s">
        <v>19</v>
      </c>
      <c r="F670" s="250" t="s">
        <v>143</v>
      </c>
      <c r="G670" s="248"/>
      <c r="H670" s="249" t="s">
        <v>19</v>
      </c>
      <c r="I670" s="251"/>
      <c r="J670" s="248"/>
      <c r="K670" s="248"/>
      <c r="L670" s="252"/>
      <c r="M670" s="253"/>
      <c r="N670" s="254"/>
      <c r="O670" s="254"/>
      <c r="P670" s="254"/>
      <c r="Q670" s="254"/>
      <c r="R670" s="254"/>
      <c r="S670" s="254"/>
      <c r="T670" s="25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6" t="s">
        <v>134</v>
      </c>
      <c r="AU670" s="256" t="s">
        <v>84</v>
      </c>
      <c r="AV670" s="15" t="s">
        <v>82</v>
      </c>
      <c r="AW670" s="15" t="s">
        <v>34</v>
      </c>
      <c r="AX670" s="15" t="s">
        <v>74</v>
      </c>
      <c r="AY670" s="256" t="s">
        <v>122</v>
      </c>
    </row>
    <row r="671" spans="1:51" s="13" customFormat="1" ht="12">
      <c r="A671" s="13"/>
      <c r="B671" s="224"/>
      <c r="C671" s="225"/>
      <c r="D671" s="226" t="s">
        <v>134</v>
      </c>
      <c r="E671" s="227" t="s">
        <v>19</v>
      </c>
      <c r="F671" s="228" t="s">
        <v>189</v>
      </c>
      <c r="G671" s="225"/>
      <c r="H671" s="229">
        <v>416.975</v>
      </c>
      <c r="I671" s="230"/>
      <c r="J671" s="225"/>
      <c r="K671" s="225"/>
      <c r="L671" s="231"/>
      <c r="M671" s="232"/>
      <c r="N671" s="233"/>
      <c r="O671" s="233"/>
      <c r="P671" s="233"/>
      <c r="Q671" s="233"/>
      <c r="R671" s="233"/>
      <c r="S671" s="233"/>
      <c r="T671" s="23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5" t="s">
        <v>134</v>
      </c>
      <c r="AU671" s="235" t="s">
        <v>84</v>
      </c>
      <c r="AV671" s="13" t="s">
        <v>84</v>
      </c>
      <c r="AW671" s="13" t="s">
        <v>34</v>
      </c>
      <c r="AX671" s="13" t="s">
        <v>74</v>
      </c>
      <c r="AY671" s="235" t="s">
        <v>122</v>
      </c>
    </row>
    <row r="672" spans="1:51" s="13" customFormat="1" ht="12">
      <c r="A672" s="13"/>
      <c r="B672" s="224"/>
      <c r="C672" s="225"/>
      <c r="D672" s="226" t="s">
        <v>134</v>
      </c>
      <c r="E672" s="227" t="s">
        <v>19</v>
      </c>
      <c r="F672" s="228" t="s">
        <v>190</v>
      </c>
      <c r="G672" s="225"/>
      <c r="H672" s="229">
        <v>-61.18</v>
      </c>
      <c r="I672" s="230"/>
      <c r="J672" s="225"/>
      <c r="K672" s="225"/>
      <c r="L672" s="231"/>
      <c r="M672" s="232"/>
      <c r="N672" s="233"/>
      <c r="O672" s="233"/>
      <c r="P672" s="233"/>
      <c r="Q672" s="233"/>
      <c r="R672" s="233"/>
      <c r="S672" s="233"/>
      <c r="T672" s="23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5" t="s">
        <v>134</v>
      </c>
      <c r="AU672" s="235" t="s">
        <v>84</v>
      </c>
      <c r="AV672" s="13" t="s">
        <v>84</v>
      </c>
      <c r="AW672" s="13" t="s">
        <v>34</v>
      </c>
      <c r="AX672" s="13" t="s">
        <v>74</v>
      </c>
      <c r="AY672" s="235" t="s">
        <v>122</v>
      </c>
    </row>
    <row r="673" spans="1:51" s="15" customFormat="1" ht="12">
      <c r="A673" s="15"/>
      <c r="B673" s="247"/>
      <c r="C673" s="248"/>
      <c r="D673" s="226" t="s">
        <v>134</v>
      </c>
      <c r="E673" s="249" t="s">
        <v>19</v>
      </c>
      <c r="F673" s="250" t="s">
        <v>156</v>
      </c>
      <c r="G673" s="248"/>
      <c r="H673" s="249" t="s">
        <v>19</v>
      </c>
      <c r="I673" s="251"/>
      <c r="J673" s="248"/>
      <c r="K673" s="248"/>
      <c r="L673" s="252"/>
      <c r="M673" s="253"/>
      <c r="N673" s="254"/>
      <c r="O673" s="254"/>
      <c r="P673" s="254"/>
      <c r="Q673" s="254"/>
      <c r="R673" s="254"/>
      <c r="S673" s="254"/>
      <c r="T673" s="25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56" t="s">
        <v>134</v>
      </c>
      <c r="AU673" s="256" t="s">
        <v>84</v>
      </c>
      <c r="AV673" s="15" t="s">
        <v>82</v>
      </c>
      <c r="AW673" s="15" t="s">
        <v>34</v>
      </c>
      <c r="AX673" s="15" t="s">
        <v>74</v>
      </c>
      <c r="AY673" s="256" t="s">
        <v>122</v>
      </c>
    </row>
    <row r="674" spans="1:51" s="15" customFormat="1" ht="12">
      <c r="A674" s="15"/>
      <c r="B674" s="247"/>
      <c r="C674" s="248"/>
      <c r="D674" s="226" t="s">
        <v>134</v>
      </c>
      <c r="E674" s="249" t="s">
        <v>19</v>
      </c>
      <c r="F674" s="250" t="s">
        <v>157</v>
      </c>
      <c r="G674" s="248"/>
      <c r="H674" s="249" t="s">
        <v>19</v>
      </c>
      <c r="I674" s="251"/>
      <c r="J674" s="248"/>
      <c r="K674" s="248"/>
      <c r="L674" s="252"/>
      <c r="M674" s="253"/>
      <c r="N674" s="254"/>
      <c r="O674" s="254"/>
      <c r="P674" s="254"/>
      <c r="Q674" s="254"/>
      <c r="R674" s="254"/>
      <c r="S674" s="254"/>
      <c r="T674" s="25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56" t="s">
        <v>134</v>
      </c>
      <c r="AU674" s="256" t="s">
        <v>84</v>
      </c>
      <c r="AV674" s="15" t="s">
        <v>82</v>
      </c>
      <c r="AW674" s="15" t="s">
        <v>34</v>
      </c>
      <c r="AX674" s="15" t="s">
        <v>74</v>
      </c>
      <c r="AY674" s="256" t="s">
        <v>122</v>
      </c>
    </row>
    <row r="675" spans="1:51" s="13" customFormat="1" ht="12">
      <c r="A675" s="13"/>
      <c r="B675" s="224"/>
      <c r="C675" s="225"/>
      <c r="D675" s="226" t="s">
        <v>134</v>
      </c>
      <c r="E675" s="227" t="s">
        <v>19</v>
      </c>
      <c r="F675" s="228" t="s">
        <v>191</v>
      </c>
      <c r="G675" s="225"/>
      <c r="H675" s="229">
        <v>174.986</v>
      </c>
      <c r="I675" s="230"/>
      <c r="J675" s="225"/>
      <c r="K675" s="225"/>
      <c r="L675" s="231"/>
      <c r="M675" s="232"/>
      <c r="N675" s="233"/>
      <c r="O675" s="233"/>
      <c r="P675" s="233"/>
      <c r="Q675" s="233"/>
      <c r="R675" s="233"/>
      <c r="S675" s="233"/>
      <c r="T675" s="23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5" t="s">
        <v>134</v>
      </c>
      <c r="AU675" s="235" t="s">
        <v>84</v>
      </c>
      <c r="AV675" s="13" t="s">
        <v>84</v>
      </c>
      <c r="AW675" s="13" t="s">
        <v>34</v>
      </c>
      <c r="AX675" s="13" t="s">
        <v>74</v>
      </c>
      <c r="AY675" s="235" t="s">
        <v>122</v>
      </c>
    </row>
    <row r="676" spans="1:51" s="13" customFormat="1" ht="12">
      <c r="A676" s="13"/>
      <c r="B676" s="224"/>
      <c r="C676" s="225"/>
      <c r="D676" s="226" t="s">
        <v>134</v>
      </c>
      <c r="E676" s="227" t="s">
        <v>19</v>
      </c>
      <c r="F676" s="228" t="s">
        <v>192</v>
      </c>
      <c r="G676" s="225"/>
      <c r="H676" s="229">
        <v>-22.8</v>
      </c>
      <c r="I676" s="230"/>
      <c r="J676" s="225"/>
      <c r="K676" s="225"/>
      <c r="L676" s="231"/>
      <c r="M676" s="232"/>
      <c r="N676" s="233"/>
      <c r="O676" s="233"/>
      <c r="P676" s="233"/>
      <c r="Q676" s="233"/>
      <c r="R676" s="233"/>
      <c r="S676" s="233"/>
      <c r="T676" s="23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5" t="s">
        <v>134</v>
      </c>
      <c r="AU676" s="235" t="s">
        <v>84</v>
      </c>
      <c r="AV676" s="13" t="s">
        <v>84</v>
      </c>
      <c r="AW676" s="13" t="s">
        <v>34</v>
      </c>
      <c r="AX676" s="13" t="s">
        <v>74</v>
      </c>
      <c r="AY676" s="235" t="s">
        <v>122</v>
      </c>
    </row>
    <row r="677" spans="1:51" s="15" customFormat="1" ht="12">
      <c r="A677" s="15"/>
      <c r="B677" s="247"/>
      <c r="C677" s="248"/>
      <c r="D677" s="226" t="s">
        <v>134</v>
      </c>
      <c r="E677" s="249" t="s">
        <v>19</v>
      </c>
      <c r="F677" s="250" t="s">
        <v>161</v>
      </c>
      <c r="G677" s="248"/>
      <c r="H677" s="249" t="s">
        <v>19</v>
      </c>
      <c r="I677" s="251"/>
      <c r="J677" s="248"/>
      <c r="K677" s="248"/>
      <c r="L677" s="252"/>
      <c r="M677" s="253"/>
      <c r="N677" s="254"/>
      <c r="O677" s="254"/>
      <c r="P677" s="254"/>
      <c r="Q677" s="254"/>
      <c r="R677" s="254"/>
      <c r="S677" s="254"/>
      <c r="T677" s="25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56" t="s">
        <v>134</v>
      </c>
      <c r="AU677" s="256" t="s">
        <v>84</v>
      </c>
      <c r="AV677" s="15" t="s">
        <v>82</v>
      </c>
      <c r="AW677" s="15" t="s">
        <v>34</v>
      </c>
      <c r="AX677" s="15" t="s">
        <v>74</v>
      </c>
      <c r="AY677" s="256" t="s">
        <v>122</v>
      </c>
    </row>
    <row r="678" spans="1:51" s="15" customFormat="1" ht="12">
      <c r="A678" s="15"/>
      <c r="B678" s="247"/>
      <c r="C678" s="248"/>
      <c r="D678" s="226" t="s">
        <v>134</v>
      </c>
      <c r="E678" s="249" t="s">
        <v>19</v>
      </c>
      <c r="F678" s="250" t="s">
        <v>162</v>
      </c>
      <c r="G678" s="248"/>
      <c r="H678" s="249" t="s">
        <v>19</v>
      </c>
      <c r="I678" s="251"/>
      <c r="J678" s="248"/>
      <c r="K678" s="248"/>
      <c r="L678" s="252"/>
      <c r="M678" s="253"/>
      <c r="N678" s="254"/>
      <c r="O678" s="254"/>
      <c r="P678" s="254"/>
      <c r="Q678" s="254"/>
      <c r="R678" s="254"/>
      <c r="S678" s="254"/>
      <c r="T678" s="25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6" t="s">
        <v>134</v>
      </c>
      <c r="AU678" s="256" t="s">
        <v>84</v>
      </c>
      <c r="AV678" s="15" t="s">
        <v>82</v>
      </c>
      <c r="AW678" s="15" t="s">
        <v>34</v>
      </c>
      <c r="AX678" s="15" t="s">
        <v>74</v>
      </c>
      <c r="AY678" s="256" t="s">
        <v>122</v>
      </c>
    </row>
    <row r="679" spans="1:51" s="13" customFormat="1" ht="12">
      <c r="A679" s="13"/>
      <c r="B679" s="224"/>
      <c r="C679" s="225"/>
      <c r="D679" s="226" t="s">
        <v>134</v>
      </c>
      <c r="E679" s="227" t="s">
        <v>19</v>
      </c>
      <c r="F679" s="228" t="s">
        <v>195</v>
      </c>
      <c r="G679" s="225"/>
      <c r="H679" s="229">
        <v>395.688</v>
      </c>
      <c r="I679" s="230"/>
      <c r="J679" s="225"/>
      <c r="K679" s="225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134</v>
      </c>
      <c r="AU679" s="235" t="s">
        <v>84</v>
      </c>
      <c r="AV679" s="13" t="s">
        <v>84</v>
      </c>
      <c r="AW679" s="13" t="s">
        <v>34</v>
      </c>
      <c r="AX679" s="13" t="s">
        <v>74</v>
      </c>
      <c r="AY679" s="235" t="s">
        <v>122</v>
      </c>
    </row>
    <row r="680" spans="1:51" s="13" customFormat="1" ht="12">
      <c r="A680" s="13"/>
      <c r="B680" s="224"/>
      <c r="C680" s="225"/>
      <c r="D680" s="226" t="s">
        <v>134</v>
      </c>
      <c r="E680" s="227" t="s">
        <v>19</v>
      </c>
      <c r="F680" s="228" t="s">
        <v>196</v>
      </c>
      <c r="G680" s="225"/>
      <c r="H680" s="229">
        <v>-63.008</v>
      </c>
      <c r="I680" s="230"/>
      <c r="J680" s="225"/>
      <c r="K680" s="225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134</v>
      </c>
      <c r="AU680" s="235" t="s">
        <v>84</v>
      </c>
      <c r="AV680" s="13" t="s">
        <v>84</v>
      </c>
      <c r="AW680" s="13" t="s">
        <v>34</v>
      </c>
      <c r="AX680" s="13" t="s">
        <v>74</v>
      </c>
      <c r="AY680" s="235" t="s">
        <v>122</v>
      </c>
    </row>
    <row r="681" spans="1:51" s="14" customFormat="1" ht="12">
      <c r="A681" s="14"/>
      <c r="B681" s="236"/>
      <c r="C681" s="237"/>
      <c r="D681" s="226" t="s">
        <v>134</v>
      </c>
      <c r="E681" s="238" t="s">
        <v>19</v>
      </c>
      <c r="F681" s="239" t="s">
        <v>136</v>
      </c>
      <c r="G681" s="237"/>
      <c r="H681" s="240">
        <v>2447.184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134</v>
      </c>
      <c r="AU681" s="246" t="s">
        <v>84</v>
      </c>
      <c r="AV681" s="14" t="s">
        <v>130</v>
      </c>
      <c r="AW681" s="14" t="s">
        <v>34</v>
      </c>
      <c r="AX681" s="14" t="s">
        <v>82</v>
      </c>
      <c r="AY681" s="246" t="s">
        <v>122</v>
      </c>
    </row>
    <row r="682" spans="1:65" s="2" customFormat="1" ht="24.15" customHeight="1">
      <c r="A682" s="40"/>
      <c r="B682" s="41"/>
      <c r="C682" s="206" t="s">
        <v>414</v>
      </c>
      <c r="D682" s="206" t="s">
        <v>125</v>
      </c>
      <c r="E682" s="207" t="s">
        <v>415</v>
      </c>
      <c r="F682" s="208" t="s">
        <v>416</v>
      </c>
      <c r="G682" s="209" t="s">
        <v>139</v>
      </c>
      <c r="H682" s="210">
        <v>339.568</v>
      </c>
      <c r="I682" s="211"/>
      <c r="J682" s="212">
        <f>ROUND(I682*H682,2)</f>
        <v>0</v>
      </c>
      <c r="K682" s="208" t="s">
        <v>129</v>
      </c>
      <c r="L682" s="46"/>
      <c r="M682" s="213" t="s">
        <v>19</v>
      </c>
      <c r="N682" s="214" t="s">
        <v>45</v>
      </c>
      <c r="O682" s="86"/>
      <c r="P682" s="215">
        <f>O682*H682</f>
        <v>0</v>
      </c>
      <c r="Q682" s="215">
        <v>0.00026</v>
      </c>
      <c r="R682" s="215">
        <f>Q682*H682</f>
        <v>0.08828768</v>
      </c>
      <c r="S682" s="215">
        <v>0</v>
      </c>
      <c r="T682" s="216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7" t="s">
        <v>240</v>
      </c>
      <c r="AT682" s="217" t="s">
        <v>125</v>
      </c>
      <c r="AU682" s="217" t="s">
        <v>84</v>
      </c>
      <c r="AY682" s="19" t="s">
        <v>122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9" t="s">
        <v>82</v>
      </c>
      <c r="BK682" s="218">
        <f>ROUND(I682*H682,2)</f>
        <v>0</v>
      </c>
      <c r="BL682" s="19" t="s">
        <v>240</v>
      </c>
      <c r="BM682" s="217" t="s">
        <v>417</v>
      </c>
    </row>
    <row r="683" spans="1:47" s="2" customFormat="1" ht="12">
      <c r="A683" s="40"/>
      <c r="B683" s="41"/>
      <c r="C683" s="42"/>
      <c r="D683" s="219" t="s">
        <v>132</v>
      </c>
      <c r="E683" s="42"/>
      <c r="F683" s="220" t="s">
        <v>418</v>
      </c>
      <c r="G683" s="42"/>
      <c r="H683" s="42"/>
      <c r="I683" s="221"/>
      <c r="J683" s="42"/>
      <c r="K683" s="42"/>
      <c r="L683" s="46"/>
      <c r="M683" s="222"/>
      <c r="N683" s="223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132</v>
      </c>
      <c r="AU683" s="19" t="s">
        <v>84</v>
      </c>
    </row>
    <row r="684" spans="1:51" s="15" customFormat="1" ht="12">
      <c r="A684" s="15"/>
      <c r="B684" s="247"/>
      <c r="C684" s="248"/>
      <c r="D684" s="226" t="s">
        <v>134</v>
      </c>
      <c r="E684" s="249" t="s">
        <v>19</v>
      </c>
      <c r="F684" s="250" t="s">
        <v>333</v>
      </c>
      <c r="G684" s="248"/>
      <c r="H684" s="249" t="s">
        <v>19</v>
      </c>
      <c r="I684" s="251"/>
      <c r="J684" s="248"/>
      <c r="K684" s="248"/>
      <c r="L684" s="252"/>
      <c r="M684" s="253"/>
      <c r="N684" s="254"/>
      <c r="O684" s="254"/>
      <c r="P684" s="254"/>
      <c r="Q684" s="254"/>
      <c r="R684" s="254"/>
      <c r="S684" s="254"/>
      <c r="T684" s="25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56" t="s">
        <v>134</v>
      </c>
      <c r="AU684" s="256" t="s">
        <v>84</v>
      </c>
      <c r="AV684" s="15" t="s">
        <v>82</v>
      </c>
      <c r="AW684" s="15" t="s">
        <v>34</v>
      </c>
      <c r="AX684" s="15" t="s">
        <v>74</v>
      </c>
      <c r="AY684" s="256" t="s">
        <v>122</v>
      </c>
    </row>
    <row r="685" spans="1:51" s="15" customFormat="1" ht="12">
      <c r="A685" s="15"/>
      <c r="B685" s="247"/>
      <c r="C685" s="248"/>
      <c r="D685" s="226" t="s">
        <v>134</v>
      </c>
      <c r="E685" s="249" t="s">
        <v>19</v>
      </c>
      <c r="F685" s="250" t="s">
        <v>156</v>
      </c>
      <c r="G685" s="248"/>
      <c r="H685" s="249" t="s">
        <v>19</v>
      </c>
      <c r="I685" s="251"/>
      <c r="J685" s="248"/>
      <c r="K685" s="248"/>
      <c r="L685" s="252"/>
      <c r="M685" s="253"/>
      <c r="N685" s="254"/>
      <c r="O685" s="254"/>
      <c r="P685" s="254"/>
      <c r="Q685" s="254"/>
      <c r="R685" s="254"/>
      <c r="S685" s="254"/>
      <c r="T685" s="25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6" t="s">
        <v>134</v>
      </c>
      <c r="AU685" s="256" t="s">
        <v>84</v>
      </c>
      <c r="AV685" s="15" t="s">
        <v>82</v>
      </c>
      <c r="AW685" s="15" t="s">
        <v>34</v>
      </c>
      <c r="AX685" s="15" t="s">
        <v>74</v>
      </c>
      <c r="AY685" s="256" t="s">
        <v>122</v>
      </c>
    </row>
    <row r="686" spans="1:51" s="15" customFormat="1" ht="12">
      <c r="A686" s="15"/>
      <c r="B686" s="247"/>
      <c r="C686" s="248"/>
      <c r="D686" s="226" t="s">
        <v>134</v>
      </c>
      <c r="E686" s="249" t="s">
        <v>19</v>
      </c>
      <c r="F686" s="250" t="s">
        <v>159</v>
      </c>
      <c r="G686" s="248"/>
      <c r="H686" s="249" t="s">
        <v>19</v>
      </c>
      <c r="I686" s="251"/>
      <c r="J686" s="248"/>
      <c r="K686" s="248"/>
      <c r="L686" s="252"/>
      <c r="M686" s="253"/>
      <c r="N686" s="254"/>
      <c r="O686" s="254"/>
      <c r="P686" s="254"/>
      <c r="Q686" s="254"/>
      <c r="R686" s="254"/>
      <c r="S686" s="254"/>
      <c r="T686" s="25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6" t="s">
        <v>134</v>
      </c>
      <c r="AU686" s="256" t="s">
        <v>84</v>
      </c>
      <c r="AV686" s="15" t="s">
        <v>82</v>
      </c>
      <c r="AW686" s="15" t="s">
        <v>34</v>
      </c>
      <c r="AX686" s="15" t="s">
        <v>74</v>
      </c>
      <c r="AY686" s="256" t="s">
        <v>122</v>
      </c>
    </row>
    <row r="687" spans="1:51" s="13" customFormat="1" ht="12">
      <c r="A687" s="13"/>
      <c r="B687" s="224"/>
      <c r="C687" s="225"/>
      <c r="D687" s="226" t="s">
        <v>134</v>
      </c>
      <c r="E687" s="227" t="s">
        <v>19</v>
      </c>
      <c r="F687" s="228" t="s">
        <v>160</v>
      </c>
      <c r="G687" s="225"/>
      <c r="H687" s="229">
        <v>44.2</v>
      </c>
      <c r="I687" s="230"/>
      <c r="J687" s="225"/>
      <c r="K687" s="225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134</v>
      </c>
      <c r="AU687" s="235" t="s">
        <v>84</v>
      </c>
      <c r="AV687" s="13" t="s">
        <v>84</v>
      </c>
      <c r="AW687" s="13" t="s">
        <v>34</v>
      </c>
      <c r="AX687" s="13" t="s">
        <v>74</v>
      </c>
      <c r="AY687" s="235" t="s">
        <v>122</v>
      </c>
    </row>
    <row r="688" spans="1:51" s="15" customFormat="1" ht="12">
      <c r="A688" s="15"/>
      <c r="B688" s="247"/>
      <c r="C688" s="248"/>
      <c r="D688" s="226" t="s">
        <v>134</v>
      </c>
      <c r="E688" s="249" t="s">
        <v>19</v>
      </c>
      <c r="F688" s="250" t="s">
        <v>334</v>
      </c>
      <c r="G688" s="248"/>
      <c r="H688" s="249" t="s">
        <v>19</v>
      </c>
      <c r="I688" s="251"/>
      <c r="J688" s="248"/>
      <c r="K688" s="248"/>
      <c r="L688" s="252"/>
      <c r="M688" s="253"/>
      <c r="N688" s="254"/>
      <c r="O688" s="254"/>
      <c r="P688" s="254"/>
      <c r="Q688" s="254"/>
      <c r="R688" s="254"/>
      <c r="S688" s="254"/>
      <c r="T688" s="25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56" t="s">
        <v>134</v>
      </c>
      <c r="AU688" s="256" t="s">
        <v>84</v>
      </c>
      <c r="AV688" s="15" t="s">
        <v>82</v>
      </c>
      <c r="AW688" s="15" t="s">
        <v>34</v>
      </c>
      <c r="AX688" s="15" t="s">
        <v>74</v>
      </c>
      <c r="AY688" s="256" t="s">
        <v>122</v>
      </c>
    </row>
    <row r="689" spans="1:51" s="15" customFormat="1" ht="12">
      <c r="A689" s="15"/>
      <c r="B689" s="247"/>
      <c r="C689" s="248"/>
      <c r="D689" s="226" t="s">
        <v>134</v>
      </c>
      <c r="E689" s="249" t="s">
        <v>19</v>
      </c>
      <c r="F689" s="250" t="s">
        <v>156</v>
      </c>
      <c r="G689" s="248"/>
      <c r="H689" s="249" t="s">
        <v>19</v>
      </c>
      <c r="I689" s="251"/>
      <c r="J689" s="248"/>
      <c r="K689" s="248"/>
      <c r="L689" s="252"/>
      <c r="M689" s="253"/>
      <c r="N689" s="254"/>
      <c r="O689" s="254"/>
      <c r="P689" s="254"/>
      <c r="Q689" s="254"/>
      <c r="R689" s="254"/>
      <c r="S689" s="254"/>
      <c r="T689" s="25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6" t="s">
        <v>134</v>
      </c>
      <c r="AU689" s="256" t="s">
        <v>84</v>
      </c>
      <c r="AV689" s="15" t="s">
        <v>82</v>
      </c>
      <c r="AW689" s="15" t="s">
        <v>34</v>
      </c>
      <c r="AX689" s="15" t="s">
        <v>74</v>
      </c>
      <c r="AY689" s="256" t="s">
        <v>122</v>
      </c>
    </row>
    <row r="690" spans="1:51" s="15" customFormat="1" ht="12">
      <c r="A690" s="15"/>
      <c r="B690" s="247"/>
      <c r="C690" s="248"/>
      <c r="D690" s="226" t="s">
        <v>134</v>
      </c>
      <c r="E690" s="249" t="s">
        <v>19</v>
      </c>
      <c r="F690" s="250" t="s">
        <v>159</v>
      </c>
      <c r="G690" s="248"/>
      <c r="H690" s="249" t="s">
        <v>19</v>
      </c>
      <c r="I690" s="251"/>
      <c r="J690" s="248"/>
      <c r="K690" s="248"/>
      <c r="L690" s="252"/>
      <c r="M690" s="253"/>
      <c r="N690" s="254"/>
      <c r="O690" s="254"/>
      <c r="P690" s="254"/>
      <c r="Q690" s="254"/>
      <c r="R690" s="254"/>
      <c r="S690" s="254"/>
      <c r="T690" s="25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56" t="s">
        <v>134</v>
      </c>
      <c r="AU690" s="256" t="s">
        <v>84</v>
      </c>
      <c r="AV690" s="15" t="s">
        <v>82</v>
      </c>
      <c r="AW690" s="15" t="s">
        <v>34</v>
      </c>
      <c r="AX690" s="15" t="s">
        <v>74</v>
      </c>
      <c r="AY690" s="256" t="s">
        <v>122</v>
      </c>
    </row>
    <row r="691" spans="1:51" s="13" customFormat="1" ht="12">
      <c r="A691" s="13"/>
      <c r="B691" s="224"/>
      <c r="C691" s="225"/>
      <c r="D691" s="226" t="s">
        <v>134</v>
      </c>
      <c r="E691" s="227" t="s">
        <v>19</v>
      </c>
      <c r="F691" s="228" t="s">
        <v>193</v>
      </c>
      <c r="G691" s="225"/>
      <c r="H691" s="229">
        <v>324</v>
      </c>
      <c r="I691" s="230"/>
      <c r="J691" s="225"/>
      <c r="K691" s="225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134</v>
      </c>
      <c r="AU691" s="235" t="s">
        <v>84</v>
      </c>
      <c r="AV691" s="13" t="s">
        <v>84</v>
      </c>
      <c r="AW691" s="13" t="s">
        <v>34</v>
      </c>
      <c r="AX691" s="13" t="s">
        <v>74</v>
      </c>
      <c r="AY691" s="235" t="s">
        <v>122</v>
      </c>
    </row>
    <row r="692" spans="1:51" s="13" customFormat="1" ht="12">
      <c r="A692" s="13"/>
      <c r="B692" s="224"/>
      <c r="C692" s="225"/>
      <c r="D692" s="226" t="s">
        <v>134</v>
      </c>
      <c r="E692" s="227" t="s">
        <v>19</v>
      </c>
      <c r="F692" s="228" t="s">
        <v>194</v>
      </c>
      <c r="G692" s="225"/>
      <c r="H692" s="229">
        <v>-28.632</v>
      </c>
      <c r="I692" s="230"/>
      <c r="J692" s="225"/>
      <c r="K692" s="225"/>
      <c r="L692" s="231"/>
      <c r="M692" s="232"/>
      <c r="N692" s="233"/>
      <c r="O692" s="233"/>
      <c r="P692" s="233"/>
      <c r="Q692" s="233"/>
      <c r="R692" s="233"/>
      <c r="S692" s="233"/>
      <c r="T692" s="23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5" t="s">
        <v>134</v>
      </c>
      <c r="AU692" s="235" t="s">
        <v>84</v>
      </c>
      <c r="AV692" s="13" t="s">
        <v>84</v>
      </c>
      <c r="AW692" s="13" t="s">
        <v>34</v>
      </c>
      <c r="AX692" s="13" t="s">
        <v>74</v>
      </c>
      <c r="AY692" s="235" t="s">
        <v>122</v>
      </c>
    </row>
    <row r="693" spans="1:51" s="14" customFormat="1" ht="12">
      <c r="A693" s="14"/>
      <c r="B693" s="236"/>
      <c r="C693" s="237"/>
      <c r="D693" s="226" t="s">
        <v>134</v>
      </c>
      <c r="E693" s="238" t="s">
        <v>19</v>
      </c>
      <c r="F693" s="239" t="s">
        <v>136</v>
      </c>
      <c r="G693" s="237"/>
      <c r="H693" s="240">
        <v>339.568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6" t="s">
        <v>134</v>
      </c>
      <c r="AU693" s="246" t="s">
        <v>84</v>
      </c>
      <c r="AV693" s="14" t="s">
        <v>130</v>
      </c>
      <c r="AW693" s="14" t="s">
        <v>34</v>
      </c>
      <c r="AX693" s="14" t="s">
        <v>82</v>
      </c>
      <c r="AY693" s="246" t="s">
        <v>122</v>
      </c>
    </row>
    <row r="694" spans="1:65" s="2" customFormat="1" ht="16.5" customHeight="1">
      <c r="A694" s="40"/>
      <c r="B694" s="41"/>
      <c r="C694" s="206" t="s">
        <v>419</v>
      </c>
      <c r="D694" s="206" t="s">
        <v>125</v>
      </c>
      <c r="E694" s="207" t="s">
        <v>420</v>
      </c>
      <c r="F694" s="208" t="s">
        <v>421</v>
      </c>
      <c r="G694" s="209" t="s">
        <v>139</v>
      </c>
      <c r="H694" s="210">
        <v>678.27</v>
      </c>
      <c r="I694" s="211"/>
      <c r="J694" s="212">
        <f>ROUND(I694*H694,2)</f>
        <v>0</v>
      </c>
      <c r="K694" s="208" t="s">
        <v>129</v>
      </c>
      <c r="L694" s="46"/>
      <c r="M694" s="213" t="s">
        <v>19</v>
      </c>
      <c r="N694" s="214" t="s">
        <v>45</v>
      </c>
      <c r="O694" s="86"/>
      <c r="P694" s="215">
        <f>O694*H694</f>
        <v>0</v>
      </c>
      <c r="Q694" s="215">
        <v>0.0007</v>
      </c>
      <c r="R694" s="215">
        <f>Q694*H694</f>
        <v>0.47478899999999996</v>
      </c>
      <c r="S694" s="215">
        <v>0</v>
      </c>
      <c r="T694" s="216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17" t="s">
        <v>240</v>
      </c>
      <c r="AT694" s="217" t="s">
        <v>125</v>
      </c>
      <c r="AU694" s="217" t="s">
        <v>84</v>
      </c>
      <c r="AY694" s="19" t="s">
        <v>122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9" t="s">
        <v>82</v>
      </c>
      <c r="BK694" s="218">
        <f>ROUND(I694*H694,2)</f>
        <v>0</v>
      </c>
      <c r="BL694" s="19" t="s">
        <v>240</v>
      </c>
      <c r="BM694" s="217" t="s">
        <v>422</v>
      </c>
    </row>
    <row r="695" spans="1:47" s="2" customFormat="1" ht="12">
      <c r="A695" s="40"/>
      <c r="B695" s="41"/>
      <c r="C695" s="42"/>
      <c r="D695" s="219" t="s">
        <v>132</v>
      </c>
      <c r="E695" s="42"/>
      <c r="F695" s="220" t="s">
        <v>423</v>
      </c>
      <c r="G695" s="42"/>
      <c r="H695" s="42"/>
      <c r="I695" s="221"/>
      <c r="J695" s="42"/>
      <c r="K695" s="42"/>
      <c r="L695" s="46"/>
      <c r="M695" s="222"/>
      <c r="N695" s="223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132</v>
      </c>
      <c r="AU695" s="19" t="s">
        <v>84</v>
      </c>
    </row>
    <row r="696" spans="1:51" s="15" customFormat="1" ht="12">
      <c r="A696" s="15"/>
      <c r="B696" s="247"/>
      <c r="C696" s="248"/>
      <c r="D696" s="226" t="s">
        <v>134</v>
      </c>
      <c r="E696" s="249" t="s">
        <v>19</v>
      </c>
      <c r="F696" s="250" t="s">
        <v>424</v>
      </c>
      <c r="G696" s="248"/>
      <c r="H696" s="249" t="s">
        <v>19</v>
      </c>
      <c r="I696" s="251"/>
      <c r="J696" s="248"/>
      <c r="K696" s="248"/>
      <c r="L696" s="252"/>
      <c r="M696" s="253"/>
      <c r="N696" s="254"/>
      <c r="O696" s="254"/>
      <c r="P696" s="254"/>
      <c r="Q696" s="254"/>
      <c r="R696" s="254"/>
      <c r="S696" s="254"/>
      <c r="T696" s="25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56" t="s">
        <v>134</v>
      </c>
      <c r="AU696" s="256" t="s">
        <v>84</v>
      </c>
      <c r="AV696" s="15" t="s">
        <v>82</v>
      </c>
      <c r="AW696" s="15" t="s">
        <v>34</v>
      </c>
      <c r="AX696" s="15" t="s">
        <v>74</v>
      </c>
      <c r="AY696" s="256" t="s">
        <v>122</v>
      </c>
    </row>
    <row r="697" spans="1:51" s="15" customFormat="1" ht="12">
      <c r="A697" s="15"/>
      <c r="B697" s="247"/>
      <c r="C697" s="248"/>
      <c r="D697" s="226" t="s">
        <v>134</v>
      </c>
      <c r="E697" s="249" t="s">
        <v>19</v>
      </c>
      <c r="F697" s="250" t="s">
        <v>150</v>
      </c>
      <c r="G697" s="248"/>
      <c r="H697" s="249" t="s">
        <v>19</v>
      </c>
      <c r="I697" s="251"/>
      <c r="J697" s="248"/>
      <c r="K697" s="248"/>
      <c r="L697" s="252"/>
      <c r="M697" s="253"/>
      <c r="N697" s="254"/>
      <c r="O697" s="254"/>
      <c r="P697" s="254"/>
      <c r="Q697" s="254"/>
      <c r="R697" s="254"/>
      <c r="S697" s="254"/>
      <c r="T697" s="25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56" t="s">
        <v>134</v>
      </c>
      <c r="AU697" s="256" t="s">
        <v>84</v>
      </c>
      <c r="AV697" s="15" t="s">
        <v>82</v>
      </c>
      <c r="AW697" s="15" t="s">
        <v>34</v>
      </c>
      <c r="AX697" s="15" t="s">
        <v>74</v>
      </c>
      <c r="AY697" s="256" t="s">
        <v>122</v>
      </c>
    </row>
    <row r="698" spans="1:51" s="13" customFormat="1" ht="12">
      <c r="A698" s="13"/>
      <c r="B698" s="224"/>
      <c r="C698" s="225"/>
      <c r="D698" s="226" t="s">
        <v>134</v>
      </c>
      <c r="E698" s="227" t="s">
        <v>19</v>
      </c>
      <c r="F698" s="228" t="s">
        <v>425</v>
      </c>
      <c r="G698" s="225"/>
      <c r="H698" s="229">
        <v>144.9</v>
      </c>
      <c r="I698" s="230"/>
      <c r="J698" s="225"/>
      <c r="K698" s="225"/>
      <c r="L698" s="231"/>
      <c r="M698" s="232"/>
      <c r="N698" s="233"/>
      <c r="O698" s="233"/>
      <c r="P698" s="233"/>
      <c r="Q698" s="233"/>
      <c r="R698" s="233"/>
      <c r="S698" s="233"/>
      <c r="T698" s="23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5" t="s">
        <v>134</v>
      </c>
      <c r="AU698" s="235" t="s">
        <v>84</v>
      </c>
      <c r="AV698" s="13" t="s">
        <v>84</v>
      </c>
      <c r="AW698" s="13" t="s">
        <v>34</v>
      </c>
      <c r="AX698" s="13" t="s">
        <v>74</v>
      </c>
      <c r="AY698" s="235" t="s">
        <v>122</v>
      </c>
    </row>
    <row r="699" spans="1:51" s="13" customFormat="1" ht="12">
      <c r="A699" s="13"/>
      <c r="B699" s="224"/>
      <c r="C699" s="225"/>
      <c r="D699" s="226" t="s">
        <v>134</v>
      </c>
      <c r="E699" s="227" t="s">
        <v>19</v>
      </c>
      <c r="F699" s="228" t="s">
        <v>426</v>
      </c>
      <c r="G699" s="225"/>
      <c r="H699" s="229">
        <v>-27.075</v>
      </c>
      <c r="I699" s="230"/>
      <c r="J699" s="225"/>
      <c r="K699" s="225"/>
      <c r="L699" s="231"/>
      <c r="M699" s="232"/>
      <c r="N699" s="233"/>
      <c r="O699" s="233"/>
      <c r="P699" s="233"/>
      <c r="Q699" s="233"/>
      <c r="R699" s="233"/>
      <c r="S699" s="233"/>
      <c r="T699" s="23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5" t="s">
        <v>134</v>
      </c>
      <c r="AU699" s="235" t="s">
        <v>84</v>
      </c>
      <c r="AV699" s="13" t="s">
        <v>84</v>
      </c>
      <c r="AW699" s="13" t="s">
        <v>34</v>
      </c>
      <c r="AX699" s="13" t="s">
        <v>74</v>
      </c>
      <c r="AY699" s="235" t="s">
        <v>122</v>
      </c>
    </row>
    <row r="700" spans="1:51" s="15" customFormat="1" ht="12">
      <c r="A700" s="15"/>
      <c r="B700" s="247"/>
      <c r="C700" s="248"/>
      <c r="D700" s="226" t="s">
        <v>134</v>
      </c>
      <c r="E700" s="249" t="s">
        <v>19</v>
      </c>
      <c r="F700" s="250" t="s">
        <v>153</v>
      </c>
      <c r="G700" s="248"/>
      <c r="H700" s="249" t="s">
        <v>19</v>
      </c>
      <c r="I700" s="251"/>
      <c r="J700" s="248"/>
      <c r="K700" s="248"/>
      <c r="L700" s="252"/>
      <c r="M700" s="253"/>
      <c r="N700" s="254"/>
      <c r="O700" s="254"/>
      <c r="P700" s="254"/>
      <c r="Q700" s="254"/>
      <c r="R700" s="254"/>
      <c r="S700" s="254"/>
      <c r="T700" s="25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56" t="s">
        <v>134</v>
      </c>
      <c r="AU700" s="256" t="s">
        <v>84</v>
      </c>
      <c r="AV700" s="15" t="s">
        <v>82</v>
      </c>
      <c r="AW700" s="15" t="s">
        <v>34</v>
      </c>
      <c r="AX700" s="15" t="s">
        <v>74</v>
      </c>
      <c r="AY700" s="256" t="s">
        <v>122</v>
      </c>
    </row>
    <row r="701" spans="1:51" s="13" customFormat="1" ht="12">
      <c r="A701" s="13"/>
      <c r="B701" s="224"/>
      <c r="C701" s="225"/>
      <c r="D701" s="226" t="s">
        <v>134</v>
      </c>
      <c r="E701" s="227" t="s">
        <v>19</v>
      </c>
      <c r="F701" s="228" t="s">
        <v>427</v>
      </c>
      <c r="G701" s="225"/>
      <c r="H701" s="229">
        <v>163.245</v>
      </c>
      <c r="I701" s="230"/>
      <c r="J701" s="225"/>
      <c r="K701" s="225"/>
      <c r="L701" s="231"/>
      <c r="M701" s="232"/>
      <c r="N701" s="233"/>
      <c r="O701" s="233"/>
      <c r="P701" s="233"/>
      <c r="Q701" s="233"/>
      <c r="R701" s="233"/>
      <c r="S701" s="233"/>
      <c r="T701" s="23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5" t="s">
        <v>134</v>
      </c>
      <c r="AU701" s="235" t="s">
        <v>84</v>
      </c>
      <c r="AV701" s="13" t="s">
        <v>84</v>
      </c>
      <c r="AW701" s="13" t="s">
        <v>34</v>
      </c>
      <c r="AX701" s="13" t="s">
        <v>74</v>
      </c>
      <c r="AY701" s="235" t="s">
        <v>122</v>
      </c>
    </row>
    <row r="702" spans="1:51" s="13" customFormat="1" ht="12">
      <c r="A702" s="13"/>
      <c r="B702" s="224"/>
      <c r="C702" s="225"/>
      <c r="D702" s="226" t="s">
        <v>134</v>
      </c>
      <c r="E702" s="227" t="s">
        <v>19</v>
      </c>
      <c r="F702" s="228" t="s">
        <v>428</v>
      </c>
      <c r="G702" s="225"/>
      <c r="H702" s="229">
        <v>-31.35</v>
      </c>
      <c r="I702" s="230"/>
      <c r="J702" s="225"/>
      <c r="K702" s="225"/>
      <c r="L702" s="231"/>
      <c r="M702" s="232"/>
      <c r="N702" s="233"/>
      <c r="O702" s="233"/>
      <c r="P702" s="233"/>
      <c r="Q702" s="233"/>
      <c r="R702" s="233"/>
      <c r="S702" s="233"/>
      <c r="T702" s="23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5" t="s">
        <v>134</v>
      </c>
      <c r="AU702" s="235" t="s">
        <v>84</v>
      </c>
      <c r="AV702" s="13" t="s">
        <v>84</v>
      </c>
      <c r="AW702" s="13" t="s">
        <v>34</v>
      </c>
      <c r="AX702" s="13" t="s">
        <v>74</v>
      </c>
      <c r="AY702" s="235" t="s">
        <v>122</v>
      </c>
    </row>
    <row r="703" spans="1:51" s="15" customFormat="1" ht="12">
      <c r="A703" s="15"/>
      <c r="B703" s="247"/>
      <c r="C703" s="248"/>
      <c r="D703" s="226" t="s">
        <v>134</v>
      </c>
      <c r="E703" s="249" t="s">
        <v>19</v>
      </c>
      <c r="F703" s="250" t="s">
        <v>142</v>
      </c>
      <c r="G703" s="248"/>
      <c r="H703" s="249" t="s">
        <v>19</v>
      </c>
      <c r="I703" s="251"/>
      <c r="J703" s="248"/>
      <c r="K703" s="248"/>
      <c r="L703" s="252"/>
      <c r="M703" s="253"/>
      <c r="N703" s="254"/>
      <c r="O703" s="254"/>
      <c r="P703" s="254"/>
      <c r="Q703" s="254"/>
      <c r="R703" s="254"/>
      <c r="S703" s="254"/>
      <c r="T703" s="25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6" t="s">
        <v>134</v>
      </c>
      <c r="AU703" s="256" t="s">
        <v>84</v>
      </c>
      <c r="AV703" s="15" t="s">
        <v>82</v>
      </c>
      <c r="AW703" s="15" t="s">
        <v>34</v>
      </c>
      <c r="AX703" s="15" t="s">
        <v>74</v>
      </c>
      <c r="AY703" s="256" t="s">
        <v>122</v>
      </c>
    </row>
    <row r="704" spans="1:51" s="13" customFormat="1" ht="12">
      <c r="A704" s="13"/>
      <c r="B704" s="224"/>
      <c r="C704" s="225"/>
      <c r="D704" s="226" t="s">
        <v>134</v>
      </c>
      <c r="E704" s="227" t="s">
        <v>19</v>
      </c>
      <c r="F704" s="228" t="s">
        <v>429</v>
      </c>
      <c r="G704" s="225"/>
      <c r="H704" s="229">
        <v>192.45</v>
      </c>
      <c r="I704" s="230"/>
      <c r="J704" s="225"/>
      <c r="K704" s="225"/>
      <c r="L704" s="231"/>
      <c r="M704" s="232"/>
      <c r="N704" s="233"/>
      <c r="O704" s="233"/>
      <c r="P704" s="233"/>
      <c r="Q704" s="233"/>
      <c r="R704" s="233"/>
      <c r="S704" s="233"/>
      <c r="T704" s="23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5" t="s">
        <v>134</v>
      </c>
      <c r="AU704" s="235" t="s">
        <v>84</v>
      </c>
      <c r="AV704" s="13" t="s">
        <v>84</v>
      </c>
      <c r="AW704" s="13" t="s">
        <v>34</v>
      </c>
      <c r="AX704" s="13" t="s">
        <v>74</v>
      </c>
      <c r="AY704" s="235" t="s">
        <v>122</v>
      </c>
    </row>
    <row r="705" spans="1:51" s="13" customFormat="1" ht="12">
      <c r="A705" s="13"/>
      <c r="B705" s="224"/>
      <c r="C705" s="225"/>
      <c r="D705" s="226" t="s">
        <v>134</v>
      </c>
      <c r="E705" s="227" t="s">
        <v>19</v>
      </c>
      <c r="F705" s="228" t="s">
        <v>430</v>
      </c>
      <c r="G705" s="225"/>
      <c r="H705" s="229">
        <v>-40.95</v>
      </c>
      <c r="I705" s="230"/>
      <c r="J705" s="225"/>
      <c r="K705" s="225"/>
      <c r="L705" s="231"/>
      <c r="M705" s="232"/>
      <c r="N705" s="233"/>
      <c r="O705" s="233"/>
      <c r="P705" s="233"/>
      <c r="Q705" s="233"/>
      <c r="R705" s="233"/>
      <c r="S705" s="233"/>
      <c r="T705" s="23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5" t="s">
        <v>134</v>
      </c>
      <c r="AU705" s="235" t="s">
        <v>84</v>
      </c>
      <c r="AV705" s="13" t="s">
        <v>84</v>
      </c>
      <c r="AW705" s="13" t="s">
        <v>34</v>
      </c>
      <c r="AX705" s="13" t="s">
        <v>74</v>
      </c>
      <c r="AY705" s="235" t="s">
        <v>122</v>
      </c>
    </row>
    <row r="706" spans="1:51" s="15" customFormat="1" ht="12">
      <c r="A706" s="15"/>
      <c r="B706" s="247"/>
      <c r="C706" s="248"/>
      <c r="D706" s="226" t="s">
        <v>134</v>
      </c>
      <c r="E706" s="249" t="s">
        <v>19</v>
      </c>
      <c r="F706" s="250" t="s">
        <v>156</v>
      </c>
      <c r="G706" s="248"/>
      <c r="H706" s="249" t="s">
        <v>19</v>
      </c>
      <c r="I706" s="251"/>
      <c r="J706" s="248"/>
      <c r="K706" s="248"/>
      <c r="L706" s="252"/>
      <c r="M706" s="253"/>
      <c r="N706" s="254"/>
      <c r="O706" s="254"/>
      <c r="P706" s="254"/>
      <c r="Q706" s="254"/>
      <c r="R706" s="254"/>
      <c r="S706" s="254"/>
      <c r="T706" s="25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56" t="s">
        <v>134</v>
      </c>
      <c r="AU706" s="256" t="s">
        <v>84</v>
      </c>
      <c r="AV706" s="15" t="s">
        <v>82</v>
      </c>
      <c r="AW706" s="15" t="s">
        <v>34</v>
      </c>
      <c r="AX706" s="15" t="s">
        <v>74</v>
      </c>
      <c r="AY706" s="256" t="s">
        <v>122</v>
      </c>
    </row>
    <row r="707" spans="1:51" s="13" customFormat="1" ht="12">
      <c r="A707" s="13"/>
      <c r="B707" s="224"/>
      <c r="C707" s="225"/>
      <c r="D707" s="226" t="s">
        <v>134</v>
      </c>
      <c r="E707" s="227" t="s">
        <v>19</v>
      </c>
      <c r="F707" s="228" t="s">
        <v>431</v>
      </c>
      <c r="G707" s="225"/>
      <c r="H707" s="229">
        <v>90.51</v>
      </c>
      <c r="I707" s="230"/>
      <c r="J707" s="225"/>
      <c r="K707" s="225"/>
      <c r="L707" s="231"/>
      <c r="M707" s="232"/>
      <c r="N707" s="233"/>
      <c r="O707" s="233"/>
      <c r="P707" s="233"/>
      <c r="Q707" s="233"/>
      <c r="R707" s="233"/>
      <c r="S707" s="233"/>
      <c r="T707" s="23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5" t="s">
        <v>134</v>
      </c>
      <c r="AU707" s="235" t="s">
        <v>84</v>
      </c>
      <c r="AV707" s="13" t="s">
        <v>84</v>
      </c>
      <c r="AW707" s="13" t="s">
        <v>34</v>
      </c>
      <c r="AX707" s="13" t="s">
        <v>74</v>
      </c>
      <c r="AY707" s="235" t="s">
        <v>122</v>
      </c>
    </row>
    <row r="708" spans="1:51" s="13" customFormat="1" ht="12">
      <c r="A708" s="13"/>
      <c r="B708" s="224"/>
      <c r="C708" s="225"/>
      <c r="D708" s="226" t="s">
        <v>134</v>
      </c>
      <c r="E708" s="227" t="s">
        <v>19</v>
      </c>
      <c r="F708" s="228" t="s">
        <v>432</v>
      </c>
      <c r="G708" s="225"/>
      <c r="H708" s="229">
        <v>-15.75</v>
      </c>
      <c r="I708" s="230"/>
      <c r="J708" s="225"/>
      <c r="K708" s="225"/>
      <c r="L708" s="231"/>
      <c r="M708" s="232"/>
      <c r="N708" s="233"/>
      <c r="O708" s="233"/>
      <c r="P708" s="233"/>
      <c r="Q708" s="233"/>
      <c r="R708" s="233"/>
      <c r="S708" s="233"/>
      <c r="T708" s="23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5" t="s">
        <v>134</v>
      </c>
      <c r="AU708" s="235" t="s">
        <v>84</v>
      </c>
      <c r="AV708" s="13" t="s">
        <v>84</v>
      </c>
      <c r="AW708" s="13" t="s">
        <v>34</v>
      </c>
      <c r="AX708" s="13" t="s">
        <v>74</v>
      </c>
      <c r="AY708" s="235" t="s">
        <v>122</v>
      </c>
    </row>
    <row r="709" spans="1:51" s="13" customFormat="1" ht="12">
      <c r="A709" s="13"/>
      <c r="B709" s="224"/>
      <c r="C709" s="225"/>
      <c r="D709" s="226" t="s">
        <v>134</v>
      </c>
      <c r="E709" s="227" t="s">
        <v>19</v>
      </c>
      <c r="F709" s="228" t="s">
        <v>433</v>
      </c>
      <c r="G709" s="225"/>
      <c r="H709" s="229">
        <v>45</v>
      </c>
      <c r="I709" s="230"/>
      <c r="J709" s="225"/>
      <c r="K709" s="225"/>
      <c r="L709" s="231"/>
      <c r="M709" s="232"/>
      <c r="N709" s="233"/>
      <c r="O709" s="233"/>
      <c r="P709" s="233"/>
      <c r="Q709" s="233"/>
      <c r="R709" s="233"/>
      <c r="S709" s="233"/>
      <c r="T709" s="23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5" t="s">
        <v>134</v>
      </c>
      <c r="AU709" s="235" t="s">
        <v>84</v>
      </c>
      <c r="AV709" s="13" t="s">
        <v>84</v>
      </c>
      <c r="AW709" s="13" t="s">
        <v>34</v>
      </c>
      <c r="AX709" s="13" t="s">
        <v>74</v>
      </c>
      <c r="AY709" s="235" t="s">
        <v>122</v>
      </c>
    </row>
    <row r="710" spans="1:51" s="13" customFormat="1" ht="12">
      <c r="A710" s="13"/>
      <c r="B710" s="224"/>
      <c r="C710" s="225"/>
      <c r="D710" s="226" t="s">
        <v>134</v>
      </c>
      <c r="E710" s="227" t="s">
        <v>19</v>
      </c>
      <c r="F710" s="228" t="s">
        <v>434</v>
      </c>
      <c r="G710" s="225"/>
      <c r="H710" s="229">
        <v>-14.235</v>
      </c>
      <c r="I710" s="230"/>
      <c r="J710" s="225"/>
      <c r="K710" s="225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134</v>
      </c>
      <c r="AU710" s="235" t="s">
        <v>84</v>
      </c>
      <c r="AV710" s="13" t="s">
        <v>84</v>
      </c>
      <c r="AW710" s="13" t="s">
        <v>34</v>
      </c>
      <c r="AX710" s="13" t="s">
        <v>74</v>
      </c>
      <c r="AY710" s="235" t="s">
        <v>122</v>
      </c>
    </row>
    <row r="711" spans="1:51" s="15" customFormat="1" ht="12">
      <c r="A711" s="15"/>
      <c r="B711" s="247"/>
      <c r="C711" s="248"/>
      <c r="D711" s="226" t="s">
        <v>134</v>
      </c>
      <c r="E711" s="249" t="s">
        <v>19</v>
      </c>
      <c r="F711" s="250" t="s">
        <v>161</v>
      </c>
      <c r="G711" s="248"/>
      <c r="H711" s="249" t="s">
        <v>19</v>
      </c>
      <c r="I711" s="251"/>
      <c r="J711" s="248"/>
      <c r="K711" s="248"/>
      <c r="L711" s="252"/>
      <c r="M711" s="253"/>
      <c r="N711" s="254"/>
      <c r="O711" s="254"/>
      <c r="P711" s="254"/>
      <c r="Q711" s="254"/>
      <c r="R711" s="254"/>
      <c r="S711" s="254"/>
      <c r="T711" s="25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56" t="s">
        <v>134</v>
      </c>
      <c r="AU711" s="256" t="s">
        <v>84</v>
      </c>
      <c r="AV711" s="15" t="s">
        <v>82</v>
      </c>
      <c r="AW711" s="15" t="s">
        <v>34</v>
      </c>
      <c r="AX711" s="15" t="s">
        <v>74</v>
      </c>
      <c r="AY711" s="256" t="s">
        <v>122</v>
      </c>
    </row>
    <row r="712" spans="1:51" s="13" customFormat="1" ht="12">
      <c r="A712" s="13"/>
      <c r="B712" s="224"/>
      <c r="C712" s="225"/>
      <c r="D712" s="226" t="s">
        <v>134</v>
      </c>
      <c r="E712" s="227" t="s">
        <v>19</v>
      </c>
      <c r="F712" s="228" t="s">
        <v>435</v>
      </c>
      <c r="G712" s="225"/>
      <c r="H712" s="229">
        <v>214.575</v>
      </c>
      <c r="I712" s="230"/>
      <c r="J712" s="225"/>
      <c r="K712" s="225"/>
      <c r="L712" s="231"/>
      <c r="M712" s="232"/>
      <c r="N712" s="233"/>
      <c r="O712" s="233"/>
      <c r="P712" s="233"/>
      <c r="Q712" s="233"/>
      <c r="R712" s="233"/>
      <c r="S712" s="233"/>
      <c r="T712" s="23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5" t="s">
        <v>134</v>
      </c>
      <c r="AU712" s="235" t="s">
        <v>84</v>
      </c>
      <c r="AV712" s="13" t="s">
        <v>84</v>
      </c>
      <c r="AW712" s="13" t="s">
        <v>34</v>
      </c>
      <c r="AX712" s="13" t="s">
        <v>74</v>
      </c>
      <c r="AY712" s="235" t="s">
        <v>122</v>
      </c>
    </row>
    <row r="713" spans="1:51" s="13" customFormat="1" ht="12">
      <c r="A713" s="13"/>
      <c r="B713" s="224"/>
      <c r="C713" s="225"/>
      <c r="D713" s="226" t="s">
        <v>134</v>
      </c>
      <c r="E713" s="227" t="s">
        <v>19</v>
      </c>
      <c r="F713" s="228" t="s">
        <v>436</v>
      </c>
      <c r="G713" s="225"/>
      <c r="H713" s="229">
        <v>-43.05</v>
      </c>
      <c r="I713" s="230"/>
      <c r="J713" s="225"/>
      <c r="K713" s="225"/>
      <c r="L713" s="231"/>
      <c r="M713" s="232"/>
      <c r="N713" s="233"/>
      <c r="O713" s="233"/>
      <c r="P713" s="233"/>
      <c r="Q713" s="233"/>
      <c r="R713" s="233"/>
      <c r="S713" s="233"/>
      <c r="T713" s="23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5" t="s">
        <v>134</v>
      </c>
      <c r="AU713" s="235" t="s">
        <v>84</v>
      </c>
      <c r="AV713" s="13" t="s">
        <v>84</v>
      </c>
      <c r="AW713" s="13" t="s">
        <v>34</v>
      </c>
      <c r="AX713" s="13" t="s">
        <v>74</v>
      </c>
      <c r="AY713" s="235" t="s">
        <v>122</v>
      </c>
    </row>
    <row r="714" spans="1:51" s="14" customFormat="1" ht="12">
      <c r="A714" s="14"/>
      <c r="B714" s="236"/>
      <c r="C714" s="237"/>
      <c r="D714" s="226" t="s">
        <v>134</v>
      </c>
      <c r="E714" s="238" t="s">
        <v>19</v>
      </c>
      <c r="F714" s="239" t="s">
        <v>136</v>
      </c>
      <c r="G714" s="237"/>
      <c r="H714" s="240">
        <v>678.27</v>
      </c>
      <c r="I714" s="241"/>
      <c r="J714" s="237"/>
      <c r="K714" s="237"/>
      <c r="L714" s="242"/>
      <c r="M714" s="268"/>
      <c r="N714" s="269"/>
      <c r="O714" s="269"/>
      <c r="P714" s="269"/>
      <c r="Q714" s="269"/>
      <c r="R714" s="269"/>
      <c r="S714" s="269"/>
      <c r="T714" s="27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6" t="s">
        <v>134</v>
      </c>
      <c r="AU714" s="246" t="s">
        <v>84</v>
      </c>
      <c r="AV714" s="14" t="s">
        <v>130</v>
      </c>
      <c r="AW714" s="14" t="s">
        <v>34</v>
      </c>
      <c r="AX714" s="14" t="s">
        <v>82</v>
      </c>
      <c r="AY714" s="246" t="s">
        <v>122</v>
      </c>
    </row>
    <row r="715" spans="1:31" s="2" customFormat="1" ht="6.95" customHeight="1">
      <c r="A715" s="40"/>
      <c r="B715" s="61"/>
      <c r="C715" s="62"/>
      <c r="D715" s="62"/>
      <c r="E715" s="62"/>
      <c r="F715" s="62"/>
      <c r="G715" s="62"/>
      <c r="H715" s="62"/>
      <c r="I715" s="62"/>
      <c r="J715" s="62"/>
      <c r="K715" s="62"/>
      <c r="L715" s="46"/>
      <c r="M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</row>
  </sheetData>
  <sheetProtection password="CC35" sheet="1" objects="1" scenarios="1" formatColumns="0" formatRows="0" autoFilter="0"/>
  <autoFilter ref="C90:K71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2/611325222"/>
    <hyperlink ref="F99" r:id="rId2" display="https://podminky.urs.cz/item/CS_URS_2023_02/611325418"/>
    <hyperlink ref="F105" r:id="rId3" display="https://podminky.urs.cz/item/CS_URS_2023_02/611325421"/>
    <hyperlink ref="F122" r:id="rId4" display="https://podminky.urs.cz/item/CS_URS_2023_02/611325451"/>
    <hyperlink ref="F139" r:id="rId5" display="https://podminky.urs.cz/item/CS_URS_2023_02/612325222"/>
    <hyperlink ref="F143" r:id="rId6" display="https://podminky.urs.cz/item/CS_URS_2023_02/612325223"/>
    <hyperlink ref="F148" r:id="rId7" display="https://podminky.urs.cz/item/CS_URS_2023_02/612325421"/>
    <hyperlink ref="F174" r:id="rId8" display="https://podminky.urs.cz/item/CS_URS_2023_02/612325451"/>
    <hyperlink ref="F201" r:id="rId9" display="https://podminky.urs.cz/item/CS_URS_2023_02/949101112"/>
    <hyperlink ref="F221" r:id="rId10" display="https://podminky.urs.cz/item/CS_URS_2023_02/952901111"/>
    <hyperlink ref="F241" r:id="rId11" display="https://podminky.urs.cz/item/CS_URS_2023_02/971033231"/>
    <hyperlink ref="F245" r:id="rId12" display="https://podminky.urs.cz/item/CS_URS_2023_02/971033251"/>
    <hyperlink ref="F249" r:id="rId13" display="https://podminky.urs.cz/item/CS_URS_2023_02/971033381"/>
    <hyperlink ref="F253" r:id="rId14" display="https://podminky.urs.cz/item/CS_URS_2023_02/972054141"/>
    <hyperlink ref="F258" r:id="rId15" display="https://podminky.urs.cz/item/CS_URS_2023_02/997013211"/>
    <hyperlink ref="F260" r:id="rId16" display="https://podminky.urs.cz/item/CS_URS_2023_02/997013501"/>
    <hyperlink ref="F262" r:id="rId17" display="https://podminky.urs.cz/item/CS_URS_2023_02/997013509"/>
    <hyperlink ref="F265" r:id="rId18" display="https://podminky.urs.cz/item/CS_URS_2023_02/997013631"/>
    <hyperlink ref="F268" r:id="rId19" display="https://podminky.urs.cz/item/CS_URS_2023_02/998018001"/>
    <hyperlink ref="F272" r:id="rId20" display="https://podminky.urs.cz/item/CS_URS_2023_02/722175002"/>
    <hyperlink ref="F277" r:id="rId21" display="https://podminky.urs.cz/item/CS_URS_2023_02/998722201"/>
    <hyperlink ref="F286" r:id="rId22" display="https://podminky.urs.cz/item/CS_URS_2023_02/998741201"/>
    <hyperlink ref="F296" r:id="rId23" display="https://podminky.urs.cz/item/CS_URS_2023_02/767581803"/>
    <hyperlink ref="F301" r:id="rId24" display="https://podminky.urs.cz/item/CS_URS_2023_02/767582800"/>
    <hyperlink ref="F307" r:id="rId25" display="https://podminky.urs.cz/item/CS_URS_2023_02/781731810"/>
    <hyperlink ref="F313" r:id="rId26" display="https://podminky.urs.cz/item/CS_URS_2023_02/784111001"/>
    <hyperlink ref="F353" r:id="rId27" display="https://podminky.urs.cz/item/CS_URS_2023_02/784111005"/>
    <hyperlink ref="F365" r:id="rId28" display="https://podminky.urs.cz/item/CS_URS_2023_02/784121001"/>
    <hyperlink ref="F405" r:id="rId29" display="https://podminky.urs.cz/item/CS_URS_2023_02/784121005"/>
    <hyperlink ref="F417" r:id="rId30" display="https://podminky.urs.cz/item/CS_URS_2023_02/784121011"/>
    <hyperlink ref="F457" r:id="rId31" display="https://podminky.urs.cz/item/CS_URS_2023_02/784121015"/>
    <hyperlink ref="F469" r:id="rId32" display="https://podminky.urs.cz/item/CS_URS_2023_02/784171101"/>
    <hyperlink ref="F489" r:id="rId33" display="https://podminky.urs.cz/item/CS_URS_2023_02/784171111"/>
    <hyperlink ref="F508" r:id="rId34" display="https://podminky.urs.cz/item/CS_URS_2023_02/784171121"/>
    <hyperlink ref="F552" r:id="rId35" display="https://podminky.urs.cz/item/CS_URS_2023_02/784181101"/>
    <hyperlink ref="F592" r:id="rId36" display="https://podminky.urs.cz/item/CS_URS_2023_02/784181105"/>
    <hyperlink ref="F604" r:id="rId37" display="https://podminky.urs.cz/item/CS_URS_2023_02/784191005"/>
    <hyperlink ref="F623" r:id="rId38" display="https://podminky.urs.cz/item/CS_URS_2023_02/784191007"/>
    <hyperlink ref="F643" r:id="rId39" display="https://podminky.urs.cz/item/CS_URS_2023_02/784211101"/>
    <hyperlink ref="F683" r:id="rId40" display="https://podminky.urs.cz/item/CS_URS_2023_02/784211105"/>
    <hyperlink ref="F695" r:id="rId41" display="https://podminky.urs.cz/item/CS_URS_2023_02/78437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Aloisina výšina, Liberec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36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ROUND((SUM(BE85:BE103)),2)</f>
        <v>0</v>
      </c>
      <c r="G33" s="40"/>
      <c r="H33" s="40"/>
      <c r="I33" s="150">
        <v>0.21</v>
      </c>
      <c r="J33" s="149">
        <f>ROUND(((SUM(BE85:BE103))*I33),2)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ROUND((SUM(BF85:BF103)),2)</f>
        <v>0</v>
      </c>
      <c r="G34" s="40"/>
      <c r="H34" s="40"/>
      <c r="I34" s="150">
        <v>0.12</v>
      </c>
      <c r="J34" s="149">
        <f>ROUND(((SUM(BF85:BF103))*I34),2)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ROUND((SUM(BH85:BH103)),2)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Aloisina výšina, Liberec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Aloisina výšina 642, Liberec</v>
      </c>
      <c r="G52" s="42"/>
      <c r="H52" s="42"/>
      <c r="I52" s="34" t="s">
        <v>23</v>
      </c>
      <c r="J52" s="74" t="str">
        <f>IF(J12="","",J12)</f>
        <v>27. 3. 2024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Michael Štěpán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437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438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439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440</v>
      </c>
      <c r="E63" s="176"/>
      <c r="F63" s="176"/>
      <c r="G63" s="176"/>
      <c r="H63" s="176"/>
      <c r="I63" s="176"/>
      <c r="J63" s="177">
        <f>J93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441</v>
      </c>
      <c r="E64" s="176"/>
      <c r="F64" s="176"/>
      <c r="G64" s="176"/>
      <c r="H64" s="176"/>
      <c r="I64" s="176"/>
      <c r="J64" s="177">
        <f>J96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442</v>
      </c>
      <c r="E65" s="176"/>
      <c r="F65" s="176"/>
      <c r="G65" s="176"/>
      <c r="H65" s="176"/>
      <c r="I65" s="176"/>
      <c r="J65" s="177">
        <f>J101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ZŠ Aloisina výšina, Liberec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89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Aloisina výšina 642, Liberec</v>
      </c>
      <c r="G79" s="42"/>
      <c r="H79" s="42"/>
      <c r="I79" s="34" t="s">
        <v>23</v>
      </c>
      <c r="J79" s="74" t="str">
        <f>IF(J12="","",J12)</f>
        <v>27. 3. 2024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Statutární město Liberec</v>
      </c>
      <c r="G81" s="42"/>
      <c r="H81" s="42"/>
      <c r="I81" s="34" t="s">
        <v>32</v>
      </c>
      <c r="J81" s="38" t="str">
        <f>E21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>Michael Štěpán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108</v>
      </c>
      <c r="D84" s="182" t="s">
        <v>59</v>
      </c>
      <c r="E84" s="182" t="s">
        <v>55</v>
      </c>
      <c r="F84" s="182" t="s">
        <v>56</v>
      </c>
      <c r="G84" s="182" t="s">
        <v>109</v>
      </c>
      <c r="H84" s="182" t="s">
        <v>110</v>
      </c>
      <c r="I84" s="182" t="s">
        <v>111</v>
      </c>
      <c r="J84" s="182" t="s">
        <v>93</v>
      </c>
      <c r="K84" s="183" t="s">
        <v>112</v>
      </c>
      <c r="L84" s="184"/>
      <c r="M84" s="94" t="s">
        <v>19</v>
      </c>
      <c r="N84" s="95" t="s">
        <v>44</v>
      </c>
      <c r="O84" s="95" t="s">
        <v>113</v>
      </c>
      <c r="P84" s="95" t="s">
        <v>114</v>
      </c>
      <c r="Q84" s="95" t="s">
        <v>115</v>
      </c>
      <c r="R84" s="95" t="s">
        <v>116</v>
      </c>
      <c r="S84" s="95" t="s">
        <v>117</v>
      </c>
      <c r="T84" s="96" t="s">
        <v>118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119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94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85</v>
      </c>
      <c r="F86" s="193" t="s">
        <v>86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P87+P90+P93+P96+P101</f>
        <v>0</v>
      </c>
      <c r="Q86" s="198"/>
      <c r="R86" s="199">
        <f>R87+R90+R93+R96+R101</f>
        <v>0</v>
      </c>
      <c r="S86" s="198"/>
      <c r="T86" s="200">
        <f>T87+T90+T93+T96+T101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168</v>
      </c>
      <c r="AT86" s="202" t="s">
        <v>73</v>
      </c>
      <c r="AU86" s="202" t="s">
        <v>74</v>
      </c>
      <c r="AY86" s="201" t="s">
        <v>122</v>
      </c>
      <c r="BK86" s="203">
        <f>BK87+BK90+BK93+BK96+BK101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443</v>
      </c>
      <c r="F87" s="204" t="s">
        <v>444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</v>
      </c>
      <c r="S87" s="198"/>
      <c r="T87" s="20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168</v>
      </c>
      <c r="AT87" s="202" t="s">
        <v>73</v>
      </c>
      <c r="AU87" s="202" t="s">
        <v>82</v>
      </c>
      <c r="AY87" s="201" t="s">
        <v>122</v>
      </c>
      <c r="BK87" s="203">
        <f>SUM(BK88:BK89)</f>
        <v>0</v>
      </c>
    </row>
    <row r="88" spans="1:65" s="2" customFormat="1" ht="16.5" customHeight="1">
      <c r="A88" s="40"/>
      <c r="B88" s="41"/>
      <c r="C88" s="206" t="s">
        <v>82</v>
      </c>
      <c r="D88" s="206" t="s">
        <v>125</v>
      </c>
      <c r="E88" s="207" t="s">
        <v>445</v>
      </c>
      <c r="F88" s="208" t="s">
        <v>446</v>
      </c>
      <c r="G88" s="209" t="s">
        <v>447</v>
      </c>
      <c r="H88" s="210">
        <v>1</v>
      </c>
      <c r="I88" s="211"/>
      <c r="J88" s="212">
        <f>ROUND(I88*H88,2)</f>
        <v>0</v>
      </c>
      <c r="K88" s="208" t="s">
        <v>129</v>
      </c>
      <c r="L88" s="46"/>
      <c r="M88" s="213" t="s">
        <v>19</v>
      </c>
      <c r="N88" s="214" t="s">
        <v>45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448</v>
      </c>
      <c r="AT88" s="217" t="s">
        <v>125</v>
      </c>
      <c r="AU88" s="217" t="s">
        <v>84</v>
      </c>
      <c r="AY88" s="19" t="s">
        <v>122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82</v>
      </c>
      <c r="BK88" s="218">
        <f>ROUND(I88*H88,2)</f>
        <v>0</v>
      </c>
      <c r="BL88" s="19" t="s">
        <v>448</v>
      </c>
      <c r="BM88" s="217" t="s">
        <v>449</v>
      </c>
    </row>
    <row r="89" spans="1:47" s="2" customFormat="1" ht="12">
      <c r="A89" s="40"/>
      <c r="B89" s="41"/>
      <c r="C89" s="42"/>
      <c r="D89" s="219" t="s">
        <v>132</v>
      </c>
      <c r="E89" s="42"/>
      <c r="F89" s="220" t="s">
        <v>450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132</v>
      </c>
      <c r="AU89" s="19" t="s">
        <v>84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451</v>
      </c>
      <c r="F90" s="204" t="s">
        <v>452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SUM(P91:P92)</f>
        <v>0</v>
      </c>
      <c r="Q90" s="198"/>
      <c r="R90" s="199">
        <f>SUM(R91:R92)</f>
        <v>0</v>
      </c>
      <c r="S90" s="198"/>
      <c r="T90" s="20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168</v>
      </c>
      <c r="AT90" s="202" t="s">
        <v>73</v>
      </c>
      <c r="AU90" s="202" t="s">
        <v>82</v>
      </c>
      <c r="AY90" s="201" t="s">
        <v>122</v>
      </c>
      <c r="BK90" s="203">
        <f>SUM(BK91:BK92)</f>
        <v>0</v>
      </c>
    </row>
    <row r="91" spans="1:65" s="2" customFormat="1" ht="16.5" customHeight="1">
      <c r="A91" s="40"/>
      <c r="B91" s="41"/>
      <c r="C91" s="206" t="s">
        <v>84</v>
      </c>
      <c r="D91" s="206" t="s">
        <v>125</v>
      </c>
      <c r="E91" s="207" t="s">
        <v>453</v>
      </c>
      <c r="F91" s="208" t="s">
        <v>452</v>
      </c>
      <c r="G91" s="209" t="s">
        <v>447</v>
      </c>
      <c r="H91" s="210">
        <v>1</v>
      </c>
      <c r="I91" s="211"/>
      <c r="J91" s="212">
        <f>ROUND(I91*H91,2)</f>
        <v>0</v>
      </c>
      <c r="K91" s="208" t="s">
        <v>129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448</v>
      </c>
      <c r="AT91" s="217" t="s">
        <v>125</v>
      </c>
      <c r="AU91" s="217" t="s">
        <v>84</v>
      </c>
      <c r="AY91" s="19" t="s">
        <v>122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448</v>
      </c>
      <c r="BM91" s="217" t="s">
        <v>454</v>
      </c>
    </row>
    <row r="92" spans="1:47" s="2" customFormat="1" ht="12">
      <c r="A92" s="40"/>
      <c r="B92" s="41"/>
      <c r="C92" s="42"/>
      <c r="D92" s="219" t="s">
        <v>132</v>
      </c>
      <c r="E92" s="42"/>
      <c r="F92" s="220" t="s">
        <v>455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132</v>
      </c>
      <c r="AU92" s="19" t="s">
        <v>84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456</v>
      </c>
      <c r="F93" s="204" t="s">
        <v>457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SUM(P94:P95)</f>
        <v>0</v>
      </c>
      <c r="Q93" s="198"/>
      <c r="R93" s="199">
        <f>SUM(R94:R95)</f>
        <v>0</v>
      </c>
      <c r="S93" s="198"/>
      <c r="T93" s="200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168</v>
      </c>
      <c r="AT93" s="202" t="s">
        <v>73</v>
      </c>
      <c r="AU93" s="202" t="s">
        <v>82</v>
      </c>
      <c r="AY93" s="201" t="s">
        <v>122</v>
      </c>
      <c r="BK93" s="203">
        <f>SUM(BK94:BK95)</f>
        <v>0</v>
      </c>
    </row>
    <row r="94" spans="1:65" s="2" customFormat="1" ht="16.5" customHeight="1">
      <c r="A94" s="40"/>
      <c r="B94" s="41"/>
      <c r="C94" s="206" t="s">
        <v>145</v>
      </c>
      <c r="D94" s="206" t="s">
        <v>125</v>
      </c>
      <c r="E94" s="207" t="s">
        <v>458</v>
      </c>
      <c r="F94" s="208" t="s">
        <v>457</v>
      </c>
      <c r="G94" s="209" t="s">
        <v>447</v>
      </c>
      <c r="H94" s="210">
        <v>1</v>
      </c>
      <c r="I94" s="211"/>
      <c r="J94" s="212">
        <f>ROUND(I94*H94,2)</f>
        <v>0</v>
      </c>
      <c r="K94" s="208" t="s">
        <v>129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448</v>
      </c>
      <c r="AT94" s="217" t="s">
        <v>125</v>
      </c>
      <c r="AU94" s="217" t="s">
        <v>84</v>
      </c>
      <c r="AY94" s="19" t="s">
        <v>122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448</v>
      </c>
      <c r="BM94" s="217" t="s">
        <v>459</v>
      </c>
    </row>
    <row r="95" spans="1:47" s="2" customFormat="1" ht="12">
      <c r="A95" s="40"/>
      <c r="B95" s="41"/>
      <c r="C95" s="42"/>
      <c r="D95" s="219" t="s">
        <v>132</v>
      </c>
      <c r="E95" s="42"/>
      <c r="F95" s="220" t="s">
        <v>460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132</v>
      </c>
      <c r="AU95" s="19" t="s">
        <v>84</v>
      </c>
    </row>
    <row r="96" spans="1:63" s="12" customFormat="1" ht="22.8" customHeight="1">
      <c r="A96" s="12"/>
      <c r="B96" s="190"/>
      <c r="C96" s="191"/>
      <c r="D96" s="192" t="s">
        <v>73</v>
      </c>
      <c r="E96" s="204" t="s">
        <v>461</v>
      </c>
      <c r="F96" s="204" t="s">
        <v>462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</v>
      </c>
      <c r="S96" s="198"/>
      <c r="T96" s="200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168</v>
      </c>
      <c r="AT96" s="202" t="s">
        <v>73</v>
      </c>
      <c r="AU96" s="202" t="s">
        <v>82</v>
      </c>
      <c r="AY96" s="201" t="s">
        <v>122</v>
      </c>
      <c r="BK96" s="203">
        <f>SUM(BK97:BK100)</f>
        <v>0</v>
      </c>
    </row>
    <row r="97" spans="1:65" s="2" customFormat="1" ht="16.5" customHeight="1">
      <c r="A97" s="40"/>
      <c r="B97" s="41"/>
      <c r="C97" s="206" t="s">
        <v>130</v>
      </c>
      <c r="D97" s="206" t="s">
        <v>125</v>
      </c>
      <c r="E97" s="207" t="s">
        <v>463</v>
      </c>
      <c r="F97" s="208" t="s">
        <v>462</v>
      </c>
      <c r="G97" s="209" t="s">
        <v>447</v>
      </c>
      <c r="H97" s="210">
        <v>1</v>
      </c>
      <c r="I97" s="211"/>
      <c r="J97" s="212">
        <f>ROUND(I97*H97,2)</f>
        <v>0</v>
      </c>
      <c r="K97" s="208" t="s">
        <v>129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448</v>
      </c>
      <c r="AT97" s="217" t="s">
        <v>125</v>
      </c>
      <c r="AU97" s="217" t="s">
        <v>84</v>
      </c>
      <c r="AY97" s="19" t="s">
        <v>122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448</v>
      </c>
      <c r="BM97" s="217" t="s">
        <v>464</v>
      </c>
    </row>
    <row r="98" spans="1:47" s="2" customFormat="1" ht="12">
      <c r="A98" s="40"/>
      <c r="B98" s="41"/>
      <c r="C98" s="42"/>
      <c r="D98" s="219" t="s">
        <v>132</v>
      </c>
      <c r="E98" s="42"/>
      <c r="F98" s="220" t="s">
        <v>465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132</v>
      </c>
      <c r="AU98" s="19" t="s">
        <v>84</v>
      </c>
    </row>
    <row r="99" spans="1:65" s="2" customFormat="1" ht="16.5" customHeight="1">
      <c r="A99" s="40"/>
      <c r="B99" s="41"/>
      <c r="C99" s="206" t="s">
        <v>168</v>
      </c>
      <c r="D99" s="206" t="s">
        <v>125</v>
      </c>
      <c r="E99" s="207" t="s">
        <v>466</v>
      </c>
      <c r="F99" s="208" t="s">
        <v>467</v>
      </c>
      <c r="G99" s="209" t="s">
        <v>447</v>
      </c>
      <c r="H99" s="210">
        <v>1</v>
      </c>
      <c r="I99" s="211"/>
      <c r="J99" s="212">
        <f>ROUND(I99*H99,2)</f>
        <v>0</v>
      </c>
      <c r="K99" s="208" t="s">
        <v>129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448</v>
      </c>
      <c r="AT99" s="217" t="s">
        <v>125</v>
      </c>
      <c r="AU99" s="217" t="s">
        <v>84</v>
      </c>
      <c r="AY99" s="19" t="s">
        <v>122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448</v>
      </c>
      <c r="BM99" s="217" t="s">
        <v>468</v>
      </c>
    </row>
    <row r="100" spans="1:47" s="2" customFormat="1" ht="12">
      <c r="A100" s="40"/>
      <c r="B100" s="41"/>
      <c r="C100" s="42"/>
      <c r="D100" s="219" t="s">
        <v>132</v>
      </c>
      <c r="E100" s="42"/>
      <c r="F100" s="220" t="s">
        <v>469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132</v>
      </c>
      <c r="AU100" s="19" t="s">
        <v>84</v>
      </c>
    </row>
    <row r="101" spans="1:63" s="12" customFormat="1" ht="22.8" customHeight="1">
      <c r="A101" s="12"/>
      <c r="B101" s="190"/>
      <c r="C101" s="191"/>
      <c r="D101" s="192" t="s">
        <v>73</v>
      </c>
      <c r="E101" s="204" t="s">
        <v>470</v>
      </c>
      <c r="F101" s="204" t="s">
        <v>471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168</v>
      </c>
      <c r="AT101" s="202" t="s">
        <v>73</v>
      </c>
      <c r="AU101" s="202" t="s">
        <v>82</v>
      </c>
      <c r="AY101" s="201" t="s">
        <v>122</v>
      </c>
      <c r="BK101" s="203">
        <f>SUM(BK102:BK103)</f>
        <v>0</v>
      </c>
    </row>
    <row r="102" spans="1:65" s="2" customFormat="1" ht="24.15" customHeight="1">
      <c r="A102" s="40"/>
      <c r="B102" s="41"/>
      <c r="C102" s="206" t="s">
        <v>123</v>
      </c>
      <c r="D102" s="206" t="s">
        <v>125</v>
      </c>
      <c r="E102" s="207" t="s">
        <v>472</v>
      </c>
      <c r="F102" s="208" t="s">
        <v>473</v>
      </c>
      <c r="G102" s="209" t="s">
        <v>447</v>
      </c>
      <c r="H102" s="210">
        <v>1</v>
      </c>
      <c r="I102" s="211"/>
      <c r="J102" s="212">
        <f>ROUND(I102*H102,2)</f>
        <v>0</v>
      </c>
      <c r="K102" s="208" t="s">
        <v>129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448</v>
      </c>
      <c r="AT102" s="217" t="s">
        <v>125</v>
      </c>
      <c r="AU102" s="217" t="s">
        <v>84</v>
      </c>
      <c r="AY102" s="19" t="s">
        <v>122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448</v>
      </c>
      <c r="BM102" s="217" t="s">
        <v>474</v>
      </c>
    </row>
    <row r="103" spans="1:47" s="2" customFormat="1" ht="12">
      <c r="A103" s="40"/>
      <c r="B103" s="41"/>
      <c r="C103" s="42"/>
      <c r="D103" s="219" t="s">
        <v>132</v>
      </c>
      <c r="E103" s="42"/>
      <c r="F103" s="220" t="s">
        <v>475</v>
      </c>
      <c r="G103" s="42"/>
      <c r="H103" s="42"/>
      <c r="I103" s="221"/>
      <c r="J103" s="42"/>
      <c r="K103" s="42"/>
      <c r="L103" s="46"/>
      <c r="M103" s="271"/>
      <c r="N103" s="272"/>
      <c r="O103" s="273"/>
      <c r="P103" s="273"/>
      <c r="Q103" s="273"/>
      <c r="R103" s="273"/>
      <c r="S103" s="273"/>
      <c r="T103" s="274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132</v>
      </c>
      <c r="AU103" s="19" t="s">
        <v>84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4:K10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011002000"/>
    <hyperlink ref="F92" r:id="rId2" display="https://podminky.urs.cz/item/CS_URS_2023_02/020001000"/>
    <hyperlink ref="F95" r:id="rId3" display="https://podminky.urs.cz/item/CS_URS_2023_02/030001000"/>
    <hyperlink ref="F98" r:id="rId4" display="https://podminky.urs.cz/item/CS_URS_2023_02/040001000"/>
    <hyperlink ref="F100" r:id="rId5" display="https://podminky.urs.cz/item/CS_URS_2023_02/043002000"/>
    <hyperlink ref="F103" r:id="rId6" display="https://podminky.urs.cz/item/CS_URS_2023_02/05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476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477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478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479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480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481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482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483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484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485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486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81</v>
      </c>
      <c r="F18" s="286" t="s">
        <v>487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488</v>
      </c>
      <c r="F19" s="286" t="s">
        <v>489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490</v>
      </c>
      <c r="F20" s="286" t="s">
        <v>491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492</v>
      </c>
      <c r="F21" s="286" t="s">
        <v>493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494</v>
      </c>
      <c r="F22" s="286" t="s">
        <v>495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496</v>
      </c>
      <c r="F23" s="286" t="s">
        <v>497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498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499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500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501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502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503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504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505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506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108</v>
      </c>
      <c r="F36" s="286"/>
      <c r="G36" s="286" t="s">
        <v>507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508</v>
      </c>
      <c r="F37" s="286"/>
      <c r="G37" s="286" t="s">
        <v>509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55</v>
      </c>
      <c r="F38" s="286"/>
      <c r="G38" s="286" t="s">
        <v>510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56</v>
      </c>
      <c r="F39" s="286"/>
      <c r="G39" s="286" t="s">
        <v>511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109</v>
      </c>
      <c r="F40" s="286"/>
      <c r="G40" s="286" t="s">
        <v>512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110</v>
      </c>
      <c r="F41" s="286"/>
      <c r="G41" s="286" t="s">
        <v>513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514</v>
      </c>
      <c r="F42" s="286"/>
      <c r="G42" s="286" t="s">
        <v>515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516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517</v>
      </c>
      <c r="F44" s="286"/>
      <c r="G44" s="286" t="s">
        <v>518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112</v>
      </c>
      <c r="F45" s="286"/>
      <c r="G45" s="286" t="s">
        <v>519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520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521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522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523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524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525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526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527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528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529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530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531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532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533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534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535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536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537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538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539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540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541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542</v>
      </c>
      <c r="D76" s="304"/>
      <c r="E76" s="304"/>
      <c r="F76" s="304" t="s">
        <v>543</v>
      </c>
      <c r="G76" s="305"/>
      <c r="H76" s="304" t="s">
        <v>56</v>
      </c>
      <c r="I76" s="304" t="s">
        <v>59</v>
      </c>
      <c r="J76" s="304" t="s">
        <v>544</v>
      </c>
      <c r="K76" s="303"/>
    </row>
    <row r="77" spans="2:11" s="1" customFormat="1" ht="17.25" customHeight="1">
      <c r="B77" s="301"/>
      <c r="C77" s="306" t="s">
        <v>545</v>
      </c>
      <c r="D77" s="306"/>
      <c r="E77" s="306"/>
      <c r="F77" s="307" t="s">
        <v>546</v>
      </c>
      <c r="G77" s="308"/>
      <c r="H77" s="306"/>
      <c r="I77" s="306"/>
      <c r="J77" s="306" t="s">
        <v>547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55</v>
      </c>
      <c r="D79" s="311"/>
      <c r="E79" s="311"/>
      <c r="F79" s="312" t="s">
        <v>548</v>
      </c>
      <c r="G79" s="313"/>
      <c r="H79" s="289" t="s">
        <v>549</v>
      </c>
      <c r="I79" s="289" t="s">
        <v>550</v>
      </c>
      <c r="J79" s="289">
        <v>20</v>
      </c>
      <c r="K79" s="303"/>
    </row>
    <row r="80" spans="2:11" s="1" customFormat="1" ht="15" customHeight="1">
      <c r="B80" s="301"/>
      <c r="C80" s="289" t="s">
        <v>551</v>
      </c>
      <c r="D80" s="289"/>
      <c r="E80" s="289"/>
      <c r="F80" s="312" t="s">
        <v>548</v>
      </c>
      <c r="G80" s="313"/>
      <c r="H80" s="289" t="s">
        <v>552</v>
      </c>
      <c r="I80" s="289" t="s">
        <v>550</v>
      </c>
      <c r="J80" s="289">
        <v>120</v>
      </c>
      <c r="K80" s="303"/>
    </row>
    <row r="81" spans="2:11" s="1" customFormat="1" ht="15" customHeight="1">
      <c r="B81" s="314"/>
      <c r="C81" s="289" t="s">
        <v>553</v>
      </c>
      <c r="D81" s="289"/>
      <c r="E81" s="289"/>
      <c r="F81" s="312" t="s">
        <v>554</v>
      </c>
      <c r="G81" s="313"/>
      <c r="H81" s="289" t="s">
        <v>555</v>
      </c>
      <c r="I81" s="289" t="s">
        <v>550</v>
      </c>
      <c r="J81" s="289">
        <v>50</v>
      </c>
      <c r="K81" s="303"/>
    </row>
    <row r="82" spans="2:11" s="1" customFormat="1" ht="15" customHeight="1">
      <c r="B82" s="314"/>
      <c r="C82" s="289" t="s">
        <v>556</v>
      </c>
      <c r="D82" s="289"/>
      <c r="E82" s="289"/>
      <c r="F82" s="312" t="s">
        <v>548</v>
      </c>
      <c r="G82" s="313"/>
      <c r="H82" s="289" t="s">
        <v>557</v>
      </c>
      <c r="I82" s="289" t="s">
        <v>558</v>
      </c>
      <c r="J82" s="289"/>
      <c r="K82" s="303"/>
    </row>
    <row r="83" spans="2:11" s="1" customFormat="1" ht="15" customHeight="1">
      <c r="B83" s="314"/>
      <c r="C83" s="315" t="s">
        <v>559</v>
      </c>
      <c r="D83" s="315"/>
      <c r="E83" s="315"/>
      <c r="F83" s="316" t="s">
        <v>554</v>
      </c>
      <c r="G83" s="315"/>
      <c r="H83" s="315" t="s">
        <v>560</v>
      </c>
      <c r="I83" s="315" t="s">
        <v>550</v>
      </c>
      <c r="J83" s="315">
        <v>15</v>
      </c>
      <c r="K83" s="303"/>
    </row>
    <row r="84" spans="2:11" s="1" customFormat="1" ht="15" customHeight="1">
      <c r="B84" s="314"/>
      <c r="C84" s="315" t="s">
        <v>561</v>
      </c>
      <c r="D84" s="315"/>
      <c r="E84" s="315"/>
      <c r="F84" s="316" t="s">
        <v>554</v>
      </c>
      <c r="G84" s="315"/>
      <c r="H84" s="315" t="s">
        <v>562</v>
      </c>
      <c r="I84" s="315" t="s">
        <v>550</v>
      </c>
      <c r="J84" s="315">
        <v>15</v>
      </c>
      <c r="K84" s="303"/>
    </row>
    <row r="85" spans="2:11" s="1" customFormat="1" ht="15" customHeight="1">
      <c r="B85" s="314"/>
      <c r="C85" s="315" t="s">
        <v>563</v>
      </c>
      <c r="D85" s="315"/>
      <c r="E85" s="315"/>
      <c r="F85" s="316" t="s">
        <v>554</v>
      </c>
      <c r="G85" s="315"/>
      <c r="H85" s="315" t="s">
        <v>564</v>
      </c>
      <c r="I85" s="315" t="s">
        <v>550</v>
      </c>
      <c r="J85" s="315">
        <v>20</v>
      </c>
      <c r="K85" s="303"/>
    </row>
    <row r="86" spans="2:11" s="1" customFormat="1" ht="15" customHeight="1">
      <c r="B86" s="314"/>
      <c r="C86" s="315" t="s">
        <v>565</v>
      </c>
      <c r="D86" s="315"/>
      <c r="E86" s="315"/>
      <c r="F86" s="316" t="s">
        <v>554</v>
      </c>
      <c r="G86" s="315"/>
      <c r="H86" s="315" t="s">
        <v>566</v>
      </c>
      <c r="I86" s="315" t="s">
        <v>550</v>
      </c>
      <c r="J86" s="315">
        <v>20</v>
      </c>
      <c r="K86" s="303"/>
    </row>
    <row r="87" spans="2:11" s="1" customFormat="1" ht="15" customHeight="1">
      <c r="B87" s="314"/>
      <c r="C87" s="289" t="s">
        <v>567</v>
      </c>
      <c r="D87" s="289"/>
      <c r="E87" s="289"/>
      <c r="F87" s="312" t="s">
        <v>554</v>
      </c>
      <c r="G87" s="313"/>
      <c r="H87" s="289" t="s">
        <v>568</v>
      </c>
      <c r="I87" s="289" t="s">
        <v>550</v>
      </c>
      <c r="J87" s="289">
        <v>50</v>
      </c>
      <c r="K87" s="303"/>
    </row>
    <row r="88" spans="2:11" s="1" customFormat="1" ht="15" customHeight="1">
      <c r="B88" s="314"/>
      <c r="C88" s="289" t="s">
        <v>569</v>
      </c>
      <c r="D88" s="289"/>
      <c r="E88" s="289"/>
      <c r="F88" s="312" t="s">
        <v>554</v>
      </c>
      <c r="G88" s="313"/>
      <c r="H88" s="289" t="s">
        <v>570</v>
      </c>
      <c r="I88" s="289" t="s">
        <v>550</v>
      </c>
      <c r="J88" s="289">
        <v>20</v>
      </c>
      <c r="K88" s="303"/>
    </row>
    <row r="89" spans="2:11" s="1" customFormat="1" ht="15" customHeight="1">
      <c r="B89" s="314"/>
      <c r="C89" s="289" t="s">
        <v>571</v>
      </c>
      <c r="D89" s="289"/>
      <c r="E89" s="289"/>
      <c r="F89" s="312" t="s">
        <v>554</v>
      </c>
      <c r="G89" s="313"/>
      <c r="H89" s="289" t="s">
        <v>572</v>
      </c>
      <c r="I89" s="289" t="s">
        <v>550</v>
      </c>
      <c r="J89" s="289">
        <v>20</v>
      </c>
      <c r="K89" s="303"/>
    </row>
    <row r="90" spans="2:11" s="1" customFormat="1" ht="15" customHeight="1">
      <c r="B90" s="314"/>
      <c r="C90" s="289" t="s">
        <v>573</v>
      </c>
      <c r="D90" s="289"/>
      <c r="E90" s="289"/>
      <c r="F90" s="312" t="s">
        <v>554</v>
      </c>
      <c r="G90" s="313"/>
      <c r="H90" s="289" t="s">
        <v>574</v>
      </c>
      <c r="I90" s="289" t="s">
        <v>550</v>
      </c>
      <c r="J90" s="289">
        <v>50</v>
      </c>
      <c r="K90" s="303"/>
    </row>
    <row r="91" spans="2:11" s="1" customFormat="1" ht="15" customHeight="1">
      <c r="B91" s="314"/>
      <c r="C91" s="289" t="s">
        <v>575</v>
      </c>
      <c r="D91" s="289"/>
      <c r="E91" s="289"/>
      <c r="F91" s="312" t="s">
        <v>554</v>
      </c>
      <c r="G91" s="313"/>
      <c r="H91" s="289" t="s">
        <v>575</v>
      </c>
      <c r="I91" s="289" t="s">
        <v>550</v>
      </c>
      <c r="J91" s="289">
        <v>50</v>
      </c>
      <c r="K91" s="303"/>
    </row>
    <row r="92" spans="2:11" s="1" customFormat="1" ht="15" customHeight="1">
      <c r="B92" s="314"/>
      <c r="C92" s="289" t="s">
        <v>576</v>
      </c>
      <c r="D92" s="289"/>
      <c r="E92" s="289"/>
      <c r="F92" s="312" t="s">
        <v>554</v>
      </c>
      <c r="G92" s="313"/>
      <c r="H92" s="289" t="s">
        <v>577</v>
      </c>
      <c r="I92" s="289" t="s">
        <v>550</v>
      </c>
      <c r="J92" s="289">
        <v>255</v>
      </c>
      <c r="K92" s="303"/>
    </row>
    <row r="93" spans="2:11" s="1" customFormat="1" ht="15" customHeight="1">
      <c r="B93" s="314"/>
      <c r="C93" s="289" t="s">
        <v>578</v>
      </c>
      <c r="D93" s="289"/>
      <c r="E93" s="289"/>
      <c r="F93" s="312" t="s">
        <v>548</v>
      </c>
      <c r="G93" s="313"/>
      <c r="H93" s="289" t="s">
        <v>579</v>
      </c>
      <c r="I93" s="289" t="s">
        <v>580</v>
      </c>
      <c r="J93" s="289"/>
      <c r="K93" s="303"/>
    </row>
    <row r="94" spans="2:11" s="1" customFormat="1" ht="15" customHeight="1">
      <c r="B94" s="314"/>
      <c r="C94" s="289" t="s">
        <v>581</v>
      </c>
      <c r="D94" s="289"/>
      <c r="E94" s="289"/>
      <c r="F94" s="312" t="s">
        <v>548</v>
      </c>
      <c r="G94" s="313"/>
      <c r="H94" s="289" t="s">
        <v>582</v>
      </c>
      <c r="I94" s="289" t="s">
        <v>583</v>
      </c>
      <c r="J94" s="289"/>
      <c r="K94" s="303"/>
    </row>
    <row r="95" spans="2:11" s="1" customFormat="1" ht="15" customHeight="1">
      <c r="B95" s="314"/>
      <c r="C95" s="289" t="s">
        <v>584</v>
      </c>
      <c r="D95" s="289"/>
      <c r="E95" s="289"/>
      <c r="F95" s="312" t="s">
        <v>548</v>
      </c>
      <c r="G95" s="313"/>
      <c r="H95" s="289" t="s">
        <v>584</v>
      </c>
      <c r="I95" s="289" t="s">
        <v>583</v>
      </c>
      <c r="J95" s="289"/>
      <c r="K95" s="303"/>
    </row>
    <row r="96" spans="2:11" s="1" customFormat="1" ht="15" customHeight="1">
      <c r="B96" s="314"/>
      <c r="C96" s="289" t="s">
        <v>40</v>
      </c>
      <c r="D96" s="289"/>
      <c r="E96" s="289"/>
      <c r="F96" s="312" t="s">
        <v>548</v>
      </c>
      <c r="G96" s="313"/>
      <c r="H96" s="289" t="s">
        <v>585</v>
      </c>
      <c r="I96" s="289" t="s">
        <v>583</v>
      </c>
      <c r="J96" s="289"/>
      <c r="K96" s="303"/>
    </row>
    <row r="97" spans="2:11" s="1" customFormat="1" ht="15" customHeight="1">
      <c r="B97" s="314"/>
      <c r="C97" s="289" t="s">
        <v>50</v>
      </c>
      <c r="D97" s="289"/>
      <c r="E97" s="289"/>
      <c r="F97" s="312" t="s">
        <v>548</v>
      </c>
      <c r="G97" s="313"/>
      <c r="H97" s="289" t="s">
        <v>586</v>
      </c>
      <c r="I97" s="289" t="s">
        <v>583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587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542</v>
      </c>
      <c r="D103" s="304"/>
      <c r="E103" s="304"/>
      <c r="F103" s="304" t="s">
        <v>543</v>
      </c>
      <c r="G103" s="305"/>
      <c r="H103" s="304" t="s">
        <v>56</v>
      </c>
      <c r="I103" s="304" t="s">
        <v>59</v>
      </c>
      <c r="J103" s="304" t="s">
        <v>544</v>
      </c>
      <c r="K103" s="303"/>
    </row>
    <row r="104" spans="2:11" s="1" customFormat="1" ht="17.25" customHeight="1">
      <c r="B104" s="301"/>
      <c r="C104" s="306" t="s">
        <v>545</v>
      </c>
      <c r="D104" s="306"/>
      <c r="E104" s="306"/>
      <c r="F104" s="307" t="s">
        <v>546</v>
      </c>
      <c r="G104" s="308"/>
      <c r="H104" s="306"/>
      <c r="I104" s="306"/>
      <c r="J104" s="306" t="s">
        <v>547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55</v>
      </c>
      <c r="D106" s="311"/>
      <c r="E106" s="311"/>
      <c r="F106" s="312" t="s">
        <v>548</v>
      </c>
      <c r="G106" s="289"/>
      <c r="H106" s="289" t="s">
        <v>588</v>
      </c>
      <c r="I106" s="289" t="s">
        <v>550</v>
      </c>
      <c r="J106" s="289">
        <v>20</v>
      </c>
      <c r="K106" s="303"/>
    </row>
    <row r="107" spans="2:11" s="1" customFormat="1" ht="15" customHeight="1">
      <c r="B107" s="301"/>
      <c r="C107" s="289" t="s">
        <v>551</v>
      </c>
      <c r="D107" s="289"/>
      <c r="E107" s="289"/>
      <c r="F107" s="312" t="s">
        <v>548</v>
      </c>
      <c r="G107" s="289"/>
      <c r="H107" s="289" t="s">
        <v>588</v>
      </c>
      <c r="I107" s="289" t="s">
        <v>550</v>
      </c>
      <c r="J107" s="289">
        <v>120</v>
      </c>
      <c r="K107" s="303"/>
    </row>
    <row r="108" spans="2:11" s="1" customFormat="1" ht="15" customHeight="1">
      <c r="B108" s="314"/>
      <c r="C108" s="289" t="s">
        <v>553</v>
      </c>
      <c r="D108" s="289"/>
      <c r="E108" s="289"/>
      <c r="F108" s="312" t="s">
        <v>554</v>
      </c>
      <c r="G108" s="289"/>
      <c r="H108" s="289" t="s">
        <v>588</v>
      </c>
      <c r="I108" s="289" t="s">
        <v>550</v>
      </c>
      <c r="J108" s="289">
        <v>50</v>
      </c>
      <c r="K108" s="303"/>
    </row>
    <row r="109" spans="2:11" s="1" customFormat="1" ht="15" customHeight="1">
      <c r="B109" s="314"/>
      <c r="C109" s="289" t="s">
        <v>556</v>
      </c>
      <c r="D109" s="289"/>
      <c r="E109" s="289"/>
      <c r="F109" s="312" t="s">
        <v>548</v>
      </c>
      <c r="G109" s="289"/>
      <c r="H109" s="289" t="s">
        <v>588</v>
      </c>
      <c r="I109" s="289" t="s">
        <v>558</v>
      </c>
      <c r="J109" s="289"/>
      <c r="K109" s="303"/>
    </row>
    <row r="110" spans="2:11" s="1" customFormat="1" ht="15" customHeight="1">
      <c r="B110" s="314"/>
      <c r="C110" s="289" t="s">
        <v>567</v>
      </c>
      <c r="D110" s="289"/>
      <c r="E110" s="289"/>
      <c r="F110" s="312" t="s">
        <v>554</v>
      </c>
      <c r="G110" s="289"/>
      <c r="H110" s="289" t="s">
        <v>588</v>
      </c>
      <c r="I110" s="289" t="s">
        <v>550</v>
      </c>
      <c r="J110" s="289">
        <v>50</v>
      </c>
      <c r="K110" s="303"/>
    </row>
    <row r="111" spans="2:11" s="1" customFormat="1" ht="15" customHeight="1">
      <c r="B111" s="314"/>
      <c r="C111" s="289" t="s">
        <v>575</v>
      </c>
      <c r="D111" s="289"/>
      <c r="E111" s="289"/>
      <c r="F111" s="312" t="s">
        <v>554</v>
      </c>
      <c r="G111" s="289"/>
      <c r="H111" s="289" t="s">
        <v>588</v>
      </c>
      <c r="I111" s="289" t="s">
        <v>550</v>
      </c>
      <c r="J111" s="289">
        <v>50</v>
      </c>
      <c r="K111" s="303"/>
    </row>
    <row r="112" spans="2:11" s="1" customFormat="1" ht="15" customHeight="1">
      <c r="B112" s="314"/>
      <c r="C112" s="289" t="s">
        <v>573</v>
      </c>
      <c r="D112" s="289"/>
      <c r="E112" s="289"/>
      <c r="F112" s="312" t="s">
        <v>554</v>
      </c>
      <c r="G112" s="289"/>
      <c r="H112" s="289" t="s">
        <v>588</v>
      </c>
      <c r="I112" s="289" t="s">
        <v>550</v>
      </c>
      <c r="J112" s="289">
        <v>50</v>
      </c>
      <c r="K112" s="303"/>
    </row>
    <row r="113" spans="2:11" s="1" customFormat="1" ht="15" customHeight="1">
      <c r="B113" s="314"/>
      <c r="C113" s="289" t="s">
        <v>55</v>
      </c>
      <c r="D113" s="289"/>
      <c r="E113" s="289"/>
      <c r="F113" s="312" t="s">
        <v>548</v>
      </c>
      <c r="G113" s="289"/>
      <c r="H113" s="289" t="s">
        <v>589</v>
      </c>
      <c r="I113" s="289" t="s">
        <v>550</v>
      </c>
      <c r="J113" s="289">
        <v>20</v>
      </c>
      <c r="K113" s="303"/>
    </row>
    <row r="114" spans="2:11" s="1" customFormat="1" ht="15" customHeight="1">
      <c r="B114" s="314"/>
      <c r="C114" s="289" t="s">
        <v>590</v>
      </c>
      <c r="D114" s="289"/>
      <c r="E114" s="289"/>
      <c r="F114" s="312" t="s">
        <v>548</v>
      </c>
      <c r="G114" s="289"/>
      <c r="H114" s="289" t="s">
        <v>591</v>
      </c>
      <c r="I114" s="289" t="s">
        <v>550</v>
      </c>
      <c r="J114" s="289">
        <v>120</v>
      </c>
      <c r="K114" s="303"/>
    </row>
    <row r="115" spans="2:11" s="1" customFormat="1" ht="15" customHeight="1">
      <c r="B115" s="314"/>
      <c r="C115" s="289" t="s">
        <v>40</v>
      </c>
      <c r="D115" s="289"/>
      <c r="E115" s="289"/>
      <c r="F115" s="312" t="s">
        <v>548</v>
      </c>
      <c r="G115" s="289"/>
      <c r="H115" s="289" t="s">
        <v>592</v>
      </c>
      <c r="I115" s="289" t="s">
        <v>583</v>
      </c>
      <c r="J115" s="289"/>
      <c r="K115" s="303"/>
    </row>
    <row r="116" spans="2:11" s="1" customFormat="1" ht="15" customHeight="1">
      <c r="B116" s="314"/>
      <c r="C116" s="289" t="s">
        <v>50</v>
      </c>
      <c r="D116" s="289"/>
      <c r="E116" s="289"/>
      <c r="F116" s="312" t="s">
        <v>548</v>
      </c>
      <c r="G116" s="289"/>
      <c r="H116" s="289" t="s">
        <v>593</v>
      </c>
      <c r="I116" s="289" t="s">
        <v>583</v>
      </c>
      <c r="J116" s="289"/>
      <c r="K116" s="303"/>
    </row>
    <row r="117" spans="2:11" s="1" customFormat="1" ht="15" customHeight="1">
      <c r="B117" s="314"/>
      <c r="C117" s="289" t="s">
        <v>59</v>
      </c>
      <c r="D117" s="289"/>
      <c r="E117" s="289"/>
      <c r="F117" s="312" t="s">
        <v>548</v>
      </c>
      <c r="G117" s="289"/>
      <c r="H117" s="289" t="s">
        <v>594</v>
      </c>
      <c r="I117" s="289" t="s">
        <v>595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596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542</v>
      </c>
      <c r="D123" s="304"/>
      <c r="E123" s="304"/>
      <c r="F123" s="304" t="s">
        <v>543</v>
      </c>
      <c r="G123" s="305"/>
      <c r="H123" s="304" t="s">
        <v>56</v>
      </c>
      <c r="I123" s="304" t="s">
        <v>59</v>
      </c>
      <c r="J123" s="304" t="s">
        <v>544</v>
      </c>
      <c r="K123" s="333"/>
    </row>
    <row r="124" spans="2:11" s="1" customFormat="1" ht="17.25" customHeight="1">
      <c r="B124" s="332"/>
      <c r="C124" s="306" t="s">
        <v>545</v>
      </c>
      <c r="D124" s="306"/>
      <c r="E124" s="306"/>
      <c r="F124" s="307" t="s">
        <v>546</v>
      </c>
      <c r="G124" s="308"/>
      <c r="H124" s="306"/>
      <c r="I124" s="306"/>
      <c r="J124" s="306" t="s">
        <v>547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551</v>
      </c>
      <c r="D126" s="311"/>
      <c r="E126" s="311"/>
      <c r="F126" s="312" t="s">
        <v>548</v>
      </c>
      <c r="G126" s="289"/>
      <c r="H126" s="289" t="s">
        <v>588</v>
      </c>
      <c r="I126" s="289" t="s">
        <v>550</v>
      </c>
      <c r="J126" s="289">
        <v>120</v>
      </c>
      <c r="K126" s="337"/>
    </row>
    <row r="127" spans="2:11" s="1" customFormat="1" ht="15" customHeight="1">
      <c r="B127" s="334"/>
      <c r="C127" s="289" t="s">
        <v>597</v>
      </c>
      <c r="D127" s="289"/>
      <c r="E127" s="289"/>
      <c r="F127" s="312" t="s">
        <v>548</v>
      </c>
      <c r="G127" s="289"/>
      <c r="H127" s="289" t="s">
        <v>598</v>
      </c>
      <c r="I127" s="289" t="s">
        <v>550</v>
      </c>
      <c r="J127" s="289" t="s">
        <v>599</v>
      </c>
      <c r="K127" s="337"/>
    </row>
    <row r="128" spans="2:11" s="1" customFormat="1" ht="15" customHeight="1">
      <c r="B128" s="334"/>
      <c r="C128" s="289" t="s">
        <v>496</v>
      </c>
      <c r="D128" s="289"/>
      <c r="E128" s="289"/>
      <c r="F128" s="312" t="s">
        <v>548</v>
      </c>
      <c r="G128" s="289"/>
      <c r="H128" s="289" t="s">
        <v>600</v>
      </c>
      <c r="I128" s="289" t="s">
        <v>550</v>
      </c>
      <c r="J128" s="289" t="s">
        <v>599</v>
      </c>
      <c r="K128" s="337"/>
    </row>
    <row r="129" spans="2:11" s="1" customFormat="1" ht="15" customHeight="1">
      <c r="B129" s="334"/>
      <c r="C129" s="289" t="s">
        <v>559</v>
      </c>
      <c r="D129" s="289"/>
      <c r="E129" s="289"/>
      <c r="F129" s="312" t="s">
        <v>554</v>
      </c>
      <c r="G129" s="289"/>
      <c r="H129" s="289" t="s">
        <v>560</v>
      </c>
      <c r="I129" s="289" t="s">
        <v>550</v>
      </c>
      <c r="J129" s="289">
        <v>15</v>
      </c>
      <c r="K129" s="337"/>
    </row>
    <row r="130" spans="2:11" s="1" customFormat="1" ht="15" customHeight="1">
      <c r="B130" s="334"/>
      <c r="C130" s="315" t="s">
        <v>561</v>
      </c>
      <c r="D130" s="315"/>
      <c r="E130" s="315"/>
      <c r="F130" s="316" t="s">
        <v>554</v>
      </c>
      <c r="G130" s="315"/>
      <c r="H130" s="315" t="s">
        <v>562</v>
      </c>
      <c r="I130" s="315" t="s">
        <v>550</v>
      </c>
      <c r="J130" s="315">
        <v>15</v>
      </c>
      <c r="K130" s="337"/>
    </row>
    <row r="131" spans="2:11" s="1" customFormat="1" ht="15" customHeight="1">
      <c r="B131" s="334"/>
      <c r="C131" s="315" t="s">
        <v>563</v>
      </c>
      <c r="D131" s="315"/>
      <c r="E131" s="315"/>
      <c r="F131" s="316" t="s">
        <v>554</v>
      </c>
      <c r="G131" s="315"/>
      <c r="H131" s="315" t="s">
        <v>564</v>
      </c>
      <c r="I131" s="315" t="s">
        <v>550</v>
      </c>
      <c r="J131" s="315">
        <v>20</v>
      </c>
      <c r="K131" s="337"/>
    </row>
    <row r="132" spans="2:11" s="1" customFormat="1" ht="15" customHeight="1">
      <c r="B132" s="334"/>
      <c r="C132" s="315" t="s">
        <v>565</v>
      </c>
      <c r="D132" s="315"/>
      <c r="E132" s="315"/>
      <c r="F132" s="316" t="s">
        <v>554</v>
      </c>
      <c r="G132" s="315"/>
      <c r="H132" s="315" t="s">
        <v>566</v>
      </c>
      <c r="I132" s="315" t="s">
        <v>550</v>
      </c>
      <c r="J132" s="315">
        <v>20</v>
      </c>
      <c r="K132" s="337"/>
    </row>
    <row r="133" spans="2:11" s="1" customFormat="1" ht="15" customHeight="1">
      <c r="B133" s="334"/>
      <c r="C133" s="289" t="s">
        <v>553</v>
      </c>
      <c r="D133" s="289"/>
      <c r="E133" s="289"/>
      <c r="F133" s="312" t="s">
        <v>554</v>
      </c>
      <c r="G133" s="289"/>
      <c r="H133" s="289" t="s">
        <v>588</v>
      </c>
      <c r="I133" s="289" t="s">
        <v>550</v>
      </c>
      <c r="J133" s="289">
        <v>50</v>
      </c>
      <c r="K133" s="337"/>
    </row>
    <row r="134" spans="2:11" s="1" customFormat="1" ht="15" customHeight="1">
      <c r="B134" s="334"/>
      <c r="C134" s="289" t="s">
        <v>567</v>
      </c>
      <c r="D134" s="289"/>
      <c r="E134" s="289"/>
      <c r="F134" s="312" t="s">
        <v>554</v>
      </c>
      <c r="G134" s="289"/>
      <c r="H134" s="289" t="s">
        <v>588</v>
      </c>
      <c r="I134" s="289" t="s">
        <v>550</v>
      </c>
      <c r="J134" s="289">
        <v>50</v>
      </c>
      <c r="K134" s="337"/>
    </row>
    <row r="135" spans="2:11" s="1" customFormat="1" ht="15" customHeight="1">
      <c r="B135" s="334"/>
      <c r="C135" s="289" t="s">
        <v>573</v>
      </c>
      <c r="D135" s="289"/>
      <c r="E135" s="289"/>
      <c r="F135" s="312" t="s">
        <v>554</v>
      </c>
      <c r="G135" s="289"/>
      <c r="H135" s="289" t="s">
        <v>588</v>
      </c>
      <c r="I135" s="289" t="s">
        <v>550</v>
      </c>
      <c r="J135" s="289">
        <v>50</v>
      </c>
      <c r="K135" s="337"/>
    </row>
    <row r="136" spans="2:11" s="1" customFormat="1" ht="15" customHeight="1">
      <c r="B136" s="334"/>
      <c r="C136" s="289" t="s">
        <v>575</v>
      </c>
      <c r="D136" s="289"/>
      <c r="E136" s="289"/>
      <c r="F136" s="312" t="s">
        <v>554</v>
      </c>
      <c r="G136" s="289"/>
      <c r="H136" s="289" t="s">
        <v>588</v>
      </c>
      <c r="I136" s="289" t="s">
        <v>550</v>
      </c>
      <c r="J136" s="289">
        <v>50</v>
      </c>
      <c r="K136" s="337"/>
    </row>
    <row r="137" spans="2:11" s="1" customFormat="1" ht="15" customHeight="1">
      <c r="B137" s="334"/>
      <c r="C137" s="289" t="s">
        <v>576</v>
      </c>
      <c r="D137" s="289"/>
      <c r="E137" s="289"/>
      <c r="F137" s="312" t="s">
        <v>554</v>
      </c>
      <c r="G137" s="289"/>
      <c r="H137" s="289" t="s">
        <v>601</v>
      </c>
      <c r="I137" s="289" t="s">
        <v>550</v>
      </c>
      <c r="J137" s="289">
        <v>255</v>
      </c>
      <c r="K137" s="337"/>
    </row>
    <row r="138" spans="2:11" s="1" customFormat="1" ht="15" customHeight="1">
      <c r="B138" s="334"/>
      <c r="C138" s="289" t="s">
        <v>578</v>
      </c>
      <c r="D138" s="289"/>
      <c r="E138" s="289"/>
      <c r="F138" s="312" t="s">
        <v>548</v>
      </c>
      <c r="G138" s="289"/>
      <c r="H138" s="289" t="s">
        <v>602</v>
      </c>
      <c r="I138" s="289" t="s">
        <v>580</v>
      </c>
      <c r="J138" s="289"/>
      <c r="K138" s="337"/>
    </row>
    <row r="139" spans="2:11" s="1" customFormat="1" ht="15" customHeight="1">
      <c r="B139" s="334"/>
      <c r="C139" s="289" t="s">
        <v>581</v>
      </c>
      <c r="D139" s="289"/>
      <c r="E139" s="289"/>
      <c r="F139" s="312" t="s">
        <v>548</v>
      </c>
      <c r="G139" s="289"/>
      <c r="H139" s="289" t="s">
        <v>603</v>
      </c>
      <c r="I139" s="289" t="s">
        <v>583</v>
      </c>
      <c r="J139" s="289"/>
      <c r="K139" s="337"/>
    </row>
    <row r="140" spans="2:11" s="1" customFormat="1" ht="15" customHeight="1">
      <c r="B140" s="334"/>
      <c r="C140" s="289" t="s">
        <v>584</v>
      </c>
      <c r="D140" s="289"/>
      <c r="E140" s="289"/>
      <c r="F140" s="312" t="s">
        <v>548</v>
      </c>
      <c r="G140" s="289"/>
      <c r="H140" s="289" t="s">
        <v>584</v>
      </c>
      <c r="I140" s="289" t="s">
        <v>583</v>
      </c>
      <c r="J140" s="289"/>
      <c r="K140" s="337"/>
    </row>
    <row r="141" spans="2:11" s="1" customFormat="1" ht="15" customHeight="1">
      <c r="B141" s="334"/>
      <c r="C141" s="289" t="s">
        <v>40</v>
      </c>
      <c r="D141" s="289"/>
      <c r="E141" s="289"/>
      <c r="F141" s="312" t="s">
        <v>548</v>
      </c>
      <c r="G141" s="289"/>
      <c r="H141" s="289" t="s">
        <v>604</v>
      </c>
      <c r="I141" s="289" t="s">
        <v>583</v>
      </c>
      <c r="J141" s="289"/>
      <c r="K141" s="337"/>
    </row>
    <row r="142" spans="2:11" s="1" customFormat="1" ht="15" customHeight="1">
      <c r="B142" s="334"/>
      <c r="C142" s="289" t="s">
        <v>605</v>
      </c>
      <c r="D142" s="289"/>
      <c r="E142" s="289"/>
      <c r="F142" s="312" t="s">
        <v>548</v>
      </c>
      <c r="G142" s="289"/>
      <c r="H142" s="289" t="s">
        <v>606</v>
      </c>
      <c r="I142" s="289" t="s">
        <v>583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607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542</v>
      </c>
      <c r="D148" s="304"/>
      <c r="E148" s="304"/>
      <c r="F148" s="304" t="s">
        <v>543</v>
      </c>
      <c r="G148" s="305"/>
      <c r="H148" s="304" t="s">
        <v>56</v>
      </c>
      <c r="I148" s="304" t="s">
        <v>59</v>
      </c>
      <c r="J148" s="304" t="s">
        <v>544</v>
      </c>
      <c r="K148" s="303"/>
    </row>
    <row r="149" spans="2:11" s="1" customFormat="1" ht="17.25" customHeight="1">
      <c r="B149" s="301"/>
      <c r="C149" s="306" t="s">
        <v>545</v>
      </c>
      <c r="D149" s="306"/>
      <c r="E149" s="306"/>
      <c r="F149" s="307" t="s">
        <v>546</v>
      </c>
      <c r="G149" s="308"/>
      <c r="H149" s="306"/>
      <c r="I149" s="306"/>
      <c r="J149" s="306" t="s">
        <v>547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551</v>
      </c>
      <c r="D151" s="289"/>
      <c r="E151" s="289"/>
      <c r="F151" s="342" t="s">
        <v>548</v>
      </c>
      <c r="G151" s="289"/>
      <c r="H151" s="341" t="s">
        <v>588</v>
      </c>
      <c r="I151" s="341" t="s">
        <v>550</v>
      </c>
      <c r="J151" s="341">
        <v>120</v>
      </c>
      <c r="K151" s="337"/>
    </row>
    <row r="152" spans="2:11" s="1" customFormat="1" ht="15" customHeight="1">
      <c r="B152" s="314"/>
      <c r="C152" s="341" t="s">
        <v>597</v>
      </c>
      <c r="D152" s="289"/>
      <c r="E152" s="289"/>
      <c r="F152" s="342" t="s">
        <v>548</v>
      </c>
      <c r="G152" s="289"/>
      <c r="H152" s="341" t="s">
        <v>608</v>
      </c>
      <c r="I152" s="341" t="s">
        <v>550</v>
      </c>
      <c r="J152" s="341" t="s">
        <v>599</v>
      </c>
      <c r="K152" s="337"/>
    </row>
    <row r="153" spans="2:11" s="1" customFormat="1" ht="15" customHeight="1">
      <c r="B153" s="314"/>
      <c r="C153" s="341" t="s">
        <v>496</v>
      </c>
      <c r="D153" s="289"/>
      <c r="E153" s="289"/>
      <c r="F153" s="342" t="s">
        <v>548</v>
      </c>
      <c r="G153" s="289"/>
      <c r="H153" s="341" t="s">
        <v>609</v>
      </c>
      <c r="I153" s="341" t="s">
        <v>550</v>
      </c>
      <c r="J153" s="341" t="s">
        <v>599</v>
      </c>
      <c r="K153" s="337"/>
    </row>
    <row r="154" spans="2:11" s="1" customFormat="1" ht="15" customHeight="1">
      <c r="B154" s="314"/>
      <c r="C154" s="341" t="s">
        <v>553</v>
      </c>
      <c r="D154" s="289"/>
      <c r="E154" s="289"/>
      <c r="F154" s="342" t="s">
        <v>554</v>
      </c>
      <c r="G154" s="289"/>
      <c r="H154" s="341" t="s">
        <v>588</v>
      </c>
      <c r="I154" s="341" t="s">
        <v>550</v>
      </c>
      <c r="J154" s="341">
        <v>50</v>
      </c>
      <c r="K154" s="337"/>
    </row>
    <row r="155" spans="2:11" s="1" customFormat="1" ht="15" customHeight="1">
      <c r="B155" s="314"/>
      <c r="C155" s="341" t="s">
        <v>556</v>
      </c>
      <c r="D155" s="289"/>
      <c r="E155" s="289"/>
      <c r="F155" s="342" t="s">
        <v>548</v>
      </c>
      <c r="G155" s="289"/>
      <c r="H155" s="341" t="s">
        <v>588</v>
      </c>
      <c r="I155" s="341" t="s">
        <v>558</v>
      </c>
      <c r="J155" s="341"/>
      <c r="K155" s="337"/>
    </row>
    <row r="156" spans="2:11" s="1" customFormat="1" ht="15" customHeight="1">
      <c r="B156" s="314"/>
      <c r="C156" s="341" t="s">
        <v>567</v>
      </c>
      <c r="D156" s="289"/>
      <c r="E156" s="289"/>
      <c r="F156" s="342" t="s">
        <v>554</v>
      </c>
      <c r="G156" s="289"/>
      <c r="H156" s="341" t="s">
        <v>588</v>
      </c>
      <c r="I156" s="341" t="s">
        <v>550</v>
      </c>
      <c r="J156" s="341">
        <v>50</v>
      </c>
      <c r="K156" s="337"/>
    </row>
    <row r="157" spans="2:11" s="1" customFormat="1" ht="15" customHeight="1">
      <c r="B157" s="314"/>
      <c r="C157" s="341" t="s">
        <v>575</v>
      </c>
      <c r="D157" s="289"/>
      <c r="E157" s="289"/>
      <c r="F157" s="342" t="s">
        <v>554</v>
      </c>
      <c r="G157" s="289"/>
      <c r="H157" s="341" t="s">
        <v>588</v>
      </c>
      <c r="I157" s="341" t="s">
        <v>550</v>
      </c>
      <c r="J157" s="341">
        <v>50</v>
      </c>
      <c r="K157" s="337"/>
    </row>
    <row r="158" spans="2:11" s="1" customFormat="1" ht="15" customHeight="1">
      <c r="B158" s="314"/>
      <c r="C158" s="341" t="s">
        <v>573</v>
      </c>
      <c r="D158" s="289"/>
      <c r="E158" s="289"/>
      <c r="F158" s="342" t="s">
        <v>554</v>
      </c>
      <c r="G158" s="289"/>
      <c r="H158" s="341" t="s">
        <v>588</v>
      </c>
      <c r="I158" s="341" t="s">
        <v>550</v>
      </c>
      <c r="J158" s="341">
        <v>50</v>
      </c>
      <c r="K158" s="337"/>
    </row>
    <row r="159" spans="2:11" s="1" customFormat="1" ht="15" customHeight="1">
      <c r="B159" s="314"/>
      <c r="C159" s="341" t="s">
        <v>92</v>
      </c>
      <c r="D159" s="289"/>
      <c r="E159" s="289"/>
      <c r="F159" s="342" t="s">
        <v>548</v>
      </c>
      <c r="G159" s="289"/>
      <c r="H159" s="341" t="s">
        <v>610</v>
      </c>
      <c r="I159" s="341" t="s">
        <v>550</v>
      </c>
      <c r="J159" s="341" t="s">
        <v>611</v>
      </c>
      <c r="K159" s="337"/>
    </row>
    <row r="160" spans="2:11" s="1" customFormat="1" ht="15" customHeight="1">
      <c r="B160" s="314"/>
      <c r="C160" s="341" t="s">
        <v>612</v>
      </c>
      <c r="D160" s="289"/>
      <c r="E160" s="289"/>
      <c r="F160" s="342" t="s">
        <v>548</v>
      </c>
      <c r="G160" s="289"/>
      <c r="H160" s="341" t="s">
        <v>613</v>
      </c>
      <c r="I160" s="341" t="s">
        <v>583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614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542</v>
      </c>
      <c r="D166" s="304"/>
      <c r="E166" s="304"/>
      <c r="F166" s="304" t="s">
        <v>543</v>
      </c>
      <c r="G166" s="346"/>
      <c r="H166" s="347" t="s">
        <v>56</v>
      </c>
      <c r="I166" s="347" t="s">
        <v>59</v>
      </c>
      <c r="J166" s="304" t="s">
        <v>544</v>
      </c>
      <c r="K166" s="281"/>
    </row>
    <row r="167" spans="2:11" s="1" customFormat="1" ht="17.25" customHeight="1">
      <c r="B167" s="282"/>
      <c r="C167" s="306" t="s">
        <v>545</v>
      </c>
      <c r="D167" s="306"/>
      <c r="E167" s="306"/>
      <c r="F167" s="307" t="s">
        <v>546</v>
      </c>
      <c r="G167" s="348"/>
      <c r="H167" s="349"/>
      <c r="I167" s="349"/>
      <c r="J167" s="306" t="s">
        <v>547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551</v>
      </c>
      <c r="D169" s="289"/>
      <c r="E169" s="289"/>
      <c r="F169" s="312" t="s">
        <v>548</v>
      </c>
      <c r="G169" s="289"/>
      <c r="H169" s="289" t="s">
        <v>588</v>
      </c>
      <c r="I169" s="289" t="s">
        <v>550</v>
      </c>
      <c r="J169" s="289">
        <v>120</v>
      </c>
      <c r="K169" s="337"/>
    </row>
    <row r="170" spans="2:11" s="1" customFormat="1" ht="15" customHeight="1">
      <c r="B170" s="314"/>
      <c r="C170" s="289" t="s">
        <v>597</v>
      </c>
      <c r="D170" s="289"/>
      <c r="E170" s="289"/>
      <c r="F170" s="312" t="s">
        <v>548</v>
      </c>
      <c r="G170" s="289"/>
      <c r="H170" s="289" t="s">
        <v>598</v>
      </c>
      <c r="I170" s="289" t="s">
        <v>550</v>
      </c>
      <c r="J170" s="289" t="s">
        <v>599</v>
      </c>
      <c r="K170" s="337"/>
    </row>
    <row r="171" spans="2:11" s="1" customFormat="1" ht="15" customHeight="1">
      <c r="B171" s="314"/>
      <c r="C171" s="289" t="s">
        <v>496</v>
      </c>
      <c r="D171" s="289"/>
      <c r="E171" s="289"/>
      <c r="F171" s="312" t="s">
        <v>548</v>
      </c>
      <c r="G171" s="289"/>
      <c r="H171" s="289" t="s">
        <v>615</v>
      </c>
      <c r="I171" s="289" t="s">
        <v>550</v>
      </c>
      <c r="J171" s="289" t="s">
        <v>599</v>
      </c>
      <c r="K171" s="337"/>
    </row>
    <row r="172" spans="2:11" s="1" customFormat="1" ht="15" customHeight="1">
      <c r="B172" s="314"/>
      <c r="C172" s="289" t="s">
        <v>553</v>
      </c>
      <c r="D172" s="289"/>
      <c r="E172" s="289"/>
      <c r="F172" s="312" t="s">
        <v>554</v>
      </c>
      <c r="G172" s="289"/>
      <c r="H172" s="289" t="s">
        <v>615</v>
      </c>
      <c r="I172" s="289" t="s">
        <v>550</v>
      </c>
      <c r="J172" s="289">
        <v>50</v>
      </c>
      <c r="K172" s="337"/>
    </row>
    <row r="173" spans="2:11" s="1" customFormat="1" ht="15" customHeight="1">
      <c r="B173" s="314"/>
      <c r="C173" s="289" t="s">
        <v>556</v>
      </c>
      <c r="D173" s="289"/>
      <c r="E173" s="289"/>
      <c r="F173" s="312" t="s">
        <v>548</v>
      </c>
      <c r="G173" s="289"/>
      <c r="H173" s="289" t="s">
        <v>615</v>
      </c>
      <c r="I173" s="289" t="s">
        <v>558</v>
      </c>
      <c r="J173" s="289"/>
      <c r="K173" s="337"/>
    </row>
    <row r="174" spans="2:11" s="1" customFormat="1" ht="15" customHeight="1">
      <c r="B174" s="314"/>
      <c r="C174" s="289" t="s">
        <v>567</v>
      </c>
      <c r="D174" s="289"/>
      <c r="E174" s="289"/>
      <c r="F174" s="312" t="s">
        <v>554</v>
      </c>
      <c r="G174" s="289"/>
      <c r="H174" s="289" t="s">
        <v>615</v>
      </c>
      <c r="I174" s="289" t="s">
        <v>550</v>
      </c>
      <c r="J174" s="289">
        <v>50</v>
      </c>
      <c r="K174" s="337"/>
    </row>
    <row r="175" spans="2:11" s="1" customFormat="1" ht="15" customHeight="1">
      <c r="B175" s="314"/>
      <c r="C175" s="289" t="s">
        <v>575</v>
      </c>
      <c r="D175" s="289"/>
      <c r="E175" s="289"/>
      <c r="F175" s="312" t="s">
        <v>554</v>
      </c>
      <c r="G175" s="289"/>
      <c r="H175" s="289" t="s">
        <v>615</v>
      </c>
      <c r="I175" s="289" t="s">
        <v>550</v>
      </c>
      <c r="J175" s="289">
        <v>50</v>
      </c>
      <c r="K175" s="337"/>
    </row>
    <row r="176" spans="2:11" s="1" customFormat="1" ht="15" customHeight="1">
      <c r="B176" s="314"/>
      <c r="C176" s="289" t="s">
        <v>573</v>
      </c>
      <c r="D176" s="289"/>
      <c r="E176" s="289"/>
      <c r="F176" s="312" t="s">
        <v>554</v>
      </c>
      <c r="G176" s="289"/>
      <c r="H176" s="289" t="s">
        <v>615</v>
      </c>
      <c r="I176" s="289" t="s">
        <v>550</v>
      </c>
      <c r="J176" s="289">
        <v>50</v>
      </c>
      <c r="K176" s="337"/>
    </row>
    <row r="177" spans="2:11" s="1" customFormat="1" ht="15" customHeight="1">
      <c r="B177" s="314"/>
      <c r="C177" s="289" t="s">
        <v>108</v>
      </c>
      <c r="D177" s="289"/>
      <c r="E177" s="289"/>
      <c r="F177" s="312" t="s">
        <v>548</v>
      </c>
      <c r="G177" s="289"/>
      <c r="H177" s="289" t="s">
        <v>616</v>
      </c>
      <c r="I177" s="289" t="s">
        <v>617</v>
      </c>
      <c r="J177" s="289"/>
      <c r="K177" s="337"/>
    </row>
    <row r="178" spans="2:11" s="1" customFormat="1" ht="15" customHeight="1">
      <c r="B178" s="314"/>
      <c r="C178" s="289" t="s">
        <v>59</v>
      </c>
      <c r="D178" s="289"/>
      <c r="E178" s="289"/>
      <c r="F178" s="312" t="s">
        <v>548</v>
      </c>
      <c r="G178" s="289"/>
      <c r="H178" s="289" t="s">
        <v>618</v>
      </c>
      <c r="I178" s="289" t="s">
        <v>619</v>
      </c>
      <c r="J178" s="289">
        <v>1</v>
      </c>
      <c r="K178" s="337"/>
    </row>
    <row r="179" spans="2:11" s="1" customFormat="1" ht="15" customHeight="1">
      <c r="B179" s="314"/>
      <c r="C179" s="289" t="s">
        <v>55</v>
      </c>
      <c r="D179" s="289"/>
      <c r="E179" s="289"/>
      <c r="F179" s="312" t="s">
        <v>548</v>
      </c>
      <c r="G179" s="289"/>
      <c r="H179" s="289" t="s">
        <v>620</v>
      </c>
      <c r="I179" s="289" t="s">
        <v>550</v>
      </c>
      <c r="J179" s="289">
        <v>20</v>
      </c>
      <c r="K179" s="337"/>
    </row>
    <row r="180" spans="2:11" s="1" customFormat="1" ht="15" customHeight="1">
      <c r="B180" s="314"/>
      <c r="C180" s="289" t="s">
        <v>56</v>
      </c>
      <c r="D180" s="289"/>
      <c r="E180" s="289"/>
      <c r="F180" s="312" t="s">
        <v>548</v>
      </c>
      <c r="G180" s="289"/>
      <c r="H180" s="289" t="s">
        <v>621</v>
      </c>
      <c r="I180" s="289" t="s">
        <v>550</v>
      </c>
      <c r="J180" s="289">
        <v>255</v>
      </c>
      <c r="K180" s="337"/>
    </row>
    <row r="181" spans="2:11" s="1" customFormat="1" ht="15" customHeight="1">
      <c r="B181" s="314"/>
      <c r="C181" s="289" t="s">
        <v>109</v>
      </c>
      <c r="D181" s="289"/>
      <c r="E181" s="289"/>
      <c r="F181" s="312" t="s">
        <v>548</v>
      </c>
      <c r="G181" s="289"/>
      <c r="H181" s="289" t="s">
        <v>512</v>
      </c>
      <c r="I181" s="289" t="s">
        <v>550</v>
      </c>
      <c r="J181" s="289">
        <v>10</v>
      </c>
      <c r="K181" s="337"/>
    </row>
    <row r="182" spans="2:11" s="1" customFormat="1" ht="15" customHeight="1">
      <c r="B182" s="314"/>
      <c r="C182" s="289" t="s">
        <v>110</v>
      </c>
      <c r="D182" s="289"/>
      <c r="E182" s="289"/>
      <c r="F182" s="312" t="s">
        <v>548</v>
      </c>
      <c r="G182" s="289"/>
      <c r="H182" s="289" t="s">
        <v>622</v>
      </c>
      <c r="I182" s="289" t="s">
        <v>583</v>
      </c>
      <c r="J182" s="289"/>
      <c r="K182" s="337"/>
    </row>
    <row r="183" spans="2:11" s="1" customFormat="1" ht="15" customHeight="1">
      <c r="B183" s="314"/>
      <c r="C183" s="289" t="s">
        <v>623</v>
      </c>
      <c r="D183" s="289"/>
      <c r="E183" s="289"/>
      <c r="F183" s="312" t="s">
        <v>548</v>
      </c>
      <c r="G183" s="289"/>
      <c r="H183" s="289" t="s">
        <v>624</v>
      </c>
      <c r="I183" s="289" t="s">
        <v>583</v>
      </c>
      <c r="J183" s="289"/>
      <c r="K183" s="337"/>
    </row>
    <row r="184" spans="2:11" s="1" customFormat="1" ht="15" customHeight="1">
      <c r="B184" s="314"/>
      <c r="C184" s="289" t="s">
        <v>612</v>
      </c>
      <c r="D184" s="289"/>
      <c r="E184" s="289"/>
      <c r="F184" s="312" t="s">
        <v>548</v>
      </c>
      <c r="G184" s="289"/>
      <c r="H184" s="289" t="s">
        <v>625</v>
      </c>
      <c r="I184" s="289" t="s">
        <v>583</v>
      </c>
      <c r="J184" s="289"/>
      <c r="K184" s="337"/>
    </row>
    <row r="185" spans="2:11" s="1" customFormat="1" ht="15" customHeight="1">
      <c r="B185" s="314"/>
      <c r="C185" s="289" t="s">
        <v>112</v>
      </c>
      <c r="D185" s="289"/>
      <c r="E185" s="289"/>
      <c r="F185" s="312" t="s">
        <v>554</v>
      </c>
      <c r="G185" s="289"/>
      <c r="H185" s="289" t="s">
        <v>626</v>
      </c>
      <c r="I185" s="289" t="s">
        <v>550</v>
      </c>
      <c r="J185" s="289">
        <v>50</v>
      </c>
      <c r="K185" s="337"/>
    </row>
    <row r="186" spans="2:11" s="1" customFormat="1" ht="15" customHeight="1">
      <c r="B186" s="314"/>
      <c r="C186" s="289" t="s">
        <v>627</v>
      </c>
      <c r="D186" s="289"/>
      <c r="E186" s="289"/>
      <c r="F186" s="312" t="s">
        <v>554</v>
      </c>
      <c r="G186" s="289"/>
      <c r="H186" s="289" t="s">
        <v>628</v>
      </c>
      <c r="I186" s="289" t="s">
        <v>629</v>
      </c>
      <c r="J186" s="289"/>
      <c r="K186" s="337"/>
    </row>
    <row r="187" spans="2:11" s="1" customFormat="1" ht="15" customHeight="1">
      <c r="B187" s="314"/>
      <c r="C187" s="289" t="s">
        <v>630</v>
      </c>
      <c r="D187" s="289"/>
      <c r="E187" s="289"/>
      <c r="F187" s="312" t="s">
        <v>554</v>
      </c>
      <c r="G187" s="289"/>
      <c r="H187" s="289" t="s">
        <v>631</v>
      </c>
      <c r="I187" s="289" t="s">
        <v>629</v>
      </c>
      <c r="J187" s="289"/>
      <c r="K187" s="337"/>
    </row>
    <row r="188" spans="2:11" s="1" customFormat="1" ht="15" customHeight="1">
      <c r="B188" s="314"/>
      <c r="C188" s="289" t="s">
        <v>632</v>
      </c>
      <c r="D188" s="289"/>
      <c r="E188" s="289"/>
      <c r="F188" s="312" t="s">
        <v>554</v>
      </c>
      <c r="G188" s="289"/>
      <c r="H188" s="289" t="s">
        <v>633</v>
      </c>
      <c r="I188" s="289" t="s">
        <v>629</v>
      </c>
      <c r="J188" s="289"/>
      <c r="K188" s="337"/>
    </row>
    <row r="189" spans="2:11" s="1" customFormat="1" ht="15" customHeight="1">
      <c r="B189" s="314"/>
      <c r="C189" s="350" t="s">
        <v>634</v>
      </c>
      <c r="D189" s="289"/>
      <c r="E189" s="289"/>
      <c r="F189" s="312" t="s">
        <v>554</v>
      </c>
      <c r="G189" s="289"/>
      <c r="H189" s="289" t="s">
        <v>635</v>
      </c>
      <c r="I189" s="289" t="s">
        <v>636</v>
      </c>
      <c r="J189" s="351" t="s">
        <v>637</v>
      </c>
      <c r="K189" s="337"/>
    </row>
    <row r="190" spans="2:11" s="17" customFormat="1" ht="15" customHeight="1">
      <c r="B190" s="352"/>
      <c r="C190" s="353" t="s">
        <v>638</v>
      </c>
      <c r="D190" s="354"/>
      <c r="E190" s="354"/>
      <c r="F190" s="355" t="s">
        <v>554</v>
      </c>
      <c r="G190" s="354"/>
      <c r="H190" s="354" t="s">
        <v>639</v>
      </c>
      <c r="I190" s="354" t="s">
        <v>636</v>
      </c>
      <c r="J190" s="356" t="s">
        <v>637</v>
      </c>
      <c r="K190" s="357"/>
    </row>
    <row r="191" spans="2:11" s="1" customFormat="1" ht="15" customHeight="1">
      <c r="B191" s="314"/>
      <c r="C191" s="350" t="s">
        <v>44</v>
      </c>
      <c r="D191" s="289"/>
      <c r="E191" s="289"/>
      <c r="F191" s="312" t="s">
        <v>548</v>
      </c>
      <c r="G191" s="289"/>
      <c r="H191" s="286" t="s">
        <v>640</v>
      </c>
      <c r="I191" s="289" t="s">
        <v>641</v>
      </c>
      <c r="J191" s="289"/>
      <c r="K191" s="337"/>
    </row>
    <row r="192" spans="2:11" s="1" customFormat="1" ht="15" customHeight="1">
      <c r="B192" s="314"/>
      <c r="C192" s="350" t="s">
        <v>642</v>
      </c>
      <c r="D192" s="289"/>
      <c r="E192" s="289"/>
      <c r="F192" s="312" t="s">
        <v>548</v>
      </c>
      <c r="G192" s="289"/>
      <c r="H192" s="289" t="s">
        <v>643</v>
      </c>
      <c r="I192" s="289" t="s">
        <v>583</v>
      </c>
      <c r="J192" s="289"/>
      <c r="K192" s="337"/>
    </row>
    <row r="193" spans="2:11" s="1" customFormat="1" ht="15" customHeight="1">
      <c r="B193" s="314"/>
      <c r="C193" s="350" t="s">
        <v>644</v>
      </c>
      <c r="D193" s="289"/>
      <c r="E193" s="289"/>
      <c r="F193" s="312" t="s">
        <v>548</v>
      </c>
      <c r="G193" s="289"/>
      <c r="H193" s="289" t="s">
        <v>645</v>
      </c>
      <c r="I193" s="289" t="s">
        <v>583</v>
      </c>
      <c r="J193" s="289"/>
      <c r="K193" s="337"/>
    </row>
    <row r="194" spans="2:11" s="1" customFormat="1" ht="15" customHeight="1">
      <c r="B194" s="314"/>
      <c r="C194" s="350" t="s">
        <v>646</v>
      </c>
      <c r="D194" s="289"/>
      <c r="E194" s="289"/>
      <c r="F194" s="312" t="s">
        <v>554</v>
      </c>
      <c r="G194" s="289"/>
      <c r="H194" s="289" t="s">
        <v>647</v>
      </c>
      <c r="I194" s="289" t="s">
        <v>583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648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649</v>
      </c>
      <c r="D201" s="359"/>
      <c r="E201" s="359"/>
      <c r="F201" s="359" t="s">
        <v>650</v>
      </c>
      <c r="G201" s="360"/>
      <c r="H201" s="359" t="s">
        <v>651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641</v>
      </c>
      <c r="D203" s="289"/>
      <c r="E203" s="289"/>
      <c r="F203" s="312" t="s">
        <v>45</v>
      </c>
      <c r="G203" s="289"/>
      <c r="H203" s="289" t="s">
        <v>652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46</v>
      </c>
      <c r="G204" s="289"/>
      <c r="H204" s="289" t="s">
        <v>653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49</v>
      </c>
      <c r="G205" s="289"/>
      <c r="H205" s="289" t="s">
        <v>654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47</v>
      </c>
      <c r="G206" s="289"/>
      <c r="H206" s="289" t="s">
        <v>655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48</v>
      </c>
      <c r="G207" s="289"/>
      <c r="H207" s="289" t="s">
        <v>656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595</v>
      </c>
      <c r="D209" s="289"/>
      <c r="E209" s="289"/>
      <c r="F209" s="312" t="s">
        <v>81</v>
      </c>
      <c r="G209" s="289"/>
      <c r="H209" s="289" t="s">
        <v>657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490</v>
      </c>
      <c r="G210" s="289"/>
      <c r="H210" s="289" t="s">
        <v>491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488</v>
      </c>
      <c r="G211" s="289"/>
      <c r="H211" s="289" t="s">
        <v>658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492</v>
      </c>
      <c r="G212" s="350"/>
      <c r="H212" s="341" t="s">
        <v>493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494</v>
      </c>
      <c r="G213" s="350"/>
      <c r="H213" s="341" t="s">
        <v>659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619</v>
      </c>
      <c r="D215" s="289"/>
      <c r="E215" s="289"/>
      <c r="F215" s="312">
        <v>1</v>
      </c>
      <c r="G215" s="350"/>
      <c r="H215" s="341" t="s">
        <v>660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661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662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663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Štěpán</dc:creator>
  <cp:keywords/>
  <dc:description/>
  <cp:lastModifiedBy>Michael Štěpán</cp:lastModifiedBy>
  <dcterms:created xsi:type="dcterms:W3CDTF">2024-04-01T22:53:55Z</dcterms:created>
  <dcterms:modified xsi:type="dcterms:W3CDTF">2024-04-01T22:54:02Z</dcterms:modified>
  <cp:category/>
  <cp:version/>
  <cp:contentType/>
  <cp:contentStatus/>
</cp:coreProperties>
</file>