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08\Desktop\Soubory k odeslání\"/>
    </mc:Choice>
  </mc:AlternateContent>
  <bookViews>
    <workbookView xWindow="0" yWindow="0" windowWidth="0" windowHeight="0"/>
  </bookViews>
  <sheets>
    <sheet name="Rekapitulace stavby" sheetId="1" r:id="rId1"/>
    <sheet name="001 - Workout Broumovská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Workout Broumovská'!$C$126:$K$295</definedName>
    <definedName name="_xlnm.Print_Area" localSheetId="1">'001 - Workout Broumovská'!$C$4:$J$76,'001 - Workout Broumovská'!$C$82:$J$108,'001 - Workout Broumovská'!$C$114:$J$295</definedName>
    <definedName name="_xlnm.Print_Titles" localSheetId="1">'001 - Workout Broumovská'!$126:$126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3"/>
  <c r="BH293"/>
  <c r="BG293"/>
  <c r="BF293"/>
  <c r="T293"/>
  <c r="T292"/>
  <c r="R293"/>
  <c r="R292"/>
  <c r="P293"/>
  <c r="P292"/>
  <c r="BI289"/>
  <c r="BH289"/>
  <c r="BG289"/>
  <c r="BF289"/>
  <c r="T289"/>
  <c r="T288"/>
  <c r="R289"/>
  <c r="R288"/>
  <c r="P289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F123"/>
  <c r="F121"/>
  <c r="E119"/>
  <c r="F91"/>
  <c r="F89"/>
  <c r="E87"/>
  <c r="J24"/>
  <c r="E24"/>
  <c r="J124"/>
  <c r="J23"/>
  <c r="J21"/>
  <c r="E21"/>
  <c r="J123"/>
  <c r="J20"/>
  <c r="J18"/>
  <c r="E18"/>
  <c r="F124"/>
  <c r="J17"/>
  <c r="J12"/>
  <c r="J121"/>
  <c r="E7"/>
  <c r="E85"/>
  <c i="1" r="L90"/>
  <c r="AM90"/>
  <c r="AM89"/>
  <c r="L89"/>
  <c r="AM87"/>
  <c r="L87"/>
  <c r="L85"/>
  <c r="L84"/>
  <c i="2" r="J285"/>
  <c r="J259"/>
  <c r="J205"/>
  <c r="J177"/>
  <c r="J166"/>
  <c r="J289"/>
  <c r="J268"/>
  <c r="J245"/>
  <c r="BK205"/>
  <c r="BK190"/>
  <c r="J172"/>
  <c r="BK158"/>
  <c r="BK289"/>
  <c r="BK272"/>
  <c r="BK259"/>
  <c r="J199"/>
  <c r="BK167"/>
  <c r="BK245"/>
  <c r="J161"/>
  <c r="BK137"/>
  <c r="J272"/>
  <c r="J231"/>
  <c r="BK201"/>
  <c r="J190"/>
  <c r="J167"/>
  <c r="J137"/>
  <c r="BK285"/>
  <c r="J262"/>
  <c r="BK231"/>
  <c r="J210"/>
  <c r="BK199"/>
  <c r="BK177"/>
  <c r="BK161"/>
  <c r="BK130"/>
  <c r="J278"/>
  <c r="BK268"/>
  <c r="BK238"/>
  <c r="J196"/>
  <c r="BK143"/>
  <c r="J263"/>
  <c r="J158"/>
  <c r="J130"/>
  <c r="J282"/>
  <c r="BK271"/>
  <c r="BK210"/>
  <c r="BK172"/>
  <c r="BK160"/>
  <c r="J293"/>
  <c r="BK269"/>
  <c r="J238"/>
  <c r="BK217"/>
  <c r="BK196"/>
  <c r="BK174"/>
  <c r="J160"/>
  <c i="1" r="AS94"/>
  <c i="2" r="J275"/>
  <c r="BK263"/>
  <c r="J224"/>
  <c r="J186"/>
  <c r="J140"/>
  <c r="BK171"/>
  <c r="BK140"/>
  <c r="BK275"/>
  <c r="BK252"/>
  <c r="BK193"/>
  <c r="J171"/>
  <c r="J143"/>
  <c r="BK293"/>
  <c r="BK278"/>
  <c r="J252"/>
  <c r="BK224"/>
  <c r="J201"/>
  <c r="BK186"/>
  <c r="BK166"/>
  <c r="BK156"/>
  <c r="BK282"/>
  <c r="J271"/>
  <c r="BK262"/>
  <c r="J217"/>
  <c r="J174"/>
  <c r="J269"/>
  <c r="J193"/>
  <c r="J156"/>
  <c l="1" r="T129"/>
  <c r="R189"/>
  <c r="R209"/>
  <c r="R267"/>
  <c r="BK281"/>
  <c r="J281"/>
  <c r="J105"/>
  <c r="P129"/>
  <c r="BK189"/>
  <c r="J189"/>
  <c r="J100"/>
  <c r="BK209"/>
  <c r="J209"/>
  <c r="J101"/>
  <c r="BK267"/>
  <c r="J267"/>
  <c r="J102"/>
  <c r="P274"/>
  <c r="P281"/>
  <c r="BK129"/>
  <c r="J129"/>
  <c r="J98"/>
  <c r="P189"/>
  <c r="T209"/>
  <c r="T267"/>
  <c r="T274"/>
  <c r="T273"/>
  <c r="T281"/>
  <c r="R129"/>
  <c r="R128"/>
  <c r="T189"/>
  <c r="P209"/>
  <c r="P267"/>
  <c r="BK274"/>
  <c r="J274"/>
  <c r="J104"/>
  <c r="R274"/>
  <c r="R281"/>
  <c r="BK185"/>
  <c r="J185"/>
  <c r="J99"/>
  <c r="BK288"/>
  <c r="J288"/>
  <c r="J106"/>
  <c r="BK292"/>
  <c r="J292"/>
  <c r="J107"/>
  <c r="J91"/>
  <c r="E117"/>
  <c r="BE143"/>
  <c r="BE161"/>
  <c r="BE166"/>
  <c r="BE167"/>
  <c r="BE177"/>
  <c r="BE186"/>
  <c r="BE193"/>
  <c r="BE199"/>
  <c r="BE210"/>
  <c r="BE217"/>
  <c r="BE224"/>
  <c r="BE231"/>
  <c r="BE245"/>
  <c r="BE252"/>
  <c r="BE259"/>
  <c r="BE268"/>
  <c r="BE275"/>
  <c r="BE278"/>
  <c r="BE282"/>
  <c r="BE285"/>
  <c r="F92"/>
  <c r="BE130"/>
  <c r="BE158"/>
  <c r="BE160"/>
  <c r="BE172"/>
  <c r="BE174"/>
  <c r="BE190"/>
  <c r="BE205"/>
  <c r="BE238"/>
  <c r="BE269"/>
  <c r="J89"/>
  <c r="BE137"/>
  <c r="BE140"/>
  <c r="BE201"/>
  <c r="BE271"/>
  <c r="BE272"/>
  <c r="BE289"/>
  <c r="BE293"/>
  <c r="J92"/>
  <c r="BE156"/>
  <c r="BE171"/>
  <c r="BE196"/>
  <c r="BE262"/>
  <c r="BE263"/>
  <c r="J34"/>
  <c i="1" r="AW95"/>
  <c i="2" r="F37"/>
  <c i="1" r="BD95"/>
  <c r="BD94"/>
  <c r="W33"/>
  <c i="2" r="F35"/>
  <c i="1" r="BB95"/>
  <c r="BB94"/>
  <c r="AX94"/>
  <c i="2" r="F36"/>
  <c i="1" r="BC95"/>
  <c r="BC94"/>
  <c r="AY94"/>
  <c i="2" r="F34"/>
  <c i="1" r="BA95"/>
  <c r="BA94"/>
  <c r="W30"/>
  <c i="2" l="1" r="P128"/>
  <c r="R273"/>
  <c r="R127"/>
  <c r="P273"/>
  <c r="T128"/>
  <c r="T127"/>
  <c r="BK273"/>
  <c r="J273"/>
  <c r="J103"/>
  <c r="BK128"/>
  <c r="J128"/>
  <c r="J97"/>
  <c i="1" r="AW94"/>
  <c r="AK30"/>
  <c r="W32"/>
  <c i="2" r="F33"/>
  <c i="1" r="AZ95"/>
  <c r="AZ94"/>
  <c r="AV94"/>
  <c r="AK29"/>
  <c r="W31"/>
  <c i="2" r="J33"/>
  <c i="1" r="AV95"/>
  <c r="AT95"/>
  <c i="2" l="1" r="P127"/>
  <c i="1" r="AU95"/>
  <c i="2" r="BK127"/>
  <c r="J127"/>
  <c r="J96"/>
  <c i="1" r="AU94"/>
  <c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<sst xmlns="http://schemas.openxmlformats.org/spreadsheetml/2006/main">
  <si>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</si>
  <si>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</si>
  <si>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</si>
  <si>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</si>
  <si>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</si>
  <si>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{9842fef3-2d05-46b8-b4ac-2eae94694751}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</si>
  <si>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</si>
  <si>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</si>
  <si>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</si>
  <si>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</si>
  <si>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</si>
  <si>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</si>
  <si>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</si>
  <si>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</si>
  <si>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2024066(1)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</si>
  <si>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</si>
  <si>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</si>
  <si>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Workout Broumovská</t>
  </si>
  <si>
    <t>KSO:</t>
  </si>
  <si>
    <t>CC-CZ:</t>
  </si>
  <si>
    <t>Místo:</t>
  </si>
  <si>
    <t>Liberec</t>
  </si>
  <si>
    <t>Datum:</t>
  </si>
  <si>
    <t>10. 4. 2024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</si>
  <si>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</si>
  <si>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</si>
  <si>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</si>
  <si>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</si>
  <si>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</si>
  <si>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</si>
  <si>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</si>
  <si>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</si>
  <si>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</si>
  <si>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</si>
  <si>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</si>
  <si>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</si>
  <si>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</si>
  <si>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</si>
  <si>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</si>
  <si>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</si>
  <si>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</si>
  <si>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</si>
  <si>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</si>
  <si>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</si>
  <si>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</si>
  <si>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</si>
  <si>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</si>
  <si>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</si>
  <si>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</si>
  <si>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</si>
  <si>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</si>
  <si>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</si>
  <si>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</si>
  <si>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</si>
  <si>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</si>
  <si>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</si>
  <si>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</si>
  <si>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</si>
  <si>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</si>
  <si>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</si>
  <si>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</si>
  <si>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</si>
  <si>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</si>
  <si>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</si>
  <si>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</si>
  <si>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</si>
  <si>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</si>
  <si>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</si>
  <si>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</si>
  <si>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</si>
  <si>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</si>
  <si>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</si>
  <si>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</si>
  <si>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</si>
  <si>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</si>
  <si>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</si>
  <si>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</si>
  <si>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</si>
  <si>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</si>
  <si>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</si>
  <si>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</si>
  <si>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</si>
  <si>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</si>
  <si>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{2039e5f2-fd76-400a-a802-db1a33d02608}</t>
  </si>
  <si>
    <t>2</t>
  </si>
  <si>
    <t>KRYCÍ LIST SOUPISU PRACÍ</t>
  </si>
  <si>
    <t>Objekt:</t>
  </si>
  <si>
    <t>001 - Workout Broumovská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</si>
  <si>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</si>
  <si>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</si>
  <si>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</si>
  <si>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</si>
  <si>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</si>
  <si>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</si>
  <si>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</si>
  <si>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</si>
  <si>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</si>
  <si>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</si>
  <si>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</si>
  <si>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</si>
  <si>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</si>
  <si>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</si>
  <si>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</si>
  <si>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</si>
  <si>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</si>
  <si>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</si>
  <si>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</si>
  <si>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</si>
  <si>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</si>
  <si>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</si>
  <si>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</si>
  <si>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</si>
  <si>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</si>
  <si>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</si>
  <si>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</si>
  <si>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</si>
  <si>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</si>
  <si>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</si>
  <si>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</si>
  <si>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</si>
  <si>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</si>
  <si>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</si>
  <si>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</si>
  <si>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</si>
  <si>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</si>
  <si>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4</t>
  </si>
  <si>
    <t>-1404047111</t>
  </si>
  <si>
    <t>VV</t>
  </si>
  <si>
    <t>"perková plochy pod stůl (+5% navíc)"</t>
  </si>
  <si>
    <t>24*0,25*1,05</t>
  </si>
  <si>
    <t>"pod fitness prvky (+10% navíc)"</t>
  </si>
  <si>
    <t>"1 kus á 1x1 m / fitness prvek"</t>
  </si>
  <si>
    <t>5*1*1*(0,15+0,06)*1,1</t>
  </si>
  <si>
    <t>Součet</t>
  </si>
  <si>
    <t>131213701</t>
  </si>
  <si>
    <t>Hloubení nezapažených jam v soudržných horninách třídy těžitelnosti I skupiny 3 ručně</t>
  </si>
  <si>
    <t>-911683967</t>
  </si>
  <si>
    <t>"pro lavičku (předpoklad 0,25 m3 / lavička)"</t>
  </si>
  <si>
    <t>2*0,25</t>
  </si>
  <si>
    <t>3</t>
  </si>
  <si>
    <t>162251102</t>
  </si>
  <si>
    <t>Vodorovné přemístění přes 20 do 50 m výkopku/sypaniny z horniny třídy těžitelnosti I skupiny 1 až 3</t>
  </si>
  <si>
    <t>1195425722</t>
  </si>
  <si>
    <t>"materiál pro zásyp"</t>
  </si>
  <si>
    <t>1,766</t>
  </si>
  <si>
    <t>162751117</t>
  </si>
  <si>
    <t>Vodorovné přemístění přes 9 000 do 10000 m výkopku/sypaniny z horniny třídy těžitelnosti I skupiny 1 až 3</t>
  </si>
  <si>
    <t>800282570</t>
  </si>
  <si>
    <t>"přebytečný výkopek z odkopů"</t>
  </si>
  <si>
    <t>"patky pro fitness prvky - odhad 6 m3"</t>
  </si>
  <si>
    <t>6</t>
  </si>
  <si>
    <t>"pro lavičku"</t>
  </si>
  <si>
    <t>0,5</t>
  </si>
  <si>
    <t>"perková plocha pod stůl a pryžové desky"</t>
  </si>
  <si>
    <t>7,455</t>
  </si>
  <si>
    <t>"rezerva"</t>
  </si>
  <si>
    <t>1,5</t>
  </si>
  <si>
    <t>"odpočet materiál pro zásyp"</t>
  </si>
  <si>
    <t>-1,766</t>
  </si>
  <si>
    <t>5</t>
  </si>
  <si>
    <t>167151101</t>
  </si>
  <si>
    <t>Nakládání výkopku z hornin třídy těžitelnosti I skupiny 1 až 3 do 100 m3</t>
  </si>
  <si>
    <t>-16632269</t>
  </si>
  <si>
    <t>1,766+13,689</t>
  </si>
  <si>
    <t>171201231</t>
  </si>
  <si>
    <t>Poplatek za uložení zeminy a kamení na recyklační skládce (skládkovné) kód odpadu 17 05 04</t>
  </si>
  <si>
    <t>t</t>
  </si>
  <si>
    <t>1090652419</t>
  </si>
  <si>
    <t>13,689*2</t>
  </si>
  <si>
    <t>7</t>
  </si>
  <si>
    <t>171251201</t>
  </si>
  <si>
    <t>Uložení sypaniny na skládky nebo meziskládky</t>
  </si>
  <si>
    <t>-664228375</t>
  </si>
  <si>
    <t>8</t>
  </si>
  <si>
    <t>174151101</t>
  </si>
  <si>
    <t>Zásyp jam, šachet rýh nebo kolem objektů sypaninou se zhutněním</t>
  </si>
  <si>
    <t>-667027701</t>
  </si>
  <si>
    <t>"po vybourání a likvidace železobetonového prvku"</t>
  </si>
  <si>
    <t>"cca 1,5 m v průměru, hloubka uvažována cca 1 m"</t>
  </si>
  <si>
    <t>"materiál z odkopů"</t>
  </si>
  <si>
    <t>3,14*1,5*1,5/4*1</t>
  </si>
  <si>
    <t>9</t>
  </si>
  <si>
    <t>181351103</t>
  </si>
  <si>
    <t>Rozprostření ornice tl vrstvy do 200 mm pl přes 100 do 500 m2 v rovině nebo ve svahu do 1:5 strojně</t>
  </si>
  <si>
    <t>m2</t>
  </si>
  <si>
    <t>728162804</t>
  </si>
  <si>
    <t>10</t>
  </si>
  <si>
    <t>M</t>
  </si>
  <si>
    <t>10364101-R</t>
  </si>
  <si>
    <t>zemina pro terénní úpravy - ornice vč. nákupu a dopravy</t>
  </si>
  <si>
    <t>-274811531</t>
  </si>
  <si>
    <t>"předpoklad tl. 150 mm"</t>
  </si>
  <si>
    <t>"objemová hmotnost uvažována 1,5 t/m3 +5%"</t>
  </si>
  <si>
    <t>144*0,15*1,5*1,05</t>
  </si>
  <si>
    <t>11</t>
  </si>
  <si>
    <t>181411131</t>
  </si>
  <si>
    <t>Založení parkového trávníku výsevem pl do 1000 m2 v rovině a ve svahu do 1:5</t>
  </si>
  <si>
    <t>-1189084000</t>
  </si>
  <si>
    <t>00572410</t>
  </si>
  <si>
    <t>osivo směs travní parková</t>
  </si>
  <si>
    <t>kg</t>
  </si>
  <si>
    <t>147362565</t>
  </si>
  <si>
    <t>144*0,025 'Přepočtené koeficientem množství</t>
  </si>
  <si>
    <t>13</t>
  </si>
  <si>
    <t>181911101</t>
  </si>
  <si>
    <t>Úprava pláně v hornině třídy těžitelnosti I skupiny 1 až 2 bez zhutnění ručně</t>
  </si>
  <si>
    <t>504269470</t>
  </si>
  <si>
    <t>"finální úprava před osetím"</t>
  </si>
  <si>
    <t>144</t>
  </si>
  <si>
    <t>14</t>
  </si>
  <si>
    <t>181951112</t>
  </si>
  <si>
    <t>Úprava pláně v hornině třídy těžitelnosti I skupiny 1 až 3 se zhutněním strojně</t>
  </si>
  <si>
    <t>1985690586</t>
  </si>
  <si>
    <t>"příprava podkladu, modelace trerénu"</t>
  </si>
  <si>
    <t>"perková plochy pod stůl (+5% navíc) - hutněná pláň 30MPa"</t>
  </si>
  <si>
    <t>24*1,05</t>
  </si>
  <si>
    <t>5*1*1*1,1</t>
  </si>
  <si>
    <t>Zakládání</t>
  </si>
  <si>
    <t>15</t>
  </si>
  <si>
    <t>275313711</t>
  </si>
  <si>
    <t>Základové patky z betonu tř. C 20/25</t>
  </si>
  <si>
    <t>-1135671859</t>
  </si>
  <si>
    <t>Komunikace pozemní</t>
  </si>
  <si>
    <t>16</t>
  </si>
  <si>
    <t>561121101</t>
  </si>
  <si>
    <t>Zřízení podkladu nebo ochranné vrstvy vozovky z mechanicky zpevněné zeminy MZ tl 50 mm</t>
  </si>
  <si>
    <t>1372550485</t>
  </si>
  <si>
    <t>"perková plocha pod pingpongový stůl"</t>
  </si>
  <si>
    <t>6*4</t>
  </si>
  <si>
    <t>17</t>
  </si>
  <si>
    <t>58344121-R</t>
  </si>
  <si>
    <t>perk pro mlatové cesty fr. 0/10 mm získaná přetříděním (nedrtit) z fr. 0/32, (cena vč. nákupu a dopravy)</t>
  </si>
  <si>
    <t>1739392691</t>
  </si>
  <si>
    <t>"objemová hmotnost uvažována 2 t/m3 (+5%)"</t>
  </si>
  <si>
    <t>24*0,05*2*1,05</t>
  </si>
  <si>
    <t>18</t>
  </si>
  <si>
    <t>564710002-R</t>
  </si>
  <si>
    <t>Podklad z kameniva hrubého drceného (žula) vel. 8-32 mm plochy do 100 m2 tl 60 mm</t>
  </si>
  <si>
    <t>-69432727</t>
  </si>
  <si>
    <t>19</t>
  </si>
  <si>
    <t>564741101</t>
  </si>
  <si>
    <t>Podklad z kameniva hrubého drceného vel. 32-63 mm plochy do 100 m2 tl 120 mm</t>
  </si>
  <si>
    <t>215481170</t>
  </si>
  <si>
    <t>20</t>
  </si>
  <si>
    <t>564851011</t>
  </si>
  <si>
    <t>Podklad ze štěrkodrtě ŠD plochy do 100 m2 tl 150 mm</t>
  </si>
  <si>
    <t>-567344413</t>
  </si>
  <si>
    <t>593235130-R</t>
  </si>
  <si>
    <t>D+M pryžová deska o rozměru 1000x1000x60 mm s rastrem 15 mm na spodní straně desky</t>
  </si>
  <si>
    <t>-388379788</t>
  </si>
  <si>
    <t>"pod fitness prvky"</t>
  </si>
  <si>
    <t>5*1*1</t>
  </si>
  <si>
    <t>Ostatní konstrukce a práce, bourání</t>
  </si>
  <si>
    <t>22</t>
  </si>
  <si>
    <t>936005201-R</t>
  </si>
  <si>
    <t>D+M workoutová sestava - kompletní provedení</t>
  </si>
  <si>
    <t>kus</t>
  </si>
  <si>
    <t>477114505</t>
  </si>
  <si>
    <t>Položka zahrnuje:</t>
  </si>
  <si>
    <t xml:space="preserve">- montáž, osazení a dodávku kompletního zařízení, předepsaného zadávací dokumentací </t>
  </si>
  <si>
    <t>- mimostavništní a vnitrostaveništní dopravu</t>
  </si>
  <si>
    <t xml:space="preserve">- nezbytné zemní práce a základové konstrukce </t>
  </si>
  <si>
    <t xml:space="preserve">- předepsanou povrchovou úpravu (nátěry a pod.) </t>
  </si>
  <si>
    <t>23</t>
  </si>
  <si>
    <t>936005202-R</t>
  </si>
  <si>
    <t>D+M fitness prvek se zátěží - squat - kompletní provedení</t>
  </si>
  <si>
    <t>-967667915</t>
  </si>
  <si>
    <t>24</t>
  </si>
  <si>
    <t>936005203-R</t>
  </si>
  <si>
    <t>D+M fitness prvek se zátěží - bench press - kompletní provedení</t>
  </si>
  <si>
    <t>-1697511061</t>
  </si>
  <si>
    <t>25</t>
  </si>
  <si>
    <t>936005204-R</t>
  </si>
  <si>
    <t>D+M fitness prvek se zátěží - lat machine - kompletní provedení</t>
  </si>
  <si>
    <t>675203412</t>
  </si>
  <si>
    <t>26</t>
  </si>
  <si>
    <t>936005205-R</t>
  </si>
  <si>
    <t>D+M fitness prvek se zátěží - pec or fly - kompletní provedení</t>
  </si>
  <si>
    <t>788855871</t>
  </si>
  <si>
    <t>27</t>
  </si>
  <si>
    <t>936005206-R</t>
  </si>
  <si>
    <t>D+M stůl na stolní tenis (Rozměry 274/152/76 cm) - kompletní provedení</t>
  </si>
  <si>
    <t>-958079936</t>
  </si>
  <si>
    <t>- nezbytné zemní práce a základové konstrukce (4x tvárnice ZB)</t>
  </si>
  <si>
    <t>28</t>
  </si>
  <si>
    <t>936005207-R</t>
  </si>
  <si>
    <t>D+M fitness prvek se zátěží - shoulder pres - kompletní provedení</t>
  </si>
  <si>
    <t>-1144127494</t>
  </si>
  <si>
    <t>29</t>
  </si>
  <si>
    <t>936124113</t>
  </si>
  <si>
    <t>Montáž lavičky stabilní kotvené šrouby na pevný podklad</t>
  </si>
  <si>
    <t>-1391118541</t>
  </si>
  <si>
    <t>"kotvení nerezovou tyčí tl. 10 mm na chem.kotvu k betonovému základu (2 ks tyč / lavička)"</t>
  </si>
  <si>
    <t>30</t>
  </si>
  <si>
    <t>74910100</t>
  </si>
  <si>
    <t xml:space="preserve">lavička bez opěradla 2400x480x(250+150)mm, 3  ks dřevěné dubové masivní zrámy150/150 mm spojené nerezovými závitovými tyčemi, ocelová nosná konstrukce z tyčoviny 30/30mm u země spojené pásovinouu30/20 mm</t>
  </si>
  <si>
    <t>303987902</t>
  </si>
  <si>
    <t>31</t>
  </si>
  <si>
    <t>981511114</t>
  </si>
  <si>
    <t>Demolice konstrukcí objektů z betonu železového postupným rozebíráním</t>
  </si>
  <si>
    <t>266338319</t>
  </si>
  <si>
    <t>"vybourání a likvidace železobetonového prvku"</t>
  </si>
  <si>
    <t>997</t>
  </si>
  <si>
    <t>Přesun sutě</t>
  </si>
  <si>
    <t>32</t>
  </si>
  <si>
    <t>997221561</t>
  </si>
  <si>
    <t>Vodorovná doprava suti z kusových materiálů do 1 km</t>
  </si>
  <si>
    <t>1698338377</t>
  </si>
  <si>
    <t>33</t>
  </si>
  <si>
    <t>997221569</t>
  </si>
  <si>
    <t>Příplatek ZKD 1 km u vodorovné dopravy suti z kusových materiálů</t>
  </si>
  <si>
    <t>-1270581686</t>
  </si>
  <si>
    <t>4,256*9 'Přepočtené koeficientem množství</t>
  </si>
  <si>
    <t>34</t>
  </si>
  <si>
    <t>997221611</t>
  </si>
  <si>
    <t>Nakládání suti na dopravní prostředky pro vodorovnou dopravu</t>
  </si>
  <si>
    <t>-959144860</t>
  </si>
  <si>
    <t>35</t>
  </si>
  <si>
    <t>997221625</t>
  </si>
  <si>
    <t>Poplatek za uložení na skládce (skládkovné) stavebního odpadu železobetonového kód odpadu 17 01 01</t>
  </si>
  <si>
    <t>1311131614</t>
  </si>
  <si>
    <t>VRN</t>
  </si>
  <si>
    <t>Vedlejší rozpočtové náklady</t>
  </si>
  <si>
    <t>VRN1</t>
  </si>
  <si>
    <t>Průzkumné, geodetické a projektové práce</t>
  </si>
  <si>
    <t>36</t>
  </si>
  <si>
    <t>012103000</t>
  </si>
  <si>
    <t>Geodetické práce před výstavbou</t>
  </si>
  <si>
    <t>Kč</t>
  </si>
  <si>
    <t>1024</t>
  </si>
  <si>
    <t>-975809875</t>
  </si>
  <si>
    <t>"vytýčení sítí"</t>
  </si>
  <si>
    <t>37</t>
  </si>
  <si>
    <t>013294000</t>
  </si>
  <si>
    <t>Ostatní dokumentace</t>
  </si>
  <si>
    <t>-154350768</t>
  </si>
  <si>
    <t xml:space="preserve">"atesty, revize  apod."</t>
  </si>
  <si>
    <t>VRN3</t>
  </si>
  <si>
    <t>Zařízení staveniště</t>
  </si>
  <si>
    <t>38</t>
  </si>
  <si>
    <t>030001000</t>
  </si>
  <si>
    <t>833282437</t>
  </si>
  <si>
    <t>"vč. zajištění a zabezpečení (mimo jiné opatření proti vstupu na staveniště apod.)"</t>
  </si>
  <si>
    <t>39</t>
  </si>
  <si>
    <t>034503000</t>
  </si>
  <si>
    <t>Informační tabule (trvalá)</t>
  </si>
  <si>
    <t>1914404999</t>
  </si>
  <si>
    <t xml:space="preserve">"návštěvní řád, max velikosti A3 na sloupku DZ ( Jako nosič textu použít pozinkovaný pertlovaný plech tl. min 1,5mm )  včetně základu"</t>
  </si>
  <si>
    <t>VRN6</t>
  </si>
  <si>
    <t>Územní vlivy</t>
  </si>
  <si>
    <t>40</t>
  </si>
  <si>
    <t>062002000</t>
  </si>
  <si>
    <t>Ztížené dopravní podmínky</t>
  </si>
  <si>
    <t>-1240227212</t>
  </si>
  <si>
    <t>"nutnost použití malé mechanizace vč. nákladních aut (vnitroblok s omezeným přístupem pro běžná nákladní vozidla)"</t>
  </si>
  <si>
    <t>VRN7</t>
  </si>
  <si>
    <t>Provozní vlivy</t>
  </si>
  <si>
    <t>41</t>
  </si>
  <si>
    <t>075103000</t>
  </si>
  <si>
    <t>Ochranná pásma elektrického vedení</t>
  </si>
  <si>
    <t>-1721134974</t>
  </si>
  <si>
    <t>"ochrana IS- kabel ČEZu"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</si>
</sst>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2024066(1)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Workout Broumovská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Workout Broumovská'!J30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'001 - Workout Broumovská'!P127</f>
        <v>0</v>
      </c>
      <c r="AV95" s="128">
        <f>'001 - Workout Broumovská'!J33</f>
        <v>0</v>
      </c>
      <c r="AW95" s="128">
        <f>'001 - Workout Broumovská'!J34</f>
        <v>0</v>
      </c>
      <c r="AX95" s="128">
        <f>'001 - Workout Broumovská'!J35</f>
        <v>0</v>
      </c>
      <c r="AY95" s="128">
        <f>'001 - Workout Broumovská'!J36</f>
        <v>0</v>
      </c>
      <c r="AZ95" s="128">
        <f>'001 - Workout Broumovská'!F33</f>
        <v>0</v>
      </c>
      <c r="BA95" s="128">
        <f>'001 - Workout Broumovská'!F34</f>
        <v>0</v>
      </c>
      <c r="BB95" s="128">
        <f>'001 - Workout Broumovská'!F35</f>
        <v>0</v>
      </c>
      <c r="BC95" s="128">
        <f>'001 - Workout Broumovská'!F36</f>
        <v>0</v>
      </c>
      <c r="BD95" s="130">
        <f>'001 - Workout Broumovská'!F37</f>
        <v>0</v>
      </c>
      <c r="BE95" s="7"/>
      <c r="BT95" s="131" t="s">
        <v>82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SkWKizenj0Ez9/r3w9zEkklbP/J2VFB4vAzax0G0+M23hg/0nUVJ5NojBu7f0/lurjVMr0JnKzTKNRseqCkvQ==" hashValue="UvLK5DTd+I/HcOJBDB5ZQ14koiq0MgDs19cpzMOSjNYgVdiRWTYhwqX1UtsN2PTMIFOF1LXI/3Yu9gWc0sV+E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Workout Broumovská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85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Workout Broumovská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27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ROUND((SUM(BE127:BE295)),  2)</f>
        <v>0</v>
      </c>
      <c r="G33" s="38"/>
      <c r="H33" s="38"/>
      <c r="I33" s="151">
        <v>0.20999999999999999</v>
      </c>
      <c r="J33" s="150">
        <f>ROUND(((SUM(BE127:BE295))*I33),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ROUND((SUM(BF127:BF295)),  2)</f>
        <v>0</v>
      </c>
      <c r="G34" s="38"/>
      <c r="H34" s="38"/>
      <c r="I34" s="151">
        <v>0.12</v>
      </c>
      <c r="J34" s="150">
        <f>ROUND(((SUM(BF127:BF295))*I34),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ROUND((SUM(BG127:BG295)),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ROUND((SUM(BH127:BH295)),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ROUND((SUM(BI127:BI295)),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Workout Broumovská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Workout Broumovská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91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94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95</v>
      </c>
      <c r="E99" s="184"/>
      <c r="F99" s="184"/>
      <c r="G99" s="184"/>
      <c r="H99" s="184"/>
      <c r="I99" s="184"/>
      <c r="J99" s="185">
        <f>J185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96</v>
      </c>
      <c r="E100" s="184"/>
      <c r="F100" s="184"/>
      <c r="G100" s="184"/>
      <c r="H100" s="184"/>
      <c r="I100" s="184"/>
      <c r="J100" s="185">
        <f>J189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97</v>
      </c>
      <c r="E101" s="184"/>
      <c r="F101" s="184"/>
      <c r="G101" s="184"/>
      <c r="H101" s="184"/>
      <c r="I101" s="184"/>
      <c r="J101" s="185">
        <f>J209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98</v>
      </c>
      <c r="E102" s="184"/>
      <c r="F102" s="184"/>
      <c r="G102" s="184"/>
      <c r="H102" s="184"/>
      <c r="I102" s="184"/>
      <c r="J102" s="185">
        <f>J267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J273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100</v>
      </c>
      <c r="E104" s="184"/>
      <c r="F104" s="184"/>
      <c r="G104" s="184"/>
      <c r="H104" s="184"/>
      <c r="I104" s="184"/>
      <c r="J104" s="185">
        <f>J274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101</v>
      </c>
      <c r="E105" s="184"/>
      <c r="F105" s="184"/>
      <c r="G105" s="184"/>
      <c r="H105" s="184"/>
      <c r="I105" s="184"/>
      <c r="J105" s="185">
        <f>J281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102</v>
      </c>
      <c r="E106" s="184"/>
      <c r="F106" s="184"/>
      <c r="G106" s="184"/>
      <c r="H106" s="184"/>
      <c r="I106" s="184"/>
      <c r="J106" s="185">
        <f>J288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103</v>
      </c>
      <c r="E107" s="184"/>
      <c r="F107" s="184"/>
      <c r="G107" s="184"/>
      <c r="H107" s="184"/>
      <c r="I107" s="184"/>
      <c r="J107" s="185">
        <f>J292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Workout Broumovská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001 - Workout Broumovská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Liberec</v>
      </c>
      <c r="G121" s="40"/>
      <c r="H121" s="40"/>
      <c r="I121" s="32" t="s">
        <v>22</v>
      </c>
      <c r="J121" s="79" t="str">
        <f>IF(J12="","",J12)</f>
        <v>10. 4. 2024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Statutární město Liberec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105</v>
      </c>
      <c r="D126" s="190" t="s">
        <v>60</v>
      </c>
      <c r="E126" s="190" t="s">
        <v>56</v>
      </c>
      <c r="F126" s="190" t="s">
        <v>57</v>
      </c>
      <c r="G126" s="190" t="s">
        <v>106</v>
      </c>
      <c r="H126" s="190" t="s">
        <v>107</v>
      </c>
      <c r="I126" s="190" t="s">
        <v>108</v>
      </c>
      <c r="J126" s="191" t="s">
        <v>90</v>
      </c>
      <c r="K126" s="192" t="s">
        <v>109</v>
      </c>
      <c r="L126" s="193"/>
      <c r="M126" s="100" t="s">
        <v>1</v>
      </c>
      <c r="N126" s="101" t="s">
        <v>39</v>
      </c>
      <c r="O126" s="101" t="s">
        <v>110</v>
      </c>
      <c r="P126" s="101" t="s">
        <v>111</v>
      </c>
      <c r="Q126" s="101" t="s">
        <v>112</v>
      </c>
      <c r="R126" s="101" t="s">
        <v>113</v>
      </c>
      <c r="S126" s="101" t="s">
        <v>114</v>
      </c>
      <c r="T126" s="102" t="s">
        <v>115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116</v>
      </c>
      <c r="D127" s="40"/>
      <c r="E127" s="40"/>
      <c r="F127" s="40"/>
      <c r="G127" s="40"/>
      <c r="H127" s="40"/>
      <c r="I127" s="40"/>
      <c r="J127" s="194">
        <f>BK127</f>
        <v>0</v>
      </c>
      <c r="K127" s="40"/>
      <c r="L127" s="44"/>
      <c r="M127" s="103"/>
      <c r="N127" s="195"/>
      <c r="O127" s="104"/>
      <c r="P127" s="196">
        <f>P128+P273</f>
        <v>0</v>
      </c>
      <c r="Q127" s="104"/>
      <c r="R127" s="196">
        <f>R128+R273</f>
        <v>23.5590236</v>
      </c>
      <c r="S127" s="104"/>
      <c r="T127" s="197">
        <f>T128+T273</f>
        <v>4.2560600000000006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92</v>
      </c>
      <c r="BK127" s="198">
        <f>BK128+BK273</f>
        <v>0</v>
      </c>
    </row>
    <row r="128" s="12" customFormat="1" ht="25.92" customHeight="1">
      <c r="A128" s="12"/>
      <c r="B128" s="199"/>
      <c r="C128" s="200"/>
      <c r="D128" s="201" t="s">
        <v>74</v>
      </c>
      <c r="E128" s="202" t="s">
        <v>117</v>
      </c>
      <c r="F128" s="202" t="s">
        <v>118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P129+P185+P189+P209+P267</f>
        <v>0</v>
      </c>
      <c r="Q128" s="207"/>
      <c r="R128" s="208">
        <f>R129+R185+R189+R209+R267</f>
        <v>23.5590236</v>
      </c>
      <c r="S128" s="207"/>
      <c r="T128" s="209">
        <f>T129+T185+T189+T209+T267</f>
        <v>4.2560600000000006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74</v>
      </c>
      <c r="AU128" s="211" t="s">
        <v>75</v>
      </c>
      <c r="AY128" s="210" t="s">
        <v>119</v>
      </c>
      <c r="BK128" s="212">
        <f>BK129+BK185+BK189+BK209+BK267</f>
        <v>0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82</v>
      </c>
      <c r="F129" s="213" t="s">
        <v>120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SUM(P130:P184)</f>
        <v>0</v>
      </c>
      <c r="Q129" s="207"/>
      <c r="R129" s="208">
        <f>SUM(R130:R184)</f>
        <v>0.0036000000000000003</v>
      </c>
      <c r="S129" s="207"/>
      <c r="T129" s="209">
        <f>SUM(T130:T184)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82</v>
      </c>
      <c r="AT129" s="211" t="s">
        <v>74</v>
      </c>
      <c r="AU129" s="211" t="s">
        <v>82</v>
      </c>
      <c r="AY129" s="210" t="s">
        <v>119</v>
      </c>
      <c r="BK129" s="212">
        <f>SUM(BK130:BK184)</f>
        <v>0</v>
      </c>
    </row>
    <row r="130" s="2" customFormat="1" ht="33" customHeight="1">
      <c r="A130" s="38"/>
      <c r="B130" s="39"/>
      <c r="C130" s="215" t="s">
        <v>82</v>
      </c>
      <c r="D130" s="215" t="s">
        <v>121</v>
      </c>
      <c r="E130" s="216" t="s">
        <v>122</v>
      </c>
      <c r="F130" s="217" t="s">
        <v>123</v>
      </c>
      <c r="G130" s="218" t="s">
        <v>124</v>
      </c>
      <c r="H130" s="219">
        <v>7.4550000000000001</v>
      </c>
      <c r="I130" s="220"/>
      <c r="J130" s="221">
        <f>ROUND(I130*H130,2)</f>
        <v>0</v>
      </c>
      <c r="K130" s="222"/>
      <c r="L130" s="44"/>
      <c r="M130" s="223" t="s">
        <v>1</v>
      </c>
      <c r="N130" s="224" t="s">
        <v>40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125</v>
      </c>
      <c r="AT130" s="227" t="s">
        <v>121</v>
      </c>
      <c r="AU130" s="227" t="s">
        <v>84</v>
      </c>
      <c r="AY130" s="17" t="s">
        <v>119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125</v>
      </c>
      <c r="BM130" s="227" t="s">
        <v>126</v>
      </c>
    </row>
    <row r="131" s="13" customFormat="1">
      <c r="A131" s="13"/>
      <c r="B131" s="229"/>
      <c r="C131" s="230"/>
      <c r="D131" s="231" t="s">
        <v>127</v>
      </c>
      <c r="E131" s="232" t="s">
        <v>1</v>
      </c>
      <c r="F131" s="233" t="s">
        <v>128</v>
      </c>
      <c r="G131" s="230"/>
      <c r="H131" s="232" t="s">
        <v>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127</v>
      </c>
      <c r="AU131" s="239" t="s">
        <v>84</v>
      </c>
      <c r="AV131" s="13" t="s">
        <v>82</v>
      </c>
      <c r="AW131" s="13" t="s">
        <v>32</v>
      </c>
      <c r="AX131" s="13" t="s">
        <v>75</v>
      </c>
      <c r="AY131" s="239" t="s">
        <v>119</v>
      </c>
    </row>
    <row r="132" s="14" customFormat="1">
      <c r="A132" s="14"/>
      <c r="B132" s="240"/>
      <c r="C132" s="241"/>
      <c r="D132" s="231" t="s">
        <v>127</v>
      </c>
      <c r="E132" s="242" t="s">
        <v>1</v>
      </c>
      <c r="F132" s="243" t="s">
        <v>129</v>
      </c>
      <c r="G132" s="241"/>
      <c r="H132" s="244">
        <v>6.2999999999999998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127</v>
      </c>
      <c r="AU132" s="250" t="s">
        <v>84</v>
      </c>
      <c r="AV132" s="14" t="s">
        <v>84</v>
      </c>
      <c r="AW132" s="14" t="s">
        <v>32</v>
      </c>
      <c r="AX132" s="14" t="s">
        <v>75</v>
      </c>
      <c r="AY132" s="250" t="s">
        <v>119</v>
      </c>
    </row>
    <row r="133" s="13" customFormat="1">
      <c r="A133" s="13"/>
      <c r="B133" s="229"/>
      <c r="C133" s="230"/>
      <c r="D133" s="231" t="s">
        <v>127</v>
      </c>
      <c r="E133" s="232" t="s">
        <v>1</v>
      </c>
      <c r="F133" s="233" t="s">
        <v>130</v>
      </c>
      <c r="G133" s="230"/>
      <c r="H133" s="232" t="s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127</v>
      </c>
      <c r="AU133" s="239" t="s">
        <v>84</v>
      </c>
      <c r="AV133" s="13" t="s">
        <v>82</v>
      </c>
      <c r="AW133" s="13" t="s">
        <v>32</v>
      </c>
      <c r="AX133" s="13" t="s">
        <v>75</v>
      </c>
      <c r="AY133" s="239" t="s">
        <v>119</v>
      </c>
    </row>
    <row r="134" s="13" customFormat="1">
      <c r="A134" s="13"/>
      <c r="B134" s="229"/>
      <c r="C134" s="230"/>
      <c r="D134" s="231" t="s">
        <v>127</v>
      </c>
      <c r="E134" s="232" t="s">
        <v>1</v>
      </c>
      <c r="F134" s="233" t="s">
        <v>131</v>
      </c>
      <c r="G134" s="230"/>
      <c r="H134" s="232" t="s">
        <v>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127</v>
      </c>
      <c r="AU134" s="239" t="s">
        <v>84</v>
      </c>
      <c r="AV134" s="13" t="s">
        <v>82</v>
      </c>
      <c r="AW134" s="13" t="s">
        <v>32</v>
      </c>
      <c r="AX134" s="13" t="s">
        <v>75</v>
      </c>
      <c r="AY134" s="239" t="s">
        <v>119</v>
      </c>
    </row>
    <row r="135" s="14" customFormat="1">
      <c r="A135" s="14"/>
      <c r="B135" s="240"/>
      <c r="C135" s="241"/>
      <c r="D135" s="231" t="s">
        <v>127</v>
      </c>
      <c r="E135" s="242" t="s">
        <v>1</v>
      </c>
      <c r="F135" s="243" t="s">
        <v>132</v>
      </c>
      <c r="G135" s="241"/>
      <c r="H135" s="244">
        <v>1.155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127</v>
      </c>
      <c r="AU135" s="250" t="s">
        <v>84</v>
      </c>
      <c r="AV135" s="14" t="s">
        <v>84</v>
      </c>
      <c r="AW135" s="14" t="s">
        <v>32</v>
      </c>
      <c r="AX135" s="14" t="s">
        <v>75</v>
      </c>
      <c r="AY135" s="250" t="s">
        <v>119</v>
      </c>
    </row>
    <row r="136" s="15" customFormat="1">
      <c r="A136" s="15"/>
      <c r="B136" s="251"/>
      <c r="C136" s="252"/>
      <c r="D136" s="231" t="s">
        <v>127</v>
      </c>
      <c r="E136" s="253" t="s">
        <v>1</v>
      </c>
      <c r="F136" s="254" t="s">
        <v>133</v>
      </c>
      <c r="G136" s="252"/>
      <c r="H136" s="255">
        <v>7.4550000000000001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127</v>
      </c>
      <c r="AU136" s="261" t="s">
        <v>84</v>
      </c>
      <c r="AV136" s="15" t="s">
        <v>125</v>
      </c>
      <c r="AW136" s="15" t="s">
        <v>32</v>
      </c>
      <c r="AX136" s="15" t="s">
        <v>82</v>
      </c>
      <c r="AY136" s="261" t="s">
        <v>119</v>
      </c>
    </row>
    <row r="137" s="2" customFormat="1" ht="24.15" customHeight="1">
      <c r="A137" s="38"/>
      <c r="B137" s="39"/>
      <c r="C137" s="215" t="s">
        <v>84</v>
      </c>
      <c r="D137" s="215" t="s">
        <v>121</v>
      </c>
      <c r="E137" s="216" t="s">
        <v>134</v>
      </c>
      <c r="F137" s="217" t="s">
        <v>135</v>
      </c>
      <c r="G137" s="218" t="s">
        <v>124</v>
      </c>
      <c r="H137" s="219">
        <v>0.5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40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125</v>
      </c>
      <c r="AT137" s="227" t="s">
        <v>121</v>
      </c>
      <c r="AU137" s="227" t="s">
        <v>84</v>
      </c>
      <c r="AY137" s="17" t="s">
        <v>119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125</v>
      </c>
      <c r="BM137" s="227" t="s">
        <v>136</v>
      </c>
    </row>
    <row r="138" s="13" customFormat="1">
      <c r="A138" s="13"/>
      <c r="B138" s="229"/>
      <c r="C138" s="230"/>
      <c r="D138" s="231" t="s">
        <v>127</v>
      </c>
      <c r="E138" s="232" t="s">
        <v>1</v>
      </c>
      <c r="F138" s="233" t="s">
        <v>137</v>
      </c>
      <c r="G138" s="230"/>
      <c r="H138" s="232" t="s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127</v>
      </c>
      <c r="AU138" s="239" t="s">
        <v>84</v>
      </c>
      <c r="AV138" s="13" t="s">
        <v>82</v>
      </c>
      <c r="AW138" s="13" t="s">
        <v>32</v>
      </c>
      <c r="AX138" s="13" t="s">
        <v>75</v>
      </c>
      <c r="AY138" s="239" t="s">
        <v>119</v>
      </c>
    </row>
    <row r="139" s="14" customFormat="1">
      <c r="A139" s="14"/>
      <c r="B139" s="240"/>
      <c r="C139" s="241"/>
      <c r="D139" s="231" t="s">
        <v>127</v>
      </c>
      <c r="E139" s="242" t="s">
        <v>1</v>
      </c>
      <c r="F139" s="243" t="s">
        <v>138</v>
      </c>
      <c r="G139" s="241"/>
      <c r="H139" s="244">
        <v>0.5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127</v>
      </c>
      <c r="AU139" s="250" t="s">
        <v>84</v>
      </c>
      <c r="AV139" s="14" t="s">
        <v>84</v>
      </c>
      <c r="AW139" s="14" t="s">
        <v>32</v>
      </c>
      <c r="AX139" s="14" t="s">
        <v>82</v>
      </c>
      <c r="AY139" s="250" t="s">
        <v>119</v>
      </c>
    </row>
    <row r="140" s="2" customFormat="1" ht="37.8" customHeight="1">
      <c r="A140" s="38"/>
      <c r="B140" s="39"/>
      <c r="C140" s="215" t="s">
        <v>139</v>
      </c>
      <c r="D140" s="215" t="s">
        <v>121</v>
      </c>
      <c r="E140" s="216" t="s">
        <v>140</v>
      </c>
      <c r="F140" s="217" t="s">
        <v>141</v>
      </c>
      <c r="G140" s="218" t="s">
        <v>124</v>
      </c>
      <c r="H140" s="219">
        <v>1.766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40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125</v>
      </c>
      <c r="AT140" s="227" t="s">
        <v>121</v>
      </c>
      <c r="AU140" s="227" t="s">
        <v>84</v>
      </c>
      <c r="AY140" s="17" t="s">
        <v>119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125</v>
      </c>
      <c r="BM140" s="227" t="s">
        <v>142</v>
      </c>
    </row>
    <row r="141" s="13" customFormat="1">
      <c r="A141" s="13"/>
      <c r="B141" s="229"/>
      <c r="C141" s="230"/>
      <c r="D141" s="231" t="s">
        <v>127</v>
      </c>
      <c r="E141" s="232" t="s">
        <v>1</v>
      </c>
      <c r="F141" s="233" t="s">
        <v>143</v>
      </c>
      <c r="G141" s="230"/>
      <c r="H141" s="232" t="s">
        <v>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127</v>
      </c>
      <c r="AU141" s="239" t="s">
        <v>84</v>
      </c>
      <c r="AV141" s="13" t="s">
        <v>82</v>
      </c>
      <c r="AW141" s="13" t="s">
        <v>32</v>
      </c>
      <c r="AX141" s="13" t="s">
        <v>75</v>
      </c>
      <c r="AY141" s="239" t="s">
        <v>119</v>
      </c>
    </row>
    <row r="142" s="14" customFormat="1">
      <c r="A142" s="14"/>
      <c r="B142" s="240"/>
      <c r="C142" s="241"/>
      <c r="D142" s="231" t="s">
        <v>127</v>
      </c>
      <c r="E142" s="242" t="s">
        <v>1</v>
      </c>
      <c r="F142" s="243" t="s">
        <v>144</v>
      </c>
      <c r="G142" s="241"/>
      <c r="H142" s="244">
        <v>1.766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127</v>
      </c>
      <c r="AU142" s="250" t="s">
        <v>84</v>
      </c>
      <c r="AV142" s="14" t="s">
        <v>84</v>
      </c>
      <c r="AW142" s="14" t="s">
        <v>32</v>
      </c>
      <c r="AX142" s="14" t="s">
        <v>82</v>
      </c>
      <c r="AY142" s="250" t="s">
        <v>119</v>
      </c>
    </row>
    <row r="143" s="2" customFormat="1" ht="37.8" customHeight="1">
      <c r="A143" s="38"/>
      <c r="B143" s="39"/>
      <c r="C143" s="215" t="s">
        <v>125</v>
      </c>
      <c r="D143" s="215" t="s">
        <v>121</v>
      </c>
      <c r="E143" s="216" t="s">
        <v>145</v>
      </c>
      <c r="F143" s="217" t="s">
        <v>146</v>
      </c>
      <c r="G143" s="218" t="s">
        <v>124</v>
      </c>
      <c r="H143" s="219">
        <v>13.689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40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125</v>
      </c>
      <c r="AT143" s="227" t="s">
        <v>121</v>
      </c>
      <c r="AU143" s="227" t="s">
        <v>84</v>
      </c>
      <c r="AY143" s="17" t="s">
        <v>119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82</v>
      </c>
      <c r="BK143" s="228">
        <f>ROUND(I143*H143,2)</f>
        <v>0</v>
      </c>
      <c r="BL143" s="17" t="s">
        <v>125</v>
      </c>
      <c r="BM143" s="227" t="s">
        <v>147</v>
      </c>
    </row>
    <row r="144" s="13" customFormat="1">
      <c r="A144" s="13"/>
      <c r="B144" s="229"/>
      <c r="C144" s="230"/>
      <c r="D144" s="231" t="s">
        <v>127</v>
      </c>
      <c r="E144" s="232" t="s">
        <v>1</v>
      </c>
      <c r="F144" s="233" t="s">
        <v>148</v>
      </c>
      <c r="G144" s="230"/>
      <c r="H144" s="232" t="s">
        <v>1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127</v>
      </c>
      <c r="AU144" s="239" t="s">
        <v>84</v>
      </c>
      <c r="AV144" s="13" t="s">
        <v>82</v>
      </c>
      <c r="AW144" s="13" t="s">
        <v>32</v>
      </c>
      <c r="AX144" s="13" t="s">
        <v>75</v>
      </c>
      <c r="AY144" s="239" t="s">
        <v>119</v>
      </c>
    </row>
    <row r="145" s="13" customFormat="1">
      <c r="A145" s="13"/>
      <c r="B145" s="229"/>
      <c r="C145" s="230"/>
      <c r="D145" s="231" t="s">
        <v>127</v>
      </c>
      <c r="E145" s="232" t="s">
        <v>1</v>
      </c>
      <c r="F145" s="233" t="s">
        <v>149</v>
      </c>
      <c r="G145" s="230"/>
      <c r="H145" s="232" t="s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127</v>
      </c>
      <c r="AU145" s="239" t="s">
        <v>84</v>
      </c>
      <c r="AV145" s="13" t="s">
        <v>82</v>
      </c>
      <c r="AW145" s="13" t="s">
        <v>32</v>
      </c>
      <c r="AX145" s="13" t="s">
        <v>75</v>
      </c>
      <c r="AY145" s="239" t="s">
        <v>119</v>
      </c>
    </row>
    <row r="146" s="14" customFormat="1">
      <c r="A146" s="14"/>
      <c r="B146" s="240"/>
      <c r="C146" s="241"/>
      <c r="D146" s="231" t="s">
        <v>127</v>
      </c>
      <c r="E146" s="242" t="s">
        <v>1</v>
      </c>
      <c r="F146" s="243" t="s">
        <v>150</v>
      </c>
      <c r="G146" s="241"/>
      <c r="H146" s="244">
        <v>6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127</v>
      </c>
      <c r="AU146" s="250" t="s">
        <v>84</v>
      </c>
      <c r="AV146" s="14" t="s">
        <v>84</v>
      </c>
      <c r="AW146" s="14" t="s">
        <v>32</v>
      </c>
      <c r="AX146" s="14" t="s">
        <v>75</v>
      </c>
      <c r="AY146" s="250" t="s">
        <v>119</v>
      </c>
    </row>
    <row r="147" s="13" customFormat="1">
      <c r="A147" s="13"/>
      <c r="B147" s="229"/>
      <c r="C147" s="230"/>
      <c r="D147" s="231" t="s">
        <v>127</v>
      </c>
      <c r="E147" s="232" t="s">
        <v>1</v>
      </c>
      <c r="F147" s="233" t="s">
        <v>151</v>
      </c>
      <c r="G147" s="230"/>
      <c r="H147" s="232" t="s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127</v>
      </c>
      <c r="AU147" s="239" t="s">
        <v>84</v>
      </c>
      <c r="AV147" s="13" t="s">
        <v>82</v>
      </c>
      <c r="AW147" s="13" t="s">
        <v>32</v>
      </c>
      <c r="AX147" s="13" t="s">
        <v>75</v>
      </c>
      <c r="AY147" s="239" t="s">
        <v>119</v>
      </c>
    </row>
    <row r="148" s="14" customFormat="1">
      <c r="A148" s="14"/>
      <c r="B148" s="240"/>
      <c r="C148" s="241"/>
      <c r="D148" s="231" t="s">
        <v>127</v>
      </c>
      <c r="E148" s="242" t="s">
        <v>1</v>
      </c>
      <c r="F148" s="243" t="s">
        <v>152</v>
      </c>
      <c r="G148" s="241"/>
      <c r="H148" s="244">
        <v>0.5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127</v>
      </c>
      <c r="AU148" s="250" t="s">
        <v>84</v>
      </c>
      <c r="AV148" s="14" t="s">
        <v>84</v>
      </c>
      <c r="AW148" s="14" t="s">
        <v>32</v>
      </c>
      <c r="AX148" s="14" t="s">
        <v>75</v>
      </c>
      <c r="AY148" s="250" t="s">
        <v>119</v>
      </c>
    </row>
    <row r="149" s="13" customFormat="1">
      <c r="A149" s="13"/>
      <c r="B149" s="229"/>
      <c r="C149" s="230"/>
      <c r="D149" s="231" t="s">
        <v>127</v>
      </c>
      <c r="E149" s="232" t="s">
        <v>1</v>
      </c>
      <c r="F149" s="233" t="s">
        <v>153</v>
      </c>
      <c r="G149" s="230"/>
      <c r="H149" s="232" t="s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127</v>
      </c>
      <c r="AU149" s="239" t="s">
        <v>84</v>
      </c>
      <c r="AV149" s="13" t="s">
        <v>82</v>
      </c>
      <c r="AW149" s="13" t="s">
        <v>32</v>
      </c>
      <c r="AX149" s="13" t="s">
        <v>75</v>
      </c>
      <c r="AY149" s="239" t="s">
        <v>119</v>
      </c>
    </row>
    <row r="150" s="14" customFormat="1">
      <c r="A150" s="14"/>
      <c r="B150" s="240"/>
      <c r="C150" s="241"/>
      <c r="D150" s="231" t="s">
        <v>127</v>
      </c>
      <c r="E150" s="242" t="s">
        <v>1</v>
      </c>
      <c r="F150" s="243" t="s">
        <v>154</v>
      </c>
      <c r="G150" s="241"/>
      <c r="H150" s="244">
        <v>7.4550000000000001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127</v>
      </c>
      <c r="AU150" s="250" t="s">
        <v>84</v>
      </c>
      <c r="AV150" s="14" t="s">
        <v>84</v>
      </c>
      <c r="AW150" s="14" t="s">
        <v>32</v>
      </c>
      <c r="AX150" s="14" t="s">
        <v>75</v>
      </c>
      <c r="AY150" s="250" t="s">
        <v>119</v>
      </c>
    </row>
    <row r="151" s="13" customFormat="1">
      <c r="A151" s="13"/>
      <c r="B151" s="229"/>
      <c r="C151" s="230"/>
      <c r="D151" s="231" t="s">
        <v>127</v>
      </c>
      <c r="E151" s="232" t="s">
        <v>1</v>
      </c>
      <c r="F151" s="233" t="s">
        <v>155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127</v>
      </c>
      <c r="AU151" s="239" t="s">
        <v>84</v>
      </c>
      <c r="AV151" s="13" t="s">
        <v>82</v>
      </c>
      <c r="AW151" s="13" t="s">
        <v>32</v>
      </c>
      <c r="AX151" s="13" t="s">
        <v>75</v>
      </c>
      <c r="AY151" s="239" t="s">
        <v>119</v>
      </c>
    </row>
    <row r="152" s="14" customFormat="1">
      <c r="A152" s="14"/>
      <c r="B152" s="240"/>
      <c r="C152" s="241"/>
      <c r="D152" s="231" t="s">
        <v>127</v>
      </c>
      <c r="E152" s="242" t="s">
        <v>1</v>
      </c>
      <c r="F152" s="243" t="s">
        <v>156</v>
      </c>
      <c r="G152" s="241"/>
      <c r="H152" s="244">
        <v>1.5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127</v>
      </c>
      <c r="AU152" s="250" t="s">
        <v>84</v>
      </c>
      <c r="AV152" s="14" t="s">
        <v>84</v>
      </c>
      <c r="AW152" s="14" t="s">
        <v>32</v>
      </c>
      <c r="AX152" s="14" t="s">
        <v>75</v>
      </c>
      <c r="AY152" s="250" t="s">
        <v>119</v>
      </c>
    </row>
    <row r="153" s="13" customFormat="1">
      <c r="A153" s="13"/>
      <c r="B153" s="229"/>
      <c r="C153" s="230"/>
      <c r="D153" s="231" t="s">
        <v>127</v>
      </c>
      <c r="E153" s="232" t="s">
        <v>1</v>
      </c>
      <c r="F153" s="233" t="s">
        <v>157</v>
      </c>
      <c r="G153" s="230"/>
      <c r="H153" s="232" t="s">
        <v>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127</v>
      </c>
      <c r="AU153" s="239" t="s">
        <v>84</v>
      </c>
      <c r="AV153" s="13" t="s">
        <v>82</v>
      </c>
      <c r="AW153" s="13" t="s">
        <v>32</v>
      </c>
      <c r="AX153" s="13" t="s">
        <v>75</v>
      </c>
      <c r="AY153" s="239" t="s">
        <v>119</v>
      </c>
    </row>
    <row r="154" s="14" customFormat="1">
      <c r="A154" s="14"/>
      <c r="B154" s="240"/>
      <c r="C154" s="241"/>
      <c r="D154" s="231" t="s">
        <v>127</v>
      </c>
      <c r="E154" s="242" t="s">
        <v>1</v>
      </c>
      <c r="F154" s="243" t="s">
        <v>158</v>
      </c>
      <c r="G154" s="241"/>
      <c r="H154" s="244">
        <v>-1.766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127</v>
      </c>
      <c r="AU154" s="250" t="s">
        <v>84</v>
      </c>
      <c r="AV154" s="14" t="s">
        <v>84</v>
      </c>
      <c r="AW154" s="14" t="s">
        <v>32</v>
      </c>
      <c r="AX154" s="14" t="s">
        <v>75</v>
      </c>
      <c r="AY154" s="250" t="s">
        <v>119</v>
      </c>
    </row>
    <row r="155" s="15" customFormat="1">
      <c r="A155" s="15"/>
      <c r="B155" s="251"/>
      <c r="C155" s="252"/>
      <c r="D155" s="231" t="s">
        <v>127</v>
      </c>
      <c r="E155" s="253" t="s">
        <v>1</v>
      </c>
      <c r="F155" s="254" t="s">
        <v>133</v>
      </c>
      <c r="G155" s="252"/>
      <c r="H155" s="255">
        <v>13.689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127</v>
      </c>
      <c r="AU155" s="261" t="s">
        <v>84</v>
      </c>
      <c r="AV155" s="15" t="s">
        <v>125</v>
      </c>
      <c r="AW155" s="15" t="s">
        <v>32</v>
      </c>
      <c r="AX155" s="15" t="s">
        <v>82</v>
      </c>
      <c r="AY155" s="261" t="s">
        <v>119</v>
      </c>
    </row>
    <row r="156" s="2" customFormat="1" ht="24.15" customHeight="1">
      <c r="A156" s="38"/>
      <c r="B156" s="39"/>
      <c r="C156" s="215" t="s">
        <v>159</v>
      </c>
      <c r="D156" s="215" t="s">
        <v>121</v>
      </c>
      <c r="E156" s="216" t="s">
        <v>160</v>
      </c>
      <c r="F156" s="217" t="s">
        <v>161</v>
      </c>
      <c r="G156" s="218" t="s">
        <v>124</v>
      </c>
      <c r="H156" s="219">
        <v>15.455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40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125</v>
      </c>
      <c r="AT156" s="227" t="s">
        <v>121</v>
      </c>
      <c r="AU156" s="227" t="s">
        <v>84</v>
      </c>
      <c r="AY156" s="17" t="s">
        <v>119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125</v>
      </c>
      <c r="BM156" s="227" t="s">
        <v>162</v>
      </c>
    </row>
    <row r="157" s="14" customFormat="1">
      <c r="A157" s="14"/>
      <c r="B157" s="240"/>
      <c r="C157" s="241"/>
      <c r="D157" s="231" t="s">
        <v>127</v>
      </c>
      <c r="E157" s="242" t="s">
        <v>1</v>
      </c>
      <c r="F157" s="243" t="s">
        <v>163</v>
      </c>
      <c r="G157" s="241"/>
      <c r="H157" s="244">
        <v>15.455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127</v>
      </c>
      <c r="AU157" s="250" t="s">
        <v>84</v>
      </c>
      <c r="AV157" s="14" t="s">
        <v>84</v>
      </c>
      <c r="AW157" s="14" t="s">
        <v>32</v>
      </c>
      <c r="AX157" s="14" t="s">
        <v>82</v>
      </c>
      <c r="AY157" s="250" t="s">
        <v>119</v>
      </c>
    </row>
    <row r="158" s="2" customFormat="1" ht="33" customHeight="1">
      <c r="A158" s="38"/>
      <c r="B158" s="39"/>
      <c r="C158" s="215" t="s">
        <v>150</v>
      </c>
      <c r="D158" s="215" t="s">
        <v>121</v>
      </c>
      <c r="E158" s="216" t="s">
        <v>164</v>
      </c>
      <c r="F158" s="217" t="s">
        <v>165</v>
      </c>
      <c r="G158" s="218" t="s">
        <v>166</v>
      </c>
      <c r="H158" s="219">
        <v>27.378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40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125</v>
      </c>
      <c r="AT158" s="227" t="s">
        <v>121</v>
      </c>
      <c r="AU158" s="227" t="s">
        <v>84</v>
      </c>
      <c r="AY158" s="17" t="s">
        <v>119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82</v>
      </c>
      <c r="BK158" s="228">
        <f>ROUND(I158*H158,2)</f>
        <v>0</v>
      </c>
      <c r="BL158" s="17" t="s">
        <v>125</v>
      </c>
      <c r="BM158" s="227" t="s">
        <v>167</v>
      </c>
    </row>
    <row r="159" s="14" customFormat="1">
      <c r="A159" s="14"/>
      <c r="B159" s="240"/>
      <c r="C159" s="241"/>
      <c r="D159" s="231" t="s">
        <v>127</v>
      </c>
      <c r="E159" s="242" t="s">
        <v>1</v>
      </c>
      <c r="F159" s="243" t="s">
        <v>168</v>
      </c>
      <c r="G159" s="241"/>
      <c r="H159" s="244">
        <v>27.378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127</v>
      </c>
      <c r="AU159" s="250" t="s">
        <v>84</v>
      </c>
      <c r="AV159" s="14" t="s">
        <v>84</v>
      </c>
      <c r="AW159" s="14" t="s">
        <v>32</v>
      </c>
      <c r="AX159" s="14" t="s">
        <v>82</v>
      </c>
      <c r="AY159" s="250" t="s">
        <v>119</v>
      </c>
    </row>
    <row r="160" s="2" customFormat="1" ht="16.5" customHeight="1">
      <c r="A160" s="38"/>
      <c r="B160" s="39"/>
      <c r="C160" s="215" t="s">
        <v>169</v>
      </c>
      <c r="D160" s="215" t="s">
        <v>121</v>
      </c>
      <c r="E160" s="216" t="s">
        <v>170</v>
      </c>
      <c r="F160" s="217" t="s">
        <v>171</v>
      </c>
      <c r="G160" s="218" t="s">
        <v>124</v>
      </c>
      <c r="H160" s="219">
        <v>13.689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40</v>
      </c>
      <c r="O160" s="91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125</v>
      </c>
      <c r="AT160" s="227" t="s">
        <v>121</v>
      </c>
      <c r="AU160" s="227" t="s">
        <v>84</v>
      </c>
      <c r="AY160" s="17" t="s">
        <v>119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82</v>
      </c>
      <c r="BK160" s="228">
        <f>ROUND(I160*H160,2)</f>
        <v>0</v>
      </c>
      <c r="BL160" s="17" t="s">
        <v>125</v>
      </c>
      <c r="BM160" s="227" t="s">
        <v>172</v>
      </c>
    </row>
    <row r="161" s="2" customFormat="1" ht="24.15" customHeight="1">
      <c r="A161" s="38"/>
      <c r="B161" s="39"/>
      <c r="C161" s="215" t="s">
        <v>173</v>
      </c>
      <c r="D161" s="215" t="s">
        <v>121</v>
      </c>
      <c r="E161" s="216" t="s">
        <v>174</v>
      </c>
      <c r="F161" s="217" t="s">
        <v>175</v>
      </c>
      <c r="G161" s="218" t="s">
        <v>124</v>
      </c>
      <c r="H161" s="219">
        <v>1.766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40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125</v>
      </c>
      <c r="AT161" s="227" t="s">
        <v>121</v>
      </c>
      <c r="AU161" s="227" t="s">
        <v>84</v>
      </c>
      <c r="AY161" s="17" t="s">
        <v>119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82</v>
      </c>
      <c r="BK161" s="228">
        <f>ROUND(I161*H161,2)</f>
        <v>0</v>
      </c>
      <c r="BL161" s="17" t="s">
        <v>125</v>
      </c>
      <c r="BM161" s="227" t="s">
        <v>176</v>
      </c>
    </row>
    <row r="162" s="13" customFormat="1">
      <c r="A162" s="13"/>
      <c r="B162" s="229"/>
      <c r="C162" s="230"/>
      <c r="D162" s="231" t="s">
        <v>127</v>
      </c>
      <c r="E162" s="232" t="s">
        <v>1</v>
      </c>
      <c r="F162" s="233" t="s">
        <v>177</v>
      </c>
      <c r="G162" s="230"/>
      <c r="H162" s="232" t="s">
        <v>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127</v>
      </c>
      <c r="AU162" s="239" t="s">
        <v>84</v>
      </c>
      <c r="AV162" s="13" t="s">
        <v>82</v>
      </c>
      <c r="AW162" s="13" t="s">
        <v>32</v>
      </c>
      <c r="AX162" s="13" t="s">
        <v>75</v>
      </c>
      <c r="AY162" s="239" t="s">
        <v>119</v>
      </c>
    </row>
    <row r="163" s="13" customFormat="1">
      <c r="A163" s="13"/>
      <c r="B163" s="229"/>
      <c r="C163" s="230"/>
      <c r="D163" s="231" t="s">
        <v>127</v>
      </c>
      <c r="E163" s="232" t="s">
        <v>1</v>
      </c>
      <c r="F163" s="233" t="s">
        <v>178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127</v>
      </c>
      <c r="AU163" s="239" t="s">
        <v>84</v>
      </c>
      <c r="AV163" s="13" t="s">
        <v>82</v>
      </c>
      <c r="AW163" s="13" t="s">
        <v>32</v>
      </c>
      <c r="AX163" s="13" t="s">
        <v>75</v>
      </c>
      <c r="AY163" s="239" t="s">
        <v>119</v>
      </c>
    </row>
    <row r="164" s="13" customFormat="1">
      <c r="A164" s="13"/>
      <c r="B164" s="229"/>
      <c r="C164" s="230"/>
      <c r="D164" s="231" t="s">
        <v>127</v>
      </c>
      <c r="E164" s="232" t="s">
        <v>1</v>
      </c>
      <c r="F164" s="233" t="s">
        <v>179</v>
      </c>
      <c r="G164" s="230"/>
      <c r="H164" s="232" t="s">
        <v>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127</v>
      </c>
      <c r="AU164" s="239" t="s">
        <v>84</v>
      </c>
      <c r="AV164" s="13" t="s">
        <v>82</v>
      </c>
      <c r="AW164" s="13" t="s">
        <v>32</v>
      </c>
      <c r="AX164" s="13" t="s">
        <v>75</v>
      </c>
      <c r="AY164" s="239" t="s">
        <v>119</v>
      </c>
    </row>
    <row r="165" s="14" customFormat="1">
      <c r="A165" s="14"/>
      <c r="B165" s="240"/>
      <c r="C165" s="241"/>
      <c r="D165" s="231" t="s">
        <v>127</v>
      </c>
      <c r="E165" s="242" t="s">
        <v>1</v>
      </c>
      <c r="F165" s="243" t="s">
        <v>180</v>
      </c>
      <c r="G165" s="241"/>
      <c r="H165" s="244">
        <v>1.766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127</v>
      </c>
      <c r="AU165" s="250" t="s">
        <v>84</v>
      </c>
      <c r="AV165" s="14" t="s">
        <v>84</v>
      </c>
      <c r="AW165" s="14" t="s">
        <v>32</v>
      </c>
      <c r="AX165" s="14" t="s">
        <v>82</v>
      </c>
      <c r="AY165" s="250" t="s">
        <v>119</v>
      </c>
    </row>
    <row r="166" s="2" customFormat="1" ht="33" customHeight="1">
      <c r="A166" s="38"/>
      <c r="B166" s="39"/>
      <c r="C166" s="215" t="s">
        <v>181</v>
      </c>
      <c r="D166" s="215" t="s">
        <v>121</v>
      </c>
      <c r="E166" s="216" t="s">
        <v>182</v>
      </c>
      <c r="F166" s="217" t="s">
        <v>183</v>
      </c>
      <c r="G166" s="218" t="s">
        <v>184</v>
      </c>
      <c r="H166" s="219">
        <v>144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40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125</v>
      </c>
      <c r="AT166" s="227" t="s">
        <v>121</v>
      </c>
      <c r="AU166" s="227" t="s">
        <v>84</v>
      </c>
      <c r="AY166" s="17" t="s">
        <v>119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82</v>
      </c>
      <c r="BK166" s="228">
        <f>ROUND(I166*H166,2)</f>
        <v>0</v>
      </c>
      <c r="BL166" s="17" t="s">
        <v>125</v>
      </c>
      <c r="BM166" s="227" t="s">
        <v>185</v>
      </c>
    </row>
    <row r="167" s="2" customFormat="1" ht="24.15" customHeight="1">
      <c r="A167" s="38"/>
      <c r="B167" s="39"/>
      <c r="C167" s="262" t="s">
        <v>186</v>
      </c>
      <c r="D167" s="262" t="s">
        <v>187</v>
      </c>
      <c r="E167" s="263" t="s">
        <v>188</v>
      </c>
      <c r="F167" s="264" t="s">
        <v>189</v>
      </c>
      <c r="G167" s="265" t="s">
        <v>166</v>
      </c>
      <c r="H167" s="266">
        <v>34.020000000000003</v>
      </c>
      <c r="I167" s="267"/>
      <c r="J167" s="268">
        <f>ROUND(I167*H167,2)</f>
        <v>0</v>
      </c>
      <c r="K167" s="269"/>
      <c r="L167" s="270"/>
      <c r="M167" s="271" t="s">
        <v>1</v>
      </c>
      <c r="N167" s="272" t="s">
        <v>40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173</v>
      </c>
      <c r="AT167" s="227" t="s">
        <v>187</v>
      </c>
      <c r="AU167" s="227" t="s">
        <v>84</v>
      </c>
      <c r="AY167" s="17" t="s">
        <v>119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125</v>
      </c>
      <c r="BM167" s="227" t="s">
        <v>190</v>
      </c>
    </row>
    <row r="168" s="13" customFormat="1">
      <c r="A168" s="13"/>
      <c r="B168" s="229"/>
      <c r="C168" s="230"/>
      <c r="D168" s="231" t="s">
        <v>127</v>
      </c>
      <c r="E168" s="232" t="s">
        <v>1</v>
      </c>
      <c r="F168" s="233" t="s">
        <v>191</v>
      </c>
      <c r="G168" s="230"/>
      <c r="H168" s="232" t="s">
        <v>1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127</v>
      </c>
      <c r="AU168" s="239" t="s">
        <v>84</v>
      </c>
      <c r="AV168" s="13" t="s">
        <v>82</v>
      </c>
      <c r="AW168" s="13" t="s">
        <v>32</v>
      </c>
      <c r="AX168" s="13" t="s">
        <v>75</v>
      </c>
      <c r="AY168" s="239" t="s">
        <v>119</v>
      </c>
    </row>
    <row r="169" s="13" customFormat="1">
      <c r="A169" s="13"/>
      <c r="B169" s="229"/>
      <c r="C169" s="230"/>
      <c r="D169" s="231" t="s">
        <v>127</v>
      </c>
      <c r="E169" s="232" t="s">
        <v>1</v>
      </c>
      <c r="F169" s="233" t="s">
        <v>192</v>
      </c>
      <c r="G169" s="230"/>
      <c r="H169" s="232" t="s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127</v>
      </c>
      <c r="AU169" s="239" t="s">
        <v>84</v>
      </c>
      <c r="AV169" s="13" t="s">
        <v>82</v>
      </c>
      <c r="AW169" s="13" t="s">
        <v>32</v>
      </c>
      <c r="AX169" s="13" t="s">
        <v>75</v>
      </c>
      <c r="AY169" s="239" t="s">
        <v>119</v>
      </c>
    </row>
    <row r="170" s="14" customFormat="1">
      <c r="A170" s="14"/>
      <c r="B170" s="240"/>
      <c r="C170" s="241"/>
      <c r="D170" s="231" t="s">
        <v>127</v>
      </c>
      <c r="E170" s="242" t="s">
        <v>1</v>
      </c>
      <c r="F170" s="243" t="s">
        <v>193</v>
      </c>
      <c r="G170" s="241"/>
      <c r="H170" s="244">
        <v>34.020000000000003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127</v>
      </c>
      <c r="AU170" s="250" t="s">
        <v>84</v>
      </c>
      <c r="AV170" s="14" t="s">
        <v>84</v>
      </c>
      <c r="AW170" s="14" t="s">
        <v>32</v>
      </c>
      <c r="AX170" s="14" t="s">
        <v>82</v>
      </c>
      <c r="AY170" s="250" t="s">
        <v>119</v>
      </c>
    </row>
    <row r="171" s="2" customFormat="1" ht="24.15" customHeight="1">
      <c r="A171" s="38"/>
      <c r="B171" s="39"/>
      <c r="C171" s="215" t="s">
        <v>194</v>
      </c>
      <c r="D171" s="215" t="s">
        <v>121</v>
      </c>
      <c r="E171" s="216" t="s">
        <v>195</v>
      </c>
      <c r="F171" s="217" t="s">
        <v>196</v>
      </c>
      <c r="G171" s="218" t="s">
        <v>184</v>
      </c>
      <c r="H171" s="219">
        <v>144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40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125</v>
      </c>
      <c r="AT171" s="227" t="s">
        <v>121</v>
      </c>
      <c r="AU171" s="227" t="s">
        <v>84</v>
      </c>
      <c r="AY171" s="17" t="s">
        <v>119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82</v>
      </c>
      <c r="BK171" s="228">
        <f>ROUND(I171*H171,2)</f>
        <v>0</v>
      </c>
      <c r="BL171" s="17" t="s">
        <v>125</v>
      </c>
      <c r="BM171" s="227" t="s">
        <v>197</v>
      </c>
    </row>
    <row r="172" s="2" customFormat="1" ht="16.5" customHeight="1">
      <c r="A172" s="38"/>
      <c r="B172" s="39"/>
      <c r="C172" s="262" t="s">
        <v>8</v>
      </c>
      <c r="D172" s="262" t="s">
        <v>187</v>
      </c>
      <c r="E172" s="263" t="s">
        <v>198</v>
      </c>
      <c r="F172" s="264" t="s">
        <v>199</v>
      </c>
      <c r="G172" s="265" t="s">
        <v>200</v>
      </c>
      <c r="H172" s="266">
        <v>3.6000000000000001</v>
      </c>
      <c r="I172" s="267"/>
      <c r="J172" s="268">
        <f>ROUND(I172*H172,2)</f>
        <v>0</v>
      </c>
      <c r="K172" s="269"/>
      <c r="L172" s="270"/>
      <c r="M172" s="271" t="s">
        <v>1</v>
      </c>
      <c r="N172" s="272" t="s">
        <v>40</v>
      </c>
      <c r="O172" s="91"/>
      <c r="P172" s="225">
        <f>O172*H172</f>
        <v>0</v>
      </c>
      <c r="Q172" s="225">
        <v>0.001</v>
      </c>
      <c r="R172" s="225">
        <f>Q172*H172</f>
        <v>0.0036000000000000003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173</v>
      </c>
      <c r="AT172" s="227" t="s">
        <v>187</v>
      </c>
      <c r="AU172" s="227" t="s">
        <v>84</v>
      </c>
      <c r="AY172" s="17" t="s">
        <v>119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82</v>
      </c>
      <c r="BK172" s="228">
        <f>ROUND(I172*H172,2)</f>
        <v>0</v>
      </c>
      <c r="BL172" s="17" t="s">
        <v>125</v>
      </c>
      <c r="BM172" s="227" t="s">
        <v>201</v>
      </c>
    </row>
    <row r="173" s="14" customFormat="1">
      <c r="A173" s="14"/>
      <c r="B173" s="240"/>
      <c r="C173" s="241"/>
      <c r="D173" s="231" t="s">
        <v>127</v>
      </c>
      <c r="E173" s="241"/>
      <c r="F173" s="243" t="s">
        <v>202</v>
      </c>
      <c r="G173" s="241"/>
      <c r="H173" s="244">
        <v>3.6000000000000001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127</v>
      </c>
      <c r="AU173" s="250" t="s">
        <v>84</v>
      </c>
      <c r="AV173" s="14" t="s">
        <v>84</v>
      </c>
      <c r="AW173" s="14" t="s">
        <v>4</v>
      </c>
      <c r="AX173" s="14" t="s">
        <v>82</v>
      </c>
      <c r="AY173" s="250" t="s">
        <v>119</v>
      </c>
    </row>
    <row r="174" s="2" customFormat="1" ht="24.15" customHeight="1">
      <c r="A174" s="38"/>
      <c r="B174" s="39"/>
      <c r="C174" s="215" t="s">
        <v>203</v>
      </c>
      <c r="D174" s="215" t="s">
        <v>121</v>
      </c>
      <c r="E174" s="216" t="s">
        <v>204</v>
      </c>
      <c r="F174" s="217" t="s">
        <v>205</v>
      </c>
      <c r="G174" s="218" t="s">
        <v>184</v>
      </c>
      <c r="H174" s="219">
        <v>144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40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125</v>
      </c>
      <c r="AT174" s="227" t="s">
        <v>121</v>
      </c>
      <c r="AU174" s="227" t="s">
        <v>84</v>
      </c>
      <c r="AY174" s="17" t="s">
        <v>119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125</v>
      </c>
      <c r="BM174" s="227" t="s">
        <v>206</v>
      </c>
    </row>
    <row r="175" s="13" customFormat="1">
      <c r="A175" s="13"/>
      <c r="B175" s="229"/>
      <c r="C175" s="230"/>
      <c r="D175" s="231" t="s">
        <v>127</v>
      </c>
      <c r="E175" s="232" t="s">
        <v>1</v>
      </c>
      <c r="F175" s="233" t="s">
        <v>207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127</v>
      </c>
      <c r="AU175" s="239" t="s">
        <v>84</v>
      </c>
      <c r="AV175" s="13" t="s">
        <v>82</v>
      </c>
      <c r="AW175" s="13" t="s">
        <v>32</v>
      </c>
      <c r="AX175" s="13" t="s">
        <v>75</v>
      </c>
      <c r="AY175" s="239" t="s">
        <v>119</v>
      </c>
    </row>
    <row r="176" s="14" customFormat="1">
      <c r="A176" s="14"/>
      <c r="B176" s="240"/>
      <c r="C176" s="241"/>
      <c r="D176" s="231" t="s">
        <v>127</v>
      </c>
      <c r="E176" s="242" t="s">
        <v>1</v>
      </c>
      <c r="F176" s="243" t="s">
        <v>208</v>
      </c>
      <c r="G176" s="241"/>
      <c r="H176" s="244">
        <v>144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127</v>
      </c>
      <c r="AU176" s="250" t="s">
        <v>84</v>
      </c>
      <c r="AV176" s="14" t="s">
        <v>84</v>
      </c>
      <c r="AW176" s="14" t="s">
        <v>32</v>
      </c>
      <c r="AX176" s="14" t="s">
        <v>82</v>
      </c>
      <c r="AY176" s="250" t="s">
        <v>119</v>
      </c>
    </row>
    <row r="177" s="2" customFormat="1" ht="24.15" customHeight="1">
      <c r="A177" s="38"/>
      <c r="B177" s="39"/>
      <c r="C177" s="215" t="s">
        <v>209</v>
      </c>
      <c r="D177" s="215" t="s">
        <v>121</v>
      </c>
      <c r="E177" s="216" t="s">
        <v>210</v>
      </c>
      <c r="F177" s="217" t="s">
        <v>211</v>
      </c>
      <c r="G177" s="218" t="s">
        <v>184</v>
      </c>
      <c r="H177" s="219">
        <v>174.69999999999999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40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125</v>
      </c>
      <c r="AT177" s="227" t="s">
        <v>121</v>
      </c>
      <c r="AU177" s="227" t="s">
        <v>84</v>
      </c>
      <c r="AY177" s="17" t="s">
        <v>119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125</v>
      </c>
      <c r="BM177" s="227" t="s">
        <v>212</v>
      </c>
    </row>
    <row r="178" s="13" customFormat="1">
      <c r="A178" s="13"/>
      <c r="B178" s="229"/>
      <c r="C178" s="230"/>
      <c r="D178" s="231" t="s">
        <v>127</v>
      </c>
      <c r="E178" s="232" t="s">
        <v>1</v>
      </c>
      <c r="F178" s="233" t="s">
        <v>213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127</v>
      </c>
      <c r="AU178" s="239" t="s">
        <v>84</v>
      </c>
      <c r="AV178" s="13" t="s">
        <v>82</v>
      </c>
      <c r="AW178" s="13" t="s">
        <v>32</v>
      </c>
      <c r="AX178" s="13" t="s">
        <v>75</v>
      </c>
      <c r="AY178" s="239" t="s">
        <v>119</v>
      </c>
    </row>
    <row r="179" s="14" customFormat="1">
      <c r="A179" s="14"/>
      <c r="B179" s="240"/>
      <c r="C179" s="241"/>
      <c r="D179" s="231" t="s">
        <v>127</v>
      </c>
      <c r="E179" s="242" t="s">
        <v>1</v>
      </c>
      <c r="F179" s="243" t="s">
        <v>208</v>
      </c>
      <c r="G179" s="241"/>
      <c r="H179" s="244">
        <v>144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127</v>
      </c>
      <c r="AU179" s="250" t="s">
        <v>84</v>
      </c>
      <c r="AV179" s="14" t="s">
        <v>84</v>
      </c>
      <c r="AW179" s="14" t="s">
        <v>32</v>
      </c>
      <c r="AX179" s="14" t="s">
        <v>75</v>
      </c>
      <c r="AY179" s="250" t="s">
        <v>119</v>
      </c>
    </row>
    <row r="180" s="13" customFormat="1">
      <c r="A180" s="13"/>
      <c r="B180" s="229"/>
      <c r="C180" s="230"/>
      <c r="D180" s="231" t="s">
        <v>127</v>
      </c>
      <c r="E180" s="232" t="s">
        <v>1</v>
      </c>
      <c r="F180" s="233" t="s">
        <v>214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127</v>
      </c>
      <c r="AU180" s="239" t="s">
        <v>84</v>
      </c>
      <c r="AV180" s="13" t="s">
        <v>82</v>
      </c>
      <c r="AW180" s="13" t="s">
        <v>32</v>
      </c>
      <c r="AX180" s="13" t="s">
        <v>75</v>
      </c>
      <c r="AY180" s="239" t="s">
        <v>119</v>
      </c>
    </row>
    <row r="181" s="14" customFormat="1">
      <c r="A181" s="14"/>
      <c r="B181" s="240"/>
      <c r="C181" s="241"/>
      <c r="D181" s="231" t="s">
        <v>127</v>
      </c>
      <c r="E181" s="242" t="s">
        <v>1</v>
      </c>
      <c r="F181" s="243" t="s">
        <v>215</v>
      </c>
      <c r="G181" s="241"/>
      <c r="H181" s="244">
        <v>25.199999999999999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127</v>
      </c>
      <c r="AU181" s="250" t="s">
        <v>84</v>
      </c>
      <c r="AV181" s="14" t="s">
        <v>84</v>
      </c>
      <c r="AW181" s="14" t="s">
        <v>32</v>
      </c>
      <c r="AX181" s="14" t="s">
        <v>75</v>
      </c>
      <c r="AY181" s="250" t="s">
        <v>119</v>
      </c>
    </row>
    <row r="182" s="13" customFormat="1">
      <c r="A182" s="13"/>
      <c r="B182" s="229"/>
      <c r="C182" s="230"/>
      <c r="D182" s="231" t="s">
        <v>127</v>
      </c>
      <c r="E182" s="232" t="s">
        <v>1</v>
      </c>
      <c r="F182" s="233" t="s">
        <v>130</v>
      </c>
      <c r="G182" s="230"/>
      <c r="H182" s="232" t="s">
        <v>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127</v>
      </c>
      <c r="AU182" s="239" t="s">
        <v>84</v>
      </c>
      <c r="AV182" s="13" t="s">
        <v>82</v>
      </c>
      <c r="AW182" s="13" t="s">
        <v>32</v>
      </c>
      <c r="AX182" s="13" t="s">
        <v>75</v>
      </c>
      <c r="AY182" s="239" t="s">
        <v>119</v>
      </c>
    </row>
    <row r="183" s="14" customFormat="1">
      <c r="A183" s="14"/>
      <c r="B183" s="240"/>
      <c r="C183" s="241"/>
      <c r="D183" s="231" t="s">
        <v>127</v>
      </c>
      <c r="E183" s="242" t="s">
        <v>1</v>
      </c>
      <c r="F183" s="243" t="s">
        <v>216</v>
      </c>
      <c r="G183" s="241"/>
      <c r="H183" s="244">
        <v>5.5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127</v>
      </c>
      <c r="AU183" s="250" t="s">
        <v>84</v>
      </c>
      <c r="AV183" s="14" t="s">
        <v>84</v>
      </c>
      <c r="AW183" s="14" t="s">
        <v>32</v>
      </c>
      <c r="AX183" s="14" t="s">
        <v>75</v>
      </c>
      <c r="AY183" s="250" t="s">
        <v>119</v>
      </c>
    </row>
    <row r="184" s="15" customFormat="1">
      <c r="A184" s="15"/>
      <c r="B184" s="251"/>
      <c r="C184" s="252"/>
      <c r="D184" s="231" t="s">
        <v>127</v>
      </c>
      <c r="E184" s="253" t="s">
        <v>1</v>
      </c>
      <c r="F184" s="254" t="s">
        <v>133</v>
      </c>
      <c r="G184" s="252"/>
      <c r="H184" s="255">
        <v>174.69999999999999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127</v>
      </c>
      <c r="AU184" s="261" t="s">
        <v>84</v>
      </c>
      <c r="AV184" s="15" t="s">
        <v>125</v>
      </c>
      <c r="AW184" s="15" t="s">
        <v>32</v>
      </c>
      <c r="AX184" s="15" t="s">
        <v>82</v>
      </c>
      <c r="AY184" s="261" t="s">
        <v>119</v>
      </c>
    </row>
    <row r="185" s="12" customFormat="1" ht="22.8" customHeight="1">
      <c r="A185" s="12"/>
      <c r="B185" s="199"/>
      <c r="C185" s="200"/>
      <c r="D185" s="201" t="s">
        <v>74</v>
      </c>
      <c r="E185" s="213" t="s">
        <v>84</v>
      </c>
      <c r="F185" s="213" t="s">
        <v>217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SUM(P186:P188)</f>
        <v>0</v>
      </c>
      <c r="Q185" s="207"/>
      <c r="R185" s="208">
        <f>SUM(R186:R188)</f>
        <v>1.2509349999999999</v>
      </c>
      <c r="S185" s="207"/>
      <c r="T185" s="209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82</v>
      </c>
      <c r="AT185" s="211" t="s">
        <v>74</v>
      </c>
      <c r="AU185" s="211" t="s">
        <v>82</v>
      </c>
      <c r="AY185" s="210" t="s">
        <v>119</v>
      </c>
      <c r="BK185" s="212">
        <f>SUM(BK186:BK188)</f>
        <v>0</v>
      </c>
    </row>
    <row r="186" s="2" customFormat="1" ht="16.5" customHeight="1">
      <c r="A186" s="38"/>
      <c r="B186" s="39"/>
      <c r="C186" s="215" t="s">
        <v>218</v>
      </c>
      <c r="D186" s="215" t="s">
        <v>121</v>
      </c>
      <c r="E186" s="216" t="s">
        <v>219</v>
      </c>
      <c r="F186" s="217" t="s">
        <v>220</v>
      </c>
      <c r="G186" s="218" t="s">
        <v>124</v>
      </c>
      <c r="H186" s="219">
        <v>0.5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40</v>
      </c>
      <c r="O186" s="91"/>
      <c r="P186" s="225">
        <f>O186*H186</f>
        <v>0</v>
      </c>
      <c r="Q186" s="225">
        <v>2.5018699999999998</v>
      </c>
      <c r="R186" s="225">
        <f>Q186*H186</f>
        <v>1.2509349999999999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125</v>
      </c>
      <c r="AT186" s="227" t="s">
        <v>121</v>
      </c>
      <c r="AU186" s="227" t="s">
        <v>84</v>
      </c>
      <c r="AY186" s="17" t="s">
        <v>119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82</v>
      </c>
      <c r="BK186" s="228">
        <f>ROUND(I186*H186,2)</f>
        <v>0</v>
      </c>
      <c r="BL186" s="17" t="s">
        <v>125</v>
      </c>
      <c r="BM186" s="227" t="s">
        <v>221</v>
      </c>
    </row>
    <row r="187" s="13" customFormat="1">
      <c r="A187" s="13"/>
      <c r="B187" s="229"/>
      <c r="C187" s="230"/>
      <c r="D187" s="231" t="s">
        <v>127</v>
      </c>
      <c r="E187" s="232" t="s">
        <v>1</v>
      </c>
      <c r="F187" s="233" t="s">
        <v>137</v>
      </c>
      <c r="G187" s="230"/>
      <c r="H187" s="232" t="s">
        <v>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127</v>
      </c>
      <c r="AU187" s="239" t="s">
        <v>84</v>
      </c>
      <c r="AV187" s="13" t="s">
        <v>82</v>
      </c>
      <c r="AW187" s="13" t="s">
        <v>32</v>
      </c>
      <c r="AX187" s="13" t="s">
        <v>75</v>
      </c>
      <c r="AY187" s="239" t="s">
        <v>119</v>
      </c>
    </row>
    <row r="188" s="14" customFormat="1">
      <c r="A188" s="14"/>
      <c r="B188" s="240"/>
      <c r="C188" s="241"/>
      <c r="D188" s="231" t="s">
        <v>127</v>
      </c>
      <c r="E188" s="242" t="s">
        <v>1</v>
      </c>
      <c r="F188" s="243" t="s">
        <v>138</v>
      </c>
      <c r="G188" s="241"/>
      <c r="H188" s="244">
        <v>0.5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127</v>
      </c>
      <c r="AU188" s="250" t="s">
        <v>84</v>
      </c>
      <c r="AV188" s="14" t="s">
        <v>84</v>
      </c>
      <c r="AW188" s="14" t="s">
        <v>32</v>
      </c>
      <c r="AX188" s="14" t="s">
        <v>82</v>
      </c>
      <c r="AY188" s="250" t="s">
        <v>119</v>
      </c>
    </row>
    <row r="189" s="12" customFormat="1" ht="22.8" customHeight="1">
      <c r="A189" s="12"/>
      <c r="B189" s="199"/>
      <c r="C189" s="200"/>
      <c r="D189" s="201" t="s">
        <v>74</v>
      </c>
      <c r="E189" s="213" t="s">
        <v>159</v>
      </c>
      <c r="F189" s="213" t="s">
        <v>222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SUM(P190:P208)</f>
        <v>0</v>
      </c>
      <c r="Q189" s="207"/>
      <c r="R189" s="208">
        <f>SUM(R190:R208)</f>
        <v>13.588211999999999</v>
      </c>
      <c r="S189" s="207"/>
      <c r="T189" s="209">
        <f>SUM(T190:T208)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82</v>
      </c>
      <c r="AT189" s="211" t="s">
        <v>74</v>
      </c>
      <c r="AU189" s="211" t="s">
        <v>82</v>
      </c>
      <c r="AY189" s="210" t="s">
        <v>119</v>
      </c>
      <c r="BK189" s="212">
        <f>SUM(BK190:BK208)</f>
        <v>0</v>
      </c>
    </row>
    <row r="190" s="2" customFormat="1" ht="24.15" customHeight="1">
      <c r="A190" s="38"/>
      <c r="B190" s="39"/>
      <c r="C190" s="215" t="s">
        <v>223</v>
      </c>
      <c r="D190" s="215" t="s">
        <v>121</v>
      </c>
      <c r="E190" s="216" t="s">
        <v>224</v>
      </c>
      <c r="F190" s="217" t="s">
        <v>225</v>
      </c>
      <c r="G190" s="218" t="s">
        <v>184</v>
      </c>
      <c r="H190" s="219">
        <v>24</v>
      </c>
      <c r="I190" s="220"/>
      <c r="J190" s="221">
        <f>ROUND(I190*H190,2)</f>
        <v>0</v>
      </c>
      <c r="K190" s="222"/>
      <c r="L190" s="44"/>
      <c r="M190" s="223" t="s">
        <v>1</v>
      </c>
      <c r="N190" s="224" t="s">
        <v>40</v>
      </c>
      <c r="O190" s="91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125</v>
      </c>
      <c r="AT190" s="227" t="s">
        <v>121</v>
      </c>
      <c r="AU190" s="227" t="s">
        <v>84</v>
      </c>
      <c r="AY190" s="17" t="s">
        <v>119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82</v>
      </c>
      <c r="BK190" s="228">
        <f>ROUND(I190*H190,2)</f>
        <v>0</v>
      </c>
      <c r="BL190" s="17" t="s">
        <v>125</v>
      </c>
      <c r="BM190" s="227" t="s">
        <v>226</v>
      </c>
    </row>
    <row r="191" s="13" customFormat="1">
      <c r="A191" s="13"/>
      <c r="B191" s="229"/>
      <c r="C191" s="230"/>
      <c r="D191" s="231" t="s">
        <v>127</v>
      </c>
      <c r="E191" s="232" t="s">
        <v>1</v>
      </c>
      <c r="F191" s="233" t="s">
        <v>227</v>
      </c>
      <c r="G191" s="230"/>
      <c r="H191" s="232" t="s">
        <v>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127</v>
      </c>
      <c r="AU191" s="239" t="s">
        <v>84</v>
      </c>
      <c r="AV191" s="13" t="s">
        <v>82</v>
      </c>
      <c r="AW191" s="13" t="s">
        <v>32</v>
      </c>
      <c r="AX191" s="13" t="s">
        <v>75</v>
      </c>
      <c r="AY191" s="239" t="s">
        <v>119</v>
      </c>
    </row>
    <row r="192" s="14" customFormat="1">
      <c r="A192" s="14"/>
      <c r="B192" s="240"/>
      <c r="C192" s="241"/>
      <c r="D192" s="231" t="s">
        <v>127</v>
      </c>
      <c r="E192" s="242" t="s">
        <v>1</v>
      </c>
      <c r="F192" s="243" t="s">
        <v>228</v>
      </c>
      <c r="G192" s="241"/>
      <c r="H192" s="244">
        <v>24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127</v>
      </c>
      <c r="AU192" s="250" t="s">
        <v>84</v>
      </c>
      <c r="AV192" s="14" t="s">
        <v>84</v>
      </c>
      <c r="AW192" s="14" t="s">
        <v>32</v>
      </c>
      <c r="AX192" s="14" t="s">
        <v>82</v>
      </c>
      <c r="AY192" s="250" t="s">
        <v>119</v>
      </c>
    </row>
    <row r="193" s="2" customFormat="1" ht="33" customHeight="1">
      <c r="A193" s="38"/>
      <c r="B193" s="39"/>
      <c r="C193" s="262" t="s">
        <v>229</v>
      </c>
      <c r="D193" s="262" t="s">
        <v>187</v>
      </c>
      <c r="E193" s="263" t="s">
        <v>230</v>
      </c>
      <c r="F193" s="264" t="s">
        <v>231</v>
      </c>
      <c r="G193" s="265" t="s">
        <v>166</v>
      </c>
      <c r="H193" s="266">
        <v>2.52</v>
      </c>
      <c r="I193" s="267"/>
      <c r="J193" s="268">
        <f>ROUND(I193*H193,2)</f>
        <v>0</v>
      </c>
      <c r="K193" s="269"/>
      <c r="L193" s="270"/>
      <c r="M193" s="271" t="s">
        <v>1</v>
      </c>
      <c r="N193" s="272" t="s">
        <v>40</v>
      </c>
      <c r="O193" s="91"/>
      <c r="P193" s="225">
        <f>O193*H193</f>
        <v>0</v>
      </c>
      <c r="Q193" s="225">
        <v>1</v>
      </c>
      <c r="R193" s="225">
        <f>Q193*H193</f>
        <v>2.52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173</v>
      </c>
      <c r="AT193" s="227" t="s">
        <v>187</v>
      </c>
      <c r="AU193" s="227" t="s">
        <v>84</v>
      </c>
      <c r="AY193" s="17" t="s">
        <v>119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82</v>
      </c>
      <c r="BK193" s="228">
        <f>ROUND(I193*H193,2)</f>
        <v>0</v>
      </c>
      <c r="BL193" s="17" t="s">
        <v>125</v>
      </c>
      <c r="BM193" s="227" t="s">
        <v>232</v>
      </c>
    </row>
    <row r="194" s="13" customFormat="1">
      <c r="A194" s="13"/>
      <c r="B194" s="229"/>
      <c r="C194" s="230"/>
      <c r="D194" s="231" t="s">
        <v>127</v>
      </c>
      <c r="E194" s="232" t="s">
        <v>1</v>
      </c>
      <c r="F194" s="233" t="s">
        <v>233</v>
      </c>
      <c r="G194" s="230"/>
      <c r="H194" s="232" t="s">
        <v>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127</v>
      </c>
      <c r="AU194" s="239" t="s">
        <v>84</v>
      </c>
      <c r="AV194" s="13" t="s">
        <v>82</v>
      </c>
      <c r="AW194" s="13" t="s">
        <v>32</v>
      </c>
      <c r="AX194" s="13" t="s">
        <v>75</v>
      </c>
      <c r="AY194" s="239" t="s">
        <v>119</v>
      </c>
    </row>
    <row r="195" s="14" customFormat="1">
      <c r="A195" s="14"/>
      <c r="B195" s="240"/>
      <c r="C195" s="241"/>
      <c r="D195" s="231" t="s">
        <v>127</v>
      </c>
      <c r="E195" s="242" t="s">
        <v>1</v>
      </c>
      <c r="F195" s="243" t="s">
        <v>234</v>
      </c>
      <c r="G195" s="241"/>
      <c r="H195" s="244">
        <v>2.52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127</v>
      </c>
      <c r="AU195" s="250" t="s">
        <v>84</v>
      </c>
      <c r="AV195" s="14" t="s">
        <v>84</v>
      </c>
      <c r="AW195" s="14" t="s">
        <v>32</v>
      </c>
      <c r="AX195" s="14" t="s">
        <v>82</v>
      </c>
      <c r="AY195" s="250" t="s">
        <v>119</v>
      </c>
    </row>
    <row r="196" s="2" customFormat="1" ht="24.15" customHeight="1">
      <c r="A196" s="38"/>
      <c r="B196" s="39"/>
      <c r="C196" s="215" t="s">
        <v>235</v>
      </c>
      <c r="D196" s="215" t="s">
        <v>121</v>
      </c>
      <c r="E196" s="216" t="s">
        <v>236</v>
      </c>
      <c r="F196" s="217" t="s">
        <v>237</v>
      </c>
      <c r="G196" s="218" t="s">
        <v>184</v>
      </c>
      <c r="H196" s="219">
        <v>25.199999999999999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40</v>
      </c>
      <c r="O196" s="91"/>
      <c r="P196" s="225">
        <f>O196*H196</f>
        <v>0</v>
      </c>
      <c r="Q196" s="225">
        <v>0.121</v>
      </c>
      <c r="R196" s="225">
        <f>Q196*H196</f>
        <v>3.0491999999999999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125</v>
      </c>
      <c r="AT196" s="227" t="s">
        <v>121</v>
      </c>
      <c r="AU196" s="227" t="s">
        <v>84</v>
      </c>
      <c r="AY196" s="17" t="s">
        <v>119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82</v>
      </c>
      <c r="BK196" s="228">
        <f>ROUND(I196*H196,2)</f>
        <v>0</v>
      </c>
      <c r="BL196" s="17" t="s">
        <v>125</v>
      </c>
      <c r="BM196" s="227" t="s">
        <v>238</v>
      </c>
    </row>
    <row r="197" s="13" customFormat="1">
      <c r="A197" s="13"/>
      <c r="B197" s="229"/>
      <c r="C197" s="230"/>
      <c r="D197" s="231" t="s">
        <v>127</v>
      </c>
      <c r="E197" s="232" t="s">
        <v>1</v>
      </c>
      <c r="F197" s="233" t="s">
        <v>128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127</v>
      </c>
      <c r="AU197" s="239" t="s">
        <v>84</v>
      </c>
      <c r="AV197" s="13" t="s">
        <v>82</v>
      </c>
      <c r="AW197" s="13" t="s">
        <v>32</v>
      </c>
      <c r="AX197" s="13" t="s">
        <v>75</v>
      </c>
      <c r="AY197" s="239" t="s">
        <v>119</v>
      </c>
    </row>
    <row r="198" s="14" customFormat="1">
      <c r="A198" s="14"/>
      <c r="B198" s="240"/>
      <c r="C198" s="241"/>
      <c r="D198" s="231" t="s">
        <v>127</v>
      </c>
      <c r="E198" s="242" t="s">
        <v>1</v>
      </c>
      <c r="F198" s="243" t="s">
        <v>215</v>
      </c>
      <c r="G198" s="241"/>
      <c r="H198" s="244">
        <v>25.199999999999999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127</v>
      </c>
      <c r="AU198" s="250" t="s">
        <v>84</v>
      </c>
      <c r="AV198" s="14" t="s">
        <v>84</v>
      </c>
      <c r="AW198" s="14" t="s">
        <v>32</v>
      </c>
      <c r="AX198" s="14" t="s">
        <v>82</v>
      </c>
      <c r="AY198" s="250" t="s">
        <v>119</v>
      </c>
    </row>
    <row r="199" s="2" customFormat="1" ht="24.15" customHeight="1">
      <c r="A199" s="38"/>
      <c r="B199" s="39"/>
      <c r="C199" s="215" t="s">
        <v>239</v>
      </c>
      <c r="D199" s="215" t="s">
        <v>121</v>
      </c>
      <c r="E199" s="216" t="s">
        <v>240</v>
      </c>
      <c r="F199" s="217" t="s">
        <v>241</v>
      </c>
      <c r="G199" s="218" t="s">
        <v>184</v>
      </c>
      <c r="H199" s="219">
        <v>25.199999999999999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40</v>
      </c>
      <c r="O199" s="91"/>
      <c r="P199" s="225">
        <f>O199*H199</f>
        <v>0</v>
      </c>
      <c r="Q199" s="225">
        <v>0.23480999999999999</v>
      </c>
      <c r="R199" s="225">
        <f>Q199*H199</f>
        <v>5.9172119999999992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125</v>
      </c>
      <c r="AT199" s="227" t="s">
        <v>121</v>
      </c>
      <c r="AU199" s="227" t="s">
        <v>84</v>
      </c>
      <c r="AY199" s="17" t="s">
        <v>119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125</v>
      </c>
      <c r="BM199" s="227" t="s">
        <v>242</v>
      </c>
    </row>
    <row r="200" s="14" customFormat="1">
      <c r="A200" s="14"/>
      <c r="B200" s="240"/>
      <c r="C200" s="241"/>
      <c r="D200" s="231" t="s">
        <v>127</v>
      </c>
      <c r="E200" s="242" t="s">
        <v>1</v>
      </c>
      <c r="F200" s="243" t="s">
        <v>215</v>
      </c>
      <c r="G200" s="241"/>
      <c r="H200" s="244">
        <v>25.199999999999999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127</v>
      </c>
      <c r="AU200" s="250" t="s">
        <v>84</v>
      </c>
      <c r="AV200" s="14" t="s">
        <v>84</v>
      </c>
      <c r="AW200" s="14" t="s">
        <v>32</v>
      </c>
      <c r="AX200" s="14" t="s">
        <v>82</v>
      </c>
      <c r="AY200" s="250" t="s">
        <v>119</v>
      </c>
    </row>
    <row r="201" s="2" customFormat="1" ht="21.75" customHeight="1">
      <c r="A201" s="38"/>
      <c r="B201" s="39"/>
      <c r="C201" s="215" t="s">
        <v>243</v>
      </c>
      <c r="D201" s="215" t="s">
        <v>121</v>
      </c>
      <c r="E201" s="216" t="s">
        <v>244</v>
      </c>
      <c r="F201" s="217" t="s">
        <v>245</v>
      </c>
      <c r="G201" s="218" t="s">
        <v>184</v>
      </c>
      <c r="H201" s="219">
        <v>5.5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40</v>
      </c>
      <c r="O201" s="91"/>
      <c r="P201" s="225">
        <f>O201*H201</f>
        <v>0</v>
      </c>
      <c r="Q201" s="225">
        <v>0.34499999999999997</v>
      </c>
      <c r="R201" s="225">
        <f>Q201*H201</f>
        <v>1.8975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125</v>
      </c>
      <c r="AT201" s="227" t="s">
        <v>121</v>
      </c>
      <c r="AU201" s="227" t="s">
        <v>84</v>
      </c>
      <c r="AY201" s="17" t="s">
        <v>119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82</v>
      </c>
      <c r="BK201" s="228">
        <f>ROUND(I201*H201,2)</f>
        <v>0</v>
      </c>
      <c r="BL201" s="17" t="s">
        <v>125</v>
      </c>
      <c r="BM201" s="227" t="s">
        <v>246</v>
      </c>
    </row>
    <row r="202" s="13" customFormat="1">
      <c r="A202" s="13"/>
      <c r="B202" s="229"/>
      <c r="C202" s="230"/>
      <c r="D202" s="231" t="s">
        <v>127</v>
      </c>
      <c r="E202" s="232" t="s">
        <v>1</v>
      </c>
      <c r="F202" s="233" t="s">
        <v>130</v>
      </c>
      <c r="G202" s="230"/>
      <c r="H202" s="232" t="s">
        <v>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127</v>
      </c>
      <c r="AU202" s="239" t="s">
        <v>84</v>
      </c>
      <c r="AV202" s="13" t="s">
        <v>82</v>
      </c>
      <c r="AW202" s="13" t="s">
        <v>32</v>
      </c>
      <c r="AX202" s="13" t="s">
        <v>75</v>
      </c>
      <c r="AY202" s="239" t="s">
        <v>119</v>
      </c>
    </row>
    <row r="203" s="13" customFormat="1">
      <c r="A203" s="13"/>
      <c r="B203" s="229"/>
      <c r="C203" s="230"/>
      <c r="D203" s="231" t="s">
        <v>127</v>
      </c>
      <c r="E203" s="232" t="s">
        <v>1</v>
      </c>
      <c r="F203" s="233" t="s">
        <v>131</v>
      </c>
      <c r="G203" s="230"/>
      <c r="H203" s="232" t="s">
        <v>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127</v>
      </c>
      <c r="AU203" s="239" t="s">
        <v>84</v>
      </c>
      <c r="AV203" s="13" t="s">
        <v>82</v>
      </c>
      <c r="AW203" s="13" t="s">
        <v>32</v>
      </c>
      <c r="AX203" s="13" t="s">
        <v>75</v>
      </c>
      <c r="AY203" s="239" t="s">
        <v>119</v>
      </c>
    </row>
    <row r="204" s="14" customFormat="1">
      <c r="A204" s="14"/>
      <c r="B204" s="240"/>
      <c r="C204" s="241"/>
      <c r="D204" s="231" t="s">
        <v>127</v>
      </c>
      <c r="E204" s="242" t="s">
        <v>1</v>
      </c>
      <c r="F204" s="243" t="s">
        <v>216</v>
      </c>
      <c r="G204" s="241"/>
      <c r="H204" s="244">
        <v>5.5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127</v>
      </c>
      <c r="AU204" s="250" t="s">
        <v>84</v>
      </c>
      <c r="AV204" s="14" t="s">
        <v>84</v>
      </c>
      <c r="AW204" s="14" t="s">
        <v>32</v>
      </c>
      <c r="AX204" s="14" t="s">
        <v>82</v>
      </c>
      <c r="AY204" s="250" t="s">
        <v>119</v>
      </c>
    </row>
    <row r="205" s="2" customFormat="1" ht="24.15" customHeight="1">
      <c r="A205" s="38"/>
      <c r="B205" s="39"/>
      <c r="C205" s="215" t="s">
        <v>7</v>
      </c>
      <c r="D205" s="215" t="s">
        <v>121</v>
      </c>
      <c r="E205" s="216" t="s">
        <v>247</v>
      </c>
      <c r="F205" s="217" t="s">
        <v>248</v>
      </c>
      <c r="G205" s="218" t="s">
        <v>184</v>
      </c>
      <c r="H205" s="219">
        <v>5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40</v>
      </c>
      <c r="O205" s="91"/>
      <c r="P205" s="225">
        <f>O205*H205</f>
        <v>0</v>
      </c>
      <c r="Q205" s="225">
        <v>0.04086</v>
      </c>
      <c r="R205" s="225">
        <f>Q205*H205</f>
        <v>0.20430000000000001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125</v>
      </c>
      <c r="AT205" s="227" t="s">
        <v>121</v>
      </c>
      <c r="AU205" s="227" t="s">
        <v>84</v>
      </c>
      <c r="AY205" s="17" t="s">
        <v>119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82</v>
      </c>
      <c r="BK205" s="228">
        <f>ROUND(I205*H205,2)</f>
        <v>0</v>
      </c>
      <c r="BL205" s="17" t="s">
        <v>125</v>
      </c>
      <c r="BM205" s="227" t="s">
        <v>249</v>
      </c>
    </row>
    <row r="206" s="13" customFormat="1">
      <c r="A206" s="13"/>
      <c r="B206" s="229"/>
      <c r="C206" s="230"/>
      <c r="D206" s="231" t="s">
        <v>127</v>
      </c>
      <c r="E206" s="232" t="s">
        <v>1</v>
      </c>
      <c r="F206" s="233" t="s">
        <v>250</v>
      </c>
      <c r="G206" s="230"/>
      <c r="H206" s="232" t="s">
        <v>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127</v>
      </c>
      <c r="AU206" s="239" t="s">
        <v>84</v>
      </c>
      <c r="AV206" s="13" t="s">
        <v>82</v>
      </c>
      <c r="AW206" s="13" t="s">
        <v>32</v>
      </c>
      <c r="AX206" s="13" t="s">
        <v>75</v>
      </c>
      <c r="AY206" s="239" t="s">
        <v>119</v>
      </c>
    </row>
    <row r="207" s="13" customFormat="1">
      <c r="A207" s="13"/>
      <c r="B207" s="229"/>
      <c r="C207" s="230"/>
      <c r="D207" s="231" t="s">
        <v>127</v>
      </c>
      <c r="E207" s="232" t="s">
        <v>1</v>
      </c>
      <c r="F207" s="233" t="s">
        <v>131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127</v>
      </c>
      <c r="AU207" s="239" t="s">
        <v>84</v>
      </c>
      <c r="AV207" s="13" t="s">
        <v>82</v>
      </c>
      <c r="AW207" s="13" t="s">
        <v>32</v>
      </c>
      <c r="AX207" s="13" t="s">
        <v>75</v>
      </c>
      <c r="AY207" s="239" t="s">
        <v>119</v>
      </c>
    </row>
    <row r="208" s="14" customFormat="1">
      <c r="A208" s="14"/>
      <c r="B208" s="240"/>
      <c r="C208" s="241"/>
      <c r="D208" s="231" t="s">
        <v>127</v>
      </c>
      <c r="E208" s="242" t="s">
        <v>1</v>
      </c>
      <c r="F208" s="243" t="s">
        <v>251</v>
      </c>
      <c r="G208" s="241"/>
      <c r="H208" s="244">
        <v>5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127</v>
      </c>
      <c r="AU208" s="250" t="s">
        <v>84</v>
      </c>
      <c r="AV208" s="14" t="s">
        <v>84</v>
      </c>
      <c r="AW208" s="14" t="s">
        <v>32</v>
      </c>
      <c r="AX208" s="14" t="s">
        <v>82</v>
      </c>
      <c r="AY208" s="250" t="s">
        <v>119</v>
      </c>
    </row>
    <row r="209" s="12" customFormat="1" ht="22.8" customHeight="1">
      <c r="A209" s="12"/>
      <c r="B209" s="199"/>
      <c r="C209" s="200"/>
      <c r="D209" s="201" t="s">
        <v>74</v>
      </c>
      <c r="E209" s="213" t="s">
        <v>181</v>
      </c>
      <c r="F209" s="213" t="s">
        <v>252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SUM(P210:P266)</f>
        <v>0</v>
      </c>
      <c r="Q209" s="207"/>
      <c r="R209" s="208">
        <f>SUM(R210:R266)</f>
        <v>8.7162766000000005</v>
      </c>
      <c r="S209" s="207"/>
      <c r="T209" s="209">
        <f>SUM(T210:T266)</f>
        <v>4.2560600000000006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82</v>
      </c>
      <c r="AT209" s="211" t="s">
        <v>74</v>
      </c>
      <c r="AU209" s="211" t="s">
        <v>82</v>
      </c>
      <c r="AY209" s="210" t="s">
        <v>119</v>
      </c>
      <c r="BK209" s="212">
        <f>SUM(BK210:BK266)</f>
        <v>0</v>
      </c>
    </row>
    <row r="210" s="2" customFormat="1" ht="16.5" customHeight="1">
      <c r="A210" s="38"/>
      <c r="B210" s="39"/>
      <c r="C210" s="215" t="s">
        <v>253</v>
      </c>
      <c r="D210" s="215" t="s">
        <v>121</v>
      </c>
      <c r="E210" s="216" t="s">
        <v>254</v>
      </c>
      <c r="F210" s="217" t="s">
        <v>255</v>
      </c>
      <c r="G210" s="218" t="s">
        <v>256</v>
      </c>
      <c r="H210" s="219">
        <v>1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40</v>
      </c>
      <c r="O210" s="91"/>
      <c r="P210" s="225">
        <f>O210*H210</f>
        <v>0</v>
      </c>
      <c r="Q210" s="225">
        <v>1.2286999999999999</v>
      </c>
      <c r="R210" s="225">
        <f>Q210*H210</f>
        <v>1.2286999999999999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125</v>
      </c>
      <c r="AT210" s="227" t="s">
        <v>121</v>
      </c>
      <c r="AU210" s="227" t="s">
        <v>84</v>
      </c>
      <c r="AY210" s="17" t="s">
        <v>119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82</v>
      </c>
      <c r="BK210" s="228">
        <f>ROUND(I210*H210,2)</f>
        <v>0</v>
      </c>
      <c r="BL210" s="17" t="s">
        <v>125</v>
      </c>
      <c r="BM210" s="227" t="s">
        <v>257</v>
      </c>
    </row>
    <row r="211" s="13" customFormat="1">
      <c r="A211" s="13"/>
      <c r="B211" s="229"/>
      <c r="C211" s="230"/>
      <c r="D211" s="231" t="s">
        <v>127</v>
      </c>
      <c r="E211" s="232" t="s">
        <v>1</v>
      </c>
      <c r="F211" s="233" t="s">
        <v>258</v>
      </c>
      <c r="G211" s="230"/>
      <c r="H211" s="232" t="s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127</v>
      </c>
      <c r="AU211" s="239" t="s">
        <v>84</v>
      </c>
      <c r="AV211" s="13" t="s">
        <v>82</v>
      </c>
      <c r="AW211" s="13" t="s">
        <v>32</v>
      </c>
      <c r="AX211" s="13" t="s">
        <v>75</v>
      </c>
      <c r="AY211" s="239" t="s">
        <v>119</v>
      </c>
    </row>
    <row r="212" s="13" customFormat="1">
      <c r="A212" s="13"/>
      <c r="B212" s="229"/>
      <c r="C212" s="230"/>
      <c r="D212" s="231" t="s">
        <v>127</v>
      </c>
      <c r="E212" s="232" t="s">
        <v>1</v>
      </c>
      <c r="F212" s="233" t="s">
        <v>259</v>
      </c>
      <c r="G212" s="230"/>
      <c r="H212" s="232" t="s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127</v>
      </c>
      <c r="AU212" s="239" t="s">
        <v>84</v>
      </c>
      <c r="AV212" s="13" t="s">
        <v>82</v>
      </c>
      <c r="AW212" s="13" t="s">
        <v>32</v>
      </c>
      <c r="AX212" s="13" t="s">
        <v>75</v>
      </c>
      <c r="AY212" s="239" t="s">
        <v>119</v>
      </c>
    </row>
    <row r="213" s="13" customFormat="1">
      <c r="A213" s="13"/>
      <c r="B213" s="229"/>
      <c r="C213" s="230"/>
      <c r="D213" s="231" t="s">
        <v>127</v>
      </c>
      <c r="E213" s="232" t="s">
        <v>1</v>
      </c>
      <c r="F213" s="233" t="s">
        <v>260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127</v>
      </c>
      <c r="AU213" s="239" t="s">
        <v>84</v>
      </c>
      <c r="AV213" s="13" t="s">
        <v>82</v>
      </c>
      <c r="AW213" s="13" t="s">
        <v>32</v>
      </c>
      <c r="AX213" s="13" t="s">
        <v>75</v>
      </c>
      <c r="AY213" s="239" t="s">
        <v>119</v>
      </c>
    </row>
    <row r="214" s="13" customFormat="1">
      <c r="A214" s="13"/>
      <c r="B214" s="229"/>
      <c r="C214" s="230"/>
      <c r="D214" s="231" t="s">
        <v>127</v>
      </c>
      <c r="E214" s="232" t="s">
        <v>1</v>
      </c>
      <c r="F214" s="233" t="s">
        <v>261</v>
      </c>
      <c r="G214" s="230"/>
      <c r="H214" s="232" t="s">
        <v>1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127</v>
      </c>
      <c r="AU214" s="239" t="s">
        <v>84</v>
      </c>
      <c r="AV214" s="13" t="s">
        <v>82</v>
      </c>
      <c r="AW214" s="13" t="s">
        <v>32</v>
      </c>
      <c r="AX214" s="13" t="s">
        <v>75</v>
      </c>
      <c r="AY214" s="239" t="s">
        <v>119</v>
      </c>
    </row>
    <row r="215" s="13" customFormat="1">
      <c r="A215" s="13"/>
      <c r="B215" s="229"/>
      <c r="C215" s="230"/>
      <c r="D215" s="231" t="s">
        <v>127</v>
      </c>
      <c r="E215" s="232" t="s">
        <v>1</v>
      </c>
      <c r="F215" s="233" t="s">
        <v>262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127</v>
      </c>
      <c r="AU215" s="239" t="s">
        <v>84</v>
      </c>
      <c r="AV215" s="13" t="s">
        <v>82</v>
      </c>
      <c r="AW215" s="13" t="s">
        <v>32</v>
      </c>
      <c r="AX215" s="13" t="s">
        <v>75</v>
      </c>
      <c r="AY215" s="239" t="s">
        <v>119</v>
      </c>
    </row>
    <row r="216" s="14" customFormat="1">
      <c r="A216" s="14"/>
      <c r="B216" s="240"/>
      <c r="C216" s="241"/>
      <c r="D216" s="231" t="s">
        <v>127</v>
      </c>
      <c r="E216" s="242" t="s">
        <v>1</v>
      </c>
      <c r="F216" s="243" t="s">
        <v>82</v>
      </c>
      <c r="G216" s="241"/>
      <c r="H216" s="244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127</v>
      </c>
      <c r="AU216" s="250" t="s">
        <v>84</v>
      </c>
      <c r="AV216" s="14" t="s">
        <v>84</v>
      </c>
      <c r="AW216" s="14" t="s">
        <v>32</v>
      </c>
      <c r="AX216" s="14" t="s">
        <v>82</v>
      </c>
      <c r="AY216" s="250" t="s">
        <v>119</v>
      </c>
    </row>
    <row r="217" s="2" customFormat="1" ht="24.15" customHeight="1">
      <c r="A217" s="38"/>
      <c r="B217" s="39"/>
      <c r="C217" s="215" t="s">
        <v>263</v>
      </c>
      <c r="D217" s="215" t="s">
        <v>121</v>
      </c>
      <c r="E217" s="216" t="s">
        <v>264</v>
      </c>
      <c r="F217" s="217" t="s">
        <v>265</v>
      </c>
      <c r="G217" s="218" t="s">
        <v>256</v>
      </c>
      <c r="H217" s="219">
        <v>1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40</v>
      </c>
      <c r="O217" s="91"/>
      <c r="P217" s="225">
        <f>O217*H217</f>
        <v>0</v>
      </c>
      <c r="Q217" s="225">
        <v>1.2286999999999999</v>
      </c>
      <c r="R217" s="225">
        <f>Q217*H217</f>
        <v>1.2286999999999999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125</v>
      </c>
      <c r="AT217" s="227" t="s">
        <v>121</v>
      </c>
      <c r="AU217" s="227" t="s">
        <v>84</v>
      </c>
      <c r="AY217" s="17" t="s">
        <v>119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82</v>
      </c>
      <c r="BK217" s="228">
        <f>ROUND(I217*H217,2)</f>
        <v>0</v>
      </c>
      <c r="BL217" s="17" t="s">
        <v>125</v>
      </c>
      <c r="BM217" s="227" t="s">
        <v>266</v>
      </c>
    </row>
    <row r="218" s="13" customFormat="1">
      <c r="A218" s="13"/>
      <c r="B218" s="229"/>
      <c r="C218" s="230"/>
      <c r="D218" s="231" t="s">
        <v>127</v>
      </c>
      <c r="E218" s="232" t="s">
        <v>1</v>
      </c>
      <c r="F218" s="233" t="s">
        <v>258</v>
      </c>
      <c r="G218" s="230"/>
      <c r="H218" s="232" t="s">
        <v>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127</v>
      </c>
      <c r="AU218" s="239" t="s">
        <v>84</v>
      </c>
      <c r="AV218" s="13" t="s">
        <v>82</v>
      </c>
      <c r="AW218" s="13" t="s">
        <v>32</v>
      </c>
      <c r="AX218" s="13" t="s">
        <v>75</v>
      </c>
      <c r="AY218" s="239" t="s">
        <v>119</v>
      </c>
    </row>
    <row r="219" s="13" customFormat="1">
      <c r="A219" s="13"/>
      <c r="B219" s="229"/>
      <c r="C219" s="230"/>
      <c r="D219" s="231" t="s">
        <v>127</v>
      </c>
      <c r="E219" s="232" t="s">
        <v>1</v>
      </c>
      <c r="F219" s="233" t="s">
        <v>259</v>
      </c>
      <c r="G219" s="230"/>
      <c r="H219" s="232" t="s">
        <v>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127</v>
      </c>
      <c r="AU219" s="239" t="s">
        <v>84</v>
      </c>
      <c r="AV219" s="13" t="s">
        <v>82</v>
      </c>
      <c r="AW219" s="13" t="s">
        <v>32</v>
      </c>
      <c r="AX219" s="13" t="s">
        <v>75</v>
      </c>
      <c r="AY219" s="239" t="s">
        <v>119</v>
      </c>
    </row>
    <row r="220" s="13" customFormat="1">
      <c r="A220" s="13"/>
      <c r="B220" s="229"/>
      <c r="C220" s="230"/>
      <c r="D220" s="231" t="s">
        <v>127</v>
      </c>
      <c r="E220" s="232" t="s">
        <v>1</v>
      </c>
      <c r="F220" s="233" t="s">
        <v>260</v>
      </c>
      <c r="G220" s="230"/>
      <c r="H220" s="232" t="s">
        <v>1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127</v>
      </c>
      <c r="AU220" s="239" t="s">
        <v>84</v>
      </c>
      <c r="AV220" s="13" t="s">
        <v>82</v>
      </c>
      <c r="AW220" s="13" t="s">
        <v>32</v>
      </c>
      <c r="AX220" s="13" t="s">
        <v>75</v>
      </c>
      <c r="AY220" s="239" t="s">
        <v>119</v>
      </c>
    </row>
    <row r="221" s="13" customFormat="1">
      <c r="A221" s="13"/>
      <c r="B221" s="229"/>
      <c r="C221" s="230"/>
      <c r="D221" s="231" t="s">
        <v>127</v>
      </c>
      <c r="E221" s="232" t="s">
        <v>1</v>
      </c>
      <c r="F221" s="233" t="s">
        <v>261</v>
      </c>
      <c r="G221" s="230"/>
      <c r="H221" s="232" t="s">
        <v>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127</v>
      </c>
      <c r="AU221" s="239" t="s">
        <v>84</v>
      </c>
      <c r="AV221" s="13" t="s">
        <v>82</v>
      </c>
      <c r="AW221" s="13" t="s">
        <v>32</v>
      </c>
      <c r="AX221" s="13" t="s">
        <v>75</v>
      </c>
      <c r="AY221" s="239" t="s">
        <v>119</v>
      </c>
    </row>
    <row r="222" s="13" customFormat="1">
      <c r="A222" s="13"/>
      <c r="B222" s="229"/>
      <c r="C222" s="230"/>
      <c r="D222" s="231" t="s">
        <v>127</v>
      </c>
      <c r="E222" s="232" t="s">
        <v>1</v>
      </c>
      <c r="F222" s="233" t="s">
        <v>262</v>
      </c>
      <c r="G222" s="230"/>
      <c r="H222" s="232" t="s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127</v>
      </c>
      <c r="AU222" s="239" t="s">
        <v>84</v>
      </c>
      <c r="AV222" s="13" t="s">
        <v>82</v>
      </c>
      <c r="AW222" s="13" t="s">
        <v>32</v>
      </c>
      <c r="AX222" s="13" t="s">
        <v>75</v>
      </c>
      <c r="AY222" s="239" t="s">
        <v>119</v>
      </c>
    </row>
    <row r="223" s="14" customFormat="1">
      <c r="A223" s="14"/>
      <c r="B223" s="240"/>
      <c r="C223" s="241"/>
      <c r="D223" s="231" t="s">
        <v>127</v>
      </c>
      <c r="E223" s="242" t="s">
        <v>1</v>
      </c>
      <c r="F223" s="243" t="s">
        <v>82</v>
      </c>
      <c r="G223" s="241"/>
      <c r="H223" s="244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127</v>
      </c>
      <c r="AU223" s="250" t="s">
        <v>84</v>
      </c>
      <c r="AV223" s="14" t="s">
        <v>84</v>
      </c>
      <c r="AW223" s="14" t="s">
        <v>32</v>
      </c>
      <c r="AX223" s="14" t="s">
        <v>82</v>
      </c>
      <c r="AY223" s="250" t="s">
        <v>119</v>
      </c>
    </row>
    <row r="224" s="2" customFormat="1" ht="24.15" customHeight="1">
      <c r="A224" s="38"/>
      <c r="B224" s="39"/>
      <c r="C224" s="215" t="s">
        <v>267</v>
      </c>
      <c r="D224" s="215" t="s">
        <v>121</v>
      </c>
      <c r="E224" s="216" t="s">
        <v>268</v>
      </c>
      <c r="F224" s="217" t="s">
        <v>269</v>
      </c>
      <c r="G224" s="218" t="s">
        <v>256</v>
      </c>
      <c r="H224" s="219">
        <v>1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40</v>
      </c>
      <c r="O224" s="91"/>
      <c r="P224" s="225">
        <f>O224*H224</f>
        <v>0</v>
      </c>
      <c r="Q224" s="225">
        <v>1.2286999999999999</v>
      </c>
      <c r="R224" s="225">
        <f>Q224*H224</f>
        <v>1.2286999999999999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125</v>
      </c>
      <c r="AT224" s="227" t="s">
        <v>121</v>
      </c>
      <c r="AU224" s="227" t="s">
        <v>84</v>
      </c>
      <c r="AY224" s="17" t="s">
        <v>119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82</v>
      </c>
      <c r="BK224" s="228">
        <f>ROUND(I224*H224,2)</f>
        <v>0</v>
      </c>
      <c r="BL224" s="17" t="s">
        <v>125</v>
      </c>
      <c r="BM224" s="227" t="s">
        <v>270</v>
      </c>
    </row>
    <row r="225" s="13" customFormat="1">
      <c r="A225" s="13"/>
      <c r="B225" s="229"/>
      <c r="C225" s="230"/>
      <c r="D225" s="231" t="s">
        <v>127</v>
      </c>
      <c r="E225" s="232" t="s">
        <v>1</v>
      </c>
      <c r="F225" s="233" t="s">
        <v>258</v>
      </c>
      <c r="G225" s="230"/>
      <c r="H225" s="232" t="s">
        <v>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127</v>
      </c>
      <c r="AU225" s="239" t="s">
        <v>84</v>
      </c>
      <c r="AV225" s="13" t="s">
        <v>82</v>
      </c>
      <c r="AW225" s="13" t="s">
        <v>32</v>
      </c>
      <c r="AX225" s="13" t="s">
        <v>75</v>
      </c>
      <c r="AY225" s="239" t="s">
        <v>119</v>
      </c>
    </row>
    <row r="226" s="13" customFormat="1">
      <c r="A226" s="13"/>
      <c r="B226" s="229"/>
      <c r="C226" s="230"/>
      <c r="D226" s="231" t="s">
        <v>127</v>
      </c>
      <c r="E226" s="232" t="s">
        <v>1</v>
      </c>
      <c r="F226" s="233" t="s">
        <v>259</v>
      </c>
      <c r="G226" s="230"/>
      <c r="H226" s="232" t="s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127</v>
      </c>
      <c r="AU226" s="239" t="s">
        <v>84</v>
      </c>
      <c r="AV226" s="13" t="s">
        <v>82</v>
      </c>
      <c r="AW226" s="13" t="s">
        <v>32</v>
      </c>
      <c r="AX226" s="13" t="s">
        <v>75</v>
      </c>
      <c r="AY226" s="239" t="s">
        <v>119</v>
      </c>
    </row>
    <row r="227" s="13" customFormat="1">
      <c r="A227" s="13"/>
      <c r="B227" s="229"/>
      <c r="C227" s="230"/>
      <c r="D227" s="231" t="s">
        <v>127</v>
      </c>
      <c r="E227" s="232" t="s">
        <v>1</v>
      </c>
      <c r="F227" s="233" t="s">
        <v>260</v>
      </c>
      <c r="G227" s="230"/>
      <c r="H227" s="232" t="s">
        <v>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127</v>
      </c>
      <c r="AU227" s="239" t="s">
        <v>84</v>
      </c>
      <c r="AV227" s="13" t="s">
        <v>82</v>
      </c>
      <c r="AW227" s="13" t="s">
        <v>32</v>
      </c>
      <c r="AX227" s="13" t="s">
        <v>75</v>
      </c>
      <c r="AY227" s="239" t="s">
        <v>119</v>
      </c>
    </row>
    <row r="228" s="13" customFormat="1">
      <c r="A228" s="13"/>
      <c r="B228" s="229"/>
      <c r="C228" s="230"/>
      <c r="D228" s="231" t="s">
        <v>127</v>
      </c>
      <c r="E228" s="232" t="s">
        <v>1</v>
      </c>
      <c r="F228" s="233" t="s">
        <v>261</v>
      </c>
      <c r="G228" s="230"/>
      <c r="H228" s="232" t="s">
        <v>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127</v>
      </c>
      <c r="AU228" s="239" t="s">
        <v>84</v>
      </c>
      <c r="AV228" s="13" t="s">
        <v>82</v>
      </c>
      <c r="AW228" s="13" t="s">
        <v>32</v>
      </c>
      <c r="AX228" s="13" t="s">
        <v>75</v>
      </c>
      <c r="AY228" s="239" t="s">
        <v>119</v>
      </c>
    </row>
    <row r="229" s="13" customFormat="1">
      <c r="A229" s="13"/>
      <c r="B229" s="229"/>
      <c r="C229" s="230"/>
      <c r="D229" s="231" t="s">
        <v>127</v>
      </c>
      <c r="E229" s="232" t="s">
        <v>1</v>
      </c>
      <c r="F229" s="233" t="s">
        <v>262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127</v>
      </c>
      <c r="AU229" s="239" t="s">
        <v>84</v>
      </c>
      <c r="AV229" s="13" t="s">
        <v>82</v>
      </c>
      <c r="AW229" s="13" t="s">
        <v>32</v>
      </c>
      <c r="AX229" s="13" t="s">
        <v>75</v>
      </c>
      <c r="AY229" s="239" t="s">
        <v>119</v>
      </c>
    </row>
    <row r="230" s="14" customFormat="1">
      <c r="A230" s="14"/>
      <c r="B230" s="240"/>
      <c r="C230" s="241"/>
      <c r="D230" s="231" t="s">
        <v>127</v>
      </c>
      <c r="E230" s="242" t="s">
        <v>1</v>
      </c>
      <c r="F230" s="243" t="s">
        <v>82</v>
      </c>
      <c r="G230" s="241"/>
      <c r="H230" s="244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127</v>
      </c>
      <c r="AU230" s="250" t="s">
        <v>84</v>
      </c>
      <c r="AV230" s="14" t="s">
        <v>84</v>
      </c>
      <c r="AW230" s="14" t="s">
        <v>32</v>
      </c>
      <c r="AX230" s="14" t="s">
        <v>82</v>
      </c>
      <c r="AY230" s="250" t="s">
        <v>119</v>
      </c>
    </row>
    <row r="231" s="2" customFormat="1" ht="24.15" customHeight="1">
      <c r="A231" s="38"/>
      <c r="B231" s="39"/>
      <c r="C231" s="215" t="s">
        <v>271</v>
      </c>
      <c r="D231" s="215" t="s">
        <v>121</v>
      </c>
      <c r="E231" s="216" t="s">
        <v>272</v>
      </c>
      <c r="F231" s="217" t="s">
        <v>273</v>
      </c>
      <c r="G231" s="218" t="s">
        <v>256</v>
      </c>
      <c r="H231" s="219">
        <v>1</v>
      </c>
      <c r="I231" s="220"/>
      <c r="J231" s="221">
        <f>ROUND(I231*H231,2)</f>
        <v>0</v>
      </c>
      <c r="K231" s="222"/>
      <c r="L231" s="44"/>
      <c r="M231" s="223" t="s">
        <v>1</v>
      </c>
      <c r="N231" s="224" t="s">
        <v>40</v>
      </c>
      <c r="O231" s="91"/>
      <c r="P231" s="225">
        <f>O231*H231</f>
        <v>0</v>
      </c>
      <c r="Q231" s="225">
        <v>1.2286999999999999</v>
      </c>
      <c r="R231" s="225">
        <f>Q231*H231</f>
        <v>1.2286999999999999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125</v>
      </c>
      <c r="AT231" s="227" t="s">
        <v>121</v>
      </c>
      <c r="AU231" s="227" t="s">
        <v>84</v>
      </c>
      <c r="AY231" s="17" t="s">
        <v>119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82</v>
      </c>
      <c r="BK231" s="228">
        <f>ROUND(I231*H231,2)</f>
        <v>0</v>
      </c>
      <c r="BL231" s="17" t="s">
        <v>125</v>
      </c>
      <c r="BM231" s="227" t="s">
        <v>274</v>
      </c>
    </row>
    <row r="232" s="13" customFormat="1">
      <c r="A232" s="13"/>
      <c r="B232" s="229"/>
      <c r="C232" s="230"/>
      <c r="D232" s="231" t="s">
        <v>127</v>
      </c>
      <c r="E232" s="232" t="s">
        <v>1</v>
      </c>
      <c r="F232" s="233" t="s">
        <v>258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127</v>
      </c>
      <c r="AU232" s="239" t="s">
        <v>84</v>
      </c>
      <c r="AV232" s="13" t="s">
        <v>82</v>
      </c>
      <c r="AW232" s="13" t="s">
        <v>32</v>
      </c>
      <c r="AX232" s="13" t="s">
        <v>75</v>
      </c>
      <c r="AY232" s="239" t="s">
        <v>119</v>
      </c>
    </row>
    <row r="233" s="13" customFormat="1">
      <c r="A233" s="13"/>
      <c r="B233" s="229"/>
      <c r="C233" s="230"/>
      <c r="D233" s="231" t="s">
        <v>127</v>
      </c>
      <c r="E233" s="232" t="s">
        <v>1</v>
      </c>
      <c r="F233" s="233" t="s">
        <v>259</v>
      </c>
      <c r="G233" s="230"/>
      <c r="H233" s="232" t="s">
        <v>1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127</v>
      </c>
      <c r="AU233" s="239" t="s">
        <v>84</v>
      </c>
      <c r="AV233" s="13" t="s">
        <v>82</v>
      </c>
      <c r="AW233" s="13" t="s">
        <v>32</v>
      </c>
      <c r="AX233" s="13" t="s">
        <v>75</v>
      </c>
      <c r="AY233" s="239" t="s">
        <v>119</v>
      </c>
    </row>
    <row r="234" s="13" customFormat="1">
      <c r="A234" s="13"/>
      <c r="B234" s="229"/>
      <c r="C234" s="230"/>
      <c r="D234" s="231" t="s">
        <v>127</v>
      </c>
      <c r="E234" s="232" t="s">
        <v>1</v>
      </c>
      <c r="F234" s="233" t="s">
        <v>260</v>
      </c>
      <c r="G234" s="230"/>
      <c r="H234" s="232" t="s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127</v>
      </c>
      <c r="AU234" s="239" t="s">
        <v>84</v>
      </c>
      <c r="AV234" s="13" t="s">
        <v>82</v>
      </c>
      <c r="AW234" s="13" t="s">
        <v>32</v>
      </c>
      <c r="AX234" s="13" t="s">
        <v>75</v>
      </c>
      <c r="AY234" s="239" t="s">
        <v>119</v>
      </c>
    </row>
    <row r="235" s="13" customFormat="1">
      <c r="A235" s="13"/>
      <c r="B235" s="229"/>
      <c r="C235" s="230"/>
      <c r="D235" s="231" t="s">
        <v>127</v>
      </c>
      <c r="E235" s="232" t="s">
        <v>1</v>
      </c>
      <c r="F235" s="233" t="s">
        <v>261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127</v>
      </c>
      <c r="AU235" s="239" t="s">
        <v>84</v>
      </c>
      <c r="AV235" s="13" t="s">
        <v>82</v>
      </c>
      <c r="AW235" s="13" t="s">
        <v>32</v>
      </c>
      <c r="AX235" s="13" t="s">
        <v>75</v>
      </c>
      <c r="AY235" s="239" t="s">
        <v>119</v>
      </c>
    </row>
    <row r="236" s="13" customFormat="1">
      <c r="A236" s="13"/>
      <c r="B236" s="229"/>
      <c r="C236" s="230"/>
      <c r="D236" s="231" t="s">
        <v>127</v>
      </c>
      <c r="E236" s="232" t="s">
        <v>1</v>
      </c>
      <c r="F236" s="233" t="s">
        <v>262</v>
      </c>
      <c r="G236" s="230"/>
      <c r="H236" s="232" t="s">
        <v>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127</v>
      </c>
      <c r="AU236" s="239" t="s">
        <v>84</v>
      </c>
      <c r="AV236" s="13" t="s">
        <v>82</v>
      </c>
      <c r="AW236" s="13" t="s">
        <v>32</v>
      </c>
      <c r="AX236" s="13" t="s">
        <v>75</v>
      </c>
      <c r="AY236" s="239" t="s">
        <v>119</v>
      </c>
    </row>
    <row r="237" s="14" customFormat="1">
      <c r="A237" s="14"/>
      <c r="B237" s="240"/>
      <c r="C237" s="241"/>
      <c r="D237" s="231" t="s">
        <v>127</v>
      </c>
      <c r="E237" s="242" t="s">
        <v>1</v>
      </c>
      <c r="F237" s="243" t="s">
        <v>82</v>
      </c>
      <c r="G237" s="241"/>
      <c r="H237" s="244">
        <v>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127</v>
      </c>
      <c r="AU237" s="250" t="s">
        <v>84</v>
      </c>
      <c r="AV237" s="14" t="s">
        <v>84</v>
      </c>
      <c r="AW237" s="14" t="s">
        <v>32</v>
      </c>
      <c r="AX237" s="14" t="s">
        <v>82</v>
      </c>
      <c r="AY237" s="250" t="s">
        <v>119</v>
      </c>
    </row>
    <row r="238" s="2" customFormat="1" ht="24.15" customHeight="1">
      <c r="A238" s="38"/>
      <c r="B238" s="39"/>
      <c r="C238" s="215" t="s">
        <v>275</v>
      </c>
      <c r="D238" s="215" t="s">
        <v>121</v>
      </c>
      <c r="E238" s="216" t="s">
        <v>276</v>
      </c>
      <c r="F238" s="217" t="s">
        <v>277</v>
      </c>
      <c r="G238" s="218" t="s">
        <v>256</v>
      </c>
      <c r="H238" s="219">
        <v>1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40</v>
      </c>
      <c r="O238" s="91"/>
      <c r="P238" s="225">
        <f>O238*H238</f>
        <v>0</v>
      </c>
      <c r="Q238" s="225">
        <v>1.2286999999999999</v>
      </c>
      <c r="R238" s="225">
        <f>Q238*H238</f>
        <v>1.2286999999999999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125</v>
      </c>
      <c r="AT238" s="227" t="s">
        <v>121</v>
      </c>
      <c r="AU238" s="227" t="s">
        <v>84</v>
      </c>
      <c r="AY238" s="17" t="s">
        <v>119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82</v>
      </c>
      <c r="BK238" s="228">
        <f>ROUND(I238*H238,2)</f>
        <v>0</v>
      </c>
      <c r="BL238" s="17" t="s">
        <v>125</v>
      </c>
      <c r="BM238" s="227" t="s">
        <v>278</v>
      </c>
    </row>
    <row r="239" s="13" customFormat="1">
      <c r="A239" s="13"/>
      <c r="B239" s="229"/>
      <c r="C239" s="230"/>
      <c r="D239" s="231" t="s">
        <v>127</v>
      </c>
      <c r="E239" s="232" t="s">
        <v>1</v>
      </c>
      <c r="F239" s="233" t="s">
        <v>258</v>
      </c>
      <c r="G239" s="230"/>
      <c r="H239" s="232" t="s">
        <v>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127</v>
      </c>
      <c r="AU239" s="239" t="s">
        <v>84</v>
      </c>
      <c r="AV239" s="13" t="s">
        <v>82</v>
      </c>
      <c r="AW239" s="13" t="s">
        <v>32</v>
      </c>
      <c r="AX239" s="13" t="s">
        <v>75</v>
      </c>
      <c r="AY239" s="239" t="s">
        <v>119</v>
      </c>
    </row>
    <row r="240" s="13" customFormat="1">
      <c r="A240" s="13"/>
      <c r="B240" s="229"/>
      <c r="C240" s="230"/>
      <c r="D240" s="231" t="s">
        <v>127</v>
      </c>
      <c r="E240" s="232" t="s">
        <v>1</v>
      </c>
      <c r="F240" s="233" t="s">
        <v>259</v>
      </c>
      <c r="G240" s="230"/>
      <c r="H240" s="232" t="s">
        <v>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127</v>
      </c>
      <c r="AU240" s="239" t="s">
        <v>84</v>
      </c>
      <c r="AV240" s="13" t="s">
        <v>82</v>
      </c>
      <c r="AW240" s="13" t="s">
        <v>32</v>
      </c>
      <c r="AX240" s="13" t="s">
        <v>75</v>
      </c>
      <c r="AY240" s="239" t="s">
        <v>119</v>
      </c>
    </row>
    <row r="241" s="13" customFormat="1">
      <c r="A241" s="13"/>
      <c r="B241" s="229"/>
      <c r="C241" s="230"/>
      <c r="D241" s="231" t="s">
        <v>127</v>
      </c>
      <c r="E241" s="232" t="s">
        <v>1</v>
      </c>
      <c r="F241" s="233" t="s">
        <v>260</v>
      </c>
      <c r="G241" s="230"/>
      <c r="H241" s="232" t="s">
        <v>1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127</v>
      </c>
      <c r="AU241" s="239" t="s">
        <v>84</v>
      </c>
      <c r="AV241" s="13" t="s">
        <v>82</v>
      </c>
      <c r="AW241" s="13" t="s">
        <v>32</v>
      </c>
      <c r="AX241" s="13" t="s">
        <v>75</v>
      </c>
      <c r="AY241" s="239" t="s">
        <v>119</v>
      </c>
    </row>
    <row r="242" s="13" customFormat="1">
      <c r="A242" s="13"/>
      <c r="B242" s="229"/>
      <c r="C242" s="230"/>
      <c r="D242" s="231" t="s">
        <v>127</v>
      </c>
      <c r="E242" s="232" t="s">
        <v>1</v>
      </c>
      <c r="F242" s="233" t="s">
        <v>261</v>
      </c>
      <c r="G242" s="230"/>
      <c r="H242" s="232" t="s">
        <v>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127</v>
      </c>
      <c r="AU242" s="239" t="s">
        <v>84</v>
      </c>
      <c r="AV242" s="13" t="s">
        <v>82</v>
      </c>
      <c r="AW242" s="13" t="s">
        <v>32</v>
      </c>
      <c r="AX242" s="13" t="s">
        <v>75</v>
      </c>
      <c r="AY242" s="239" t="s">
        <v>119</v>
      </c>
    </row>
    <row r="243" s="13" customFormat="1">
      <c r="A243" s="13"/>
      <c r="B243" s="229"/>
      <c r="C243" s="230"/>
      <c r="D243" s="231" t="s">
        <v>127</v>
      </c>
      <c r="E243" s="232" t="s">
        <v>1</v>
      </c>
      <c r="F243" s="233" t="s">
        <v>262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127</v>
      </c>
      <c r="AU243" s="239" t="s">
        <v>84</v>
      </c>
      <c r="AV243" s="13" t="s">
        <v>82</v>
      </c>
      <c r="AW243" s="13" t="s">
        <v>32</v>
      </c>
      <c r="AX243" s="13" t="s">
        <v>75</v>
      </c>
      <c r="AY243" s="239" t="s">
        <v>119</v>
      </c>
    </row>
    <row r="244" s="14" customFormat="1">
      <c r="A244" s="14"/>
      <c r="B244" s="240"/>
      <c r="C244" s="241"/>
      <c r="D244" s="231" t="s">
        <v>127</v>
      </c>
      <c r="E244" s="242" t="s">
        <v>1</v>
      </c>
      <c r="F244" s="243" t="s">
        <v>82</v>
      </c>
      <c r="G244" s="241"/>
      <c r="H244" s="244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127</v>
      </c>
      <c r="AU244" s="250" t="s">
        <v>84</v>
      </c>
      <c r="AV244" s="14" t="s">
        <v>84</v>
      </c>
      <c r="AW244" s="14" t="s">
        <v>32</v>
      </c>
      <c r="AX244" s="14" t="s">
        <v>82</v>
      </c>
      <c r="AY244" s="250" t="s">
        <v>119</v>
      </c>
    </row>
    <row r="245" s="2" customFormat="1" ht="24.15" customHeight="1">
      <c r="A245" s="38"/>
      <c r="B245" s="39"/>
      <c r="C245" s="215" t="s">
        <v>279</v>
      </c>
      <c r="D245" s="215" t="s">
        <v>121</v>
      </c>
      <c r="E245" s="216" t="s">
        <v>280</v>
      </c>
      <c r="F245" s="217" t="s">
        <v>281</v>
      </c>
      <c r="G245" s="218" t="s">
        <v>256</v>
      </c>
      <c r="H245" s="219">
        <v>1</v>
      </c>
      <c r="I245" s="220"/>
      <c r="J245" s="221">
        <f>ROUND(I245*H245,2)</f>
        <v>0</v>
      </c>
      <c r="K245" s="222"/>
      <c r="L245" s="44"/>
      <c r="M245" s="223" t="s">
        <v>1</v>
      </c>
      <c r="N245" s="224" t="s">
        <v>40</v>
      </c>
      <c r="O245" s="91"/>
      <c r="P245" s="225">
        <f>O245*H245</f>
        <v>0</v>
      </c>
      <c r="Q245" s="225">
        <v>1.2286999999999999</v>
      </c>
      <c r="R245" s="225">
        <f>Q245*H245</f>
        <v>1.2286999999999999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125</v>
      </c>
      <c r="AT245" s="227" t="s">
        <v>121</v>
      </c>
      <c r="AU245" s="227" t="s">
        <v>84</v>
      </c>
      <c r="AY245" s="17" t="s">
        <v>119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82</v>
      </c>
      <c r="BK245" s="228">
        <f>ROUND(I245*H245,2)</f>
        <v>0</v>
      </c>
      <c r="BL245" s="17" t="s">
        <v>125</v>
      </c>
      <c r="BM245" s="227" t="s">
        <v>282</v>
      </c>
    </row>
    <row r="246" s="13" customFormat="1">
      <c r="A246" s="13"/>
      <c r="B246" s="229"/>
      <c r="C246" s="230"/>
      <c r="D246" s="231" t="s">
        <v>127</v>
      </c>
      <c r="E246" s="232" t="s">
        <v>1</v>
      </c>
      <c r="F246" s="233" t="s">
        <v>258</v>
      </c>
      <c r="G246" s="230"/>
      <c r="H246" s="232" t="s">
        <v>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127</v>
      </c>
      <c r="AU246" s="239" t="s">
        <v>84</v>
      </c>
      <c r="AV246" s="13" t="s">
        <v>82</v>
      </c>
      <c r="AW246" s="13" t="s">
        <v>32</v>
      </c>
      <c r="AX246" s="13" t="s">
        <v>75</v>
      </c>
      <c r="AY246" s="239" t="s">
        <v>119</v>
      </c>
    </row>
    <row r="247" s="13" customFormat="1">
      <c r="A247" s="13"/>
      <c r="B247" s="229"/>
      <c r="C247" s="230"/>
      <c r="D247" s="231" t="s">
        <v>127</v>
      </c>
      <c r="E247" s="232" t="s">
        <v>1</v>
      </c>
      <c r="F247" s="233" t="s">
        <v>259</v>
      </c>
      <c r="G247" s="230"/>
      <c r="H247" s="232" t="s">
        <v>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127</v>
      </c>
      <c r="AU247" s="239" t="s">
        <v>84</v>
      </c>
      <c r="AV247" s="13" t="s">
        <v>82</v>
      </c>
      <c r="AW247" s="13" t="s">
        <v>32</v>
      </c>
      <c r="AX247" s="13" t="s">
        <v>75</v>
      </c>
      <c r="AY247" s="239" t="s">
        <v>119</v>
      </c>
    </row>
    <row r="248" s="13" customFormat="1">
      <c r="A248" s="13"/>
      <c r="B248" s="229"/>
      <c r="C248" s="230"/>
      <c r="D248" s="231" t="s">
        <v>127</v>
      </c>
      <c r="E248" s="232" t="s">
        <v>1</v>
      </c>
      <c r="F248" s="233" t="s">
        <v>260</v>
      </c>
      <c r="G248" s="230"/>
      <c r="H248" s="232" t="s">
        <v>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127</v>
      </c>
      <c r="AU248" s="239" t="s">
        <v>84</v>
      </c>
      <c r="AV248" s="13" t="s">
        <v>82</v>
      </c>
      <c r="AW248" s="13" t="s">
        <v>32</v>
      </c>
      <c r="AX248" s="13" t="s">
        <v>75</v>
      </c>
      <c r="AY248" s="239" t="s">
        <v>119</v>
      </c>
    </row>
    <row r="249" s="13" customFormat="1">
      <c r="A249" s="13"/>
      <c r="B249" s="229"/>
      <c r="C249" s="230"/>
      <c r="D249" s="231" t="s">
        <v>127</v>
      </c>
      <c r="E249" s="232" t="s">
        <v>1</v>
      </c>
      <c r="F249" s="233" t="s">
        <v>283</v>
      </c>
      <c r="G249" s="230"/>
      <c r="H249" s="232" t="s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127</v>
      </c>
      <c r="AU249" s="239" t="s">
        <v>84</v>
      </c>
      <c r="AV249" s="13" t="s">
        <v>82</v>
      </c>
      <c r="AW249" s="13" t="s">
        <v>32</v>
      </c>
      <c r="AX249" s="13" t="s">
        <v>75</v>
      </c>
      <c r="AY249" s="239" t="s">
        <v>119</v>
      </c>
    </row>
    <row r="250" s="13" customFormat="1">
      <c r="A250" s="13"/>
      <c r="B250" s="229"/>
      <c r="C250" s="230"/>
      <c r="D250" s="231" t="s">
        <v>127</v>
      </c>
      <c r="E250" s="232" t="s">
        <v>1</v>
      </c>
      <c r="F250" s="233" t="s">
        <v>262</v>
      </c>
      <c r="G250" s="230"/>
      <c r="H250" s="232" t="s">
        <v>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127</v>
      </c>
      <c r="AU250" s="239" t="s">
        <v>84</v>
      </c>
      <c r="AV250" s="13" t="s">
        <v>82</v>
      </c>
      <c r="AW250" s="13" t="s">
        <v>32</v>
      </c>
      <c r="AX250" s="13" t="s">
        <v>75</v>
      </c>
      <c r="AY250" s="239" t="s">
        <v>119</v>
      </c>
    </row>
    <row r="251" s="14" customFormat="1">
      <c r="A251" s="14"/>
      <c r="B251" s="240"/>
      <c r="C251" s="241"/>
      <c r="D251" s="231" t="s">
        <v>127</v>
      </c>
      <c r="E251" s="242" t="s">
        <v>1</v>
      </c>
      <c r="F251" s="243" t="s">
        <v>82</v>
      </c>
      <c r="G251" s="241"/>
      <c r="H251" s="244">
        <v>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127</v>
      </c>
      <c r="AU251" s="250" t="s">
        <v>84</v>
      </c>
      <c r="AV251" s="14" t="s">
        <v>84</v>
      </c>
      <c r="AW251" s="14" t="s">
        <v>32</v>
      </c>
      <c r="AX251" s="14" t="s">
        <v>82</v>
      </c>
      <c r="AY251" s="250" t="s">
        <v>119</v>
      </c>
    </row>
    <row r="252" s="2" customFormat="1" ht="24.15" customHeight="1">
      <c r="A252" s="38"/>
      <c r="B252" s="39"/>
      <c r="C252" s="215" t="s">
        <v>284</v>
      </c>
      <c r="D252" s="215" t="s">
        <v>121</v>
      </c>
      <c r="E252" s="216" t="s">
        <v>285</v>
      </c>
      <c r="F252" s="217" t="s">
        <v>286</v>
      </c>
      <c r="G252" s="218" t="s">
        <v>256</v>
      </c>
      <c r="H252" s="219">
        <v>1</v>
      </c>
      <c r="I252" s="220"/>
      <c r="J252" s="221">
        <f>ROUND(I252*H252,2)</f>
        <v>0</v>
      </c>
      <c r="K252" s="222"/>
      <c r="L252" s="44"/>
      <c r="M252" s="223" t="s">
        <v>1</v>
      </c>
      <c r="N252" s="224" t="s">
        <v>40</v>
      </c>
      <c r="O252" s="91"/>
      <c r="P252" s="225">
        <f>O252*H252</f>
        <v>0</v>
      </c>
      <c r="Q252" s="225">
        <v>1.2286999999999999</v>
      </c>
      <c r="R252" s="225">
        <f>Q252*H252</f>
        <v>1.2286999999999999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125</v>
      </c>
      <c r="AT252" s="227" t="s">
        <v>121</v>
      </c>
      <c r="AU252" s="227" t="s">
        <v>84</v>
      </c>
      <c r="AY252" s="17" t="s">
        <v>119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82</v>
      </c>
      <c r="BK252" s="228">
        <f>ROUND(I252*H252,2)</f>
        <v>0</v>
      </c>
      <c r="BL252" s="17" t="s">
        <v>125</v>
      </c>
      <c r="BM252" s="227" t="s">
        <v>287</v>
      </c>
    </row>
    <row r="253" s="13" customFormat="1">
      <c r="A253" s="13"/>
      <c r="B253" s="229"/>
      <c r="C253" s="230"/>
      <c r="D253" s="231" t="s">
        <v>127</v>
      </c>
      <c r="E253" s="232" t="s">
        <v>1</v>
      </c>
      <c r="F253" s="233" t="s">
        <v>258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127</v>
      </c>
      <c r="AU253" s="239" t="s">
        <v>84</v>
      </c>
      <c r="AV253" s="13" t="s">
        <v>82</v>
      </c>
      <c r="AW253" s="13" t="s">
        <v>32</v>
      </c>
      <c r="AX253" s="13" t="s">
        <v>75</v>
      </c>
      <c r="AY253" s="239" t="s">
        <v>119</v>
      </c>
    </row>
    <row r="254" s="13" customFormat="1">
      <c r="A254" s="13"/>
      <c r="B254" s="229"/>
      <c r="C254" s="230"/>
      <c r="D254" s="231" t="s">
        <v>127</v>
      </c>
      <c r="E254" s="232" t="s">
        <v>1</v>
      </c>
      <c r="F254" s="233" t="s">
        <v>259</v>
      </c>
      <c r="G254" s="230"/>
      <c r="H254" s="232" t="s">
        <v>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127</v>
      </c>
      <c r="AU254" s="239" t="s">
        <v>84</v>
      </c>
      <c r="AV254" s="13" t="s">
        <v>82</v>
      </c>
      <c r="AW254" s="13" t="s">
        <v>32</v>
      </c>
      <c r="AX254" s="13" t="s">
        <v>75</v>
      </c>
      <c r="AY254" s="239" t="s">
        <v>119</v>
      </c>
    </row>
    <row r="255" s="13" customFormat="1">
      <c r="A255" s="13"/>
      <c r="B255" s="229"/>
      <c r="C255" s="230"/>
      <c r="D255" s="231" t="s">
        <v>127</v>
      </c>
      <c r="E255" s="232" t="s">
        <v>1</v>
      </c>
      <c r="F255" s="233" t="s">
        <v>260</v>
      </c>
      <c r="G255" s="230"/>
      <c r="H255" s="232" t="s">
        <v>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127</v>
      </c>
      <c r="AU255" s="239" t="s">
        <v>84</v>
      </c>
      <c r="AV255" s="13" t="s">
        <v>82</v>
      </c>
      <c r="AW255" s="13" t="s">
        <v>32</v>
      </c>
      <c r="AX255" s="13" t="s">
        <v>75</v>
      </c>
      <c r="AY255" s="239" t="s">
        <v>119</v>
      </c>
    </row>
    <row r="256" s="13" customFormat="1">
      <c r="A256" s="13"/>
      <c r="B256" s="229"/>
      <c r="C256" s="230"/>
      <c r="D256" s="231" t="s">
        <v>127</v>
      </c>
      <c r="E256" s="232" t="s">
        <v>1</v>
      </c>
      <c r="F256" s="233" t="s">
        <v>261</v>
      </c>
      <c r="G256" s="230"/>
      <c r="H256" s="232" t="s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127</v>
      </c>
      <c r="AU256" s="239" t="s">
        <v>84</v>
      </c>
      <c r="AV256" s="13" t="s">
        <v>82</v>
      </c>
      <c r="AW256" s="13" t="s">
        <v>32</v>
      </c>
      <c r="AX256" s="13" t="s">
        <v>75</v>
      </c>
      <c r="AY256" s="239" t="s">
        <v>119</v>
      </c>
    </row>
    <row r="257" s="13" customFormat="1">
      <c r="A257" s="13"/>
      <c r="B257" s="229"/>
      <c r="C257" s="230"/>
      <c r="D257" s="231" t="s">
        <v>127</v>
      </c>
      <c r="E257" s="232" t="s">
        <v>1</v>
      </c>
      <c r="F257" s="233" t="s">
        <v>262</v>
      </c>
      <c r="G257" s="230"/>
      <c r="H257" s="232" t="s">
        <v>1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127</v>
      </c>
      <c r="AU257" s="239" t="s">
        <v>84</v>
      </c>
      <c r="AV257" s="13" t="s">
        <v>82</v>
      </c>
      <c r="AW257" s="13" t="s">
        <v>32</v>
      </c>
      <c r="AX257" s="13" t="s">
        <v>75</v>
      </c>
      <c r="AY257" s="239" t="s">
        <v>119</v>
      </c>
    </row>
    <row r="258" s="14" customFormat="1">
      <c r="A258" s="14"/>
      <c r="B258" s="240"/>
      <c r="C258" s="241"/>
      <c r="D258" s="231" t="s">
        <v>127</v>
      </c>
      <c r="E258" s="242" t="s">
        <v>1</v>
      </c>
      <c r="F258" s="243" t="s">
        <v>82</v>
      </c>
      <c r="G258" s="241"/>
      <c r="H258" s="244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127</v>
      </c>
      <c r="AU258" s="250" t="s">
        <v>84</v>
      </c>
      <c r="AV258" s="14" t="s">
        <v>84</v>
      </c>
      <c r="AW258" s="14" t="s">
        <v>32</v>
      </c>
      <c r="AX258" s="14" t="s">
        <v>82</v>
      </c>
      <c r="AY258" s="250" t="s">
        <v>119</v>
      </c>
    </row>
    <row r="259" s="2" customFormat="1" ht="24.15" customHeight="1">
      <c r="A259" s="38"/>
      <c r="B259" s="39"/>
      <c r="C259" s="215" t="s">
        <v>288</v>
      </c>
      <c r="D259" s="215" t="s">
        <v>121</v>
      </c>
      <c r="E259" s="216" t="s">
        <v>289</v>
      </c>
      <c r="F259" s="217" t="s">
        <v>290</v>
      </c>
      <c r="G259" s="218" t="s">
        <v>256</v>
      </c>
      <c r="H259" s="219">
        <v>2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40</v>
      </c>
      <c r="O259" s="91"/>
      <c r="P259" s="225">
        <f>O259*H259</f>
        <v>0</v>
      </c>
      <c r="Q259" s="225">
        <v>0.001</v>
      </c>
      <c r="R259" s="225">
        <f>Q259*H259</f>
        <v>0.002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125</v>
      </c>
      <c r="AT259" s="227" t="s">
        <v>121</v>
      </c>
      <c r="AU259" s="227" t="s">
        <v>84</v>
      </c>
      <c r="AY259" s="17" t="s">
        <v>119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82</v>
      </c>
      <c r="BK259" s="228">
        <f>ROUND(I259*H259,2)</f>
        <v>0</v>
      </c>
      <c r="BL259" s="17" t="s">
        <v>125</v>
      </c>
      <c r="BM259" s="227" t="s">
        <v>291</v>
      </c>
    </row>
    <row r="260" s="13" customFormat="1">
      <c r="A260" s="13"/>
      <c r="B260" s="229"/>
      <c r="C260" s="230"/>
      <c r="D260" s="231" t="s">
        <v>127</v>
      </c>
      <c r="E260" s="232" t="s">
        <v>1</v>
      </c>
      <c r="F260" s="233" t="s">
        <v>292</v>
      </c>
      <c r="G260" s="230"/>
      <c r="H260" s="232" t="s">
        <v>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127</v>
      </c>
      <c r="AU260" s="239" t="s">
        <v>84</v>
      </c>
      <c r="AV260" s="13" t="s">
        <v>82</v>
      </c>
      <c r="AW260" s="13" t="s">
        <v>32</v>
      </c>
      <c r="AX260" s="13" t="s">
        <v>75</v>
      </c>
      <c r="AY260" s="239" t="s">
        <v>119</v>
      </c>
    </row>
    <row r="261" s="14" customFormat="1">
      <c r="A261" s="14"/>
      <c r="B261" s="240"/>
      <c r="C261" s="241"/>
      <c r="D261" s="231" t="s">
        <v>127</v>
      </c>
      <c r="E261" s="242" t="s">
        <v>1</v>
      </c>
      <c r="F261" s="243" t="s">
        <v>84</v>
      </c>
      <c r="G261" s="241"/>
      <c r="H261" s="244">
        <v>2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127</v>
      </c>
      <c r="AU261" s="250" t="s">
        <v>84</v>
      </c>
      <c r="AV261" s="14" t="s">
        <v>84</v>
      </c>
      <c r="AW261" s="14" t="s">
        <v>32</v>
      </c>
      <c r="AX261" s="14" t="s">
        <v>82</v>
      </c>
      <c r="AY261" s="250" t="s">
        <v>119</v>
      </c>
    </row>
    <row r="262" s="2" customFormat="1" ht="62.7" customHeight="1">
      <c r="A262" s="38"/>
      <c r="B262" s="39"/>
      <c r="C262" s="262" t="s">
        <v>293</v>
      </c>
      <c r="D262" s="262" t="s">
        <v>187</v>
      </c>
      <c r="E262" s="263" t="s">
        <v>294</v>
      </c>
      <c r="F262" s="264" t="s">
        <v>295</v>
      </c>
      <c r="G262" s="265" t="s">
        <v>256</v>
      </c>
      <c r="H262" s="266">
        <v>2</v>
      </c>
      <c r="I262" s="267"/>
      <c r="J262" s="268">
        <f>ROUND(I262*H262,2)</f>
        <v>0</v>
      </c>
      <c r="K262" s="269"/>
      <c r="L262" s="270"/>
      <c r="M262" s="271" t="s">
        <v>1</v>
      </c>
      <c r="N262" s="272" t="s">
        <v>40</v>
      </c>
      <c r="O262" s="91"/>
      <c r="P262" s="225">
        <f>O262*H262</f>
        <v>0</v>
      </c>
      <c r="Q262" s="225">
        <v>0.056599999999999998</v>
      </c>
      <c r="R262" s="225">
        <f>Q262*H262</f>
        <v>0.1132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173</v>
      </c>
      <c r="AT262" s="227" t="s">
        <v>187</v>
      </c>
      <c r="AU262" s="227" t="s">
        <v>84</v>
      </c>
      <c r="AY262" s="17" t="s">
        <v>119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82</v>
      </c>
      <c r="BK262" s="228">
        <f>ROUND(I262*H262,2)</f>
        <v>0</v>
      </c>
      <c r="BL262" s="17" t="s">
        <v>125</v>
      </c>
      <c r="BM262" s="227" t="s">
        <v>296</v>
      </c>
    </row>
    <row r="263" s="2" customFormat="1" ht="24.15" customHeight="1">
      <c r="A263" s="38"/>
      <c r="B263" s="39"/>
      <c r="C263" s="215" t="s">
        <v>297</v>
      </c>
      <c r="D263" s="215" t="s">
        <v>121</v>
      </c>
      <c r="E263" s="216" t="s">
        <v>298</v>
      </c>
      <c r="F263" s="217" t="s">
        <v>299</v>
      </c>
      <c r="G263" s="218" t="s">
        <v>124</v>
      </c>
      <c r="H263" s="219">
        <v>1.766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40</v>
      </c>
      <c r="O263" s="91"/>
      <c r="P263" s="225">
        <f>O263*H263</f>
        <v>0</v>
      </c>
      <c r="Q263" s="225">
        <v>0.00010000000000000001</v>
      </c>
      <c r="R263" s="225">
        <f>Q263*H263</f>
        <v>0.00017660000000000001</v>
      </c>
      <c r="S263" s="225">
        <v>2.4100000000000001</v>
      </c>
      <c r="T263" s="226">
        <f>S263*H263</f>
        <v>4.2560600000000006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125</v>
      </c>
      <c r="AT263" s="227" t="s">
        <v>121</v>
      </c>
      <c r="AU263" s="227" t="s">
        <v>84</v>
      </c>
      <c r="AY263" s="17" t="s">
        <v>119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82</v>
      </c>
      <c r="BK263" s="228">
        <f>ROUND(I263*H263,2)</f>
        <v>0</v>
      </c>
      <c r="BL263" s="17" t="s">
        <v>125</v>
      </c>
      <c r="BM263" s="227" t="s">
        <v>300</v>
      </c>
    </row>
    <row r="264" s="13" customFormat="1">
      <c r="A264" s="13"/>
      <c r="B264" s="229"/>
      <c r="C264" s="230"/>
      <c r="D264" s="231" t="s">
        <v>127</v>
      </c>
      <c r="E264" s="232" t="s">
        <v>1</v>
      </c>
      <c r="F264" s="233" t="s">
        <v>301</v>
      </c>
      <c r="G264" s="230"/>
      <c r="H264" s="232" t="s">
        <v>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127</v>
      </c>
      <c r="AU264" s="239" t="s">
        <v>84</v>
      </c>
      <c r="AV264" s="13" t="s">
        <v>82</v>
      </c>
      <c r="AW264" s="13" t="s">
        <v>32</v>
      </c>
      <c r="AX264" s="13" t="s">
        <v>75</v>
      </c>
      <c r="AY264" s="239" t="s">
        <v>119</v>
      </c>
    </row>
    <row r="265" s="13" customFormat="1">
      <c r="A265" s="13"/>
      <c r="B265" s="229"/>
      <c r="C265" s="230"/>
      <c r="D265" s="231" t="s">
        <v>127</v>
      </c>
      <c r="E265" s="232" t="s">
        <v>1</v>
      </c>
      <c r="F265" s="233" t="s">
        <v>178</v>
      </c>
      <c r="G265" s="230"/>
      <c r="H265" s="232" t="s">
        <v>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127</v>
      </c>
      <c r="AU265" s="239" t="s">
        <v>84</v>
      </c>
      <c r="AV265" s="13" t="s">
        <v>82</v>
      </c>
      <c r="AW265" s="13" t="s">
        <v>32</v>
      </c>
      <c r="AX265" s="13" t="s">
        <v>75</v>
      </c>
      <c r="AY265" s="239" t="s">
        <v>119</v>
      </c>
    </row>
    <row r="266" s="14" customFormat="1">
      <c r="A266" s="14"/>
      <c r="B266" s="240"/>
      <c r="C266" s="241"/>
      <c r="D266" s="231" t="s">
        <v>127</v>
      </c>
      <c r="E266" s="242" t="s">
        <v>1</v>
      </c>
      <c r="F266" s="243" t="s">
        <v>180</v>
      </c>
      <c r="G266" s="241"/>
      <c r="H266" s="244">
        <v>1.766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127</v>
      </c>
      <c r="AU266" s="250" t="s">
        <v>84</v>
      </c>
      <c r="AV266" s="14" t="s">
        <v>84</v>
      </c>
      <c r="AW266" s="14" t="s">
        <v>32</v>
      </c>
      <c r="AX266" s="14" t="s">
        <v>82</v>
      </c>
      <c r="AY266" s="250" t="s">
        <v>119</v>
      </c>
    </row>
    <row r="267" s="12" customFormat="1" ht="22.8" customHeight="1">
      <c r="A267" s="12"/>
      <c r="B267" s="199"/>
      <c r="C267" s="200"/>
      <c r="D267" s="201" t="s">
        <v>74</v>
      </c>
      <c r="E267" s="213" t="s">
        <v>302</v>
      </c>
      <c r="F267" s="213" t="s">
        <v>303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SUM(P268:P272)</f>
        <v>0</v>
      </c>
      <c r="Q267" s="207"/>
      <c r="R267" s="208">
        <f>SUM(R268:R272)</f>
        <v>0</v>
      </c>
      <c r="S267" s="207"/>
      <c r="T267" s="209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82</v>
      </c>
      <c r="AT267" s="211" t="s">
        <v>74</v>
      </c>
      <c r="AU267" s="211" t="s">
        <v>82</v>
      </c>
      <c r="AY267" s="210" t="s">
        <v>119</v>
      </c>
      <c r="BK267" s="212">
        <f>SUM(BK268:BK272)</f>
        <v>0</v>
      </c>
    </row>
    <row r="268" s="2" customFormat="1" ht="21.75" customHeight="1">
      <c r="A268" s="38"/>
      <c r="B268" s="39"/>
      <c r="C268" s="215" t="s">
        <v>304</v>
      </c>
      <c r="D268" s="215" t="s">
        <v>121</v>
      </c>
      <c r="E268" s="216" t="s">
        <v>305</v>
      </c>
      <c r="F268" s="217" t="s">
        <v>306</v>
      </c>
      <c r="G268" s="218" t="s">
        <v>166</v>
      </c>
      <c r="H268" s="219">
        <v>4.2560000000000002</v>
      </c>
      <c r="I268" s="220"/>
      <c r="J268" s="221">
        <f>ROUND(I268*H268,2)</f>
        <v>0</v>
      </c>
      <c r="K268" s="222"/>
      <c r="L268" s="44"/>
      <c r="M268" s="223" t="s">
        <v>1</v>
      </c>
      <c r="N268" s="224" t="s">
        <v>40</v>
      </c>
      <c r="O268" s="91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125</v>
      </c>
      <c r="AT268" s="227" t="s">
        <v>121</v>
      </c>
      <c r="AU268" s="227" t="s">
        <v>84</v>
      </c>
      <c r="AY268" s="17" t="s">
        <v>119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82</v>
      </c>
      <c r="BK268" s="228">
        <f>ROUND(I268*H268,2)</f>
        <v>0</v>
      </c>
      <c r="BL268" s="17" t="s">
        <v>125</v>
      </c>
      <c r="BM268" s="227" t="s">
        <v>307</v>
      </c>
    </row>
    <row r="269" s="2" customFormat="1" ht="24.15" customHeight="1">
      <c r="A269" s="38"/>
      <c r="B269" s="39"/>
      <c r="C269" s="215" t="s">
        <v>308</v>
      </c>
      <c r="D269" s="215" t="s">
        <v>121</v>
      </c>
      <c r="E269" s="216" t="s">
        <v>309</v>
      </c>
      <c r="F269" s="217" t="s">
        <v>310</v>
      </c>
      <c r="G269" s="218" t="s">
        <v>166</v>
      </c>
      <c r="H269" s="219">
        <v>38.304000000000002</v>
      </c>
      <c r="I269" s="220"/>
      <c r="J269" s="221">
        <f>ROUND(I269*H269,2)</f>
        <v>0</v>
      </c>
      <c r="K269" s="222"/>
      <c r="L269" s="44"/>
      <c r="M269" s="223" t="s">
        <v>1</v>
      </c>
      <c r="N269" s="224" t="s">
        <v>40</v>
      </c>
      <c r="O269" s="91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125</v>
      </c>
      <c r="AT269" s="227" t="s">
        <v>121</v>
      </c>
      <c r="AU269" s="227" t="s">
        <v>84</v>
      </c>
      <c r="AY269" s="17" t="s">
        <v>119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82</v>
      </c>
      <c r="BK269" s="228">
        <f>ROUND(I269*H269,2)</f>
        <v>0</v>
      </c>
      <c r="BL269" s="17" t="s">
        <v>125</v>
      </c>
      <c r="BM269" s="227" t="s">
        <v>311</v>
      </c>
    </row>
    <row r="270" s="14" customFormat="1">
      <c r="A270" s="14"/>
      <c r="B270" s="240"/>
      <c r="C270" s="241"/>
      <c r="D270" s="231" t="s">
        <v>127</v>
      </c>
      <c r="E270" s="241"/>
      <c r="F270" s="243" t="s">
        <v>312</v>
      </c>
      <c r="G270" s="241"/>
      <c r="H270" s="244">
        <v>38.304000000000002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127</v>
      </c>
      <c r="AU270" s="250" t="s">
        <v>84</v>
      </c>
      <c r="AV270" s="14" t="s">
        <v>84</v>
      </c>
      <c r="AW270" s="14" t="s">
        <v>4</v>
      </c>
      <c r="AX270" s="14" t="s">
        <v>82</v>
      </c>
      <c r="AY270" s="250" t="s">
        <v>119</v>
      </c>
    </row>
    <row r="271" s="2" customFormat="1" ht="24.15" customHeight="1">
      <c r="A271" s="38"/>
      <c r="B271" s="39"/>
      <c r="C271" s="215" t="s">
        <v>313</v>
      </c>
      <c r="D271" s="215" t="s">
        <v>121</v>
      </c>
      <c r="E271" s="216" t="s">
        <v>314</v>
      </c>
      <c r="F271" s="217" t="s">
        <v>315</v>
      </c>
      <c r="G271" s="218" t="s">
        <v>166</v>
      </c>
      <c r="H271" s="219">
        <v>4.2560000000000002</v>
      </c>
      <c r="I271" s="220"/>
      <c r="J271" s="221">
        <f>ROUND(I271*H271,2)</f>
        <v>0</v>
      </c>
      <c r="K271" s="222"/>
      <c r="L271" s="44"/>
      <c r="M271" s="223" t="s">
        <v>1</v>
      </c>
      <c r="N271" s="224" t="s">
        <v>40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125</v>
      </c>
      <c r="AT271" s="227" t="s">
        <v>121</v>
      </c>
      <c r="AU271" s="227" t="s">
        <v>84</v>
      </c>
      <c r="AY271" s="17" t="s">
        <v>119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82</v>
      </c>
      <c r="BK271" s="228">
        <f>ROUND(I271*H271,2)</f>
        <v>0</v>
      </c>
      <c r="BL271" s="17" t="s">
        <v>125</v>
      </c>
      <c r="BM271" s="227" t="s">
        <v>316</v>
      </c>
    </row>
    <row r="272" s="2" customFormat="1" ht="37.8" customHeight="1">
      <c r="A272" s="38"/>
      <c r="B272" s="39"/>
      <c r="C272" s="215" t="s">
        <v>317</v>
      </c>
      <c r="D272" s="215" t="s">
        <v>121</v>
      </c>
      <c r="E272" s="216" t="s">
        <v>318</v>
      </c>
      <c r="F272" s="217" t="s">
        <v>319</v>
      </c>
      <c r="G272" s="218" t="s">
        <v>166</v>
      </c>
      <c r="H272" s="219">
        <v>4.2560000000000002</v>
      </c>
      <c r="I272" s="220"/>
      <c r="J272" s="221">
        <f>ROUND(I272*H272,2)</f>
        <v>0</v>
      </c>
      <c r="K272" s="222"/>
      <c r="L272" s="44"/>
      <c r="M272" s="223" t="s">
        <v>1</v>
      </c>
      <c r="N272" s="224" t="s">
        <v>40</v>
      </c>
      <c r="O272" s="91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125</v>
      </c>
      <c r="AT272" s="227" t="s">
        <v>121</v>
      </c>
      <c r="AU272" s="227" t="s">
        <v>84</v>
      </c>
      <c r="AY272" s="17" t="s">
        <v>119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82</v>
      </c>
      <c r="BK272" s="228">
        <f>ROUND(I272*H272,2)</f>
        <v>0</v>
      </c>
      <c r="BL272" s="17" t="s">
        <v>125</v>
      </c>
      <c r="BM272" s="227" t="s">
        <v>320</v>
      </c>
    </row>
    <row r="273" s="12" customFormat="1" ht="25.92" customHeight="1">
      <c r="A273" s="12"/>
      <c r="B273" s="199"/>
      <c r="C273" s="200"/>
      <c r="D273" s="201" t="s">
        <v>74</v>
      </c>
      <c r="E273" s="202" t="s">
        <v>321</v>
      </c>
      <c r="F273" s="202" t="s">
        <v>322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P274+P281+P288+P292</f>
        <v>0</v>
      </c>
      <c r="Q273" s="207"/>
      <c r="R273" s="208">
        <f>R274+R281+R288+R292</f>
        <v>0</v>
      </c>
      <c r="S273" s="207"/>
      <c r="T273" s="209">
        <f>T274+T281+T288+T292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159</v>
      </c>
      <c r="AT273" s="211" t="s">
        <v>74</v>
      </c>
      <c r="AU273" s="211" t="s">
        <v>75</v>
      </c>
      <c r="AY273" s="210" t="s">
        <v>119</v>
      </c>
      <c r="BK273" s="212">
        <f>BK274+BK281+BK288+BK292</f>
        <v>0</v>
      </c>
    </row>
    <row r="274" s="12" customFormat="1" ht="22.8" customHeight="1">
      <c r="A274" s="12"/>
      <c r="B274" s="199"/>
      <c r="C274" s="200"/>
      <c r="D274" s="201" t="s">
        <v>74</v>
      </c>
      <c r="E274" s="213" t="s">
        <v>323</v>
      </c>
      <c r="F274" s="213" t="s">
        <v>324</v>
      </c>
      <c r="G274" s="200"/>
      <c r="H274" s="200"/>
      <c r="I274" s="203"/>
      <c r="J274" s="214">
        <f>BK274</f>
        <v>0</v>
      </c>
      <c r="K274" s="200"/>
      <c r="L274" s="205"/>
      <c r="M274" s="206"/>
      <c r="N274" s="207"/>
      <c r="O274" s="207"/>
      <c r="P274" s="208">
        <f>SUM(P275:P280)</f>
        <v>0</v>
      </c>
      <c r="Q274" s="207"/>
      <c r="R274" s="208">
        <f>SUM(R275:R280)</f>
        <v>0</v>
      </c>
      <c r="S274" s="207"/>
      <c r="T274" s="209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159</v>
      </c>
      <c r="AT274" s="211" t="s">
        <v>74</v>
      </c>
      <c r="AU274" s="211" t="s">
        <v>82</v>
      </c>
      <c r="AY274" s="210" t="s">
        <v>119</v>
      </c>
      <c r="BK274" s="212">
        <f>SUM(BK275:BK280)</f>
        <v>0</v>
      </c>
    </row>
    <row r="275" s="2" customFormat="1" ht="16.5" customHeight="1">
      <c r="A275" s="38"/>
      <c r="B275" s="39"/>
      <c r="C275" s="215" t="s">
        <v>325</v>
      </c>
      <c r="D275" s="215" t="s">
        <v>121</v>
      </c>
      <c r="E275" s="216" t="s">
        <v>326</v>
      </c>
      <c r="F275" s="217" t="s">
        <v>327</v>
      </c>
      <c r="G275" s="218" t="s">
        <v>328</v>
      </c>
      <c r="H275" s="219">
        <v>1</v>
      </c>
      <c r="I275" s="220"/>
      <c r="J275" s="221">
        <f>ROUND(I275*H275,2)</f>
        <v>0</v>
      </c>
      <c r="K275" s="222"/>
      <c r="L275" s="44"/>
      <c r="M275" s="223" t="s">
        <v>1</v>
      </c>
      <c r="N275" s="224" t="s">
        <v>40</v>
      </c>
      <c r="O275" s="91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7" t="s">
        <v>329</v>
      </c>
      <c r="AT275" s="227" t="s">
        <v>121</v>
      </c>
      <c r="AU275" s="227" t="s">
        <v>84</v>
      </c>
      <c r="AY275" s="17" t="s">
        <v>119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7" t="s">
        <v>82</v>
      </c>
      <c r="BK275" s="228">
        <f>ROUND(I275*H275,2)</f>
        <v>0</v>
      </c>
      <c r="BL275" s="17" t="s">
        <v>329</v>
      </c>
      <c r="BM275" s="227" t="s">
        <v>330</v>
      </c>
    </row>
    <row r="276" s="13" customFormat="1">
      <c r="A276" s="13"/>
      <c r="B276" s="229"/>
      <c r="C276" s="230"/>
      <c r="D276" s="231" t="s">
        <v>127</v>
      </c>
      <c r="E276" s="232" t="s">
        <v>1</v>
      </c>
      <c r="F276" s="233" t="s">
        <v>331</v>
      </c>
      <c r="G276" s="230"/>
      <c r="H276" s="232" t="s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127</v>
      </c>
      <c r="AU276" s="239" t="s">
        <v>84</v>
      </c>
      <c r="AV276" s="13" t="s">
        <v>82</v>
      </c>
      <c r="AW276" s="13" t="s">
        <v>32</v>
      </c>
      <c r="AX276" s="13" t="s">
        <v>75</v>
      </c>
      <c r="AY276" s="239" t="s">
        <v>119</v>
      </c>
    </row>
    <row r="277" s="14" customFormat="1">
      <c r="A277" s="14"/>
      <c r="B277" s="240"/>
      <c r="C277" s="241"/>
      <c r="D277" s="231" t="s">
        <v>127</v>
      </c>
      <c r="E277" s="242" t="s">
        <v>1</v>
      </c>
      <c r="F277" s="243" t="s">
        <v>82</v>
      </c>
      <c r="G277" s="241"/>
      <c r="H277" s="244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127</v>
      </c>
      <c r="AU277" s="250" t="s">
        <v>84</v>
      </c>
      <c r="AV277" s="14" t="s">
        <v>84</v>
      </c>
      <c r="AW277" s="14" t="s">
        <v>32</v>
      </c>
      <c r="AX277" s="14" t="s">
        <v>82</v>
      </c>
      <c r="AY277" s="250" t="s">
        <v>119</v>
      </c>
    </row>
    <row r="278" s="2" customFormat="1" ht="16.5" customHeight="1">
      <c r="A278" s="38"/>
      <c r="B278" s="39"/>
      <c r="C278" s="215" t="s">
        <v>332</v>
      </c>
      <c r="D278" s="215" t="s">
        <v>121</v>
      </c>
      <c r="E278" s="216" t="s">
        <v>333</v>
      </c>
      <c r="F278" s="217" t="s">
        <v>334</v>
      </c>
      <c r="G278" s="218" t="s">
        <v>328</v>
      </c>
      <c r="H278" s="219">
        <v>1</v>
      </c>
      <c r="I278" s="220"/>
      <c r="J278" s="221">
        <f>ROUND(I278*H278,2)</f>
        <v>0</v>
      </c>
      <c r="K278" s="222"/>
      <c r="L278" s="44"/>
      <c r="M278" s="223" t="s">
        <v>1</v>
      </c>
      <c r="N278" s="224" t="s">
        <v>40</v>
      </c>
      <c r="O278" s="91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329</v>
      </c>
      <c r="AT278" s="227" t="s">
        <v>121</v>
      </c>
      <c r="AU278" s="227" t="s">
        <v>84</v>
      </c>
      <c r="AY278" s="17" t="s">
        <v>119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82</v>
      </c>
      <c r="BK278" s="228">
        <f>ROUND(I278*H278,2)</f>
        <v>0</v>
      </c>
      <c r="BL278" s="17" t="s">
        <v>329</v>
      </c>
      <c r="BM278" s="227" t="s">
        <v>335</v>
      </c>
    </row>
    <row r="279" s="13" customFormat="1">
      <c r="A279" s="13"/>
      <c r="B279" s="229"/>
      <c r="C279" s="230"/>
      <c r="D279" s="231" t="s">
        <v>127</v>
      </c>
      <c r="E279" s="232" t="s">
        <v>1</v>
      </c>
      <c r="F279" s="233" t="s">
        <v>336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127</v>
      </c>
      <c r="AU279" s="239" t="s">
        <v>84</v>
      </c>
      <c r="AV279" s="13" t="s">
        <v>82</v>
      </c>
      <c r="AW279" s="13" t="s">
        <v>32</v>
      </c>
      <c r="AX279" s="13" t="s">
        <v>75</v>
      </c>
      <c r="AY279" s="239" t="s">
        <v>119</v>
      </c>
    </row>
    <row r="280" s="14" customFormat="1">
      <c r="A280" s="14"/>
      <c r="B280" s="240"/>
      <c r="C280" s="241"/>
      <c r="D280" s="231" t="s">
        <v>127</v>
      </c>
      <c r="E280" s="242" t="s">
        <v>1</v>
      </c>
      <c r="F280" s="243" t="s">
        <v>82</v>
      </c>
      <c r="G280" s="241"/>
      <c r="H280" s="244">
        <v>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127</v>
      </c>
      <c r="AU280" s="250" t="s">
        <v>84</v>
      </c>
      <c r="AV280" s="14" t="s">
        <v>84</v>
      </c>
      <c r="AW280" s="14" t="s">
        <v>32</v>
      </c>
      <c r="AX280" s="14" t="s">
        <v>82</v>
      </c>
      <c r="AY280" s="250" t="s">
        <v>119</v>
      </c>
    </row>
    <row r="281" s="12" customFormat="1" ht="22.8" customHeight="1">
      <c r="A281" s="12"/>
      <c r="B281" s="199"/>
      <c r="C281" s="200"/>
      <c r="D281" s="201" t="s">
        <v>74</v>
      </c>
      <c r="E281" s="213" t="s">
        <v>337</v>
      </c>
      <c r="F281" s="213" t="s">
        <v>338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SUM(P282:P287)</f>
        <v>0</v>
      </c>
      <c r="Q281" s="207"/>
      <c r="R281" s="208">
        <f>SUM(R282:R287)</f>
        <v>0</v>
      </c>
      <c r="S281" s="207"/>
      <c r="T281" s="209">
        <f>SUM(T282:T287)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159</v>
      </c>
      <c r="AT281" s="211" t="s">
        <v>74</v>
      </c>
      <c r="AU281" s="211" t="s">
        <v>82</v>
      </c>
      <c r="AY281" s="210" t="s">
        <v>119</v>
      </c>
      <c r="BK281" s="212">
        <f>SUM(BK282:BK287)</f>
        <v>0</v>
      </c>
    </row>
    <row r="282" s="2" customFormat="1" ht="16.5" customHeight="1">
      <c r="A282" s="38"/>
      <c r="B282" s="39"/>
      <c r="C282" s="215" t="s">
        <v>339</v>
      </c>
      <c r="D282" s="215" t="s">
        <v>121</v>
      </c>
      <c r="E282" s="216" t="s">
        <v>340</v>
      </c>
      <c r="F282" s="217" t="s">
        <v>338</v>
      </c>
      <c r="G282" s="218" t="s">
        <v>328</v>
      </c>
      <c r="H282" s="219">
        <v>1</v>
      </c>
      <c r="I282" s="220"/>
      <c r="J282" s="221">
        <f>ROUND(I282*H282,2)</f>
        <v>0</v>
      </c>
      <c r="K282" s="222"/>
      <c r="L282" s="44"/>
      <c r="M282" s="223" t="s">
        <v>1</v>
      </c>
      <c r="N282" s="224" t="s">
        <v>40</v>
      </c>
      <c r="O282" s="91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7" t="s">
        <v>329</v>
      </c>
      <c r="AT282" s="227" t="s">
        <v>121</v>
      </c>
      <c r="AU282" s="227" t="s">
        <v>84</v>
      </c>
      <c r="AY282" s="17" t="s">
        <v>119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82</v>
      </c>
      <c r="BK282" s="228">
        <f>ROUND(I282*H282,2)</f>
        <v>0</v>
      </c>
      <c r="BL282" s="17" t="s">
        <v>329</v>
      </c>
      <c r="BM282" s="227" t="s">
        <v>341</v>
      </c>
    </row>
    <row r="283" s="13" customFormat="1">
      <c r="A283" s="13"/>
      <c r="B283" s="229"/>
      <c r="C283" s="230"/>
      <c r="D283" s="231" t="s">
        <v>127</v>
      </c>
      <c r="E283" s="232" t="s">
        <v>1</v>
      </c>
      <c r="F283" s="233" t="s">
        <v>342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127</v>
      </c>
      <c r="AU283" s="239" t="s">
        <v>84</v>
      </c>
      <c r="AV283" s="13" t="s">
        <v>82</v>
      </c>
      <c r="AW283" s="13" t="s">
        <v>32</v>
      </c>
      <c r="AX283" s="13" t="s">
        <v>75</v>
      </c>
      <c r="AY283" s="239" t="s">
        <v>119</v>
      </c>
    </row>
    <row r="284" s="14" customFormat="1">
      <c r="A284" s="14"/>
      <c r="B284" s="240"/>
      <c r="C284" s="241"/>
      <c r="D284" s="231" t="s">
        <v>127</v>
      </c>
      <c r="E284" s="242" t="s">
        <v>1</v>
      </c>
      <c r="F284" s="243" t="s">
        <v>82</v>
      </c>
      <c r="G284" s="241"/>
      <c r="H284" s="244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127</v>
      </c>
      <c r="AU284" s="250" t="s">
        <v>84</v>
      </c>
      <c r="AV284" s="14" t="s">
        <v>84</v>
      </c>
      <c r="AW284" s="14" t="s">
        <v>32</v>
      </c>
      <c r="AX284" s="14" t="s">
        <v>82</v>
      </c>
      <c r="AY284" s="250" t="s">
        <v>119</v>
      </c>
    </row>
    <row r="285" s="2" customFormat="1" ht="16.5" customHeight="1">
      <c r="A285" s="38"/>
      <c r="B285" s="39"/>
      <c r="C285" s="215" t="s">
        <v>343</v>
      </c>
      <c r="D285" s="215" t="s">
        <v>121</v>
      </c>
      <c r="E285" s="216" t="s">
        <v>344</v>
      </c>
      <c r="F285" s="217" t="s">
        <v>345</v>
      </c>
      <c r="G285" s="218" t="s">
        <v>256</v>
      </c>
      <c r="H285" s="219">
        <v>1</v>
      </c>
      <c r="I285" s="220"/>
      <c r="J285" s="221">
        <f>ROUND(I285*H285,2)</f>
        <v>0</v>
      </c>
      <c r="K285" s="222"/>
      <c r="L285" s="44"/>
      <c r="M285" s="223" t="s">
        <v>1</v>
      </c>
      <c r="N285" s="224" t="s">
        <v>40</v>
      </c>
      <c r="O285" s="91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7" t="s">
        <v>329</v>
      </c>
      <c r="AT285" s="227" t="s">
        <v>121</v>
      </c>
      <c r="AU285" s="227" t="s">
        <v>84</v>
      </c>
      <c r="AY285" s="17" t="s">
        <v>119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82</v>
      </c>
      <c r="BK285" s="228">
        <f>ROUND(I285*H285,2)</f>
        <v>0</v>
      </c>
      <c r="BL285" s="17" t="s">
        <v>329</v>
      </c>
      <c r="BM285" s="227" t="s">
        <v>346</v>
      </c>
    </row>
    <row r="286" s="13" customFormat="1">
      <c r="A286" s="13"/>
      <c r="B286" s="229"/>
      <c r="C286" s="230"/>
      <c r="D286" s="231" t="s">
        <v>127</v>
      </c>
      <c r="E286" s="232" t="s">
        <v>1</v>
      </c>
      <c r="F286" s="233" t="s">
        <v>347</v>
      </c>
      <c r="G286" s="230"/>
      <c r="H286" s="232" t="s">
        <v>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127</v>
      </c>
      <c r="AU286" s="239" t="s">
        <v>84</v>
      </c>
      <c r="AV286" s="13" t="s">
        <v>82</v>
      </c>
      <c r="AW286" s="13" t="s">
        <v>32</v>
      </c>
      <c r="AX286" s="13" t="s">
        <v>75</v>
      </c>
      <c r="AY286" s="239" t="s">
        <v>119</v>
      </c>
    </row>
    <row r="287" s="14" customFormat="1">
      <c r="A287" s="14"/>
      <c r="B287" s="240"/>
      <c r="C287" s="241"/>
      <c r="D287" s="231" t="s">
        <v>127</v>
      </c>
      <c r="E287" s="242" t="s">
        <v>1</v>
      </c>
      <c r="F287" s="243" t="s">
        <v>82</v>
      </c>
      <c r="G287" s="241"/>
      <c r="H287" s="244">
        <v>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127</v>
      </c>
      <c r="AU287" s="250" t="s">
        <v>84</v>
      </c>
      <c r="AV287" s="14" t="s">
        <v>84</v>
      </c>
      <c r="AW287" s="14" t="s">
        <v>32</v>
      </c>
      <c r="AX287" s="14" t="s">
        <v>82</v>
      </c>
      <c r="AY287" s="250" t="s">
        <v>119</v>
      </c>
    </row>
    <row r="288" s="12" customFormat="1" ht="22.8" customHeight="1">
      <c r="A288" s="12"/>
      <c r="B288" s="199"/>
      <c r="C288" s="200"/>
      <c r="D288" s="201" t="s">
        <v>74</v>
      </c>
      <c r="E288" s="213" t="s">
        <v>348</v>
      </c>
      <c r="F288" s="213" t="s">
        <v>349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SUM(P289:P291)</f>
        <v>0</v>
      </c>
      <c r="Q288" s="207"/>
      <c r="R288" s="208">
        <f>SUM(R289:R291)</f>
        <v>0</v>
      </c>
      <c r="S288" s="207"/>
      <c r="T288" s="209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159</v>
      </c>
      <c r="AT288" s="211" t="s">
        <v>74</v>
      </c>
      <c r="AU288" s="211" t="s">
        <v>82</v>
      </c>
      <c r="AY288" s="210" t="s">
        <v>119</v>
      </c>
      <c r="BK288" s="212">
        <f>SUM(BK289:BK291)</f>
        <v>0</v>
      </c>
    </row>
    <row r="289" s="2" customFormat="1" ht="16.5" customHeight="1">
      <c r="A289" s="38"/>
      <c r="B289" s="39"/>
      <c r="C289" s="215" t="s">
        <v>350</v>
      </c>
      <c r="D289" s="215" t="s">
        <v>121</v>
      </c>
      <c r="E289" s="216" t="s">
        <v>351</v>
      </c>
      <c r="F289" s="217" t="s">
        <v>352</v>
      </c>
      <c r="G289" s="218" t="s">
        <v>328</v>
      </c>
      <c r="H289" s="219">
        <v>1</v>
      </c>
      <c r="I289" s="220"/>
      <c r="J289" s="221">
        <f>ROUND(I289*H289,2)</f>
        <v>0</v>
      </c>
      <c r="K289" s="222"/>
      <c r="L289" s="44"/>
      <c r="M289" s="223" t="s">
        <v>1</v>
      </c>
      <c r="N289" s="224" t="s">
        <v>40</v>
      </c>
      <c r="O289" s="91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329</v>
      </c>
      <c r="AT289" s="227" t="s">
        <v>121</v>
      </c>
      <c r="AU289" s="227" t="s">
        <v>84</v>
      </c>
      <c r="AY289" s="17" t="s">
        <v>119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82</v>
      </c>
      <c r="BK289" s="228">
        <f>ROUND(I289*H289,2)</f>
        <v>0</v>
      </c>
      <c r="BL289" s="17" t="s">
        <v>329</v>
      </c>
      <c r="BM289" s="227" t="s">
        <v>353</v>
      </c>
    </row>
    <row r="290" s="13" customFormat="1">
      <c r="A290" s="13"/>
      <c r="B290" s="229"/>
      <c r="C290" s="230"/>
      <c r="D290" s="231" t="s">
        <v>127</v>
      </c>
      <c r="E290" s="232" t="s">
        <v>1</v>
      </c>
      <c r="F290" s="233" t="s">
        <v>354</v>
      </c>
      <c r="G290" s="230"/>
      <c r="H290" s="232" t="s">
        <v>1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127</v>
      </c>
      <c r="AU290" s="239" t="s">
        <v>84</v>
      </c>
      <c r="AV290" s="13" t="s">
        <v>82</v>
      </c>
      <c r="AW290" s="13" t="s">
        <v>32</v>
      </c>
      <c r="AX290" s="13" t="s">
        <v>75</v>
      </c>
      <c r="AY290" s="239" t="s">
        <v>119</v>
      </c>
    </row>
    <row r="291" s="14" customFormat="1">
      <c r="A291" s="14"/>
      <c r="B291" s="240"/>
      <c r="C291" s="241"/>
      <c r="D291" s="231" t="s">
        <v>127</v>
      </c>
      <c r="E291" s="242" t="s">
        <v>1</v>
      </c>
      <c r="F291" s="243" t="s">
        <v>82</v>
      </c>
      <c r="G291" s="241"/>
      <c r="H291" s="244">
        <v>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127</v>
      </c>
      <c r="AU291" s="250" t="s">
        <v>84</v>
      </c>
      <c r="AV291" s="14" t="s">
        <v>84</v>
      </c>
      <c r="AW291" s="14" t="s">
        <v>32</v>
      </c>
      <c r="AX291" s="14" t="s">
        <v>82</v>
      </c>
      <c r="AY291" s="250" t="s">
        <v>119</v>
      </c>
    </row>
    <row r="292" s="12" customFormat="1" ht="22.8" customHeight="1">
      <c r="A292" s="12"/>
      <c r="B292" s="199"/>
      <c r="C292" s="200"/>
      <c r="D292" s="201" t="s">
        <v>74</v>
      </c>
      <c r="E292" s="213" t="s">
        <v>355</v>
      </c>
      <c r="F292" s="213" t="s">
        <v>356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SUM(P293:P295)</f>
        <v>0</v>
      </c>
      <c r="Q292" s="207"/>
      <c r="R292" s="208">
        <f>SUM(R293:R295)</f>
        <v>0</v>
      </c>
      <c r="S292" s="207"/>
      <c r="T292" s="209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159</v>
      </c>
      <c r="AT292" s="211" t="s">
        <v>74</v>
      </c>
      <c r="AU292" s="211" t="s">
        <v>82</v>
      </c>
      <c r="AY292" s="210" t="s">
        <v>119</v>
      </c>
      <c r="BK292" s="212">
        <f>SUM(BK293:BK295)</f>
        <v>0</v>
      </c>
    </row>
    <row r="293" s="2" customFormat="1" ht="16.5" customHeight="1">
      <c r="A293" s="38"/>
      <c r="B293" s="39"/>
      <c r="C293" s="215" t="s">
        <v>357</v>
      </c>
      <c r="D293" s="215" t="s">
        <v>121</v>
      </c>
      <c r="E293" s="216" t="s">
        <v>358</v>
      </c>
      <c r="F293" s="217" t="s">
        <v>359</v>
      </c>
      <c r="G293" s="218" t="s">
        <v>328</v>
      </c>
      <c r="H293" s="219">
        <v>1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40</v>
      </c>
      <c r="O293" s="91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329</v>
      </c>
      <c r="AT293" s="227" t="s">
        <v>121</v>
      </c>
      <c r="AU293" s="227" t="s">
        <v>84</v>
      </c>
      <c r="AY293" s="17" t="s">
        <v>119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82</v>
      </c>
      <c r="BK293" s="228">
        <f>ROUND(I293*H293,2)</f>
        <v>0</v>
      </c>
      <c r="BL293" s="17" t="s">
        <v>329</v>
      </c>
      <c r="BM293" s="227" t="s">
        <v>360</v>
      </c>
    </row>
    <row r="294" s="13" customFormat="1">
      <c r="A294" s="13"/>
      <c r="B294" s="229"/>
      <c r="C294" s="230"/>
      <c r="D294" s="231" t="s">
        <v>127</v>
      </c>
      <c r="E294" s="232" t="s">
        <v>1</v>
      </c>
      <c r="F294" s="233" t="s">
        <v>361</v>
      </c>
      <c r="G294" s="230"/>
      <c r="H294" s="232" t="s">
        <v>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127</v>
      </c>
      <c r="AU294" s="239" t="s">
        <v>84</v>
      </c>
      <c r="AV294" s="13" t="s">
        <v>82</v>
      </c>
      <c r="AW294" s="13" t="s">
        <v>32</v>
      </c>
      <c r="AX294" s="13" t="s">
        <v>75</v>
      </c>
      <c r="AY294" s="239" t="s">
        <v>119</v>
      </c>
    </row>
    <row r="295" s="14" customFormat="1">
      <c r="A295" s="14"/>
      <c r="B295" s="240"/>
      <c r="C295" s="241"/>
      <c r="D295" s="231" t="s">
        <v>127</v>
      </c>
      <c r="E295" s="242" t="s">
        <v>1</v>
      </c>
      <c r="F295" s="243" t="s">
        <v>82</v>
      </c>
      <c r="G295" s="241"/>
      <c r="H295" s="244">
        <v>1</v>
      </c>
      <c r="I295" s="245"/>
      <c r="J295" s="241"/>
      <c r="K295" s="241"/>
      <c r="L295" s="246"/>
      <c r="M295" s="273"/>
      <c r="N295" s="274"/>
      <c r="O295" s="274"/>
      <c r="P295" s="274"/>
      <c r="Q295" s="274"/>
      <c r="R295" s="274"/>
      <c r="S295" s="274"/>
      <c r="T295" s="27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127</v>
      </c>
      <c r="AU295" s="250" t="s">
        <v>84</v>
      </c>
      <c r="AV295" s="14" t="s">
        <v>84</v>
      </c>
      <c r="AW295" s="14" t="s">
        <v>32</v>
      </c>
      <c r="AX295" s="14" t="s">
        <v>82</v>
      </c>
      <c r="AY295" s="250" t="s">
        <v>119</v>
      </c>
    </row>
    <row r="296" s="2" customFormat="1" ht="6.96" customHeight="1">
      <c r="A296" s="38"/>
      <c r="B296" s="66"/>
      <c r="C296" s="67"/>
      <c r="D296" s="67"/>
      <c r="E296" s="67"/>
      <c r="F296" s="67"/>
      <c r="G296" s="67"/>
      <c r="H296" s="67"/>
      <c r="I296" s="67"/>
      <c r="J296" s="67"/>
      <c r="K296" s="67"/>
      <c r="L296" s="44"/>
      <c r="M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</sheetData>
  <sheetProtection sheet="1" autoFilter="0" formatColumns="0" formatRows="0" objects="1" scenarios="1" spinCount="100000" saltValue="zuscB/N2kIMKzuISnWKyzlv0jhBTTezYhc7lj/E5Wkr/Ko+Ss4eF/Jv28IfiCCu94tlGHY4xw18HdE80xjOEig==" hashValue="ZKRn37RaNMxYP6JuOnpQKIDT/9W2SBUCBRv6n5lBnDW7uqOFKtW+QUnwGSxZvGN9Yq1P/6EYEkdVJ5kOYxSYIA==" algorithmName="SHA-512" password="CC35"/>
  <autoFilter ref="C126:K29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2024-06-05T06:22:27Z</dcterms:created>
  <dcterms:modified xsi:type="dcterms:W3CDTF">2024-06-05T06:22:29Z</dcterms:modified>
</cp:coreProperties>
</file>