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16" windowHeight="8592" activeTab="0"/>
  </bookViews>
  <sheets>
    <sheet name="Rekapitulace" sheetId="8" r:id="rId1"/>
    <sheet name="000" sheetId="2" r:id="rId2"/>
    <sheet name="101" sheetId="3" r:id="rId3"/>
    <sheet name="102" sheetId="4" r:id="rId4"/>
    <sheet name="121" sheetId="5" r:id="rId5"/>
    <sheet name="421" sheetId="6" r:id="rId6"/>
    <sheet name="451" sheetId="7" r:id="rId7"/>
  </sheets>
  <definedNames/>
  <calcPr calcId="162913"/>
</workbook>
</file>

<file path=xl/sharedStrings.xml><?xml version="1.0" encoding="utf-8"?>
<sst xmlns="http://schemas.openxmlformats.org/spreadsheetml/2006/main" count="2278" uniqueCount="711">
  <si>
    <t>EstiCon</t>
  </si>
  <si>
    <t xml:space="preserve">Firma: </t>
  </si>
  <si>
    <t>Rekapitulace ceny</t>
  </si>
  <si>
    <t>Stavba: 01062023 - NÁVAZNÉ PRÁCE NA SBĚRNÝ DVŮR, UL. LONDÝNSKÁ - LIBEREC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</si>
  <si>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</si>
  <si>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</si>
  <si>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</si>
  <si>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</si>
  <si>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</si>
  <si>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</si>
  <si>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</si>
  <si>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000</t>
  </si>
  <si>
    <t>VRN - VEDLEJŠÍ ROZPOČTOVÉ NÁKLADY</t>
  </si>
  <si>
    <t>101</t>
  </si>
  <si>
    <t>KOMUNIKACE</t>
  </si>
  <si>
    <t>102</t>
  </si>
  <si>
    <t>121</t>
  </si>
  <si>
    <t>CHODNÍK</t>
  </si>
  <si>
    <t>421</t>
  </si>
  <si>
    <t>OSVĚTLENÍ POZ KOMUNIKACE</t>
  </si>
  <si>
    <t>451</t>
  </si>
  <si>
    <t>PŘELOŽKA CETIN</t>
  </si>
  <si>
    <t>Soupis prací objektu</t>
  </si>
  <si>
    <t>S</t>
  </si>
  <si>
    <t>Stavba:</t>
  </si>
  <si>
    <t>01062023</t>
  </si>
  <si>
    <t>NÁVAZNÉ PRÁCE NA SBĚRNÝ DVŮR, UL. LONDÝNSKÁ - LIBEREC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</si>
  <si>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</si>
  <si>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</si>
  <si>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</si>
  <si>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</si>
  <si>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</si>
  <si>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</si>
  <si>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</si>
  <si>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</si>
  <si>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</si>
  <si>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</si>
  <si>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</si>
  <si>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</si>
  <si>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</si>
  <si>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</si>
  <si>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</si>
  <si>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</si>
  <si>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</si>
  <si>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</si>
  <si>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</si>
  <si>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</si>
  <si>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</si>
  <si>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stavební zajištění základní obslužnost IZS do prostoru uzavírky                
stavební opatření, v omezené míře, pro dostupnost pro rezidenty  do prostoru uzavírky   
zvýšené náklady na oplocení ,  zábrany a přesuny zábran .</t>
  </si>
  <si>
    <t>VV</t>
  </si>
  <si>
    <t xml:space="preserve"> 1 = 1,000 [A]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</si>
  <si>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</si>
  <si>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</si>
  <si>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</si>
  <si>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</si>
  <si>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položka zahrnuje dopravně inženýrská opatření v průběhu celé stavby (dle schváleného plánu ZOV, DIO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stavby. Zahrnuje přesun betonových svodidel a úpravu DZ ve všech etapách výstavby, vč. bet.sv. u mostů. Součástí položky je i údržba a péče o dopravně inženýrská opatření v průběhu celé stavby. Součástí položky je vyřízení DIR včetně jeho projednání.   Realizace této stavby je uvažována za částečné  uzavírky .    Pouze finální povrch ACO11 bude položen za úplné uzavírky, která nepřesáhne 3 dny a bude projednána s min 3 měsíčním předstihem  .          Uzavírka musí být projednána i s ohledem na nepřetržitý provoz čistírny odpadních vod , STK a Betonárny. DIO – bude zhotoveno dodavatelem stavby a bude odsouhlaseno DI Pčr  a před zahájením stavby bude zhotovitelem OD požádán o Stanovení dočasné úpravy provozu.
Návrh DIO : Na začátek stavby z obou směrů osadit snížení rychlosti na 30km/hod  2*B20a s dodatkovou tabulkou E13 ( projíždíte stavbou )
Samotnou stavbu dále provádět v taktu s maximálně 3 - 4 úseky najednou , vždy dle schematu B/5.1</t>
  </si>
  <si>
    <t>02910</t>
  </si>
  <si>
    <t>OSTATNÍ POŽADAVKY - ZEMĚMĚŘIČSKÁ MĚŘENÍ</t>
  </si>
  <si>
    <t xml:space="preserve">Geodetické zaměření skutečného provedení stavby vložené na podkladu katastrální mapy . </t>
  </si>
  <si>
    <t xml:space="preserve">zahrnuje veškeré náklady spojené s objednatelem požadovanými pracemi, 
</t>
  </si>
  <si>
    <t>1</t>
  </si>
  <si>
    <t>Geodetická činnost v průběhu provádění stavebních prací (geodet zhotovitele stavby) včetně vytyčení stavby a skutečného zjištění průběhu inženýrských sítí. Součástí je vybudování potřebné vytyčovací sítě.
Bude provedeno vytyčení i vlastnických hranic .</t>
  </si>
  <si>
    <t>02920</t>
  </si>
  <si>
    <t>OSTATNÍ POŽADAVKY - OCHRANA ŽIVOTNÍHO PROSTŘEDÍ</t>
  </si>
  <si>
    <t>Náklady na zvýšenou pracnost.  
Ochrana stromů 
Část stromů budou zachovány původní, výška silnice  nebude navýšena  –  práce v okolí stromů budou prováděny s maximální pečlivostí, aby nedošlo k jejich poškození. Ve vzdálenosti 1,0m od stromu výkopy ručně a ctít kořeny – nepoškodit !!    
6  stromů</t>
  </si>
  <si>
    <t>zahrnuje veškeré náklady spojené s objednatelem požadovanými pracemi</t>
  </si>
  <si>
    <t>02943</t>
  </si>
  <si>
    <t>OSTATNÍ POŽADAVKY - VYPRACOVÁNÍ RDS</t>
  </si>
  <si>
    <t xml:space="preserve">Realizační dokumentace stavby (dále jen „RDS“) dle kap. 10 Směrnice pro dokumentaci staveb pozemních komunikací (SDS PK) (8/2017), vč. dodatku č. 1 (4/2018) a dodatku č. 2 (5/2019). V rozsahu dle Technických kvalitativních podmínek pro dokumentaci staveb pozemních komunikací (TKP-D). Součástí je předání dokumentace v tištěné podobě (2 paré) a předání 1 x v elektronické podobě (rozsah a uspořádání odpovídající podobě tištěné) v uzavřeném (PDF) a otevřeném formátu (DWG, XLS, DOC, apod.).
    Před zahájením stavby bude provedena realizační dokumentace stavby (RDS) která bude obsahovat :
-Obchodní názvy navržených a odsouhlasených materiálů.
-Aktuiální vyjádření oexistenci sítí vynesenou do situace a řezů, jako podklad pero vytyčení.
-Výšky Z všech geoidů a jejich doplnění
-V rámci zpracování RDS, bude proveden návrh definitivního Dopravního značení , projednáno s DI PČR  a požádáno OD MML o stanovení místní úpravy provozu, případně o souhlas s předčasným užíváním. 
-P1 v km 0,290 - Detaily čela a zábradlí ,budou podrobněji rozkresleny v RDS
- Jímka v km 0,140  - Zábradlí a detaily jímky budou podrobněji rozkresleny v RDS 
</t>
  </si>
  <si>
    <t>02944</t>
  </si>
  <si>
    <t>OSTAT POŽADAVKY - DOKUMENTACE SKUTEČ PROVEDENÍ V DIGIT FORMĚ</t>
  </si>
  <si>
    <t>Dokumentace skutečného provedení stavby ve smyslu § 125 odst. 6 stavebního zákona, dle kap. 11 Směrnice pro dokumentaci staveb pozemních komunikací (8/2017), vč. dodatku č. 1 (4/2018) a dodatku č. 2 (5/2019) v rozsahu dle kap. 6 Technických kvalitativních podmínek pro dokumentaci staveb pozemních komunikací (TKP-D) (8/2006), příloha č. 6. Součástí je předání dokumentace v tištěné podobě (3 paré) a předání 1 x v digitální podobě (rozsah a uspořádání odpovídající podobě tištěné) v uzavřeném (PDF) a otevřeném formátu (DWG, XLS, DOC, apod.).</t>
  </si>
  <si>
    <t>02950</t>
  </si>
  <si>
    <t>OSTATNÍ POŽADAVKY - POSUDKY, KONTROLY, REVIZNÍ ZPRÁVY</t>
  </si>
  <si>
    <t>Veškerý materiál, který zhotovitel hodlá zabudovat do stavby, bude před zahájením předložen Investorovi ke schválení a to včetně vzorků  a jejich certifikátů.
Investor nemusí předložený návrh přijmout a může požadovat materiál jiný . 
Pohledové materiály musejí být vyskládány do reprezentační plochy min 2,0m2 (ne přinesení 10 kostek) .
Položka obsahuje i rozbory AC na PAU .</t>
  </si>
  <si>
    <t>02971</t>
  </si>
  <si>
    <t>OSTAT POŽADAVKY - GEOTECHNICKÝ MONITORING NA POVRCHU</t>
  </si>
  <si>
    <t>Technický  a vizuální monitoring budov v okolí stavby do 10,0m od kraje stavby.
Před započetím stavby bude , proveden průzkum 5 budov s ohledem na poruchy a trhliny na fasádě a provedena fotodokumentace fasád + terče na případné trhliny.
Průzkum bude proveden před započetím stavby a po jejím dokončení, bude provedeno vyhodnocení.
Majitelé budov se k oběma dokladům připodepíší a projeví k nim jasné stanovisko.</t>
  </si>
  <si>
    <t>03100</t>
  </si>
  <si>
    <t>ZAŘÍZENÍ STAVENIŠTĚ - ZŘÍZENÍ, PROVOZ, DEMONTÁŽ</t>
  </si>
  <si>
    <t xml:space="preserve">Položka zahrnuje např. náklady spojené se staveništními komunikacemi, oplocením  staveniště, vstupem a vjezdem na zařízení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 .      
 Zajištění údržby veřejných komunikací a komunikací pro pěší v průběhu celé stavby  , včetně případné zimní údržby.
Zařízení  staveniště  (sklad materálu a WC)  bude oploceno v rámci stavby.     Zařízení staveniště bylo vyčleněno Statutárním Městem Liberec v km 0,175 na ppč 31/2 a vyznačeno v Koordinační  situaci C.3.   
Po skončení stavby bude prostor uveden do původního stavu – sekatelného. 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</si>
  <si>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</si>
  <si>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</si>
  <si>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</si>
  <si>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Ochrana a vytyčení stávajících IS  a to včetně veškerých poplatků           
Náklady na ztížené výkopy a manipulace v ochranných pásmech těchto sítí  pol dále obsahuje zajištění souhlasu se stavbou  jednotlivých správců ke kolaudaci .   
 Zhotovitel se bude řídit podmínkami správců sítí uvedenými v příloze E.</t>
  </si>
  <si>
    <t>zahrnuje objednatelem povolené náklady na požadovaná zařízení zhotovitele</t>
  </si>
  <si>
    <t>7</t>
  </si>
  <si>
    <t>Přidružená stavební výroba</t>
  </si>
  <si>
    <t>742P17</t>
  </si>
  <si>
    <t>VYHLEDÁNÍ STÁVAJÍCÍHO KABELU (MĚŘENÍ, SONDA)</t>
  </si>
  <si>
    <t>KUS</t>
  </si>
  <si>
    <t>Před zahájením stavby bude provedeno vytyčení sítí a v kolizních místech provedeno 30 kusů ručně  kopaných sond k ověření polohy – pozor RUČNĚ – u kanalizace budou hlubší cca 2,0m</t>
  </si>
  <si>
    <t xml:space="preserve"> 30 = 30,000 [A]</t>
  </si>
  <si>
    <t>1. Položka obsahuje:
 – vyhledání stávajícího kabelu vn/nn v obvodu žel. stanice, na trati vč. výkopu sondy a veškerého příslušenství
2. Položka neobsahuje:
 X
3. Způsob měření:
Udává se počet kusů kompletní konstrukce nebo práce.</t>
  </si>
  <si>
    <t>015111</t>
  </si>
  <si>
    <t>POPLATKY ZA LIKVIDACI ODPADŮ NEKONTAMINOVANÝCH - 17 05 04  VYTĚŽENÉ ZEMINY A HORNINY -  I. TŘÍDA TĚŽITELNOSTI</t>
  </si>
  <si>
    <t>T</t>
  </si>
  <si>
    <t>poplatek  z pol 123738 + 132738 + 131738
hmotnost 1,9t/m3</t>
  </si>
  <si>
    <t xml:space="preserve"> 1,9*(100+179,76+5) = 541,044 [A]</t>
  </si>
  <si>
    <t>1. Položka obsahuje:
 – veškeré poplatky provozovateli skládky, recyklační linky nebo jiného zařízení na zpracování nebo likvidaci odpadů související s převzetím, uložením, zpracováním nebo likvidací odpadu
2. Položka neobsahuje:
 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541/2020 Sb., o nakládání s odpady, v platném znění.</t>
  </si>
  <si>
    <t>015130</t>
  </si>
  <si>
    <t>POPLATKY ZA LIKVIDACI ODPADŮ NEKONTAMINOVANÝCH - 17 03 02  VYBOURANÝ ASFALTOVÝ BETON BEZ DEHTU</t>
  </si>
  <si>
    <t>poplatek z pol 113728  
hmotnost 2,45t/m3</t>
  </si>
  <si>
    <t xml:space="preserve"> 2,45*(365) = 894,250 [A]</t>
  </si>
  <si>
    <t>015140</t>
  </si>
  <si>
    <t>POPLATKY ZA LIKVIDACI ODPADŮ NEKONTAMINOVANÝCH - 17 01 01  BETON Z DEMOLIC OBJEKTŮ, ZÁKLADŮ TV</t>
  </si>
  <si>
    <t>popl z pol    113164 +113524 + 966158
hmotnost 2,5t/m3</t>
  </si>
  <si>
    <t xml:space="preserve"> 2,5*(12,5+2+13,5) = 70,000 [A]</t>
  </si>
  <si>
    <t>015150</t>
  </si>
  <si>
    <t>POPLATKY ZA LIKVIDACI ODPADŮ NEKONTAMINOVANÝCH - 17 05 08  ŠTĚRK Z KOLEJIŠTĚ (ODPAD PO RECYKLACI)</t>
  </si>
  <si>
    <t>poplatek za skládkování, nebo recyklaci z pol 123838 
hmotnost  2,1t/m3</t>
  </si>
  <si>
    <t xml:space="preserve"> 2,1*(410) = 861,000 [A]</t>
  </si>
  <si>
    <t>Zemní práce</t>
  </si>
  <si>
    <t>111201</t>
  </si>
  <si>
    <t>ODSTRANĚNÍ KŘOVIN S ODVOZEM DO 1KM</t>
  </si>
  <si>
    <t>M2</t>
  </si>
  <si>
    <t xml:space="preserve">      Nejdříve bude provedeno drobné mýcení keřů    -    35,0m2 (nezapojený porost á cca 10,0m2 ) na p.p.č 1400/1 . 
 Dřevní hmota bude odvezena a likvidována sortováním a štěpkováním , odvezena bude na deponii dodavatele   - předpoklad sběrný dvůr</t>
  </si>
  <si>
    <t xml:space="preserve"> 35+10 = 45,000 [A]</t>
  </si>
  <si>
    <t>odstranění křovin a stromů do průměru 100 mm
doprava dřevin na předepsanou vzdálenost
spálení na hromadách nebo štěpkování</t>
  </si>
  <si>
    <t>112018</t>
  </si>
  <si>
    <t>KÁCENÍ STROMŮ D KMENE DO 0,5M S ODSTRANĚNÍM PAŘEZŮ, ODVOZ DO 20KM</t>
  </si>
  <si>
    <t>Stavba  vyžaduje kácení stromů na p.p.č 1400/1  
1) Olše 0,2/8m v  km 0,288 vpravo ,obvod 70cm
2) Olše 0,23/8m v  km 0,293 vpravo, obvod 79cm
3) Olše 0,21/8m v  km 0,294 vpravo, obvod 73cm
4) Olše 0,22/8m v  km 0,295 vpravo, obvod 74cm
Kácení stromů  a mýcení keřů na p.p.č 1400/1  nevyžaduje povolení
     Dřevní hmota bude odvezena a likvidována sortováním a štěpkováním , odvezena bude na deponii dodavatele     - předpoklad sběrný dvůr</t>
  </si>
  <si>
    <t xml:space="preserve"> 4 = 4,000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</si>
  <si>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</si>
  <si>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113164</t>
  </si>
  <si>
    <t>ODSTRANĚNÍ KRYTU ZPEVNĚNÝCH PLOCH ZE SILNIČNÍCH DÍLCŮ, ODVOZ DO 5KM</t>
  </si>
  <si>
    <t>M3</t>
  </si>
  <si>
    <t xml:space="preserve">     V km 0,120 vpravo budou odstraněny betonové pražce v mn 50,0m2 (12,5m3) s  odvozem na řízenou skládku, nebo k recyklaci . 
skládkovné v pol 015140</t>
  </si>
  <si>
    <t xml:space="preserve"> 50*0,25 = 12,500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</si>
  <si>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</si>
  <si>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113524</t>
  </si>
  <si>
    <t>ODSTRANĚNÍ CHODNÍKOVÝCH A SILNIČNÍCH OBRUBNÍKŮ BETONOVÝCH, ODVOZ DO 5KM</t>
  </si>
  <si>
    <t>M</t>
  </si>
  <si>
    <t xml:space="preserve">      Dále budou  odstraněny stávající betonové  obruby  v počtu 30,0m s odvozem na řízenou skládku, nebo k recyklaci  ( 2,0m3). 
popl v pol 015140</t>
  </si>
  <si>
    <t>113728</t>
  </si>
  <si>
    <t>FRÉZOVÁNÍ ZPEVNĚNÝCH PLOCH ASFALTOVÝCH, ODVOZ DO 20KM</t>
  </si>
  <si>
    <t xml:space="preserve">           Bude provedeno frézování vozovek asfaltových v tl. 100mm (Diagnostika ZPRAVA č.46/20 str 3 a 4)  a ploše 2500,0m2 a návazné plochy v tl. 50mm a ploše 300,0m2  (250,0+15,0m3) a odvezen na skládku, nebo k recyklaci  (zatříděno jako ZAS-T1 ) mimo materiál na krajnice (15,0m3) a do konstrukce  SO121  (22,8m3).
Sanace – plná kce – 1 část 
      Bude provedeno frézování vozovek asfaltových v tl. 100mm (Diagnostika ZPRAVA č.46/20 str 3 a 4)  a ploše 1000,0m2 (100,0m3) a odvezen na skládku, nebo k recyklaci  (zatříděno jako ZAS-T1 ).
poplatek za sklo v pol 015130</t>
  </si>
  <si>
    <t xml:space="preserve"> (2500*0,1)+(300*0,05)+(1000*0,1) = 365,000 [A]</t>
  </si>
  <si>
    <t>123738</t>
  </si>
  <si>
    <t>ODKOP PRO SPOD STAVBU SILNIC A ŽELEZNIC TŘ. I, ODVOZ DO 20KM</t>
  </si>
  <si>
    <t>Sanační vrstvy komunikace z ŠCM – o sanaci rozhodne Investor po provedení zk. únosnosti pláně
       Po odkopech a upravě zemní parapláně, budou provedeny statické zkoušky únosnosti a jestliže nebudou dosahovat min 40MPa v druhém cyklu, bude provedena výměna části Aktivní zony za ŠCM.
       V předpokládaném rozsahu 500,0m2 bude proveden odkop v tl 200mm  a ploše 500,0m2  (500*0,2=100,0m3)  a s odvozem na řízenou skládku, nebo k recyklaci.
skl v pol 015111</t>
  </si>
  <si>
    <t xml:space="preserve"> (500*0,2) = 100,000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</si>
  <si>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</si>
  <si>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123831</t>
  </si>
  <si>
    <t>ODKOP PRO SPOD STAVBU SILNIC A ŽELEZNIC TŘ. II, ODVOZ DO 1KM</t>
  </si>
  <si>
    <t xml:space="preserve">   Sanace – plná kce 
      Dále bude proveden odkop stávajícího PM v tl 100mm  a ploše 1000,0m2  (100,0m3 ) -zatříděno jako ZAS-T4 , materiál bude dočasně deponován a následně použít pro sanaci aktivní zóny rozhrnutím a zamačkáním do zemní parapláně.</t>
  </si>
  <si>
    <t xml:space="preserve"> 1000*0,1 = 100,000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</si>
  <si>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</si>
  <si>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123838</t>
  </si>
  <si>
    <t>ODKOP PRO SPOD STAVBU SILNIC A ŽELEZNIC TŘ. II, ODVOZ DO 20KM</t>
  </si>
  <si>
    <t xml:space="preserve">   Sanace – plná kce 
      Po odstranění PM , bude proveden odkop stávajících konstrukčních vrstev (předpoklad kombinace ŠD) v tl 350mm  a ploše 850,0m2  (850*0,35=297,5m3)  a s odvozem na řízenou skládku, nebo k recyklaci. 
  A odkop stávajících konstrukčních vrstev v místě AZ (předpoklad kombinace ŠD) v tl 450mm  a ploše 250,0m2  (250*0,45=112,5m3)  a s odvozem na řízenou skládku, nebo k recyklaci. 
skládkovné v pol 015150</t>
  </si>
  <si>
    <t xml:space="preserve"> (850*0,35)+(250*0,45) = 410,000 [A]</t>
  </si>
  <si>
    <t>125834</t>
  </si>
  <si>
    <t>VYKOPÁVKY ZE ZEMNÍKŮ A SKLÁDEK TŘ. II, ODVOZ DO 5KM</t>
  </si>
  <si>
    <t>Manipulace s PM a jeho vrácení do stavby</t>
  </si>
  <si>
    <t xml:space="preserve"> 100 = 100,000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</si>
  <si>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</si>
  <si>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131738</t>
  </si>
  <si>
    <t>HLOUBENÍ JAM ZAPAŽ I NEPAŽ TŘ. I, ODVOZ DO 20KM</t>
  </si>
  <si>
    <t>P1 v km 0,290 : ŘSD - Bude proveden výkop jam  (dokopání) v zemině (4,0m3) s odvozem na skládku do 20,0km  
Jímka v km 0,140 :  ŘSD  -  Bude proveden výkop jam  (dokopání) v zemině (1,0m3) s odvozem na skládku do 20,0km 
skl v pol 015111</t>
  </si>
  <si>
    <t xml:space="preserve"> 4+1 = 5,000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</si>
  <si>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</si>
  <si>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</si>
  <si>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</t>
  </si>
  <si>
    <t>drenáž 
        Po zhotovení zemní parapláně bude proveden výkop pro drenáž :
v km 0,087 – 0,125  vpravo   -  (0,6*0,5*38=11,4m3) 
odvodnění –  UV 
        Po zhotovení zemní parapláně bude proveden výkop jam a rýh  pro odvodnění  :
Pro  8 UV   (8*0,3=2,4m3) , přípojky od UV k kanalizaci a propustku ŘSD (126*0,8*1,2=121,0m3).  
- výkop š. 1,6m pro rygol (100*0,45m)
skl v pol 015111</t>
  </si>
  <si>
    <t xml:space="preserve"> (0,6*0,5*38)+(8*0,3)+(126*0,8*1,2)+(100*0,45) = 179,760 [A]</t>
  </si>
  <si>
    <t>17581</t>
  </si>
  <si>
    <t>OBSYP POTRUBÍ A OBJEKTŮ Z NAKUPOVANÝCH MATERIÁLŮ</t>
  </si>
  <si>
    <t>drenáž 
       Po výkopu rýhy, bude položena drenáž  PE DN160 celkové délce  s obsypem z ŠDA fr 11/22 (38*0,5*0,6=11,4m3 ) .  
odvodnění –  UV 
      Po výkopu rýhy, budou položeny přípojky z PVC DN200 SN8   s hutněným zásypem z ŠP (21,0m3)   a ŠDB fr 0/32 (100,0m3)   po zemní pláň .
P1 v km 0,290 : ŘSD - hutněným zásypem z ŠDB fr. 0/32 v mn. 5,0m3 .
Jímka v km 0,140 :   s hutněným zásypem z ŠDB fr. 0/32 v mn. 3,0m3 .</t>
  </si>
  <si>
    <t xml:space="preserve"> (38*0,5*0,6)+(21)+(100)+5+3 = 140,400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</si>
  <si>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</si>
  <si>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</si>
  <si>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</si>
  <si>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Sanace – plná kce  -paraplán - 1100m2
Sanační vrstvy komunikace z ŠCM – paraplán - 500m2
Sanace – plná kce – 2 část - zemní plán - 1100m2
P1 v km 0,290 : ŘSD  -  6m2
Jímka v km 0,140 :   - 6m2
- Zkoušky statickou zátěžovou deskou  pro SO 101 v rozsahu dle TP , součást dané vrstvy – pouze v prostoru komunikace .
Min. požadovaná hodnota na parapláni   Edf2 =40,0MPa      4kusy 
Min. požadovaná hodnota na pláni          Edf2 =45,0MPa      4kusy
</t>
  </si>
  <si>
    <t xml:space="preserve"> 1100+500+1100+6+6 = 2712,000 [A]</t>
  </si>
  <si>
    <t>položka zahrnuje úpravu pláně včetně vyrovnání výškových rozdílů. Míru zhutnění určuje projekt.</t>
  </si>
  <si>
    <t>18481</t>
  </si>
  <si>
    <t>OCHRANA STROMŮ BEDNĚNÍM</t>
  </si>
  <si>
    <t xml:space="preserve">Bude provedena  ochrana stávajících 6 kusů stromů a to dřevěným bedněním do výšky 2,0m  (8,0m2 /strom = 6*8=48,0m2*0,025=1,2m3), tak aby nedošlo k poškození. Pod bednění se jako tlumič nárazů vloží 3* drenážní tr DN 80
pol. včetně demontáže </t>
  </si>
  <si>
    <t xml:space="preserve"> 6*8 = 48,000 [A]</t>
  </si>
  <si>
    <t>položka zahrnuje veškerý materiál, výrobky a polotovary, včetně mimostaveništní a vnitrostaveništní dopravy (rovněž přesuny), včetně naložení a složení, případně s uložením</t>
  </si>
  <si>
    <t>2</t>
  </si>
  <si>
    <t>Základy</t>
  </si>
  <si>
    <t>21457</t>
  </si>
  <si>
    <t>SANAČNÍ VRSTVY Z KAMENIVA TĚŽENÉHO</t>
  </si>
  <si>
    <t xml:space="preserve">Po provedení parapláně a odvodnění , bude  rozrovnána a zhutněna vrstva PM v tl 100mm a ploše 1000,0m2  (100,0m3). </t>
  </si>
  <si>
    <t>položka zahrnuje dodávku předepsaného kameniva, mimostaveništní a vnitrostaveništní dopravu a jeho uložení
není-li v zadávací dokumentaci uvedeno jinak, jedná se o nakupovaný materiál</t>
  </si>
  <si>
    <t>3</t>
  </si>
  <si>
    <t>Svislé konstrukce</t>
  </si>
  <si>
    <t>311365</t>
  </si>
  <si>
    <t>VÝZTUŽ ZDÍ A STĚN PODP A VOL Z OCELI 10505, B500B</t>
  </si>
  <si>
    <t>Výztuž ŽB čela v km 0,290 , výkres výztuže viz RDS
Výztuž ŽB JÍMKY v km 0,140 , výkres výztuže viz RDS</t>
  </si>
  <si>
    <t xml:space="preserve"> ((3,6*2,6*0,6)*0,26)+((1,2+1,2+1,6+1,6)*0,3)*0,26+(2,1*1,8*0,3)*0,26 = 2,192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</si>
  <si>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</si>
  <si>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4</t>
  </si>
  <si>
    <t>Vodorovné konstrukce</t>
  </si>
  <si>
    <t>451312</t>
  </si>
  <si>
    <t>PODKLADNÍ A VÝPLŇOVÉ VRSTVY Z PROSTÉHO BETONU C12/15</t>
  </si>
  <si>
    <t xml:space="preserve">nové  ŽB  čelo v km 0,290 na podkladní beton C8/10nová  ŽB  jímka  v km 0,140 na podkladní beton C8/10 nová  RŠ  jímka  V KM 0,290 na podkladní beton C8/10 </t>
  </si>
  <si>
    <t xml:space="preserve"> (4*0,8*0,1)+(2,4*2,1*0,1)+(1*1*0,1) = 0,924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</si>
  <si>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</si>
  <si>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45131A</t>
  </si>
  <si>
    <t>PODKLADNÍ A VÝPLŇOVÉ VRSTVY Z PROSTÉHO BETONU C20/25</t>
  </si>
  <si>
    <t xml:space="preserve">  UV  -       8 kusů UV budou zhotoveny z betonových dílců  . Podklad a okolí UV  bude DŮKLADNĚ  obetonováno z bet C20/025n XF3 (8* 0,2 = 1,6m3).  
       1 kus RŠ - . Podklad a okolí RŠ  bude DŮKLADNĚ  obetonováno z bet C20/025n XF3 (1* 0,5 = 0,5m3).  
Kamenná přídlažba (rygol) - nadspotřeba betovu v tl 100mm 
P1 v km 0,290 : ŘSD -Čelo bude opatřeno 2-madlovým zábradlím Zábradlí bude osazeno do 2 betonových patek v C20/25n XF3 (2*0,5*0,5*1=0,5m3) </t>
  </si>
  <si>
    <t xml:space="preserve"> (8*0,2)+(1*0,5)+(65*0,1)+(2*0,5*0,5*1) = 9,100 [A]</t>
  </si>
  <si>
    <t>451325</t>
  </si>
  <si>
    <t>PODKL A VÝPLŇ VRSTVY ZE ŽELEZOBET DO C30/37</t>
  </si>
  <si>
    <t>Konstrukční vrstvy z ŽB
   Druhá  konstrukční vrstva v místě AZ  z Železobetonu C30/37 XF4 v tl. 200mm  (250*0,20=50,0m3), s výztuží z 2* KARI sítí 
      Po vyzrání bude deska nařezána po 3,0m = 80,0m do hl 60mm . - součást položky</t>
  </si>
  <si>
    <t xml:space="preserve"> 250*0,2 = 50,000 [A]</t>
  </si>
  <si>
    <t>451366</t>
  </si>
  <si>
    <t>VÝZTUŽ PODKL VRSTEV Z KARI-SÍTÍ</t>
  </si>
  <si>
    <t xml:space="preserve">Konstrukční vrstvy z ŽB
   Druhá  konstrukční vrstva  v místě AZ  z Železobetonu s výztuží z 2* KARI sítí 8*100*100m ( 92 sítí 2*3m + distanční a spoj mat  , celkem 6,5t ),   </t>
  </si>
  <si>
    <t xml:space="preserve"> 6,5 = 6,500 [A]</t>
  </si>
  <si>
    <t>položka zahrnuje: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veškerá opatření pro zajištění soudržnosti výztuže a betonu
- vodivé propojení výztuže, které je součástí ochrany konstrukce proti vlivům bludných proudů, vyvedení do měřících skříní nebo míst pro měření bludných proudů
- povrchovou antikorozní úpravu výztuže
- separaci výztuže</t>
  </si>
  <si>
    <t>46321</t>
  </si>
  <si>
    <t>ROVNANINA Z LOMOVÉHO KAMENE</t>
  </si>
  <si>
    <t>P1 v km 0,290 
  Prostor pod čelem  bude doplněn o rovnaninu z lomového kamene s vyklínováním líce.    Rovnanina bude zřízena v ploše 44,0m2 ( 22,0m3) .
- specifikace kamene Rovnaniny z LKČelo propustku , bude doplněno o rovnaninu z lomového kamene s vyklínováním líce. Rovnané kameny budou přibližné velikosti 0,5*0,5*0,5m a předpokládané hmotnosti +-0,35t. Rovnanina bude strojně zamačkána do upraveného povrchu a ručně z menších kamenů bude provedeno vyklínování líce . Rovnanina bude s výstupky pro čeření vody .Rovnanina bude zřízena z žuly, nebo čediče.</t>
  </si>
  <si>
    <t xml:space="preserve"> (44*0,5) = 22,000 [A]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</si>
  <si>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</si>
  <si>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5</t>
  </si>
  <si>
    <t>Komunikace</t>
  </si>
  <si>
    <t>56210</t>
  </si>
  <si>
    <t>VOZOVKOVÉ VRSTVY Z MATERIÁLŮ STABIL CEMENTEM</t>
  </si>
  <si>
    <t>Konstrukční vrstvy z CS 
   Druhá  konstrukční vrstva z stabilizace cementem  SC C8/10  v  130mm  (750*0,13=97,5m3)  
 Po vyzrání bude deska nařezána po 3,0m = 60,0m do hl 60mm  - součást pol.</t>
  </si>
  <si>
    <t xml:space="preserve"> (750*0,13) = 97,500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</si>
  <si>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</si>
  <si>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</si>
  <si>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</t>
  </si>
  <si>
    <t xml:space="preserve">Konstrukční vrstvy z ŠD
       Po odkopech a upravě zemní pláně , bude položena 
- první konstrukční vrstva ze štěrkodrtě ŠDA fr 0/63 v  220mm ( (850*0,22=187,0m3) možno nahradit Betonovým R-materiálem) a
-- v místě AZ  ze štěrkodrtě ŠDA fr 32/63 v tl. 250mm  (250*0,25=62,5m3) a 
-  pod rygolem  ze štěrkodrtě ŠDA fr 32/63 v tl. 200mm  (100*0,20=20,0m3).
- Zkoušky statickou zátěžovou deskou  pro SO 101 v rozsahu dle TP , součást dané vrstvy – pouze v prostoru komunikace .
Min. požadovaná hodnota na 1 konstr vrstvě  ŠD              Edf2 =60,0MPa      4kusy
- specifikace ŠDA  fr. 0/63 a 0/32, bude mít plynulou křivku zrnitosti (Fullerovou). 
     Před zahájením prací předloží zhotovitel investorovi k odsouhlasení křivku zrnitosti materiálu, který zamýšlí do stavby zabudovat. Investor má právo předloženou křivku nepřijmout a požadovat jiný poměr.  TDS v případě pochybností o kvalitě zabudovaného ( dovezeného ) materiálu , má právo požadovat kontrolní zkoušku křivky zrnitosti.  </t>
  </si>
  <si>
    <t xml:space="preserve"> (850*0,22)+(250*0,25)+(100*0,2) = 269,500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</si>
  <si>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</si>
  <si>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56434</t>
  </si>
  <si>
    <t>VOZOVKOVÉ VRSTVY ZE ŠTĚRKU VYPLŇ CEM MALTOU TL DO 200MM</t>
  </si>
  <si>
    <t>Sanační vrstvy komunikace z ŠCM – o sanaci rozhodne Investor po provedení zk. únosnosti pláně
Na odkopanou parapláň, bude položena konstrukční vrstva ze štěrkodrtě ŠDA fr 32/63 v  200mm  (500*0,2=100,0m3)  , která bude prolita cementovou maltou C8/10 Dmax8 S3 v mn 0,05m3/m2 (120kg/m2) . Technologický postup provádění - SANACE ( zlepšení aktivní zony )  vrstvou ze štěrku částečně vyplněného cementovou maltou , dle ČSN 73 6127-1</t>
  </si>
  <si>
    <t xml:space="preserve"> 500 = 500,000 [A]</t>
  </si>
  <si>
    <t>56960</t>
  </si>
  <si>
    <t>ZPEVNĚNÍ KRAJNIC Z RECYKLOVANÉHO MATERIÁLU</t>
  </si>
  <si>
    <t xml:space="preserve">Krajnice 
  Omáčklý kraj AC  v km 0,255 – 0,310 , bude doplněn krajnicí z ZAS v šíři min 0,7 m a tl 100-200mm .
Krajnice bude plochy 45,0m2 (15,0m3) 
</t>
  </si>
  <si>
    <t xml:space="preserve"> 15 = 15,000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</si>
  <si>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</si>
  <si>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572121</t>
  </si>
  <si>
    <t>INFILTRAČNÍ POSTŘIK ASFALTOVÝ DO 1,0KG/M2</t>
  </si>
  <si>
    <t xml:space="preserve">Asfaltové betony (AC)
Po provedení konstrukčních vrstev a obrub , bude  na CS a ŽB proveden postřik infiltrační  PS-I 1,0kg/m (1000,0m2). 
</t>
  </si>
  <si>
    <t xml:space="preserve"> 1000 = 1000,000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</si>
  <si>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</si>
  <si>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</si>
  <si>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</si>
  <si>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Asfaltové betony (AC)
 na ACP bude a proveden postřik spojovací PS-E 0,5kg/m (2400,0m2)
na ACL bude a proveden postřik spojovací PS-E 0,5kg/m (2405,0m2)</t>
  </si>
  <si>
    <t xml:space="preserve"> 2400+2405 = 4805,000 [A]</t>
  </si>
  <si>
    <t>574A04</t>
  </si>
  <si>
    <t>ASFALTOVÝ BETON PRO OBRUSNÉ VRSTVY ACO 11+, 11S</t>
  </si>
  <si>
    <t xml:space="preserve">
Asfaltové betony (AC)
Na ACL , bude proveden  postřik spojovací  a  položen asfaltový beton obrusný  ACO 11+ 50/70 v tl 40mm ( 2155*0,04=86,2m3) 
ACO 11 ,  bude položena pokud možno  beze spáry.
- Zkoušky  na AC– v rozsahu dle TP (zhutnění, spojení, rovinatost ..), součást dané vrstvy</t>
  </si>
  <si>
    <t xml:space="preserve"> 2155*0,04 = 86,200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</si>
  <si>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</si>
  <si>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574B04</t>
  </si>
  <si>
    <t>ASFALTOVÝ BETON PRO OBRUSNÉ VRSTVY MODIFIK ACO 11+, 11S</t>
  </si>
  <si>
    <t>Asfaltové betony (AC)
V místě zastávek na ACL  a postřik spojovací bude  položen asfaltový beton obrusný  ACO 11S PMB 45/80-55 v tl 40mm ( 250*0,04=10,0m3) . 
ACO 11 ,  bude položena pokud možno  beze spáry.
- Zkoušky  na AC– v rozsahu dle TP (zhutnění, spojení, rovinatost ..), součást dané vrstvy</t>
  </si>
  <si>
    <t xml:space="preserve"> 250*0,04 = 10,000 [A]</t>
  </si>
  <si>
    <t>574C06</t>
  </si>
  <si>
    <t>ASFALTOVÝ BETON PRO LOŽNÍ VRSTVY ACL 16+, 16S</t>
  </si>
  <si>
    <t>Asfaltové betony (AC)
Na ACP a postřik, bude položen asfaltový beton ložný ACL 16+ 50/70 v tl 60mm (2150*0,06=129,0m3)  
- Zkoušky  na AC– v rozsahu dle TP (zhutnění, spojení, rovinatost ..), součást dané vrstvy</t>
  </si>
  <si>
    <t xml:space="preserve"> 2150*0,06 = 129,000 [A]</t>
  </si>
  <si>
    <t>574D06</t>
  </si>
  <si>
    <t>ASFALTOVÝ BETON PRO LOŽNÍ VRSTVY MODIFIK ACL 16+, 16S</t>
  </si>
  <si>
    <t>Asfaltové betony (AC)
v místě zastávek na ACP a postřik, bude položen asfaltový beton ložný ACL 16S  PMB 25/55-60 v tl 60mm  (250*0,06=15,0m3).
- Zkoušky  na AC– v rozsahu dle TP (zhutnění, spojení, rovinatost ..), součást dané vrstvy</t>
  </si>
  <si>
    <t xml:space="preserve"> 250*0,06 = 15,000 [A]</t>
  </si>
  <si>
    <t>574E06</t>
  </si>
  <si>
    <t>ASFALTOVÝ BETON PRO PODKLADNÍ VRSTVY ACP 16+, 16S</t>
  </si>
  <si>
    <t>Asfaltové betony (AC)
Na CS bude položen asfaltový beton podkladní ACP 16+ 70/100  v tl 50mm ( 750*0,05=37,5m3) 
- Zkoušky  na AC– v rozsahu dle TP (zhutnění, spojení, rovinatost ..), součást dané vrstvy</t>
  </si>
  <si>
    <t xml:space="preserve"> 750*0,05 = 37,500 [A]</t>
  </si>
  <si>
    <t>574F06</t>
  </si>
  <si>
    <t>ASFALTOVÝ BETON PRO PODKLADNÍ VRSTVY MODIFIK ACP 16+, 16S</t>
  </si>
  <si>
    <t>Asfaltové betony (AC)
v místě zastávek  na ŽB bude položen asfaltový beton podkladní ACP 16S PMB 25/55-60  v tl 50mm ( 250*0,05=12,5m3) .
- Zkoušky  na AC– v rozsahu dle TP (zhutnění, spojení, rovinatost ..), součást dané vrstvy</t>
  </si>
  <si>
    <t xml:space="preserve"> 250*0,05 = 12,500 [A]</t>
  </si>
  <si>
    <t>577A2</t>
  </si>
  <si>
    <t>VÝSPRAVA TRHLIN ASFALTOVOU ZÁLIVKOU MODIFIK</t>
  </si>
  <si>
    <t>Kamenná přídlažba (rygol)       Spára přídlažby v místě přilehlém k silnici, bude zafrézována a opatřena modifikovanou zálivkou ( 60,0m) .   
Napojovací a případná podélná spára ACO bude ošetřena proříznutím a modifikovanou zálivkou (60,0m).</t>
  </si>
  <si>
    <t xml:space="preserve"> 60+60 = 120,000 [A]</t>
  </si>
  <si>
    <t>- vyfrézování drážky šířky do 20mm hloubky do 40mm
- vyčištění
- nátěr
- výplň předepsanou zálivkovou hmotou</t>
  </si>
  <si>
    <t>587206</t>
  </si>
  <si>
    <t>PŘEDLÁŽDĚNÍ KRYTU Z RŮZNÝCH MATER VČ. AC</t>
  </si>
  <si>
    <t xml:space="preserve">Návazné plochy 
Zpevněné návazné plochy ostatních vlastníků (betonové dlažby, kamenné dlažby a AC) budou v souhrnné ploše 300,0m2 opraveny (přeloženy) v původním materiálu (drobné doplnění).
</t>
  </si>
  <si>
    <t xml:space="preserve"> 300 = 300,000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</si>
  <si>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</si>
  <si>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6</t>
  </si>
  <si>
    <t>Úpravy povrchů, podlahy, výplně otvorů</t>
  </si>
  <si>
    <t>62845</t>
  </si>
  <si>
    <t>SPÁROVÁNÍ STÁVAJÍCÍCH DLAŽEB CEMENT MALTOU</t>
  </si>
  <si>
    <t>Kamenná přídlažba (rygol)
        Spárování dlažby,bude provedeno čerstvým potěrovým betonem ( pískovým ) třídy odpovídající M25  XF4 S2, který bude košťaty důkladně vpraven do spar a po cca 1 hodině za pomocí košťat očištěn a 2* omyt z kostek. 
      V žádném případě nebude provedeno spárování  podkladním betonem na konci směny.</t>
  </si>
  <si>
    <t xml:space="preserve"> 65 = 65,000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</si>
  <si>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</si>
  <si>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8</t>
  </si>
  <si>
    <t>Potrubí</t>
  </si>
  <si>
    <t>87434</t>
  </si>
  <si>
    <t>POTRUBÍ Z TRUB PLASTOVÝCH ODPADNÍCH DN DO 200MM</t>
  </si>
  <si>
    <t>odvodnění –  UV 
      Po výkopu rýhy, budou položeny přípojky z PVC DN200 SN8  v celkové délce 110,0m
 (položka včetně propojů do šachet , trub a čela )</t>
  </si>
  <si>
    <t xml:space="preserve"> 110 = 110,000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</si>
  <si>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</si>
  <si>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87444</t>
  </si>
  <si>
    <t>POTRUBÍ Z TRUB PLASTOVÝCH ODPADNÍCH DN DO 250MM</t>
  </si>
  <si>
    <t>odvodnění –  UV 
PVC DN250 SN8 v  délce 16,0m  (položka včetně propojů do šachet , trub a čela )</t>
  </si>
  <si>
    <t xml:space="preserve"> 16 = 16,000 [A]</t>
  </si>
  <si>
    <t>87526</t>
  </si>
  <si>
    <t>POTRUBÍ DREN Z TRUB PLAST (I FLEXIBIL) DN DO 80MM</t>
  </si>
  <si>
    <t>Pod bednění se jako tlumič nárazů vloží 3* drenážní tr DN 80         ( 3*2,5=7,5m*6stromů).</t>
  </si>
  <si>
    <t xml:space="preserve"> 3*2,5*6 = 45,000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</si>
  <si>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</si>
  <si>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875342</t>
  </si>
  <si>
    <t>POTRUBÍ DREN Z TRUB PLAST DN DO 200MM DĚROVANÝCH</t>
  </si>
  <si>
    <t xml:space="preserve">drenáž 
        Po zhotovení zemní parapláně bude proveden výkop pro drenáž :
v km 0,087 – 0,125  vpravo   -  (0,6*0,5*38=11,4m3) 
       Po výkopu rýhy, bude položena drenáž  PE DN160 částečně děrovaná 220° v celkové délce 38,0m (položka včetně propoje do UV) s obsypem z ŠDA fr 11/22 
</t>
  </si>
  <si>
    <t xml:space="preserve"> 38 = 38,000 [A]</t>
  </si>
  <si>
    <t>894846</t>
  </si>
  <si>
    <t>ŠACHTY KANALIZAČNÍ PLASTOVÉ D 400MM</t>
  </si>
  <si>
    <t xml:space="preserve">       1 kus RŠ bude zhotoven z  dílců PVC DN 400  . Podklad a okolí RŠ  bude DŮKLADNĚ  obetonováno 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</si>
  <si>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
- předepsané podkladní konstrukce</t>
  </si>
  <si>
    <t>89712</t>
  </si>
  <si>
    <t>VPUSŤ KANALIZAČNÍ ULIČNÍ KOMPLETNÍ Z BETONOVÝCH DÍLCŮ</t>
  </si>
  <si>
    <t xml:space="preserve">8 kusů UV budou zhotoveny z betonových dílců odolných proti CHRL  . Podklad a okolí UV  bude DŮKLADNĚ  obetonováno z bet C20/025n XF3 (samostatná pol).  Mříž UV bude pro zatížení D400. </t>
  </si>
  <si>
    <t xml:space="preserve"> 8 = 8,000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</si>
  <si>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</si>
  <si>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89911K</t>
  </si>
  <si>
    <t>OCELOVÝ POKLOP D400</t>
  </si>
  <si>
    <t xml:space="preserve">Poklop RŠ,  bude pro zatížení D400. </t>
  </si>
  <si>
    <t>Položka zahrnuje dodávku a osazení předepsané mříže včetně rámu</t>
  </si>
  <si>
    <t>89913</t>
  </si>
  <si>
    <t>KRYCÍ HRNCE SAMOSTATNÉ</t>
  </si>
  <si>
    <t>Krycí hrnky zemních souprav budou vyměněny za samonivelační ( 10 ks).</t>
  </si>
  <si>
    <t xml:space="preserve"> 10 = 10,000 [A]</t>
  </si>
  <si>
    <t>Položka zahrnuje dodávku a osazení předepsané hrnce mříže včetně rámu</t>
  </si>
  <si>
    <t>89921</t>
  </si>
  <si>
    <t>VÝŠKOVÁ ÚPRAVA POKLOPŮ</t>
  </si>
  <si>
    <t xml:space="preserve">Budou výškově upraveny uliční znaky (8 ks šachtových poklopů, 8 ks UV, 1* RŠ) </t>
  </si>
  <si>
    <t xml:space="preserve"> 8+8+1 = 17,000 [A]</t>
  </si>
  <si>
    <t>- položka výškové úpravy zahrnuje všechny nutné práce a materiály pro zvýšení nebo snížení zařízení (včetně nutné úpravy stávajícího povrchu vozovky nebo chodníku).</t>
  </si>
  <si>
    <t>89946</t>
  </si>
  <si>
    <t>VÝŘEZ, VÝSEK, ÚTES NA POTRUBÍ DN DO 400MM</t>
  </si>
  <si>
    <t>propoj PVC přípojky do potrubí DK (v majetku ŘSD) .
Odkrytí ,  napojení (VÝVRTEM)  , zatěsnění .</t>
  </si>
  <si>
    <t>výšková úprava Krycí hrnků zemních souprav ( 10 ks).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</si>
  <si>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</si>
  <si>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9</t>
  </si>
  <si>
    <t>Ostatní konstrukce a práce</t>
  </si>
  <si>
    <t>9111A1</t>
  </si>
  <si>
    <t>ZÁBRADLÍ SILNIČNÍ S VODOR MADLY - DODÁVKA A MONTÁŽ</t>
  </si>
  <si>
    <t>P1 v km 0,290 
Čelo bude opatřeno 2-madlovým zábradlím délky 8,0m a výšky 1,1m s PKO žárovým zinkováním. Zábradlí bude osazeno do 3 betonových patek v C20/25n XF3 (3*0,5*0,5*1=0,75m3) a  přes plotny navrtáním do čela na chemickou kotvu (s podmazáním)
   Zábradlí bude podrobněji rozkresleno v RDS - dílenský výkres .
Jímka v km 0,140 :  ŘSD
    Jímka bude opatřena 2-madlovým zábradlím délky 6,0m a výšky 1,1m s PKO žárovým zinkováním. Zábradlí bude osazeno přes plotny navrtáním do jímky na chemickou kotvu (s podmazáním)
   Zábradlí a detaily budou podrobněji rozkresleny v RDS - dílenský výkres
pol včetně výkopu patek a kotvení</t>
  </si>
  <si>
    <t xml:space="preserve"> 8+6 = 14,000 [A]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</si>
  <si>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</si>
  <si>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9111A3</t>
  </si>
  <si>
    <t>ZÁBRADLÍ SILNIČNÍ S VODOR MADLY - DEMONTÁŽ S PŘESUNEM</t>
  </si>
  <si>
    <t>Jímka v km 0,140  - odstranění zíbradlí  6,0m
pol vč likvidace</t>
  </si>
  <si>
    <t xml:space="preserve"> 6 = 6,000 [A]</t>
  </si>
  <si>
    <t>položka zahrnuje:
- demontáž a odstranění zařízení
- jeho odvoz na předepsané místo</t>
  </si>
  <si>
    <t>9113A3</t>
  </si>
  <si>
    <t>SVODIDLO OCEL SILNIČ JEDNOSTR, ÚROVEŇ ZADRŽ N1, N2 - DEMONTÁŽ S PŘESUNEM</t>
  </si>
  <si>
    <t>bude odstraněno (demontováno) svodidlo v délce 12,0 m 
pol. vč poplatku</t>
  </si>
  <si>
    <t xml:space="preserve"> 12 = 12,000 [A]</t>
  </si>
  <si>
    <t>914123</t>
  </si>
  <si>
    <t>DOPRAVNÍ ZNAČKY ZÁKLADNÍ VELIKOSTI OCELOVÉ FÓLIE TŘ 1 - DEMONTÁŽ</t>
  </si>
  <si>
    <t>stávající vyměněné za nové   - 1*P2,  1*IP 10a, 1* IP 10b,  
               rušené   - 1*A 1b,  1*IP5,  1*C 14a,  2*B1,  2*E13,  1*Z2,  1*IJ 4c,</t>
  </si>
  <si>
    <t xml:space="preserve"> 1+1+1+1+1+1+2+2+1+1 = 12,000 [A]</t>
  </si>
  <si>
    <t>Položka zahrnuje odstranění, demontáž a odklizení materiálu s odvozem na předepsané místo</t>
  </si>
  <si>
    <t>914131</t>
  </si>
  <si>
    <t>DOPRAVNÍ ZNAČKY ZÁKLADNÍ VELIKOSTI OCELOVÉ FÓLIE TŘ 2 - DODÁVKA A MONTÁŽ</t>
  </si>
  <si>
    <t xml:space="preserve">SDZ   –   nové   - 3*IP 4b, 3*B2, 3*B24b,  3*IJ 4a, 1*B 24a,  2*C 2b,  2*P6,  1*C14a,  2*IP6, 
                             1*IP11c,  1*IJ14c,  2*B17,  2*E13  1*E 7b , 1* IP 4a,  1*P2,  
               stávající vyměněné za nové   - 1*P2,  1*IP 10a,  1*IP 10b,  </t>
  </si>
  <si>
    <t xml:space="preserve"> 3+3+3+3+1+2+2+1+2+1+1+2+2+1+1+1+1+1+1 = 32,000 [A]</t>
  </si>
  <si>
    <t>položka zahrnuje:
- dodávku a montáž značek v požadovaném provedení</t>
  </si>
  <si>
    <t>915111</t>
  </si>
  <si>
    <t>VODOROVNÉ DOPRAVNÍ ZNAČENÍ BARVOU HLADKÉ - DODÁVKA A POKLÁDKA</t>
  </si>
  <si>
    <t>VDZ   –      Nové           -  V4     (0,125)                            =   960,0m            (120,0m2)
                                      -  V1a   (0,125/)                           =   230,0m            (28,75m2)
                                      -  V2b   (0,125/1,5/1,5)                =   360,0m             (22,5m2)
                                      -  V2b   (0,25/1,5/1,5)                  =   160,0m             (20,0m2)
                                      -  V10d   (0,25/0,5/0,5)                =    24,0m              (3,0m2)
                                      -  V4    (0,25/0,5/0,5)                   =   10,0m              (1,25m2)
                                      -  V4     (0,25)                              =   14,0m              (4,25m2) 
                                      -  V12c   (0,125)                           =   6,0m               (0,75m2)
                                      -  V11a   (0,125)                           =   2,0ks               (19,5m2)
                                      -  V7a                                           =   1,0ks               (14,0m2)
Bude provedeno v barvě a po 3 měsících v plastu</t>
  </si>
  <si>
    <t xml:space="preserve"> 120+28,75+22,5+20+3+1,25+4,25+0,75+19,5+14 = 234,000 [A]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</si>
  <si>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</si>
  <si>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</si>
  <si>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</si>
  <si>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VDZ   –      Nové           -  V4     (0,125)                            =   960,0m            (120,0m2)
                                      -  V1a   (0,125/)                           =   230,0m            (28,75m2)
                                      -  V2b   (0,125/1,5/1,5)                =   360,0m             (22,5m2)
                                      -  V2b   (0,25/1,5/1,5)                  =   160,0m             (20,0m2)
                                      -  V10d   (0,25/0,5/0,5)                =    24,0m              (3,0m2)
                                      -  V4    (0,25/0,5/0,5)                   =   10,0m              (1,25m2)
                                      -  V4     (0,25)                              =   14,0m              (4,25m2) 
                                      -  V12c   (0,125)                           =   6,0m               (0,75m2)
                                      -  V11a   (0,125)                           =   2,0ks               (19,5m2)
                                      -  V7a                                           =   1,0ks               (14,0m2)     
Bude provedeno v barvě a po 3 měsících v plastu</t>
  </si>
  <si>
    <t>915222</t>
  </si>
  <si>
    <t>VODOR DOPRAV ZNAČ PLASTEM STRUKTURÁLNÍ NEHLUČNÉ - ODSTRANĚNÍ</t>
  </si>
  <si>
    <t>Odstranění návazného VDZ v křižovatkách brokováním . 
položka bude čerpána čerpána na příkaz TDS</t>
  </si>
  <si>
    <t>zahrnuje odstranění značení bez ohledu na způsob provedení (zatření, zbroušení) a odklizení vzniklé suti</t>
  </si>
  <si>
    <t>91552</t>
  </si>
  <si>
    <t>VODOR DOPRAV ZNAČ - PÍSMENA</t>
  </si>
  <si>
    <t xml:space="preserve">                                    -  Písmena                                     =   12,0 kusů            
Bude provedeno v barvě a po 3 měsících v plastu</t>
  </si>
  <si>
    <t xml:space="preserve"> 12+12 = 24,000 [A]</t>
  </si>
  <si>
    <t>položka zahrnuje:
- dodání a pokládku nátěrového materiálu
- předznačení a reflexní úpravu</t>
  </si>
  <si>
    <t>91725</t>
  </si>
  <si>
    <t>NÁSTUPIŠTNÍ OBRUBNÍKY BETONOVÉ</t>
  </si>
  <si>
    <t xml:space="preserve">Betonové obruby 
    Na ŠD vrstvy  budou osazeny kasselské betonové obruby v množství 34,0m  ( 20+14m).
    Kasselské s navýšením 160mm – podmínka DPML
          Obruby  budou osazeny do betonu C20/25n XF3 a do výšek dle výkresové části.   
</t>
  </si>
  <si>
    <t xml:space="preserve"> 20+14 = 34,000 [A]</t>
  </si>
  <si>
    <t>Položka zahrnuje:
dodání a pokládku betonových obrubníků o rozměrech předepsaných zadávací dokumentací
betonové lože i boční betonovou opěrku.</t>
  </si>
  <si>
    <t>917424</t>
  </si>
  <si>
    <t>CHODNÍKOVÉ OBRUBY Z KAMENNÝCH OBRUBNÍKŮ ŠÍŘ 150MM</t>
  </si>
  <si>
    <t xml:space="preserve">Kamenné obruby 
    Na ŠD vrstvy  budou osazeny betonové obruby 150/250/1000 v množství 500,0m.
Obruby budou s navýšením nad AC 120mm a 20mm . 
- specifikace obrub kamenných 150/250/1000
        Budou použity nové kamenné obruby 150/250/1000mm  řezané. Jedna horní hrana bude zkosená ( 10/10mm)  ,  horní a pohledová strana bude zdrsněna  ( např. opalováním, pískováním, pemrlováním) musí splňovat nařízení vlády NV 163/2002 Sb a TN TZÚS 12.03.04-06.          
Materiál světlá  žula  tzv. „Liberecká“  
Obruby  budou osazeny do betonu C20/25n XF3 S1 tl. min 100mm a do výšek dle výkresové části. 
Spára  mezi obrubami bude min 5mm , max 10mm.   
</t>
  </si>
  <si>
    <t>Položka zahrnuje:
dodání a pokládku kamenných obrubníků o rozměrech předepsaných zadávací dokumentací
betonové lože i boční betonovou opěrku.</t>
  </si>
  <si>
    <t>918115</t>
  </si>
  <si>
    <t>ČELA PROPUSTU Z BETONU DO C 30/37</t>
  </si>
  <si>
    <t>P1 v km 0,290 
    Na výtoku bude zřízeno nové  ŽB  čelo z C30/37 XF4 (3,6*2,6*0,6m) na podkladní beton C8/10 
    Rozměry čela jsou patrné v výkrese D.1.1.2.c.1 – Vzorové řezy  
    Detaily budou podrobněji rozkresleny v RDS - dílenský výkres</t>
  </si>
  <si>
    <t xml:space="preserve"> 3,6*2,6*0,6 = 5,616 [A]</t>
  </si>
  <si>
    <t>Položka zahrnuje kompletní čelo (základ, dřík, římsu)
- dodání  čerstvého  betonu  (betonové  směsi)  požadované  kvality,  jeho  uložení  do požadovaného tvaru při jakékoliv hustotě výztuže, konzistenci čerstvého betonu a způsobu hutnění, ošetření a ochranu betonu,
- dodání a osazení výztuže,
- případně dokumentací předepsaný kamenný obklad,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</t>
  </si>
  <si>
    <t>9182D</t>
  </si>
  <si>
    <t>VTOKOVÉ JÍMKY BETONOVÉ VČETNĚ DLAŽBY PROPUSTU Z TRUB DN DO 600MM</t>
  </si>
  <si>
    <t xml:space="preserve">Jímka v km 0,140 :   -  Bude zřízena nová  ŽB  jímka  z C30/37 XF4 (vn rozměr 1,6*1,2*1,2 a šířky stěny 0,3m) na podkladní beton C8/10 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</si>
  <si>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</si>
  <si>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919112</t>
  </si>
  <si>
    <t>ŘEZÁNÍ ASFALTOVÉHO KRYTU VOZOVEK TL DO 100MM</t>
  </si>
  <si>
    <t>Stávající AC  bude v napojení zaříznut 60,0m, dobourán a ošetřen spojovacím můstkem.
Stávající AC  u rygolu bude zaříznut 56,0m,  a dobourán .</t>
  </si>
  <si>
    <t xml:space="preserve"> 60+56 = 116,000 [A]</t>
  </si>
  <si>
    <t>položka zahrnuje řezání vozovkové vrstvy v předepsané tloušťce, včetně spotřeby vody</t>
  </si>
  <si>
    <t>919122</t>
  </si>
  <si>
    <t>ŘEZÁNÍ BETONOVÉHO KRYTU VOZOVEK TL DO 100MM</t>
  </si>
  <si>
    <t>Konstrukční vrstvy z ŽB
   Druhá  konstrukční vrstva v místě AZ  z Železobetonu.  Po vyzrání bude deska nařezána po 3,0m = 80,0m do hl 60mm .</t>
  </si>
  <si>
    <t xml:space="preserve"> 80 = 80,000 [A]</t>
  </si>
  <si>
    <t>935812</t>
  </si>
  <si>
    <t>ŽLABY A RIGOLY DLÁŽDĚNÉ Z KOSTEK DROBNÝCH DO BETONU TL 100MM</t>
  </si>
  <si>
    <t>Kamenná přídlažba (rygol)
    V km 0,084 – 0,140 , bude v části před obrubou provedena přídlažba z kostek drobných do betonu C20/25n XF3 tl. 200mm ( Rygol)   v základní šíři 1,3m se sklonem 10% k obrubě  (65,0m2).  
nadspotřeba betovu v tl 100mm v pol 45131A
spárování zvlášť v pol  62845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</si>
  <si>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úpravu napojení a ukončení
- vnitrostaveništní i mimostaveništní dopravu
- měří se vydlážděná plocha.</t>
  </si>
  <si>
    <t>93767</t>
  </si>
  <si>
    <t>MOBILIÁŘ - PŘÍSTŘEŠKY PRO ZASTÁVKY VEŘEJNÉ DOPRAVY -DEMONTÁŽ</t>
  </si>
  <si>
    <t xml:space="preserve"> bude odstraněno (demontováno)  1 kus ocelové čekárny s odvozem k recyklaci .
pol. vč poplatku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</si>
  <si>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</si>
  <si>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93811</t>
  </si>
  <si>
    <t>OČIŠTĚNÍ ASFALTOVÝCH VOZOVEK UMYTÍM VODOU</t>
  </si>
  <si>
    <t xml:space="preserve">      Bude provedeno  omytí celé plochy komunikace (2500,0m2</t>
  </si>
  <si>
    <t xml:space="preserve"> 2500 = 2500,000 [A]</t>
  </si>
  <si>
    <t>položka zahrnuje očištění předepsaným způsobem včetně odklizení vzniklého odpadu</t>
  </si>
  <si>
    <t>93818</t>
  </si>
  <si>
    <t>OČIŠTĚNÍ ASFALT VOZOVEK ZAMETENÍM</t>
  </si>
  <si>
    <t xml:space="preserve">      Bude provedeno zametení celé plochy komunikace (2500,0m2</t>
  </si>
  <si>
    <t>966158</t>
  </si>
  <si>
    <t>BOURÁNÍ KONSTRUKCÍ Z PROST BETONU S ODVOZEM DO 20KM</t>
  </si>
  <si>
    <t>P1 v km 0,290 : ŘSD -     Stávající bet čelo, bude vybouráno  (bet čel  =5,5m3 ) a bude vybourán i bet žlab v délce 11,0m pod propustkem a to včetně podkladního betonu (bet 5,0m3 ). Vybouraný mat bude  odvezen na skládku, nebo k recyklaci.  
Jímka v km 0,140 :  -    Stávající bet jímka, bude vybourána  (bet  =2,5m3 ) a odvezena na skládku, nebo k recyklaci. 
skládkovné v pol 015140</t>
  </si>
  <si>
    <t xml:space="preserve"> 5,5+5,5+2,5 = 13,500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</si>
  <si>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</si>
  <si>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96687</t>
  </si>
  <si>
    <t>VYBOURÁNÍ ULIČNÍCH VPUSTÍ KOMPLETNÍCH</t>
  </si>
  <si>
    <t>vybourání 2 ks stávajících UV
pol. včetně likvidace vybouraného mat</t>
  </si>
  <si>
    <t xml:space="preserve"> 2 = 2,000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</si>
  <si>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</si>
  <si>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 xml:space="preserve"> 1,9*(40+59,28) = 188,632 [A]</t>
  </si>
  <si>
    <t>z pol 113728
hmotnost 2,45t/m3</t>
  </si>
  <si>
    <t xml:space="preserve"> 2,45*(90) = 220,500 [A]</t>
  </si>
  <si>
    <t>popl z pol 113524 + 113554
hmotnost 2,5t/m3</t>
  </si>
  <si>
    <t xml:space="preserve"> 2,5*(2,6+3) = 14,000 [A]</t>
  </si>
  <si>
    <t>skl z pol 123838 
hmotnost  2,1t/m3</t>
  </si>
  <si>
    <t xml:space="preserve"> 2,1*(217,5) = 456,750 [A]</t>
  </si>
  <si>
    <t xml:space="preserve">      Dále budou  odstraněny stávající betonové  obruby  v počtu 38,0m s odvozem na řízenou skládku, nebo k recyklaci  ( 2,6m3) 
skládkovné v pol 015140</t>
  </si>
  <si>
    <t>113554</t>
  </si>
  <si>
    <t>ODSTRANĚNÍ OBRUB Z DLAŽEBNÍCH KOSTEK JEDNODUCHÝCH, ODVOZ DO 5KM</t>
  </si>
  <si>
    <t>Odstraněny obruby z kostek velkých 180,0m  s odvozem na řízenou skládku, nebo k recyklaci  (beton 3,0m3) kostky na deponii SML do 5,0km. 
skl betonu v pol 015140</t>
  </si>
  <si>
    <t xml:space="preserve"> 180 = 180,000 [A]</t>
  </si>
  <si>
    <t>Bude provedeno frézování vozovek asfaltových v tl. 100mm (Diagnostika ZPRAVA č.46/20 str 3 a 4)  a ploše 600,0m2  (60,0m3) a odvezen na skládku, nebo k recyklaci  (zatříděno jako ZAS-T1) mimo materiál na krajnice (15,0m3).
Sanace – plná kce
      Bude provedeno frézování vozovek asfaltových v tl. 100mm (Diagnostika ZPRAVA č.46/20 str 3 a 4)  a ploše 300,0m2 (30,0m3) a odvezen na skládku, nebo k recyklaci  (zatříděno jako ZAS-T1 ).
popl. v pol 015130</t>
  </si>
  <si>
    <t xml:space="preserve"> (600*0,1)+(300*0,1) = 90,000 [A]</t>
  </si>
  <si>
    <t>Sanační vrstvy komunikace z ŠCM – o sanaci rozhodne Investor po provedení zk. únosnosti pláně
       Po odkopech a upravě zemní parapláně, budou provedeny statické zkoušky únosnosti a jestliže nebudou dosahovat min 40MPa v druhém cyklu, bude provedena výměna části Aktivní zony za ŠCM.
       V předpokládaném rozsahu 200,0m2 bude proveden odkop v tl 200mm  a ploše 200,0m2  (200*0,2=40,0m3)  a s odvozem na řízenou skládku, nebo k recyklaci.
skl v pol 015111</t>
  </si>
  <si>
    <t xml:space="preserve"> 200*0,2 = 40,000 [A]</t>
  </si>
  <si>
    <t>Dále bude proveden odkop stávajícího PM v tl 100mm  a ploše 300,0m2  (30,0m3 ) -zatříděno jako ZAS-T4 , materiál bude dočasně deponován a následně použít pro sanaci aktivní zóny rozhrnutím a zamačkáním do zemní pláně.</t>
  </si>
  <si>
    <t xml:space="preserve"> 300*0,1 = 30,000 [A]</t>
  </si>
  <si>
    <t xml:space="preserve">      Po odstranění PM , bude proveden odkop stávajících konstrukčních vrstev (předpoklad znečištěná ŠD) v tl 350mm  a ploše 300,0m2 a  v  tl 600mm  a ploše 150,0m2   (300*0,35+150*0,6=180,0m3)  a s odvozem na řízenou skládku, nebo k recyklaci. 
  A odkop stávajících konstrukčních vrstev v místě AZ - prohloubení (předpoklad  znečištěná ŠD) v tl 150mm  a ploše 150,0m2  (150*0,15=15,0m3)  a s odvozem na řízenou skládku, nebo k recyklaci. 
skládkovné v pol 015150
</t>
  </si>
  <si>
    <t xml:space="preserve"> (300*0,35)+(150*0,6)+(150*0,15) = 217,500 [A]</t>
  </si>
  <si>
    <t>drenáž 
        Po zhotovení zemní pláně bude proveden výkop pro drenáž :
v km 0,005 – 0,080  vlevo   -  (0,6*0,5*65=19,5m3) 
odvodnění –  UV 
        Po zhotovení zemní pláně bude proveden výkop jam a rýh  pro odvodnění  :
Pro  3 UV   (3*0,3=0,9m3) , přípojky od UV k kanalizaci ŘSD (27*0,8*prům1,8=38,88m3).  
s odvozem na řízenou skládku, nebo k recyklaci do 20km.  
poplatek  v pol 015111</t>
  </si>
  <si>
    <t xml:space="preserve"> (0,6*0,5*65)+(27*0,8*1,8)+(3*0,3) = 59,280 [A]</t>
  </si>
  <si>
    <t>Drenáž s obsypem z ŠDA fr 11/22 (65*0,5*0,6=19,5m3 ) .  
potrubí  k UV s  hutněným zásypem z ŠP (8,0m3)   a ŠDB fr 0/32 (31,5m3)   po zemní pláň .</t>
  </si>
  <si>
    <t xml:space="preserve"> 19,5+8+31,5 = 59,000 [A]</t>
  </si>
  <si>
    <t xml:space="preserve">Po odkopu bude upravena zemní parapláň v ploše 450,0m2  .
Po rozrovnání PM, bude upravena zemní pláň v ploše 450,0m2  
Po odkopu bude upravena zemní parapláň v ploše 200,0m2  .   
- Zkoušky statickou zátěžovou deskou  pro SO 102 v rozsahu dle TP , součást dané vrstvy – pouze v prostoru komunikace .
Min. požadovaná hodnota na parapláni    Edf2 =40,0MPa      2kusy 
Min. požadovaná hodnota na pláni           Edf2 =45,0MPa      2kusy
</t>
  </si>
  <si>
    <t xml:space="preserve"> 450+450+200 = 1100,000 [A]</t>
  </si>
  <si>
    <t xml:space="preserve">Po provedení parapláně a odvodnění , bude  rozrovnána a zhutněna vrstva PM v tl 100mm a ploše 300,0m2  (30,0m3). </t>
  </si>
  <si>
    <t xml:space="preserve">
       3 kusy UV - Podklad a okolí UV  bude DŮKLADNĚ  obetonováno z bet C20/025n XF3 (3* 0,2 = 0,6m3).  
</t>
  </si>
  <si>
    <t xml:space="preserve"> 3*0,2 = 0,600 [A]</t>
  </si>
  <si>
    <t xml:space="preserve">Konstrukční vrstvy zŽB
   Druhá  konstrukční vrstva  v místě AZ  z Železobetonu C30/37 XF4 v tl. 200mm  (100*0,20=20,0m3), s výztuží z 2* KARI sítí        Po vyzrání bude deska nařezána po 3,0m 
</t>
  </si>
  <si>
    <t xml:space="preserve"> 100*0,2 = 20,000 [A]</t>
  </si>
  <si>
    <t>Konstrukční vrstvy z ŽB
   Druhá  konstrukční vrstva  v místě AZ  z Železobetonu  s výztuží z 2* KARI sítí 8*100*100m ( 36 sítí 2*3m + distanční a spoj mat  , celkem 2,5t ),  
Jmenovité krytí výztuže je 50mm , min 40mm.</t>
  </si>
  <si>
    <t xml:space="preserve"> 2,5 = 2,500 [A]</t>
  </si>
  <si>
    <t xml:space="preserve">Konstrukční vrstvy z CS 
   Druhá  konstrukční vrstva z stabilizace cementem  SC C8/10  v  130mm  (350*0,13=45,5m3)  a Po vyzrání bude vrstva nařezána po 3,0m 
</t>
  </si>
  <si>
    <t xml:space="preserve"> 350*0,13 = 45,500 [A]</t>
  </si>
  <si>
    <t xml:space="preserve">Konstrukční vrstvy z ŠD
       Po odkopech a upravě zemní pláně , bude položena první konstrukční vrstva ze štěrkodrtě ŠDA fr 0/63 v  220mm  (350*0,22=77,0m3)  a v místě AZ  ze štěrkodrtě ŠDA fr 32/63 v tl. 250mm  (100*0,25=25,0m3) – možno použít i betonový R-materiál.
- Zkoušky statickou zátěžovou deskou  pro SO 102 v rozsahu dle TP , součást dané vrstvy – pouze v prostoru komunikace .
Min. požadovaná hodnota na 1 konstr vrstvě  ŠD         Edf2 =60,0MPa      2kusy
poměr Edf1 a Edf2 menší nebo roveň 2,5
</t>
  </si>
  <si>
    <t xml:space="preserve"> (350*0,22)+(100*0,25) = 102,000 [A]</t>
  </si>
  <si>
    <t>Sanační vrstvy komunikace z ŠCM – o sanaci rozhodne Investor po provedení zk. únosnosti pláně
     Na odkopanou parapláň, bude položena konstrukční vrstva ze štěrkodrtě ŠDA fr 32/63 v  200mm  (200*0,2=40,0m3)  , která bude prolita cementovou maltou C8/10 Dmax8 S3 v mn 0,05m3/m2 (120kg/m2) . Technologický postup provádění - SANACE ( zlepšení aktivní zony )  vrstvou ze štěrku částečně vyplněného cementovou maltou , dle ČSN 73 6127-1</t>
  </si>
  <si>
    <t xml:space="preserve"> 200 = 200,000 [A]</t>
  </si>
  <si>
    <t xml:space="preserve">Krajnice 
  Omáčklý kraj AC  v km 0,025 – 0,090 , bude doplněn krajnicí z ZAS v šíři min 0,7 m a tl 100-200mm .
Krajnice bude plochy 50,0m2 (15,0m3) 
</t>
  </si>
  <si>
    <t xml:space="preserve">Asfaltové betony (AC)
Po provedení konstrukčních vrstev a obrub , bude  na CS a ŽB proveden postřik infiltrační  PS-I 1,0kg/m (350,0m2). 
</t>
  </si>
  <si>
    <t xml:space="preserve"> 350 = 350,000 [A]</t>
  </si>
  <si>
    <t xml:space="preserve">Na ACP bude proveden postřik spojovací PS-E 0,5kg/m (645,0m2) 
Na ACL , bude proveden  postřik spojovací PS-E 0,5kg/m (650,0m2) </t>
  </si>
  <si>
    <t xml:space="preserve"> 645+650 = 1295,000 [A]</t>
  </si>
  <si>
    <t xml:space="preserve">Na ACL , bude proveden  postřik spojovací PS-E 0,5kg/m a  položen asfaltový beton obrusný  ACO 11+ 50/70 v tl 40mm ( 550*0,04=22,0m3) .
ACO 11 ,  bude položena beze spáry.
- Zkoušky  na AC– v rozsahu dle TP (zhutnění, spojení, rovinatost ..), součást dané vrstvy
</t>
  </si>
  <si>
    <t xml:space="preserve"> 550*0,04 = 22,000 [A]</t>
  </si>
  <si>
    <t xml:space="preserve">Na ACL , bude proveden  postřik spojovací  a  položen asfaltový beton obrusný  modifikovaný (v místě AZ)   ACO 11S PMB 45/80-55 v tl 40mm ( 100*0,04=4,0m3) . 
ACO 11 ,  bude položena beze spáry.
- Zkoušky  na AC– v rozsahu dle TP (zhutnění, spojení, rovinatost ..), součást dané vrstvy
</t>
  </si>
  <si>
    <t xml:space="preserve"> 100*0,04 = 4,000 [A]</t>
  </si>
  <si>
    <t>Na ACP a postřik bude položen asfaltový beton ložný ACL 16+ 50/70 v tl 60mm (550*0,06=33,0m3)
- Zkoušky  na AC– v rozsahu dle TP (zhutnění, spojení, rovinatost ..), součást dané vrstvy</t>
  </si>
  <si>
    <t xml:space="preserve"> 550*0,06 = 33,000 [A]</t>
  </si>
  <si>
    <t>Na ACP a postřik bude položen asfaltový beton ložný ACL 16S  PMB 25/55-60 v tl 60mm  (100*0,06=6,0m3).
- Zkoušky  na AC– v rozsahu dle TP (zhutnění, spojení, rovinatost ..), součást dané vrstvy</t>
  </si>
  <si>
    <t xml:space="preserve"> 100*0,06 = 6,000 [A]</t>
  </si>
  <si>
    <t xml:space="preserve">Na CS bude položen asfaltový beton podkladní ACP 16+ 70/100  v tl 50mm ( 250*0,05=12,5m3) 
- Zkoušky  na AC– v rozsahu dle TP (zhutnění, spojení, rovinatost ..), součást dané vrstvy
</t>
  </si>
  <si>
    <t xml:space="preserve">Na ŽB bude položen asfaltový beton podkladní ACP 16S PMB 25/55-60  v tl 50mm ( 100*0,05=5,0m3) .
- Zkoušky  na AC– v rozsahu dle TP (zhutnění, spojení, rovinatost ..), součást dané vrstvy
</t>
  </si>
  <si>
    <t xml:space="preserve"> 100*0,05 = 5,000 [A]</t>
  </si>
  <si>
    <t>Napojovací  spára ACO bude ošetřena proříznutím a modifikovanou zálivkou (25,0m).</t>
  </si>
  <si>
    <t xml:space="preserve"> 25 = 25,000 [A]</t>
  </si>
  <si>
    <t>PŘEDLÁŽDĚNÍ KRYTU Z  Z RŮZNÝCH MATER VČ. AC</t>
  </si>
  <si>
    <t xml:space="preserve">
Návazné plochy 
Zpevněné návazné plochy ostatních vlastníků (betonové dlažby, kamenné dlažby a AC) budou v souhrnné ploše 50,0m2 opraveny (přeloženy) v původním materiálu (drobné doplnění).
</t>
  </si>
  <si>
    <t xml:space="preserve"> 50 = 50,000 [A]</t>
  </si>
  <si>
    <t xml:space="preserve">odvodnění –  UV  Po výkopu rýhy, budou položeny přípojky z PVC DN200 SN8  v celkové délce 6,0m </t>
  </si>
  <si>
    <t>odvodnění –  UV 
        Po výkopu rýhy, budou položeny přípojky z  PVC DN250 SN8 v  délce 21,0m  (položka včetně propojů )</t>
  </si>
  <si>
    <t xml:space="preserve"> 21 = 21,000 [A]</t>
  </si>
  <si>
    <t xml:space="preserve">drenáž        Po výkopu rýhy, bude položena drenáž  PE DN160 částečně děrovaná 220° v celkové délce 65,0m (položka včetně propoje do UV) </t>
  </si>
  <si>
    <t xml:space="preserve">
       3 kusy UV budou zhotoveny z betonových dílců odolných proti CHRL  . Podklad a okolí UV  bude DŮKLADNĚ  obetonováno z bet C20/025n XF3 . Mříž UV bude pro zatížení D400. 
</t>
  </si>
  <si>
    <t xml:space="preserve"> 3 = 3,000 [A]</t>
  </si>
  <si>
    <t xml:space="preserve">   Budou výškově upraveny uliční znaky (3 ks UV) . 
</t>
  </si>
  <si>
    <t>Propoj do Šachty ŘSD</t>
  </si>
  <si>
    <t xml:space="preserve">Přípravné  práce 
     Bude odstraněno (demontováno) zábradlí v délce 6,0 m  s odvozem k recyklaci .
</t>
  </si>
  <si>
    <t xml:space="preserve">Betonové obruby 
    Na ŠD vrstvy  budou osazeny betonové obruby Kasselské v množství 19,0m s navýšením 160mm – podmínka DPML .    Obruby  budou osazeny do betonu C20/25n XF3 a do výšek dle výkresové části.   
- specifikace obrub silničních   autobusové zastávky V AZ  budou položeny nové „Kasselské“ obruby v délce 1*19,0m  na které budou navazovat silniční betonové obruby 150/250/1000. </t>
  </si>
  <si>
    <t xml:space="preserve"> 19 = 19,000 [A]</t>
  </si>
  <si>
    <t xml:space="preserve">Kamenné obruby 
    Na ŠD vrstvy  budou osazeny betonové obruby 150/250/1000 v množství 98,0m.
Obruby budou s navýšením nad AC 120mm a 20mm . 
- specifikace obrub kamenných 150/250/1000
        Budou použity nové kamenné obruby 150/250/1000mm  řezané. Jedna horní hrana bude zkosená ( 10/10mm)  ,  horní a pohledová strana bude zdrsněna  ( např. opalováním, pískováním, pemrlováním) musí splňovat nařízení vlády NV 163/2002 Sb a TN TZÚS 12.03.04-06.          
Materiál světlá  žula  tzv. „Liberecká“  
Obruby  budou osazeny do betonu C20/25n XF3 S1 tl. min 100mm a do výšek dle výkresové části. 
Spára  mezi obrubami bude min 5mm , max 10mm.   </t>
  </si>
  <si>
    <t xml:space="preserve"> 98 = 98,000 [A]</t>
  </si>
  <si>
    <t xml:space="preserve">  Stávající AC  bude v napojení zaříznut 25,0m, dobourán a ošetřen spojovacím můstkem.</t>
  </si>
  <si>
    <t>Konstrukční vrstvy z ŽB
   Druhá  konstrukční vrstva  v místě AZ  z Železobetonu        Po vyzrání bude deska nařezána po 3,0m = 40,0m do hl 60mm .</t>
  </si>
  <si>
    <t xml:space="preserve"> 40 = 40,000 [A]</t>
  </si>
  <si>
    <t xml:space="preserve">Bude provedeno omytí celé plochy komunikace (700,0m2) </t>
  </si>
  <si>
    <t xml:space="preserve"> 700 = 700,000 [A]</t>
  </si>
  <si>
    <t xml:space="preserve">Bude provedeno zametení celé plochy komunikace (700,0m2) </t>
  </si>
  <si>
    <t>966842</t>
  </si>
  <si>
    <t>ODSTRANĚNÍ OPLOCENÍ Z DRÁT PLETIVA A ZPĚT MONTÁŽ</t>
  </si>
  <si>
    <t xml:space="preserve">    Bude přeloženo o 1,5m provizorní oplocení proti úniku zvěře v délce 40,0m a poukojení stavby bude navráceno na hranu krajnice.. </t>
  </si>
  <si>
    <t>položka zahrnuje:
-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</si>
  <si>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z pol 113524 + 966158
hmotnost 2,5t/m3</t>
  </si>
  <si>
    <t xml:space="preserve"> 2,5*(1+40) = 102,500 [A]</t>
  </si>
  <si>
    <t>poplatek za skládkování, nebo recyklaci z pol 123838  a 132838
hmotnost  2,1t/m3</t>
  </si>
  <si>
    <t xml:space="preserve"> 2,1*(181+7,2) = 395,220 [A]</t>
  </si>
  <si>
    <t>Zemní práce 
      Dále budou  odstraněny stávající betonové  obruby  (50/250/1000) v počtu 35,0m s odvozem na řízenou skládku, nebo k recyklaci  ( 1,0m3) 
poplatek za skládku nebo recyklaci v pol 015140</t>
  </si>
  <si>
    <t xml:space="preserve"> 35 = 35,000 [A]</t>
  </si>
  <si>
    <t>12190</t>
  </si>
  <si>
    <t>NÁKUP ORNICE</t>
  </si>
  <si>
    <t xml:space="preserve">Plocha za obrubou , bude urovnána  bez zhutnění z nakoupené ornice ( předpoklad 70,0m3)  </t>
  </si>
  <si>
    <t xml:space="preserve"> 70 = 70,000 [A]</t>
  </si>
  <si>
    <t>položka zahrnuje převrstvení ornice na skládce</t>
  </si>
  <si>
    <t>Po odstranění bet. a provedení SO421 a SO451 , bude proveden odkop stávajících konstrukčních vrstev (předpoklad znečištěná  ŠD) v tl 200mm  a ploše 500,0m2 a vjezdy + cyklostezka v tl 300mm a ploše 270,0m2   (500*0,2+270*0,3=181,0m3)  a s odvozem na řízenou skládku, nebo k recyklaci. 
poplatek za skládku, nebo recyklaci v pol 015150</t>
  </si>
  <si>
    <t xml:space="preserve"> (500*0,2)+(270*0,3) = 181,000 [A]</t>
  </si>
  <si>
    <t>132838</t>
  </si>
  <si>
    <t>HLOUBENÍ RÝH ŠÍŘ DO 2M PAŽ I NEPAŽ TŘ. II, ODVOZ DO 20KM</t>
  </si>
  <si>
    <t>Ochrana budov
        Po zhotovení zemní pláně bude provedena ochrana budov nopovou folií v rámci SO 121.
V místě styku se sousední nemovitostí bude proveden ruční výkop rýh (18*0,4*1=7,2m3) s odvozem na řízenou skládku, nebo k recyklaci .  
poplatek za skládku, nebo recyklaci 015150</t>
  </si>
  <si>
    <t xml:space="preserve"> (18*0,4*1) = 7,200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</si>
  <si>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</si>
  <si>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18010</t>
  </si>
  <si>
    <t>VŠEOBECNÉ ÚPRAVY ZASTAVĚNÉHO ÚZEMÍ</t>
  </si>
  <si>
    <t xml:space="preserve">Úprava za obrubou 
     Za obrubou bude v rámci SO121  upraven terén v předpokládané ploše 600,0m2  (včetně SO101 a SO102) a  sadovnicky upraven . Celá plocha  bude oseta travním semenem .
    Plocha 600,0m2 , bude urovnána  bez zhutnění z nakoupené ornice  .Poté bude plocha vertikutátorována s rozrovnáním, zkypřením a uvláčením ( sadovnické obdělání půdy ). Po 20 denní pauze bude plocha  ošetřena Herbicidním přípravkem , který se nechá 10 dní působit. Dále bude provedeno opětovné sadovnické obdělání plochy ornice .
A dále  provedeno osetí travním semenem . Po ujmutí trávy bude trávník 1x posečen a ošetřen selektivním chemickým přípravkem proti dvouděložním plevelům. Dle vzrůstu trávy bude poté provedeno  2 sečení .
Následná péče : zajistí investor
Péči je nutno zajistit k založeným  trávníkovým plochám a to minimálně 2 – 3 seče ročně a aplikaci hnojiva a selektivního herbicidu – na dvouděložné plevele ( chemické odplevelení) 1 x ročně.
</t>
  </si>
  <si>
    <t xml:space="preserve"> 600 = 600,000 [A]</t>
  </si>
  <si>
    <t>Všeobecné úpravy musí zahrnovat úpravu území po uskutečnění stavby, tak jak je požadováno v zadávací dokumentaci s výjimkou těch prací, pro které jsou uvedeny samostatné položky.</t>
  </si>
  <si>
    <t xml:space="preserve">Po odkopu bude upravena zemní pláň v ploše 770,0m2   </t>
  </si>
  <si>
    <t xml:space="preserve"> 770 = 770,000 [A]</t>
  </si>
  <si>
    <t>451523</t>
  </si>
  <si>
    <t>VÝPLŇ VRSTVY Z KAMENIVA DRCENÉHO, INDEX ZHUTNĚNÍ ID DO 0,9</t>
  </si>
  <si>
    <t>Úprava za obrubou  -      V prostoru mezi obrubou a BD , nebo obrubou a podezdívkou bude proveden zásyp z žulové ŠD fr 8/32 v množství 3,0m3.
Ochrana budov   - Výkop pro folii bude zasypán z nakupovaného ŠP (7,2m3)</t>
  </si>
  <si>
    <t xml:space="preserve"> 3+7,2 = 10,200 [A]</t>
  </si>
  <si>
    <t xml:space="preserve">Konstrukční vrstvy z ŠD
       Po odkopech a upravě zemní pláně , bude položena první konstrukční vrstva ze štěrkodrtě ŠDB fr 0/32 v  200mm  (500*0,20=100,0m3)  a v místě vjezdů a cyklostezky  ze štěrkodrtě ŠDB fr 0/63 v tl. 250mm  (270*0,25=67,5m3) .
</t>
  </si>
  <si>
    <t xml:space="preserve"> (500*0,2)+(270*0,25) = 167,500 [A]</t>
  </si>
  <si>
    <t>56360</t>
  </si>
  <si>
    <t>VOZOVKOVÉ VRSTVY Z RECYKLOVANÉHO MATERIÁLU</t>
  </si>
  <si>
    <t>Asfaltové betony (AC)
Po provedení konstrukčních vrstev a obrub , bude  na ŠD   mimo vjezdy  a cyklostezku položena  vrstva z asfaltového R-materiálu (ZAS T-1 z SO101)   v tl 60mm ( 380*0,06=22,8m3) .</t>
  </si>
  <si>
    <t xml:space="preserve"> 380*0,06 = 22,800 [A]</t>
  </si>
  <si>
    <t xml:space="preserve">      Bude proveden postřik spojovací PS-E 0,5kg/m (620,0m2) </t>
  </si>
  <si>
    <t xml:space="preserve"> 620 = 620,000 [A]</t>
  </si>
  <si>
    <t>57280A</t>
  </si>
  <si>
    <t>PROTISMYKOVÁ ÚPRAVA POVRCHU VOZOVKY ZA STUDENA</t>
  </si>
  <si>
    <t xml:space="preserve">Bezbariérové prvky
Kontrastní, varovné a signální pásy budou provedeny 3 měsíce po pokládce ACO 8 .
Kontrastní  pásy u Autobusových zastávek ( AZ ), budou provedeny z protismykového materiálu dle TP 213 – BPÚ   ,  v barvě červené  a šíři 300mm a v ploše 18,0m2. 
</t>
  </si>
  <si>
    <t xml:space="preserve"> 18 = 18,000 [A]</t>
  </si>
  <si>
    <t>- termosetové pojivo
- zdrsňující materiál (kamenivo)
- provedení dle předepsaného technologického předpisu
- zřízení vrstvy bez rozlišení šířky, pokládání vrstvy po etapách</t>
  </si>
  <si>
    <t>574A01</t>
  </si>
  <si>
    <t>ASFALTOVÝ BETON PRO OBRUSNÉ VRSTVY ACO 8</t>
  </si>
  <si>
    <t xml:space="preserve">      Bude proveden postřik spojovací a položen asfaltový beton obrusný  ACO 8   70/100 v tl 60mm ( 620*0,06=37,2m3) . </t>
  </si>
  <si>
    <t xml:space="preserve"> 620*0,06 = 37,200 [A]</t>
  </si>
  <si>
    <t>Asfaltové betony (AC)
Po provedení konstrukčních vrstev a obrub , bude  na ŠD  ve vjezdech a cyklostezce, položen asfaltový beton podkladní ACP 16+ 70/100  v tl 60mm ( 240*0,06=14,4m3)</t>
  </si>
  <si>
    <t xml:space="preserve"> 240*0,06 = 14,400 [A]</t>
  </si>
  <si>
    <t>711117</t>
  </si>
  <si>
    <t>IZOLACE BĚŽNÝCH KONSTRUKCÍ PROTI ZEMNÍ VLHKOSTI Z PE FÓLIÍ</t>
  </si>
  <si>
    <t xml:space="preserve">Ochrana budov
Nemovitost bude ochráněna PE Nopovou folií tl. Min. 1mm a výšky 1,0m (18,0m2 )  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</si>
  <si>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</si>
  <si>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71150</t>
  </si>
  <si>
    <t>OCHRANA IZOLACE NA POVRCHU</t>
  </si>
  <si>
    <t xml:space="preserve">Ochrana budov
.  Nemovitost bude ochráněna PE Nopovou folií s ochranou geotextilií 300g/m2  (18,0m2 ) </t>
  </si>
  <si>
    <t>položka zahrnuje:
- dodání  předepsaného ochranného materiálu
- zřízení ochrany izolace</t>
  </si>
  <si>
    <t>75J121</t>
  </si>
  <si>
    <t>NOSNÁ LIŠTA KOVOVÁ - DODÁVKA A MONTÁŽ</t>
  </si>
  <si>
    <t xml:space="preserve">Nemovitost bude ochráněna PE Nopovou folií .
Folie bude zakončena lištou dl. 18,0m
</t>
  </si>
  <si>
    <t>1. Položka obsahuje:
 – dodávku specifikovaného bloku/zařízení včetně potřebného drobného montážního materiálu
 – dodávku souvisejícího příslušenství pro specifikovaný blok/zařízení
 – náklady na dopravu a skladování
 – veškeré potřebné mechanizmy, včetně obsluhy, náklady na mzdy a přibližné (průměrné) náklady na pořízení potřebných materiálů včetně všech ostatních vedlejších nákladů
2. Položka neobsahuje:
 X
3. Způsob měření:
 – Dodávka specifikovaného bloku/zařízení/konstrukce se měří v délce udané v metrech.</t>
  </si>
  <si>
    <t>916E2</t>
  </si>
  <si>
    <t>VÝSTRAŽNÝ PÁS PLASTOVÝ</t>
  </si>
  <si>
    <t>m2</t>
  </si>
  <si>
    <t xml:space="preserve">Bezbariérové prvky
Kontrastní, varovné a signální pásy budou provedeny 3 měsíce po pokládce ACO 8 .
Varovné a signální pásy jsou navrženy z nalepovacího plastu v kontrastní barvě k chodníku a to bílé v ploše 34,0m2.
</t>
  </si>
  <si>
    <t xml:space="preserve"> 34 = 34,000 [A]</t>
  </si>
  <si>
    <t>položka zahrnuje dodání zařízení v předepsaném provedení včetně jeho osazení</t>
  </si>
  <si>
    <t>917212</t>
  </si>
  <si>
    <t>ZÁHONOVÉ OBRUBY Z BETONOVÝCH OBRUBNÍKŮ ŠÍŘ 80MM</t>
  </si>
  <si>
    <t xml:space="preserve">Betonové obruby 
    Na ŠD vrstvy  budou osazeny betonové obruby 80/250/1000 v množství 310,0m.
   Obruby budou s navýšením nad AC 70mm a 00mm . 
- specifikace obrub betonových sadových (záhonových)
        Budou použity betonové obruby 80/250/1000mm . 
Obruby  budou osazeny do betonu C20/25n XF3 S1 tl. min 100mm a do výšek dle výkresové části. 
Spára  mezi obrubami bude min 5mm , max 10mm.   
</t>
  </si>
  <si>
    <t xml:space="preserve"> 310 = 310,000 [A]</t>
  </si>
  <si>
    <t xml:space="preserve">Zemní práce 
      Dále budou  odstraněny  zbytky betonů v místě původních chodníků v ploše 200,0m2 a předpokládané tl. 0,2m ( 40,0m3) s odvozem na řízenou skládku, nebo k recyklaci  (beton 40,0m3). 
poplatek za skládku nebo recyklaci v pol 015140
</t>
  </si>
  <si>
    <t>skládkovné z pol 132738
hmotnost 1,9t/m3</t>
  </si>
  <si>
    <t xml:space="preserve"> 1,9*(295) = 560,500 [A]</t>
  </si>
  <si>
    <t>Geodetické zaměření skutečného provedení stavby vložené na podkladu katastrální mapy - samostatně V.O.
Kabel bude měřen ve výkopu včetně Z, ne až po dokončení stavby</t>
  </si>
  <si>
    <t>zahrnuje veškeré náklady spojené s objednatelem požadovanými pracemi, 
- pro stanovení orientační investorské ceny určete jednotkovou cenu jako 1% odhadované ceny stavby</t>
  </si>
  <si>
    <t>Dokumentace skutečného provedení stavby SO 421 - autorizovanou osobou.
 Součástí je předání dokumentace v tištěné podobě (3 paré) a předání 1 x v digitální podobě (rozsah a uspořádání odpovídající podobě tištěné) v uzavřeném (PDF) a otevřeném formátu (DWG, XLS, DOC, apod.).</t>
  </si>
  <si>
    <t xml:space="preserve">          Výkop překopů v SO101 a SO102,  bude proveden po odkopu na zemní pláň komunikace a to,  rýhou délky 70,0m , šířky 0,6m  s hloubkou pod plání O 0,8m  ( celkově min 1,2m) .
          Výkop v účelové komunikaci ke Sběrnému dvoru,  bude proveden po frézování vozovek (v tl.100mm,  které jsou v PD Sběrného dvora) na zemní pláň komunikace a to,  rýhou délky 80,0m , šířky 0,6m  s hloubkou pod frézováním v  O hl. 1,1m  ( celkově min 1,2m) .
Výkop pro trasu, bude proveden výkop rýhy (před úpravou pláně SO121) , délky 420,0m , šířky 0,6m  s hloubkou O 0,8m  .   ( 70*0,6*0,8 + 80*0,6*1,1+ 420*0,6*0,8 + stožáry 14,0*0,5=33,6+52,8+201,6+7=295,0m3 - zemina  a ŠD ) s odvozem na řízenou skládku, nebo k recyklaci. 
skl v pol 015111</t>
  </si>
  <si>
    <t xml:space="preserve"> (70*0,6*0,8)+(80*0,6*1,1)+(420*0,6*0,8)+(14*0,5) = 295,000 [A]</t>
  </si>
  <si>
    <t>17481</t>
  </si>
  <si>
    <t>ZÁSYP JAM A RÝH Z NAKUPOVANÝCH MATERIÁLŮ</t>
  </si>
  <si>
    <t>Výkop v překopech, bude až po pláň zhutněn z nakupovaného materiálu ŠDA fr 0/32 ( ŠP=570*0,6*0,2=68,4m3 a ŠDA 0/32  = 570*0,6*0,6=205,2m3  a ŠDA fr 0/63  80*0,6*0,3=14,4m3 ) , po vrstvách max 200mm.</t>
  </si>
  <si>
    <t xml:space="preserve"> (570*0,6*0,2)+(570*0,6*0,6)+(80*0,6*0,3) = 288,000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</si>
  <si>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</si>
  <si>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 xml:space="preserve">Upravena zemní pláň ( 342,0m2) </t>
  </si>
  <si>
    <t xml:space="preserve"> 570*0,6 = 342,000 [A]</t>
  </si>
  <si>
    <t>46131A</t>
  </si>
  <si>
    <t>PATKY Z PROSTÉHO BETONU C20/25</t>
  </si>
  <si>
    <t>patka základů z C20/25n XF3  á 0,5m3</t>
  </si>
  <si>
    <t xml:space="preserve"> 14*0,5 = 7,000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</si>
  <si>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</si>
  <si>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702312</t>
  </si>
  <si>
    <t>ZAKRYTÍ KABELŮ VÝSTRAŽNOU FÓLIÍ ŠÍŘKY PŘES 20 DO 40 CM</t>
  </si>
  <si>
    <t xml:space="preserve"> Plastová zákrytová folie          -      570,0m</t>
  </si>
  <si>
    <t xml:space="preserve"> 570 = 570,000 [A]</t>
  </si>
  <si>
    <t>1. Položka obsahuje:
 – dodávku a montáž fólie
 – přípravu podkladu pro osazení
2. Položka neobsahuje:
 X
3. Způsob měření:
Měří se metr délkový.</t>
  </si>
  <si>
    <t>702332</t>
  </si>
  <si>
    <t>ZAKRYTÍ KABELŮ PLASTOVOU DESKOU/PÁSEM ŠÍŘKY PŘES 20 DO 40 CM</t>
  </si>
  <si>
    <t>1. Položka obsahuje:
 – dodávku a montáž desky
 – přípravu podkladu pro osazení
2. Položka neobsahuje:
 X
3. Způsob měření:
Měří se metr délkový.</t>
  </si>
  <si>
    <t>741A11</t>
  </si>
  <si>
    <t>UZEMŇOVACÍ VODIČ V ZÁKLADECH FEZN DO 120 MM2</t>
  </si>
  <si>
    <t>V celé délce trasy VO bude položen zemnící drát FeZn 10mm  (630,0m)</t>
  </si>
  <si>
    <t xml:space="preserve"> 630 = 630,000 [A]</t>
  </si>
  <si>
    <t>1. Položka obsahuje:
 – přípravu podkladu pro osazení
 – měření, dělení, spojování, tvarování
 – ochranný nátěr spojů a při průchodu vodiče nad terén apod. dle příslušných norem
2. Položka neobsahuje:
 – zemní práce, betonový základ
 – ochranu vodiče - chráničky apod.
3. Způsob měření:
Měří se metr délkový.</t>
  </si>
  <si>
    <t>742711</t>
  </si>
  <si>
    <t>KABELOVÁ SPOJKA NN JEDNOŽÍLOVÁ PRO KABELY DO 6 KV DO 70 MM2</t>
  </si>
  <si>
    <t xml:space="preserve">Zemní spojka  NA KABELU CYKY-J  4x10mm2              -      1,0kus  </t>
  </si>
  <si>
    <t>1. Položka obsahuje:
 – všechny práce spojené s úpravou kabelů pro montáž včetně veškerého příslušentsví
2. Položka neobsahuje:
 X
3. Způsob měření:
Udává se počet kusů kompletní konstrukce nebo práce.</t>
  </si>
  <si>
    <t>742H11</t>
  </si>
  <si>
    <t>KABEL NN ČTYŘ- A PĚTIŽÍLOVÝ CU S PLASTOVOU IZOLACÍ DO 2,5 MM2</t>
  </si>
  <si>
    <t>CYKY-J 5x1,5mm2  - uložení ve stožáru ( 15*11,0m = 165,0m)</t>
  </si>
  <si>
    <t xml:space="preserve"> 15*11 = 165,000 [A]</t>
  </si>
  <si>
    <t>1. Položka obsahuje:
 – manipulace a uložení kabelu (do země, chráničky, kanálu, na rošty, na TV a pod.)
2. Položka neobsahuje:
 – příchytky, spojky, koncovky, chráničky apod.
3. Způsob měření:
Měří se metr délkový.</t>
  </si>
  <si>
    <t>742H32</t>
  </si>
  <si>
    <t>KABEL NN ČTYŘ- A PĚTIŽÍLOVÝ CU S PLASTOVOU IZOLACÍ STÍNĚNÝ OD 4 DO 16 MM2</t>
  </si>
  <si>
    <t>CYKY-J  4x10mm2 – napájení nových stožárů VO   délka 630,0m vč smyček )</t>
  </si>
  <si>
    <t>742L12</t>
  </si>
  <si>
    <t>UKONČENÍ DVOU AŽ PĚTIŽÍLOVÉHO KABELU V ROZVADĚČI NEBO NA PŘÍSTROJI OD 4 DO 16 MM2</t>
  </si>
  <si>
    <t>VO1 až 15 + ZM 705</t>
  </si>
  <si>
    <t xml:space="preserve"> 2*13+2+4 = 32,000 [A]</t>
  </si>
  <si>
    <t>742P13</t>
  </si>
  <si>
    <t>ZATAŽENÍ KABELU DO CHRÁNIČKY - KABEL DO 4 KG/M</t>
  </si>
  <si>
    <t>1. Položka obsahuje:
 – montáž kabelu o váze do 4 kg/m do chráničky/ kolektoru
2. Položka neobsahuje:
 X
3. Způsob měření:
Měří se metr délkový.</t>
  </si>
  <si>
    <t xml:space="preserve"> budou provedeny  sondy (20kusů) hl 0,8 až 1,0m  k zjištění skutečného průběhu sítí v okolí vytyčeného kabelu VO  .</t>
  </si>
  <si>
    <t xml:space="preserve"> 20 = 20,000 [A]</t>
  </si>
  <si>
    <t>742Z23</t>
  </si>
  <si>
    <t>DEMONTÁŽ KABELOVÉHO VEDENÍ NN</t>
  </si>
  <si>
    <t xml:space="preserve">   Stávající kabel VO bude vytažen a ekologicky zlikvidován na náklady zhotovitele (570,0m).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</si>
  <si>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Měří se metr délkový.</t>
  </si>
  <si>
    <t>743122</t>
  </si>
  <si>
    <t>OSVĚTLOVACÍ STOŽÁR  PEVNÝ ŽÁROVĚ ZINKOVANÝ DÉLKY PŘES 6,5 DO 12 M</t>
  </si>
  <si>
    <t xml:space="preserve">11      ks    bezpaticových uličních 3-stupňových stožárů výšky 8,0m (133/108/89           -například typ  UZMA 10-133/108/89)
3        ks    bezpaticových uličních 3-stupňových stožárů výšky 8,0m bez výložníku (114/98/76  - například typ  GA10-114/98/76)  </t>
  </si>
  <si>
    <t xml:space="preserve"> 11+3 = 14,000 [A]</t>
  </si>
  <si>
    <t>1. Položka obsahuje:
 – základovou konstrukci a veškeré příslušenství
 – připojovací svorkovnici ve třídě izolace II ( pro 2x svítidlo ) a kabelové vedení ke svítidlům
 – uzavírací nátěr, technický popis viz. projektová dokumentace
2. Položka neobsahuje:
 – zemní práce,  betonový základ, svítidlo, výložník
3. Způsob měření:
Udává se počet kusů kompletní konstrukce nebo práce.</t>
  </si>
  <si>
    <t>743151</t>
  </si>
  <si>
    <t>OSVĚTLOVACÍ STOŽÁR  - STOŽÁROVÁ ROZVODNICE S 1-2 JISTÍCÍMI PRVKY</t>
  </si>
  <si>
    <t>v stožáru</t>
  </si>
  <si>
    <t>1. Položka obsahuje:
 – veškeré příslušenství, technický popis viz. projektová dokumentace
2. Položka neobsahuje:
 X
3. Způsob měření:
Udává se počet kusů kompletní konstrukce nebo práce.</t>
  </si>
  <si>
    <t>743312</t>
  </si>
  <si>
    <t>VÝLOŽNÍK PRO MONTÁŽ SVÍTIDLA NA STOŽÁR JEDNORAMENNÝ DÉLKA VYLOŽENÍ PŘES 1 DO 2 M</t>
  </si>
  <si>
    <t>11      ks   obloukových výložníků  2*2,0m (například typ  UZB 1-2000)</t>
  </si>
  <si>
    <t xml:space="preserve"> 11 = 11,000 [A]</t>
  </si>
  <si>
    <t>1. Položka obsahuje:
 – veškeré příslušenství a uzavírací nátěr, technický popis viz. projektová dokumentace
2. Položka neobsahuje:
 X
3. Způsob měření:
Udává se počet kusů kompletní konstrukce nebo práce.</t>
  </si>
  <si>
    <t>743322</t>
  </si>
  <si>
    <t>VÝLOŽNÍK PRO MONTÁŽ SVÍTIDLA NA STOŽÁR DVOURAMENNÝ DÉLKA VYLOŽENÍ PŘES 1 DO 2 M</t>
  </si>
  <si>
    <t>1       ks   obloukového 2-výložníku  2*1,0*2,0m na stávající stožár v SO102
                                               - UZA 2-2000/180 - před obj. nutno ověřit pruměr stávajího sloupu !!! .</t>
  </si>
  <si>
    <t>743553</t>
  </si>
  <si>
    <t>SVÍTIDLO VENKOVNÍ VŠEOBECNÉ LED, MIN. IP 44, PŘES 25 DO 45 W</t>
  </si>
  <si>
    <t>5      ks   silničních svítidel  typ Street EQ40  38,8 W, s regulací se snížením výkonu v noční době</t>
  </si>
  <si>
    <t xml:space="preserve"> 5 = 5,000 [A]</t>
  </si>
  <si>
    <t>1. Položka obsahuje:
 – zdroj a veškeré příslušenství
 – technický popis viz. projektová dokumentace
2. Položka neobsahuje:
 X
3. Způsob měření:
Udává se počet kusů kompletní konstrukce nebo práce.</t>
  </si>
  <si>
    <t>743554</t>
  </si>
  <si>
    <t>SVÍTIDLO VENKOVNÍ VŠEOBECNÉ LED, MIN. IP 44, PŘES 45 W</t>
  </si>
  <si>
    <t>6      ks   silničních svítidel  typ Street EQ42  88,4 W, s regulací se snížením výkonu v noční době
5      ks   silničních svítidel  typ Street EQ41  59,9 W, s regulací se snížením výkonu v noční době</t>
  </si>
  <si>
    <t xml:space="preserve"> 6+5 = 11,000 [A]</t>
  </si>
  <si>
    <t>743D22</t>
  </si>
  <si>
    <t>SKŘÍŇ PŘÍPOJKOVÁ POJISTKOVÁ KOMPAKTNÍ PILÍŘOVÁ OD 80 DO 160 A, DO 240 MM2, SE 3-4 SADAMI JISTÍCÍCH PRVKŮ</t>
  </si>
  <si>
    <t>Výměna vybavení nadzemního pilířku   ZM 075   = 1,0 komplet  , dle požadavku  správce VO (cca do 20 jističů , do 25A) .</t>
  </si>
  <si>
    <t>1. Položka obsahuje:
 – instalaci do terénu vč. prefabrikovaného základu a zapojení
 – technický popis viz. projektová dokumentace
2. Položka neobsahuje:
 – zemní práce
3. Způsob měření:
Udává se počet kusů kompletní konstrukce nebo práce.</t>
  </si>
  <si>
    <t>743Z11</t>
  </si>
  <si>
    <t>DEMONTÁŽ OSVĚTLOVACÍHO STOŽÁRU ULIČNÍHO VÝŠKY DO 15 M</t>
  </si>
  <si>
    <t xml:space="preserve">  Stávající stožáry VO , budou odstraněny  (9,0ks) a budou nabídnuty správci VO k dalšímu použití, případně odvezeny k recyklaci a zlikvidován na náklady zhotovitele .</t>
  </si>
  <si>
    <t xml:space="preserve"> 9 = 9,000 [A]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</si>
  <si>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</si>
  <si>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743Z35</t>
  </si>
  <si>
    <t>DEMONTÁŽ SVÍTIDLA Z OSVĚTLOVACÍHO STOŽÁRU VÝŠKY DO 15 M</t>
  </si>
  <si>
    <t xml:space="preserve">      Stávající svítidla VO vč výložníků , budou odstraněny  (11,0ks) a budou nabídnuty správci VO k dalšímu použití, případně odvezeny k recyklaci a zlikvidován na náklady zhotovitele.</t>
  </si>
  <si>
    <t>74F322</t>
  </si>
  <si>
    <t>REVIZNÍ ZPRÁVA</t>
  </si>
  <si>
    <t xml:space="preserve">bude předána před uvedením do provozu,
s revizní zprávou budou dodány i veškeré certifikáty na zabudovaný materiál
</t>
  </si>
  <si>
    <t>1. Položka obsahuje:
 – revizi autorizovaným revizním technikem na zařízeních trakčního vedení podle požadavku ČSN, včetně hodnocení
2. Položka neobsahuje:
 X
3. Způsob měření:
Udává se v  ks. Výpočet dle ks elektrifikovaných kolejí, neutrální pole 4ks, velká žst. dle počtu stavebních postupů.</t>
  </si>
  <si>
    <t>75I922</t>
  </si>
  <si>
    <t>OPTOTRUBKA HDPE S LANKEM PRŮMĚRU PŘES 40 MM</t>
  </si>
  <si>
    <t>V celé délce trasy VO bude přiložena rezervní chránička HDPE   DN63 ( 630,0m)
        Rezervní HDPE chránička  bude na koncích zavíčkována (30ks) a zatažena do podzemní kabelové komory</t>
  </si>
  <si>
    <t>1. Položka obsahuje:
 – dodávku specifikované kabelizace včetně potřebného drobného montážního materiálu
 – dodávku souvisejícího příslušenství pro specifickou kabelizaci
 – náklady na dopravu a skladování
 – práce spojené s montáží specifikované kabelizace specifikovaným způsobem
 – veškeré potřebné mechanizmy, včetně obsluhy, náklady na mzdy a přibližné (průměrné) náklady na pořízení potřebných materiálů včetně všech ostatních vedlejších nákladů
2. Položka neobsahuje:
 X
3. Způsob měření:
 – Dodávka a montáž specifikované kabelizace se měří v délce udané v metrech.</t>
  </si>
  <si>
    <t>75ID31</t>
  </si>
  <si>
    <t>PLASTOVÁ ZEMNÍ KOMORA PRO HDPE TRUBKU - ATIPICKÁ</t>
  </si>
  <si>
    <t>Rezervní HDPE chránička  bude na koncích zavíčkována  a zatažena do podzemní kabelové komory  zhotovené z PVC DN 300 s oboustranným zavíčkováním (10kusů). Pro budoucí jednoduché nalezení, budou kabelové komory geodeticky zaměřeny a víčko opatřeno železnou deskou min 200*200*5mm.</t>
  </si>
  <si>
    <t>1. Položka obsahuje:
 – dodávku specifikovaného bloku/zařízení včetně potřebného drobného montážního materiálu
 – dodávku souvisejícího příslušenství pro specifikovaný blok/zařízení
 – náklady na dopravu a skladování
 – veškeré potřebné mechanizmy, včetně obsluhy, náklady na mzdy a přibližné (průměrné) náklady na pořízení potřebných materiálů včetně všech ostatních vedlejších nákladů
2. Položka neobsahuje:
 X
3. Způsob měření:
 – Udává se počet kusů kompletní konstrukce nebo práce.</t>
  </si>
  <si>
    <t>75IEJ1</t>
  </si>
  <si>
    <t xml:space="preserve">ZASLEPOVACÍ MODUL </t>
  </si>
  <si>
    <t xml:space="preserve">        Rezervní HDPE chránička  bude na koncích zavíčkována (30ks) a zatažena do podzemní kabelové komory</t>
  </si>
  <si>
    <t>87445</t>
  </si>
  <si>
    <t>POTRUBÍ Z TRUB PLASTOVÝCH ODPADNÍCH DN DO 300MM</t>
  </si>
  <si>
    <t xml:space="preserve">pouzdro stožáru PVC DN300 (0,8m) </t>
  </si>
  <si>
    <t xml:space="preserve"> 14*0,8 = 11,200 [A]</t>
  </si>
  <si>
    <t>87626</t>
  </si>
  <si>
    <t>CHRÁNIČKY Z TRUB PLAST DN DO 80MM</t>
  </si>
  <si>
    <t>V celé délce trasy VO bude položen kabel v chráničce PE   DN63 ( 630,0m)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</si>
  <si>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</si>
  <si>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02930</t>
  </si>
  <si>
    <t xml:space="preserve">OSTATNÍ POŽADAVKY - </t>
  </si>
  <si>
    <t>O 451 Přeložka CETIN , 
     Bude provedena v km 0,048 až km 0,192 . Stávající nadzemní vedení bude položeno pod zem do chodníku. Přeložení bude provedeno v souběhu s SO 421 Veřejné Osvětlení . 
Přeložka bude začínat a končit novým dřevěným sloupem. 
Přeložka bude prováděna smluvním dodavatelem spol CETIN.
Položka řeší náklady spojené s koordinací a vpuštěním dalšího subjektu na staveniště.</t>
  </si>
  <si>
    <t>zahrnuje veškeré náklady spojené s objednatelem požadovanými pracemi a díly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</si>
</sst>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3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3" fillId="2" borderId="0" xfId="20" applyFill="1" applyAlignment="1">
      <alignment horizontal="right" vertical="center" wrapText="1"/>
      <protection/>
    </xf>
    <xf numFmtId="0" fontId="4" fillId="2" borderId="0" xfId="21" applyFill="1" applyAlignment="1">
      <alignment horizontal="left" vertical="center" wrapText="1"/>
      <protection/>
    </xf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5" fillId="3" borderId="1" xfId="23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/>
  </sheetViews>
  <sheetFormatPr defaultColWidth="9.140625" defaultRowHeight="15"/>
  <cols>
    <col min="1" max="2" width="30.57421875" style="0" customWidth="1"/>
    <col min="3" max="5" width="18.2812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8" t="s">
        <v>2</v>
      </c>
      <c r="C2" s="3"/>
      <c r="D2" s="3"/>
      <c r="E2" s="3"/>
    </row>
    <row r="3" spans="1:5" ht="15">
      <c r="A3" s="3"/>
      <c r="B3" s="29"/>
      <c r="C3" s="3"/>
      <c r="D3" s="3"/>
      <c r="E3" s="3"/>
    </row>
    <row r="4" spans="1:5" ht="15">
      <c r="A4" s="3"/>
      <c r="B4" s="28" t="s">
        <v>3</v>
      </c>
      <c r="C4" s="29"/>
      <c r="D4" s="29"/>
      <c r="E4" s="29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SUM(C10:C15)</f>
        <v>0</v>
      </c>
      <c r="D6" s="3"/>
      <c r="E6" s="3"/>
    </row>
    <row r="7" spans="1:5" ht="15">
      <c r="A7" s="3"/>
      <c r="B7" s="4" t="s">
        <v>5</v>
      </c>
      <c r="C7" s="5">
        <f>SUM(E10:E15)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26.4">
      <c r="A10" s="7" t="s">
        <v>11</v>
      </c>
      <c r="B10" s="7" t="s">
        <v>12</v>
      </c>
      <c r="C10" s="8">
        <f>'000'!I3</f>
        <v>0</v>
      </c>
      <c r="D10" s="8">
        <f>SUMIFS('000'!O:O,'000'!A:A,"P")</f>
        <v>0</v>
      </c>
      <c r="E10" s="8">
        <f aca="true" t="shared" si="0" ref="E10:E15">C10+D10</f>
        <v>0</v>
      </c>
    </row>
    <row r="11" spans="1:5" ht="15">
      <c r="A11" s="7" t="s">
        <v>13</v>
      </c>
      <c r="B11" s="7" t="s">
        <v>14</v>
      </c>
      <c r="C11" s="8">
        <f>'101'!I3</f>
        <v>0</v>
      </c>
      <c r="D11" s="8">
        <f>SUMIFS('101'!O:O,'101'!A:A,"P")</f>
        <v>0</v>
      </c>
      <c r="E11" s="8">
        <f t="shared" si="0"/>
        <v>0</v>
      </c>
    </row>
    <row r="12" spans="1:5" ht="15">
      <c r="A12" s="7" t="s">
        <v>15</v>
      </c>
      <c r="B12" s="7" t="s">
        <v>14</v>
      </c>
      <c r="C12" s="8">
        <f>'102'!I3</f>
        <v>0</v>
      </c>
      <c r="D12" s="8">
        <f>SUMIFS('102'!O:O,'102'!A:A,"P")</f>
        <v>0</v>
      </c>
      <c r="E12" s="8">
        <f t="shared" si="0"/>
        <v>0</v>
      </c>
    </row>
    <row r="13" spans="1:5" ht="15">
      <c r="A13" s="7" t="s">
        <v>16</v>
      </c>
      <c r="B13" s="7" t="s">
        <v>17</v>
      </c>
      <c r="C13" s="8">
        <f>'121'!I3</f>
        <v>0</v>
      </c>
      <c r="D13" s="8">
        <f>SUMIFS('121'!O:O,'121'!A:A,"P")</f>
        <v>0</v>
      </c>
      <c r="E13" s="8">
        <f t="shared" si="0"/>
        <v>0</v>
      </c>
    </row>
    <row r="14" spans="1:5" ht="15">
      <c r="A14" s="7" t="s">
        <v>18</v>
      </c>
      <c r="B14" s="7" t="s">
        <v>19</v>
      </c>
      <c r="C14" s="8">
        <f>'421'!I3</f>
        <v>0</v>
      </c>
      <c r="D14" s="8">
        <f>SUMIFS('421'!O:O,'421'!A:A,"P")</f>
        <v>0</v>
      </c>
      <c r="E14" s="8">
        <f t="shared" si="0"/>
        <v>0</v>
      </c>
    </row>
    <row r="15" spans="1:5" ht="15">
      <c r="A15" s="7" t="s">
        <v>20</v>
      </c>
      <c r="B15" s="7" t="s">
        <v>21</v>
      </c>
      <c r="C15" s="8">
        <f>'451'!I3</f>
        <v>0</v>
      </c>
      <c r="D15" s="8">
        <f>SUMIFS('451'!O:O,'451'!A:A,"P")</f>
        <v>0</v>
      </c>
      <c r="E15" s="8">
        <f t="shared" si="0"/>
        <v>0</v>
      </c>
    </row>
  </sheetData>
  <mergeCells count="2">
    <mergeCell ref="B2:B3"/>
    <mergeCell ref="B4:E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11</v>
      </c>
      <c r="I3" s="14">
        <f>SUMIFS(I8:I57,A8:A57,"SD")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11</v>
      </c>
      <c r="D4" s="32"/>
      <c r="E4" s="12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SUMIFS(I9:I52,A9:A52,"P")</f>
        <v>0</v>
      </c>
    </row>
    <row r="9" spans="1:16" ht="15">
      <c r="A9" s="18" t="s">
        <v>42</v>
      </c>
      <c r="B9" s="18">
        <v>1</v>
      </c>
      <c r="C9" s="19" t="s">
        <v>43</v>
      </c>
      <c r="E9" s="20" t="s">
        <v>45</v>
      </c>
      <c r="F9" s="21" t="s">
        <v>46</v>
      </c>
      <c r="G9" s="22">
        <v>1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72">
      <c r="A10" s="18" t="s">
        <v>47</v>
      </c>
      <c r="E10" s="20" t="s">
        <v>48</v>
      </c>
    </row>
    <row r="11" spans="1:5" ht="15">
      <c r="A11" s="18" t="s">
        <v>49</v>
      </c>
      <c r="E11" s="26" t="s">
        <v>50</v>
      </c>
    </row>
    <row r="12" spans="1:5" ht="28.8">
      <c r="A12" s="18" t="s">
        <v>51</v>
      </c>
      <c r="E12" s="20" t="s">
        <v>52</v>
      </c>
    </row>
    <row r="13" spans="1:16" ht="15">
      <c r="A13" s="18" t="s">
        <v>42</v>
      </c>
      <c r="B13" s="18">
        <v>2</v>
      </c>
      <c r="C13" s="19" t="s">
        <v>53</v>
      </c>
      <c r="E13" s="20" t="s">
        <v>54</v>
      </c>
      <c r="F13" s="21" t="s">
        <v>46</v>
      </c>
      <c r="G13" s="22">
        <v>1</v>
      </c>
      <c r="H13" s="23">
        <v>0</v>
      </c>
      <c r="I13" s="24">
        <f>ROUND(G13*H13,P4)</f>
        <v>0</v>
      </c>
      <c r="O13" s="25">
        <f>I13*0.21</f>
        <v>0</v>
      </c>
      <c r="P13">
        <v>3</v>
      </c>
    </row>
    <row r="14" spans="1:5" ht="302.4">
      <c r="A14" s="18" t="s">
        <v>47</v>
      </c>
      <c r="E14" s="20" t="s">
        <v>55</v>
      </c>
    </row>
    <row r="15" spans="1:5" ht="15">
      <c r="A15" s="18" t="s">
        <v>49</v>
      </c>
      <c r="E15" s="26" t="s">
        <v>50</v>
      </c>
    </row>
    <row r="16" spans="1:5" ht="28.8">
      <c r="A16" s="18" t="s">
        <v>51</v>
      </c>
      <c r="E16" s="20" t="s">
        <v>52</v>
      </c>
    </row>
    <row r="17" spans="1:16" ht="15">
      <c r="A17" s="18" t="s">
        <v>42</v>
      </c>
      <c r="B17" s="18">
        <v>3</v>
      </c>
      <c r="C17" s="19" t="s">
        <v>56</v>
      </c>
      <c r="E17" s="20" t="s">
        <v>57</v>
      </c>
      <c r="F17" s="21" t="s">
        <v>46</v>
      </c>
      <c r="G17" s="22">
        <v>1</v>
      </c>
      <c r="H17" s="23">
        <v>0</v>
      </c>
      <c r="I17" s="24">
        <f>ROUND(G17*H17,P4)</f>
        <v>0</v>
      </c>
      <c r="O17" s="25">
        <f>I17*0.21</f>
        <v>0</v>
      </c>
      <c r="P17">
        <v>3</v>
      </c>
    </row>
    <row r="18" spans="1:5" ht="28.8">
      <c r="A18" s="18" t="s">
        <v>47</v>
      </c>
      <c r="E18" s="20" t="s">
        <v>58</v>
      </c>
    </row>
    <row r="19" spans="1:5" ht="15">
      <c r="A19" s="18" t="s">
        <v>49</v>
      </c>
      <c r="E19" s="26" t="s">
        <v>50</v>
      </c>
    </row>
    <row r="20" spans="1:5" ht="43.2">
      <c r="A20" s="18" t="s">
        <v>51</v>
      </c>
      <c r="E20" s="20" t="s">
        <v>59</v>
      </c>
    </row>
    <row r="21" spans="1:16" ht="15">
      <c r="A21" s="18" t="s">
        <v>42</v>
      </c>
      <c r="B21" s="18">
        <v>4</v>
      </c>
      <c r="C21" s="19" t="s">
        <v>56</v>
      </c>
      <c r="D21" s="18" t="s">
        <v>60</v>
      </c>
      <c r="E21" s="20" t="s">
        <v>57</v>
      </c>
      <c r="F21" s="21" t="s">
        <v>46</v>
      </c>
      <c r="G21" s="22">
        <v>1</v>
      </c>
      <c r="H21" s="23">
        <v>0</v>
      </c>
      <c r="I21" s="24">
        <f>ROUND(G21*H21,P4)</f>
        <v>0</v>
      </c>
      <c r="O21" s="25">
        <f>I21*0.21</f>
        <v>0</v>
      </c>
      <c r="P21">
        <v>3</v>
      </c>
    </row>
    <row r="22" spans="1:5" ht="57.6">
      <c r="A22" s="18" t="s">
        <v>47</v>
      </c>
      <c r="E22" s="20" t="s">
        <v>61</v>
      </c>
    </row>
    <row r="23" spans="1:5" ht="15">
      <c r="A23" s="18" t="s">
        <v>49</v>
      </c>
      <c r="E23" s="26" t="s">
        <v>50</v>
      </c>
    </row>
    <row r="24" spans="1:5" ht="43.2">
      <c r="A24" s="18" t="s">
        <v>51</v>
      </c>
      <c r="E24" s="20" t="s">
        <v>59</v>
      </c>
    </row>
    <row r="25" spans="1:16" ht="15">
      <c r="A25" s="18" t="s">
        <v>42</v>
      </c>
      <c r="B25" s="18">
        <v>5</v>
      </c>
      <c r="C25" s="19" t="s">
        <v>62</v>
      </c>
      <c r="E25" s="20" t="s">
        <v>63</v>
      </c>
      <c r="F25" s="21" t="s">
        <v>46</v>
      </c>
      <c r="G25" s="22">
        <v>1</v>
      </c>
      <c r="H25" s="23">
        <v>0</v>
      </c>
      <c r="I25" s="24">
        <f>ROUND(G25*H25,P4)</f>
        <v>0</v>
      </c>
      <c r="O25" s="25">
        <f>I25*0.21</f>
        <v>0</v>
      </c>
      <c r="P25">
        <v>3</v>
      </c>
    </row>
    <row r="26" spans="1:5" ht="100.8">
      <c r="A26" s="18" t="s">
        <v>47</v>
      </c>
      <c r="E26" s="20" t="s">
        <v>64</v>
      </c>
    </row>
    <row r="27" spans="1:5" ht="15">
      <c r="A27" s="18" t="s">
        <v>49</v>
      </c>
      <c r="E27" s="26" t="s">
        <v>50</v>
      </c>
    </row>
    <row r="28" spans="1:5" ht="28.8">
      <c r="A28" s="18" t="s">
        <v>51</v>
      </c>
      <c r="E28" s="20" t="s">
        <v>65</v>
      </c>
    </row>
    <row r="29" spans="1:16" ht="15">
      <c r="A29" s="18" t="s">
        <v>42</v>
      </c>
      <c r="B29" s="18">
        <v>6</v>
      </c>
      <c r="C29" s="19" t="s">
        <v>66</v>
      </c>
      <c r="E29" s="20" t="s">
        <v>67</v>
      </c>
      <c r="F29" s="21" t="s">
        <v>46</v>
      </c>
      <c r="G29" s="22">
        <v>1</v>
      </c>
      <c r="H29" s="23">
        <v>0</v>
      </c>
      <c r="I29" s="24">
        <f>ROUND(G29*H29,P4)</f>
        <v>0</v>
      </c>
      <c r="O29" s="25">
        <f>I29*0.21</f>
        <v>0</v>
      </c>
      <c r="P29">
        <v>3</v>
      </c>
    </row>
    <row r="30" spans="1:5" ht="345.6">
      <c r="A30" s="18" t="s">
        <v>47</v>
      </c>
      <c r="E30" s="20" t="s">
        <v>68</v>
      </c>
    </row>
    <row r="31" spans="1:5" ht="15">
      <c r="A31" s="18" t="s">
        <v>49</v>
      </c>
      <c r="E31" s="26" t="s">
        <v>50</v>
      </c>
    </row>
    <row r="32" spans="1:5" ht="28.8">
      <c r="A32" s="18" t="s">
        <v>51</v>
      </c>
      <c r="E32" s="20" t="s">
        <v>65</v>
      </c>
    </row>
    <row r="33" spans="1:16" ht="28.8">
      <c r="A33" s="18" t="s">
        <v>42</v>
      </c>
      <c r="B33" s="18">
        <v>7</v>
      </c>
      <c r="C33" s="19" t="s">
        <v>69</v>
      </c>
      <c r="E33" s="20" t="s">
        <v>70</v>
      </c>
      <c r="F33" s="21" t="s">
        <v>46</v>
      </c>
      <c r="G33" s="22">
        <v>1</v>
      </c>
      <c r="H33" s="23">
        <v>0</v>
      </c>
      <c r="I33" s="24">
        <f>ROUND(G33*H33,P4)</f>
        <v>0</v>
      </c>
      <c r="O33" s="25">
        <f>I33*0.21</f>
        <v>0</v>
      </c>
      <c r="P33">
        <v>3</v>
      </c>
    </row>
    <row r="34" spans="1:5" ht="115.2">
      <c r="A34" s="18" t="s">
        <v>47</v>
      </c>
      <c r="E34" s="20" t="s">
        <v>71</v>
      </c>
    </row>
    <row r="35" spans="1:5" ht="15">
      <c r="A35" s="18" t="s">
        <v>49</v>
      </c>
      <c r="E35" s="26" t="s">
        <v>50</v>
      </c>
    </row>
    <row r="36" spans="1:5" ht="28.8">
      <c r="A36" s="18" t="s">
        <v>51</v>
      </c>
      <c r="E36" s="20" t="s">
        <v>65</v>
      </c>
    </row>
    <row r="37" spans="1:16" ht="15">
      <c r="A37" s="18" t="s">
        <v>42</v>
      </c>
      <c r="B37" s="18">
        <v>8</v>
      </c>
      <c r="C37" s="19" t="s">
        <v>72</v>
      </c>
      <c r="E37" s="20" t="s">
        <v>73</v>
      </c>
      <c r="F37" s="21" t="s">
        <v>46</v>
      </c>
      <c r="G37" s="22">
        <v>1</v>
      </c>
      <c r="H37" s="23">
        <v>0</v>
      </c>
      <c r="I37" s="24">
        <f>ROUND(G37*H37,P4)</f>
        <v>0</v>
      </c>
      <c r="O37" s="25">
        <f>I37*0.21</f>
        <v>0</v>
      </c>
      <c r="P37">
        <v>3</v>
      </c>
    </row>
    <row r="38" spans="1:5" ht="115.2">
      <c r="A38" s="18" t="s">
        <v>47</v>
      </c>
      <c r="E38" s="20" t="s">
        <v>74</v>
      </c>
    </row>
    <row r="39" spans="1:5" ht="15">
      <c r="A39" s="18" t="s">
        <v>49</v>
      </c>
      <c r="E39" s="26" t="s">
        <v>50</v>
      </c>
    </row>
    <row r="40" spans="1:5" ht="28.8">
      <c r="A40" s="18" t="s">
        <v>51</v>
      </c>
      <c r="E40" s="20" t="s">
        <v>65</v>
      </c>
    </row>
    <row r="41" spans="1:16" ht="15">
      <c r="A41" s="18" t="s">
        <v>42</v>
      </c>
      <c r="B41" s="18">
        <v>9</v>
      </c>
      <c r="C41" s="19" t="s">
        <v>75</v>
      </c>
      <c r="E41" s="20" t="s">
        <v>76</v>
      </c>
      <c r="F41" s="21" t="s">
        <v>46</v>
      </c>
      <c r="G41" s="22">
        <v>1</v>
      </c>
      <c r="H41" s="23">
        <v>0</v>
      </c>
      <c r="I41" s="24">
        <f>ROUND(G41*H41,P4)</f>
        <v>0</v>
      </c>
      <c r="O41" s="25">
        <f>I41*0.21</f>
        <v>0</v>
      </c>
      <c r="P41">
        <v>3</v>
      </c>
    </row>
    <row r="42" spans="1:5" ht="129.6">
      <c r="A42" s="18" t="s">
        <v>47</v>
      </c>
      <c r="E42" s="20" t="s">
        <v>77</v>
      </c>
    </row>
    <row r="43" spans="1:5" ht="15">
      <c r="A43" s="18" t="s">
        <v>49</v>
      </c>
      <c r="E43" s="26" t="s">
        <v>50</v>
      </c>
    </row>
    <row r="44" spans="1:5" ht="28.8">
      <c r="A44" s="18" t="s">
        <v>51</v>
      </c>
      <c r="E44" s="20" t="s">
        <v>65</v>
      </c>
    </row>
    <row r="45" spans="1:16" ht="15">
      <c r="A45" s="18" t="s">
        <v>42</v>
      </c>
      <c r="B45" s="18">
        <v>10</v>
      </c>
      <c r="C45" s="19" t="s">
        <v>78</v>
      </c>
      <c r="E45" s="20" t="s">
        <v>79</v>
      </c>
      <c r="F45" s="21" t="s">
        <v>46</v>
      </c>
      <c r="G45" s="22">
        <v>1</v>
      </c>
      <c r="H45" s="23">
        <v>0</v>
      </c>
      <c r="I45" s="24">
        <f>ROUND(G45*H45,P4)</f>
        <v>0</v>
      </c>
      <c r="O45" s="25">
        <f>I45*0.21</f>
        <v>0</v>
      </c>
      <c r="P45">
        <v>3</v>
      </c>
    </row>
    <row r="46" spans="1:5" ht="302.4">
      <c r="A46" s="18" t="s">
        <v>47</v>
      </c>
      <c r="E46" s="20" t="s">
        <v>80</v>
      </c>
    </row>
    <row r="47" spans="1:5" ht="15">
      <c r="A47" s="18" t="s">
        <v>49</v>
      </c>
      <c r="E47" s="26" t="s">
        <v>50</v>
      </c>
    </row>
    <row r="48" spans="1:5" ht="28.8">
      <c r="A48" s="18" t="s">
        <v>51</v>
      </c>
      <c r="E48" s="20" t="s">
        <v>81</v>
      </c>
    </row>
    <row r="49" spans="1:16" ht="15">
      <c r="A49" s="18" t="s">
        <v>42</v>
      </c>
      <c r="B49" s="18">
        <v>11</v>
      </c>
      <c r="C49" s="19" t="s">
        <v>82</v>
      </c>
      <c r="E49" s="20" t="s">
        <v>83</v>
      </c>
      <c r="F49" s="21" t="s">
        <v>46</v>
      </c>
      <c r="G49" s="22">
        <v>1</v>
      </c>
      <c r="H49" s="23">
        <v>0</v>
      </c>
      <c r="I49" s="24">
        <f>ROUND(G49*H49,P4)</f>
        <v>0</v>
      </c>
      <c r="O49" s="25">
        <f>I49*0.21</f>
        <v>0</v>
      </c>
      <c r="P49">
        <v>3</v>
      </c>
    </row>
    <row r="50" spans="1:5" ht="86.4">
      <c r="A50" s="18" t="s">
        <v>47</v>
      </c>
      <c r="E50" s="20" t="s">
        <v>84</v>
      </c>
    </row>
    <row r="51" spans="1:5" ht="15">
      <c r="A51" s="18" t="s">
        <v>49</v>
      </c>
      <c r="E51" s="26" t="s">
        <v>50</v>
      </c>
    </row>
    <row r="52" spans="1:5" ht="28.8">
      <c r="A52" s="18" t="s">
        <v>51</v>
      </c>
      <c r="E52" s="20" t="s">
        <v>85</v>
      </c>
    </row>
    <row r="53" spans="1:9" ht="15">
      <c r="A53" s="15" t="s">
        <v>39</v>
      </c>
      <c r="B53" s="15"/>
      <c r="C53" s="16" t="s">
        <v>86</v>
      </c>
      <c r="D53" s="15"/>
      <c r="E53" s="15" t="s">
        <v>87</v>
      </c>
      <c r="F53" s="15"/>
      <c r="G53" s="15"/>
      <c r="H53" s="15"/>
      <c r="I53" s="17">
        <f>SUMIFS(I54:I57,A54:A57,"P")</f>
        <v>0</v>
      </c>
    </row>
    <row r="54" spans="1:16" ht="15">
      <c r="A54" s="18" t="s">
        <v>42</v>
      </c>
      <c r="B54" s="18">
        <v>12</v>
      </c>
      <c r="C54" s="19" t="s">
        <v>88</v>
      </c>
      <c r="E54" s="20" t="s">
        <v>89</v>
      </c>
      <c r="F54" s="21" t="s">
        <v>90</v>
      </c>
      <c r="G54" s="22">
        <v>30</v>
      </c>
      <c r="H54" s="23">
        <v>0</v>
      </c>
      <c r="I54" s="24">
        <f>ROUND(G54*H54,P4)</f>
        <v>0</v>
      </c>
      <c r="O54" s="25">
        <f>I54*0.21</f>
        <v>0</v>
      </c>
      <c r="P54">
        <v>3</v>
      </c>
    </row>
    <row r="55" spans="1:5" ht="43.2">
      <c r="A55" s="18" t="s">
        <v>47</v>
      </c>
      <c r="E55" s="20" t="s">
        <v>91</v>
      </c>
    </row>
    <row r="56" spans="1:5" ht="15">
      <c r="A56" s="18" t="s">
        <v>49</v>
      </c>
      <c r="E56" s="26" t="s">
        <v>92</v>
      </c>
    </row>
    <row r="57" spans="1:5" ht="115.2">
      <c r="A57" s="18" t="s">
        <v>51</v>
      </c>
      <c r="E57" s="20" t="s">
        <v>93</v>
      </c>
    </row>
  </sheetData>
  <sheetProtection algorithmName="SHA-512" hashValue="0UvsznwVpN1EB0QNmYiVyrtTuQzKvpe3wLuH45qB6BcgvtcITcn1xUqLLQ5rMVfg6HUN+0IE7TfSvWADWJd/4g==" saltValue="cBejXd5zYt9Q4Gw4PO8XkXPeyCGfR51UcSSAgUv1LErP+XGwSG0sKINhHP/pQ2K85hBh8Qo8P9hembOM95V4/g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13</v>
      </c>
      <c r="I3" s="14">
        <f>SUMIFS(I8:I304,A8:A304,"SD")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13</v>
      </c>
      <c r="D4" s="32"/>
      <c r="E4" s="12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SUMIFS(I9:I24,A9:A24,"P")</f>
        <v>0</v>
      </c>
    </row>
    <row r="9" spans="1:16" ht="28.8">
      <c r="A9" s="18" t="s">
        <v>42</v>
      </c>
      <c r="B9" s="18">
        <v>1</v>
      </c>
      <c r="C9" s="19" t="s">
        <v>94</v>
      </c>
      <c r="E9" s="20" t="s">
        <v>95</v>
      </c>
      <c r="F9" s="21" t="s">
        <v>96</v>
      </c>
      <c r="G9" s="22">
        <v>541.044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43.2">
      <c r="A10" s="18" t="s">
        <v>47</v>
      </c>
      <c r="E10" s="20" t="s">
        <v>97</v>
      </c>
    </row>
    <row r="11" spans="1:5" ht="15">
      <c r="A11" s="18" t="s">
        <v>49</v>
      </c>
      <c r="E11" s="26" t="s">
        <v>98</v>
      </c>
    </row>
    <row r="12" spans="1:5" ht="158.4">
      <c r="A12" s="18" t="s">
        <v>51</v>
      </c>
      <c r="E12" s="20" t="s">
        <v>99</v>
      </c>
    </row>
    <row r="13" spans="1:16" ht="28.8">
      <c r="A13" s="18" t="s">
        <v>42</v>
      </c>
      <c r="B13" s="18">
        <v>2</v>
      </c>
      <c r="C13" s="19" t="s">
        <v>100</v>
      </c>
      <c r="E13" s="20" t="s">
        <v>101</v>
      </c>
      <c r="F13" s="21" t="s">
        <v>96</v>
      </c>
      <c r="G13" s="22">
        <v>894.25</v>
      </c>
      <c r="H13" s="23">
        <v>0</v>
      </c>
      <c r="I13" s="24">
        <f>ROUND(G13*H13,P4)</f>
        <v>0</v>
      </c>
      <c r="O13" s="25">
        <f>I13*0.21</f>
        <v>0</v>
      </c>
      <c r="P13">
        <v>3</v>
      </c>
    </row>
    <row r="14" spans="1:5" ht="43.2">
      <c r="A14" s="18" t="s">
        <v>47</v>
      </c>
      <c r="E14" s="20" t="s">
        <v>102</v>
      </c>
    </row>
    <row r="15" spans="1:5" ht="15">
      <c r="A15" s="18" t="s">
        <v>49</v>
      </c>
      <c r="E15" s="26" t="s">
        <v>103</v>
      </c>
    </row>
    <row r="16" spans="1:5" ht="158.4">
      <c r="A16" s="18" t="s">
        <v>51</v>
      </c>
      <c r="E16" s="20" t="s">
        <v>99</v>
      </c>
    </row>
    <row r="17" spans="1:16" ht="28.8">
      <c r="A17" s="18" t="s">
        <v>42</v>
      </c>
      <c r="B17" s="18">
        <v>3</v>
      </c>
      <c r="C17" s="19" t="s">
        <v>104</v>
      </c>
      <c r="E17" s="20" t="s">
        <v>105</v>
      </c>
      <c r="F17" s="21" t="s">
        <v>96</v>
      </c>
      <c r="G17" s="22">
        <v>70</v>
      </c>
      <c r="H17" s="23">
        <v>0</v>
      </c>
      <c r="I17" s="24">
        <f>ROUND(G17*H17,P4)</f>
        <v>0</v>
      </c>
      <c r="O17" s="25">
        <f>I17*0.21</f>
        <v>0</v>
      </c>
      <c r="P17">
        <v>3</v>
      </c>
    </row>
    <row r="18" spans="1:5" ht="43.2">
      <c r="A18" s="18" t="s">
        <v>47</v>
      </c>
      <c r="E18" s="20" t="s">
        <v>106</v>
      </c>
    </row>
    <row r="19" spans="1:5" ht="15">
      <c r="A19" s="18" t="s">
        <v>49</v>
      </c>
      <c r="E19" s="26" t="s">
        <v>107</v>
      </c>
    </row>
    <row r="20" spans="1:5" ht="158.4">
      <c r="A20" s="18" t="s">
        <v>51</v>
      </c>
      <c r="E20" s="20" t="s">
        <v>99</v>
      </c>
    </row>
    <row r="21" spans="1:16" ht="28.8">
      <c r="A21" s="18" t="s">
        <v>42</v>
      </c>
      <c r="B21" s="18">
        <v>4</v>
      </c>
      <c r="C21" s="19" t="s">
        <v>108</v>
      </c>
      <c r="E21" s="20" t="s">
        <v>109</v>
      </c>
      <c r="F21" s="21" t="s">
        <v>96</v>
      </c>
      <c r="G21" s="22">
        <v>861</v>
      </c>
      <c r="H21" s="23">
        <v>0</v>
      </c>
      <c r="I21" s="24">
        <f>ROUND(G21*H21,P4)</f>
        <v>0</v>
      </c>
      <c r="O21" s="25">
        <f>I21*0.21</f>
        <v>0</v>
      </c>
      <c r="P21">
        <v>3</v>
      </c>
    </row>
    <row r="22" spans="1:5" ht="43.2">
      <c r="A22" s="18" t="s">
        <v>47</v>
      </c>
      <c r="E22" s="20" t="s">
        <v>110</v>
      </c>
    </row>
    <row r="23" spans="1:5" ht="15">
      <c r="A23" s="18" t="s">
        <v>49</v>
      </c>
      <c r="E23" s="26" t="s">
        <v>111</v>
      </c>
    </row>
    <row r="24" spans="1:5" ht="158.4">
      <c r="A24" s="18" t="s">
        <v>51</v>
      </c>
      <c r="E24" s="20" t="s">
        <v>99</v>
      </c>
    </row>
    <row r="25" spans="1:9" ht="15">
      <c r="A25" s="15" t="s">
        <v>39</v>
      </c>
      <c r="B25" s="15"/>
      <c r="C25" s="16" t="s">
        <v>60</v>
      </c>
      <c r="D25" s="15"/>
      <c r="E25" s="15" t="s">
        <v>112</v>
      </c>
      <c r="F25" s="15"/>
      <c r="G25" s="15"/>
      <c r="H25" s="15"/>
      <c r="I25" s="17">
        <f>SUMIFS(I26:I81,A26:A81,"P")</f>
        <v>0</v>
      </c>
    </row>
    <row r="26" spans="1:16" ht="15">
      <c r="A26" s="18" t="s">
        <v>42</v>
      </c>
      <c r="B26" s="18">
        <v>5</v>
      </c>
      <c r="C26" s="19" t="s">
        <v>113</v>
      </c>
      <c r="E26" s="20" t="s">
        <v>114</v>
      </c>
      <c r="F26" s="21" t="s">
        <v>115</v>
      </c>
      <c r="G26" s="22">
        <v>45</v>
      </c>
      <c r="H26" s="23">
        <v>0</v>
      </c>
      <c r="I26" s="24">
        <f>ROUND(G26*H26,P4)</f>
        <v>0</v>
      </c>
      <c r="O26" s="25">
        <f>I26*0.21</f>
        <v>0</v>
      </c>
      <c r="P26">
        <v>3</v>
      </c>
    </row>
    <row r="27" spans="1:5" ht="72">
      <c r="A27" s="18" t="s">
        <v>47</v>
      </c>
      <c r="E27" s="20" t="s">
        <v>116</v>
      </c>
    </row>
    <row r="28" spans="1:5" ht="15">
      <c r="A28" s="18" t="s">
        <v>49</v>
      </c>
      <c r="E28" s="26" t="s">
        <v>117</v>
      </c>
    </row>
    <row r="29" spans="1:5" ht="43.2">
      <c r="A29" s="18" t="s">
        <v>51</v>
      </c>
      <c r="E29" s="20" t="s">
        <v>118</v>
      </c>
    </row>
    <row r="30" spans="1:16" ht="28.8">
      <c r="A30" s="18" t="s">
        <v>42</v>
      </c>
      <c r="B30" s="18">
        <v>6</v>
      </c>
      <c r="C30" s="19" t="s">
        <v>119</v>
      </c>
      <c r="E30" s="20" t="s">
        <v>120</v>
      </c>
      <c r="F30" s="21" t="s">
        <v>90</v>
      </c>
      <c r="G30" s="22">
        <v>4</v>
      </c>
      <c r="H30" s="23">
        <v>0</v>
      </c>
      <c r="I30" s="24">
        <f>ROUND(G30*H30,P4)</f>
        <v>0</v>
      </c>
      <c r="O30" s="25">
        <f>I30*0.21</f>
        <v>0</v>
      </c>
      <c r="P30">
        <v>3</v>
      </c>
    </row>
    <row r="31" spans="1:5" ht="129.6">
      <c r="A31" s="18" t="s">
        <v>47</v>
      </c>
      <c r="E31" s="20" t="s">
        <v>121</v>
      </c>
    </row>
    <row r="32" spans="1:5" ht="15">
      <c r="A32" s="18" t="s">
        <v>49</v>
      </c>
      <c r="E32" s="26" t="s">
        <v>122</v>
      </c>
    </row>
    <row r="33" spans="1:5" ht="187.2">
      <c r="A33" s="18" t="s">
        <v>51</v>
      </c>
      <c r="E33" s="20" t="s">
        <v>123</v>
      </c>
    </row>
    <row r="34" spans="1:16" ht="28.8">
      <c r="A34" s="18" t="s">
        <v>42</v>
      </c>
      <c r="B34" s="18">
        <v>7</v>
      </c>
      <c r="C34" s="19" t="s">
        <v>124</v>
      </c>
      <c r="E34" s="20" t="s">
        <v>125</v>
      </c>
      <c r="F34" s="21" t="s">
        <v>126</v>
      </c>
      <c r="G34" s="22">
        <v>12.5</v>
      </c>
      <c r="H34" s="23">
        <v>0</v>
      </c>
      <c r="I34" s="24">
        <f>ROUND(G34*H34,P4)</f>
        <v>0</v>
      </c>
      <c r="O34" s="25">
        <f>I34*0.21</f>
        <v>0</v>
      </c>
      <c r="P34">
        <v>3</v>
      </c>
    </row>
    <row r="35" spans="1:5" ht="57.6">
      <c r="A35" s="18" t="s">
        <v>47</v>
      </c>
      <c r="E35" s="20" t="s">
        <v>127</v>
      </c>
    </row>
    <row r="36" spans="1:5" ht="15">
      <c r="A36" s="18" t="s">
        <v>49</v>
      </c>
      <c r="E36" s="26" t="s">
        <v>128</v>
      </c>
    </row>
    <row r="37" spans="1:5" ht="86.4">
      <c r="A37" s="18" t="s">
        <v>51</v>
      </c>
      <c r="E37" s="20" t="s">
        <v>129</v>
      </c>
    </row>
    <row r="38" spans="1:16" ht="28.8">
      <c r="A38" s="18" t="s">
        <v>42</v>
      </c>
      <c r="B38" s="18">
        <v>8</v>
      </c>
      <c r="C38" s="19" t="s">
        <v>130</v>
      </c>
      <c r="E38" s="20" t="s">
        <v>131</v>
      </c>
      <c r="F38" s="21" t="s">
        <v>132</v>
      </c>
      <c r="G38" s="22">
        <v>30</v>
      </c>
      <c r="H38" s="23">
        <v>0</v>
      </c>
      <c r="I38" s="24">
        <f>ROUND(G38*H38,P4)</f>
        <v>0</v>
      </c>
      <c r="O38" s="25">
        <f>I38*0.21</f>
        <v>0</v>
      </c>
      <c r="P38">
        <v>3</v>
      </c>
    </row>
    <row r="39" spans="1:5" ht="57.6">
      <c r="A39" s="18" t="s">
        <v>47</v>
      </c>
      <c r="E39" s="20" t="s">
        <v>133</v>
      </c>
    </row>
    <row r="40" spans="1:5" ht="15">
      <c r="A40" s="18" t="s">
        <v>49</v>
      </c>
      <c r="E40" s="26" t="s">
        <v>92</v>
      </c>
    </row>
    <row r="41" spans="1:5" ht="86.4">
      <c r="A41" s="18" t="s">
        <v>51</v>
      </c>
      <c r="E41" s="20" t="s">
        <v>129</v>
      </c>
    </row>
    <row r="42" spans="1:16" ht="15">
      <c r="A42" s="18" t="s">
        <v>42</v>
      </c>
      <c r="B42" s="18">
        <v>9</v>
      </c>
      <c r="C42" s="19" t="s">
        <v>134</v>
      </c>
      <c r="E42" s="20" t="s">
        <v>135</v>
      </c>
      <c r="F42" s="21" t="s">
        <v>126</v>
      </c>
      <c r="G42" s="22">
        <v>365</v>
      </c>
      <c r="H42" s="23">
        <v>0</v>
      </c>
      <c r="I42" s="24">
        <f>ROUND(G42*H42,P4)</f>
        <v>0</v>
      </c>
      <c r="O42" s="25">
        <f>I42*0.21</f>
        <v>0</v>
      </c>
      <c r="P42">
        <v>3</v>
      </c>
    </row>
    <row r="43" spans="1:5" ht="172.8">
      <c r="A43" s="18" t="s">
        <v>47</v>
      </c>
      <c r="E43" s="20" t="s">
        <v>136</v>
      </c>
    </row>
    <row r="44" spans="1:5" ht="15">
      <c r="A44" s="18" t="s">
        <v>49</v>
      </c>
      <c r="E44" s="26" t="s">
        <v>137</v>
      </c>
    </row>
    <row r="45" spans="1:5" ht="86.4">
      <c r="A45" s="18" t="s">
        <v>51</v>
      </c>
      <c r="E45" s="20" t="s">
        <v>129</v>
      </c>
    </row>
    <row r="46" spans="1:16" ht="15">
      <c r="A46" s="18" t="s">
        <v>42</v>
      </c>
      <c r="B46" s="18">
        <v>10</v>
      </c>
      <c r="C46" s="19" t="s">
        <v>138</v>
      </c>
      <c r="E46" s="20" t="s">
        <v>139</v>
      </c>
      <c r="F46" s="21" t="s">
        <v>126</v>
      </c>
      <c r="G46" s="22">
        <v>100</v>
      </c>
      <c r="H46" s="23">
        <v>0</v>
      </c>
      <c r="I46" s="24">
        <f>ROUND(G46*H46,P4)</f>
        <v>0</v>
      </c>
      <c r="O46" s="25">
        <f>I46*0.21</f>
        <v>0</v>
      </c>
      <c r="P46">
        <v>3</v>
      </c>
    </row>
    <row r="47" spans="1:5" ht="158.4">
      <c r="A47" s="18" t="s">
        <v>47</v>
      </c>
      <c r="E47" s="20" t="s">
        <v>140</v>
      </c>
    </row>
    <row r="48" spans="1:5" ht="15">
      <c r="A48" s="18" t="s">
        <v>49</v>
      </c>
      <c r="E48" s="26" t="s">
        <v>141</v>
      </c>
    </row>
    <row r="49" spans="1:5" ht="409.6">
      <c r="A49" s="18" t="s">
        <v>51</v>
      </c>
      <c r="E49" s="20" t="s">
        <v>142</v>
      </c>
    </row>
    <row r="50" spans="1:16" ht="15">
      <c r="A50" s="18" t="s">
        <v>42</v>
      </c>
      <c r="B50" s="18">
        <v>11</v>
      </c>
      <c r="C50" s="19" t="s">
        <v>143</v>
      </c>
      <c r="E50" s="20" t="s">
        <v>144</v>
      </c>
      <c r="F50" s="21" t="s">
        <v>126</v>
      </c>
      <c r="G50" s="22">
        <v>100</v>
      </c>
      <c r="H50" s="23">
        <v>0</v>
      </c>
      <c r="I50" s="24">
        <f>ROUND(G50*H50,P4)</f>
        <v>0</v>
      </c>
      <c r="O50" s="25">
        <f>I50*0.21</f>
        <v>0</v>
      </c>
      <c r="P50">
        <v>3</v>
      </c>
    </row>
    <row r="51" spans="1:5" ht="72">
      <c r="A51" s="18" t="s">
        <v>47</v>
      </c>
      <c r="E51" s="20" t="s">
        <v>145</v>
      </c>
    </row>
    <row r="52" spans="1:5" ht="15">
      <c r="A52" s="18" t="s">
        <v>49</v>
      </c>
      <c r="E52" s="26" t="s">
        <v>146</v>
      </c>
    </row>
    <row r="53" spans="1:5" ht="409.6">
      <c r="A53" s="18" t="s">
        <v>51</v>
      </c>
      <c r="E53" s="20" t="s">
        <v>147</v>
      </c>
    </row>
    <row r="54" spans="1:16" ht="15">
      <c r="A54" s="18" t="s">
        <v>42</v>
      </c>
      <c r="B54" s="18">
        <v>12</v>
      </c>
      <c r="C54" s="19" t="s">
        <v>148</v>
      </c>
      <c r="E54" s="20" t="s">
        <v>149</v>
      </c>
      <c r="F54" s="21" t="s">
        <v>126</v>
      </c>
      <c r="G54" s="22">
        <v>410</v>
      </c>
      <c r="H54" s="23">
        <v>0</v>
      </c>
      <c r="I54" s="24">
        <f>ROUND(G54*H54,P4)</f>
        <v>0</v>
      </c>
      <c r="O54" s="25">
        <f>I54*0.21</f>
        <v>0</v>
      </c>
      <c r="P54">
        <v>3</v>
      </c>
    </row>
    <row r="55" spans="1:5" ht="158.4">
      <c r="A55" s="18" t="s">
        <v>47</v>
      </c>
      <c r="E55" s="20" t="s">
        <v>150</v>
      </c>
    </row>
    <row r="56" spans="1:5" ht="15">
      <c r="A56" s="18" t="s">
        <v>49</v>
      </c>
      <c r="E56" s="26" t="s">
        <v>151</v>
      </c>
    </row>
    <row r="57" spans="1:5" ht="409.6">
      <c r="A57" s="18" t="s">
        <v>51</v>
      </c>
      <c r="E57" s="20" t="s">
        <v>147</v>
      </c>
    </row>
    <row r="58" spans="1:16" ht="15">
      <c r="A58" s="18" t="s">
        <v>42</v>
      </c>
      <c r="B58" s="18">
        <v>13</v>
      </c>
      <c r="C58" s="19" t="s">
        <v>152</v>
      </c>
      <c r="E58" s="20" t="s">
        <v>153</v>
      </c>
      <c r="F58" s="21" t="s">
        <v>126</v>
      </c>
      <c r="G58" s="22">
        <v>100</v>
      </c>
      <c r="H58" s="23">
        <v>0</v>
      </c>
      <c r="I58" s="24">
        <f>ROUND(G58*H58,P4)</f>
        <v>0</v>
      </c>
      <c r="O58" s="25">
        <f>I58*0.21</f>
        <v>0</v>
      </c>
      <c r="P58">
        <v>3</v>
      </c>
    </row>
    <row r="59" spans="1:5" ht="15">
      <c r="A59" s="18" t="s">
        <v>47</v>
      </c>
      <c r="E59" s="20" t="s">
        <v>154</v>
      </c>
    </row>
    <row r="60" spans="1:5" ht="15">
      <c r="A60" s="18" t="s">
        <v>49</v>
      </c>
      <c r="E60" s="26" t="s">
        <v>155</v>
      </c>
    </row>
    <row r="61" spans="1:5" ht="374.4">
      <c r="A61" s="18" t="s">
        <v>51</v>
      </c>
      <c r="E61" s="20" t="s">
        <v>156</v>
      </c>
    </row>
    <row r="62" spans="1:16" ht="15">
      <c r="A62" s="18" t="s">
        <v>42</v>
      </c>
      <c r="B62" s="18">
        <v>14</v>
      </c>
      <c r="C62" s="19" t="s">
        <v>157</v>
      </c>
      <c r="E62" s="20" t="s">
        <v>158</v>
      </c>
      <c r="F62" s="21" t="s">
        <v>126</v>
      </c>
      <c r="G62" s="22">
        <v>5</v>
      </c>
      <c r="H62" s="23">
        <v>0</v>
      </c>
      <c r="I62" s="24">
        <f>ROUND(G62*H62,P4)</f>
        <v>0</v>
      </c>
      <c r="O62" s="25">
        <f>I62*0.21</f>
        <v>0</v>
      </c>
      <c r="P62">
        <v>3</v>
      </c>
    </row>
    <row r="63" spans="1:5" ht="100.8">
      <c r="A63" s="18" t="s">
        <v>47</v>
      </c>
      <c r="E63" s="20" t="s">
        <v>159</v>
      </c>
    </row>
    <row r="64" spans="1:5" ht="15">
      <c r="A64" s="18" t="s">
        <v>49</v>
      </c>
      <c r="E64" s="26" t="s">
        <v>160</v>
      </c>
    </row>
    <row r="65" spans="1:5" ht="388.8">
      <c r="A65" s="18" t="s">
        <v>51</v>
      </c>
      <c r="E65" s="20" t="s">
        <v>161</v>
      </c>
    </row>
    <row r="66" spans="1:16" ht="15">
      <c r="A66" s="18" t="s">
        <v>42</v>
      </c>
      <c r="B66" s="18">
        <v>15</v>
      </c>
      <c r="C66" s="19" t="s">
        <v>162</v>
      </c>
      <c r="E66" s="20" t="s">
        <v>163</v>
      </c>
      <c r="F66" s="21" t="s">
        <v>126</v>
      </c>
      <c r="G66" s="22">
        <v>179.76</v>
      </c>
      <c r="H66" s="23">
        <v>0</v>
      </c>
      <c r="I66" s="24">
        <f>ROUND(G66*H66,P4)</f>
        <v>0</v>
      </c>
      <c r="O66" s="25">
        <f>I66*0.21</f>
        <v>0</v>
      </c>
      <c r="P66">
        <v>3</v>
      </c>
    </row>
    <row r="67" spans="1:5" ht="187.2">
      <c r="A67" s="18" t="s">
        <v>47</v>
      </c>
      <c r="E67" s="20" t="s">
        <v>164</v>
      </c>
    </row>
    <row r="68" spans="1:5" ht="15">
      <c r="A68" s="18" t="s">
        <v>49</v>
      </c>
      <c r="E68" s="26" t="s">
        <v>165</v>
      </c>
    </row>
    <row r="69" spans="1:5" ht="388.8">
      <c r="A69" s="18" t="s">
        <v>51</v>
      </c>
      <c r="E69" s="20" t="s">
        <v>161</v>
      </c>
    </row>
    <row r="70" spans="1:16" ht="15">
      <c r="A70" s="18" t="s">
        <v>42</v>
      </c>
      <c r="B70" s="18">
        <v>16</v>
      </c>
      <c r="C70" s="19" t="s">
        <v>166</v>
      </c>
      <c r="E70" s="20" t="s">
        <v>167</v>
      </c>
      <c r="F70" s="21" t="s">
        <v>126</v>
      </c>
      <c r="G70" s="22">
        <v>140.4</v>
      </c>
      <c r="H70" s="23">
        <v>0</v>
      </c>
      <c r="I70" s="24">
        <f>ROUND(G70*H70,P4)</f>
        <v>0</v>
      </c>
      <c r="O70" s="25">
        <f>I70*0.21</f>
        <v>0</v>
      </c>
      <c r="P70">
        <v>3</v>
      </c>
    </row>
    <row r="71" spans="1:5" ht="172.8">
      <c r="A71" s="18" t="s">
        <v>47</v>
      </c>
      <c r="E71" s="20" t="s">
        <v>168</v>
      </c>
    </row>
    <row r="72" spans="1:5" ht="15">
      <c r="A72" s="18" t="s">
        <v>49</v>
      </c>
      <c r="E72" s="26" t="s">
        <v>169</v>
      </c>
    </row>
    <row r="73" spans="1:5" ht="388.8">
      <c r="A73" s="18" t="s">
        <v>51</v>
      </c>
      <c r="E73" s="20" t="s">
        <v>170</v>
      </c>
    </row>
    <row r="74" spans="1:16" ht="15">
      <c r="A74" s="18" t="s">
        <v>42</v>
      </c>
      <c r="B74" s="18">
        <v>17</v>
      </c>
      <c r="C74" s="19" t="s">
        <v>171</v>
      </c>
      <c r="E74" s="20" t="s">
        <v>172</v>
      </c>
      <c r="F74" s="21" t="s">
        <v>115</v>
      </c>
      <c r="G74" s="22">
        <v>2712</v>
      </c>
      <c r="H74" s="23">
        <v>0</v>
      </c>
      <c r="I74" s="24">
        <f>ROUND(G74*H74,P4)</f>
        <v>0</v>
      </c>
      <c r="O74" s="25">
        <f>I74*0.21</f>
        <v>0</v>
      </c>
      <c r="P74">
        <v>3</v>
      </c>
    </row>
    <row r="75" spans="1:5" ht="172.8">
      <c r="A75" s="18" t="s">
        <v>47</v>
      </c>
      <c r="E75" s="20" t="s">
        <v>173</v>
      </c>
    </row>
    <row r="76" spans="1:5" ht="15">
      <c r="A76" s="18" t="s">
        <v>49</v>
      </c>
      <c r="E76" s="26" t="s">
        <v>174</v>
      </c>
    </row>
    <row r="77" spans="1:5" ht="28.8">
      <c r="A77" s="18" t="s">
        <v>51</v>
      </c>
      <c r="E77" s="20" t="s">
        <v>175</v>
      </c>
    </row>
    <row r="78" spans="1:16" ht="15">
      <c r="A78" s="18" t="s">
        <v>42</v>
      </c>
      <c r="B78" s="18">
        <v>18</v>
      </c>
      <c r="C78" s="19" t="s">
        <v>176</v>
      </c>
      <c r="E78" s="20" t="s">
        <v>177</v>
      </c>
      <c r="F78" s="21" t="s">
        <v>115</v>
      </c>
      <c r="G78" s="22">
        <v>48</v>
      </c>
      <c r="H78" s="23">
        <v>0</v>
      </c>
      <c r="I78" s="24">
        <f>ROUND(G78*H78,P4)</f>
        <v>0</v>
      </c>
      <c r="O78" s="25">
        <f>I78*0.21</f>
        <v>0</v>
      </c>
      <c r="P78">
        <v>3</v>
      </c>
    </row>
    <row r="79" spans="1:5" ht="100.8">
      <c r="A79" s="18" t="s">
        <v>47</v>
      </c>
      <c r="E79" s="20" t="s">
        <v>178</v>
      </c>
    </row>
    <row r="80" spans="1:5" ht="15">
      <c r="A80" s="18" t="s">
        <v>49</v>
      </c>
      <c r="E80" s="26" t="s">
        <v>179</v>
      </c>
    </row>
    <row r="81" spans="1:5" ht="43.2">
      <c r="A81" s="18" t="s">
        <v>51</v>
      </c>
      <c r="E81" s="20" t="s">
        <v>180</v>
      </c>
    </row>
    <row r="82" spans="1:9" ht="15">
      <c r="A82" s="15" t="s">
        <v>39</v>
      </c>
      <c r="B82" s="15"/>
      <c r="C82" s="16" t="s">
        <v>181</v>
      </c>
      <c r="D82" s="15"/>
      <c r="E82" s="15" t="s">
        <v>182</v>
      </c>
      <c r="F82" s="15"/>
      <c r="G82" s="15"/>
      <c r="H82" s="15"/>
      <c r="I82" s="17">
        <f>SUMIFS(I83:I86,A83:A86,"P")</f>
        <v>0</v>
      </c>
    </row>
    <row r="83" spans="1:16" ht="15">
      <c r="A83" s="18" t="s">
        <v>42</v>
      </c>
      <c r="B83" s="18">
        <v>19</v>
      </c>
      <c r="C83" s="19" t="s">
        <v>183</v>
      </c>
      <c r="E83" s="20" t="s">
        <v>184</v>
      </c>
      <c r="F83" s="21" t="s">
        <v>126</v>
      </c>
      <c r="G83" s="22">
        <v>100</v>
      </c>
      <c r="H83" s="23">
        <v>0</v>
      </c>
      <c r="I83" s="24">
        <f>ROUND(G83*H83,P4)</f>
        <v>0</v>
      </c>
      <c r="O83" s="25">
        <f>I83*0.21</f>
        <v>0</v>
      </c>
      <c r="P83">
        <v>3</v>
      </c>
    </row>
    <row r="84" spans="1:5" ht="28.8">
      <c r="A84" s="18" t="s">
        <v>47</v>
      </c>
      <c r="E84" s="20" t="s">
        <v>185</v>
      </c>
    </row>
    <row r="85" spans="1:5" ht="15">
      <c r="A85" s="18" t="s">
        <v>49</v>
      </c>
      <c r="E85" s="26" t="s">
        <v>155</v>
      </c>
    </row>
    <row r="86" spans="1:5" ht="57.6">
      <c r="A86" s="18" t="s">
        <v>51</v>
      </c>
      <c r="E86" s="20" t="s">
        <v>186</v>
      </c>
    </row>
    <row r="87" spans="1:9" ht="15">
      <c r="A87" s="15" t="s">
        <v>39</v>
      </c>
      <c r="B87" s="15"/>
      <c r="C87" s="16" t="s">
        <v>187</v>
      </c>
      <c r="D87" s="15"/>
      <c r="E87" s="15" t="s">
        <v>188</v>
      </c>
      <c r="F87" s="15"/>
      <c r="G87" s="15"/>
      <c r="H87" s="15"/>
      <c r="I87" s="17">
        <f>SUMIFS(I88:I91,A88:A91,"P")</f>
        <v>0</v>
      </c>
    </row>
    <row r="88" spans="1:16" ht="15">
      <c r="A88" s="18" t="s">
        <v>42</v>
      </c>
      <c r="B88" s="18">
        <v>20</v>
      </c>
      <c r="C88" s="19" t="s">
        <v>189</v>
      </c>
      <c r="E88" s="20" t="s">
        <v>190</v>
      </c>
      <c r="F88" s="21" t="s">
        <v>96</v>
      </c>
      <c r="G88" s="22">
        <v>2.192</v>
      </c>
      <c r="H88" s="23">
        <v>0</v>
      </c>
      <c r="I88" s="24">
        <f>ROUND(G88*H88,P4)</f>
        <v>0</v>
      </c>
      <c r="O88" s="25">
        <f>I88*0.21</f>
        <v>0</v>
      </c>
      <c r="P88">
        <v>3</v>
      </c>
    </row>
    <row r="89" spans="1:5" ht="28.8">
      <c r="A89" s="18" t="s">
        <v>47</v>
      </c>
      <c r="E89" s="20" t="s">
        <v>191</v>
      </c>
    </row>
    <row r="90" spans="1:5" ht="28.8">
      <c r="A90" s="18" t="s">
        <v>49</v>
      </c>
      <c r="E90" s="26" t="s">
        <v>192</v>
      </c>
    </row>
    <row r="91" spans="1:5" ht="316.8">
      <c r="A91" s="18" t="s">
        <v>51</v>
      </c>
      <c r="E91" s="20" t="s">
        <v>193</v>
      </c>
    </row>
    <row r="92" spans="1:9" ht="15">
      <c r="A92" s="15" t="s">
        <v>39</v>
      </c>
      <c r="B92" s="15"/>
      <c r="C92" s="16" t="s">
        <v>194</v>
      </c>
      <c r="D92" s="15"/>
      <c r="E92" s="15" t="s">
        <v>195</v>
      </c>
      <c r="F92" s="15"/>
      <c r="G92" s="15"/>
      <c r="H92" s="15"/>
      <c r="I92" s="17">
        <f>SUMIFS(I93:I112,A93:A112,"P")</f>
        <v>0</v>
      </c>
    </row>
    <row r="93" spans="1:16" ht="15">
      <c r="A93" s="18" t="s">
        <v>42</v>
      </c>
      <c r="B93" s="18">
        <v>21</v>
      </c>
      <c r="C93" s="19" t="s">
        <v>196</v>
      </c>
      <c r="E93" s="20" t="s">
        <v>197</v>
      </c>
      <c r="F93" s="21" t="s">
        <v>126</v>
      </c>
      <c r="G93" s="22">
        <v>0.924</v>
      </c>
      <c r="H93" s="23">
        <v>0</v>
      </c>
      <c r="I93" s="24">
        <f>ROUND(G93*H93,P4)</f>
        <v>0</v>
      </c>
      <c r="O93" s="25">
        <f>I93*0.21</f>
        <v>0</v>
      </c>
      <c r="P93">
        <v>3</v>
      </c>
    </row>
    <row r="94" spans="1:5" ht="43.2">
      <c r="A94" s="18" t="s">
        <v>47</v>
      </c>
      <c r="E94" s="20" t="s">
        <v>198</v>
      </c>
    </row>
    <row r="95" spans="1:5" ht="15">
      <c r="A95" s="18" t="s">
        <v>49</v>
      </c>
      <c r="E95" s="26" t="s">
        <v>199</v>
      </c>
    </row>
    <row r="96" spans="1:5" ht="409.6">
      <c r="A96" s="18" t="s">
        <v>51</v>
      </c>
      <c r="E96" s="20" t="s">
        <v>200</v>
      </c>
    </row>
    <row r="97" spans="1:16" ht="15">
      <c r="A97" s="18" t="s">
        <v>42</v>
      </c>
      <c r="B97" s="18">
        <v>22</v>
      </c>
      <c r="C97" s="19" t="s">
        <v>201</v>
      </c>
      <c r="E97" s="20" t="s">
        <v>202</v>
      </c>
      <c r="F97" s="21" t="s">
        <v>126</v>
      </c>
      <c r="G97" s="22">
        <v>9.1</v>
      </c>
      <c r="H97" s="23">
        <v>0</v>
      </c>
      <c r="I97" s="24">
        <f>ROUND(G97*H97,P4)</f>
        <v>0</v>
      </c>
      <c r="O97" s="25">
        <f>I97*0.21</f>
        <v>0</v>
      </c>
      <c r="P97">
        <v>3</v>
      </c>
    </row>
    <row r="98" spans="1:5" ht="158.4">
      <c r="A98" s="18" t="s">
        <v>47</v>
      </c>
      <c r="E98" s="20" t="s">
        <v>203</v>
      </c>
    </row>
    <row r="99" spans="1:5" ht="15">
      <c r="A99" s="18" t="s">
        <v>49</v>
      </c>
      <c r="E99" s="26" t="s">
        <v>204</v>
      </c>
    </row>
    <row r="100" spans="1:5" ht="409.6">
      <c r="A100" s="18" t="s">
        <v>51</v>
      </c>
      <c r="E100" s="20" t="s">
        <v>200</v>
      </c>
    </row>
    <row r="101" spans="1:16" ht="15">
      <c r="A101" s="18" t="s">
        <v>42</v>
      </c>
      <c r="B101" s="18">
        <v>23</v>
      </c>
      <c r="C101" s="19" t="s">
        <v>205</v>
      </c>
      <c r="E101" s="20" t="s">
        <v>206</v>
      </c>
      <c r="F101" s="21" t="s">
        <v>126</v>
      </c>
      <c r="G101" s="22">
        <v>50</v>
      </c>
      <c r="H101" s="23">
        <v>0</v>
      </c>
      <c r="I101" s="24">
        <f>ROUND(G101*H101,P4)</f>
        <v>0</v>
      </c>
      <c r="O101" s="25">
        <f>I101*0.21</f>
        <v>0</v>
      </c>
      <c r="P101">
        <v>3</v>
      </c>
    </row>
    <row r="102" spans="1:5" ht="86.4">
      <c r="A102" s="18" t="s">
        <v>47</v>
      </c>
      <c r="E102" s="20" t="s">
        <v>207</v>
      </c>
    </row>
    <row r="103" spans="1:5" ht="15">
      <c r="A103" s="18" t="s">
        <v>49</v>
      </c>
      <c r="E103" s="26" t="s">
        <v>208</v>
      </c>
    </row>
    <row r="104" spans="1:5" ht="409.6">
      <c r="A104" s="18" t="s">
        <v>51</v>
      </c>
      <c r="E104" s="20" t="s">
        <v>200</v>
      </c>
    </row>
    <row r="105" spans="1:16" ht="15">
      <c r="A105" s="18" t="s">
        <v>42</v>
      </c>
      <c r="B105" s="18">
        <v>24</v>
      </c>
      <c r="C105" s="19" t="s">
        <v>209</v>
      </c>
      <c r="E105" s="20" t="s">
        <v>210</v>
      </c>
      <c r="F105" s="21" t="s">
        <v>96</v>
      </c>
      <c r="G105" s="22">
        <v>6.5</v>
      </c>
      <c r="H105" s="23">
        <v>0</v>
      </c>
      <c r="I105" s="24">
        <f>ROUND(G105*H105,P4)</f>
        <v>0</v>
      </c>
      <c r="O105" s="25">
        <f>I105*0.21</f>
        <v>0</v>
      </c>
      <c r="P105">
        <v>3</v>
      </c>
    </row>
    <row r="106" spans="1:5" ht="57.6">
      <c r="A106" s="18" t="s">
        <v>47</v>
      </c>
      <c r="E106" s="20" t="s">
        <v>211</v>
      </c>
    </row>
    <row r="107" spans="1:5" ht="15">
      <c r="A107" s="18" t="s">
        <v>49</v>
      </c>
      <c r="E107" s="26" t="s">
        <v>212</v>
      </c>
    </row>
    <row r="108" spans="1:5" ht="216">
      <c r="A108" s="18" t="s">
        <v>51</v>
      </c>
      <c r="E108" s="20" t="s">
        <v>213</v>
      </c>
    </row>
    <row r="109" spans="1:16" ht="15">
      <c r="A109" s="18" t="s">
        <v>42</v>
      </c>
      <c r="B109" s="18">
        <v>25</v>
      </c>
      <c r="C109" s="19" t="s">
        <v>214</v>
      </c>
      <c r="E109" s="20" t="s">
        <v>215</v>
      </c>
      <c r="F109" s="21" t="s">
        <v>126</v>
      </c>
      <c r="G109" s="22">
        <v>22</v>
      </c>
      <c r="H109" s="23">
        <v>0</v>
      </c>
      <c r="I109" s="24">
        <f>ROUND(G109*H109,P4)</f>
        <v>0</v>
      </c>
      <c r="O109" s="25">
        <f>I109*0.21</f>
        <v>0</v>
      </c>
      <c r="P109">
        <v>3</v>
      </c>
    </row>
    <row r="110" spans="1:5" ht="144">
      <c r="A110" s="18" t="s">
        <v>47</v>
      </c>
      <c r="E110" s="20" t="s">
        <v>216</v>
      </c>
    </row>
    <row r="111" spans="1:5" ht="15">
      <c r="A111" s="18" t="s">
        <v>49</v>
      </c>
      <c r="E111" s="26" t="s">
        <v>217</v>
      </c>
    </row>
    <row r="112" spans="1:5" ht="72">
      <c r="A112" s="18" t="s">
        <v>51</v>
      </c>
      <c r="E112" s="20" t="s">
        <v>218</v>
      </c>
    </row>
    <row r="113" spans="1:9" ht="15">
      <c r="A113" s="15" t="s">
        <v>39</v>
      </c>
      <c r="B113" s="15"/>
      <c r="C113" s="16" t="s">
        <v>219</v>
      </c>
      <c r="D113" s="15"/>
      <c r="E113" s="15" t="s">
        <v>220</v>
      </c>
      <c r="F113" s="15"/>
      <c r="G113" s="15"/>
      <c r="H113" s="15"/>
      <c r="I113" s="17">
        <f>SUMIFS(I114:I169,A114:A169,"P")</f>
        <v>0</v>
      </c>
    </row>
    <row r="114" spans="1:16" ht="15">
      <c r="A114" s="18" t="s">
        <v>42</v>
      </c>
      <c r="B114" s="18">
        <v>26</v>
      </c>
      <c r="C114" s="19" t="s">
        <v>221</v>
      </c>
      <c r="E114" s="20" t="s">
        <v>222</v>
      </c>
      <c r="F114" s="21" t="s">
        <v>126</v>
      </c>
      <c r="G114" s="22">
        <v>97.5</v>
      </c>
      <c r="H114" s="23">
        <v>0</v>
      </c>
      <c r="I114" s="24">
        <f>ROUND(G114*H114,P4)</f>
        <v>0</v>
      </c>
      <c r="O114" s="25">
        <f>I114*0.21</f>
        <v>0</v>
      </c>
      <c r="P114">
        <v>3</v>
      </c>
    </row>
    <row r="115" spans="1:5" ht="86.4">
      <c r="A115" s="18" t="s">
        <v>47</v>
      </c>
      <c r="E115" s="20" t="s">
        <v>223</v>
      </c>
    </row>
    <row r="116" spans="1:5" ht="15">
      <c r="A116" s="18" t="s">
        <v>49</v>
      </c>
      <c r="E116" s="26" t="s">
        <v>224</v>
      </c>
    </row>
    <row r="117" spans="1:5" ht="144">
      <c r="A117" s="18" t="s">
        <v>51</v>
      </c>
      <c r="E117" s="20" t="s">
        <v>225</v>
      </c>
    </row>
    <row r="118" spans="1:16" ht="15">
      <c r="A118" s="18" t="s">
        <v>42</v>
      </c>
      <c r="B118" s="18">
        <v>27</v>
      </c>
      <c r="C118" s="19" t="s">
        <v>226</v>
      </c>
      <c r="E118" s="20" t="s">
        <v>227</v>
      </c>
      <c r="F118" s="21" t="s">
        <v>126</v>
      </c>
      <c r="G118" s="22">
        <v>269.5</v>
      </c>
      <c r="H118" s="23">
        <v>0</v>
      </c>
      <c r="I118" s="24">
        <f>ROUND(G118*H118,P4)</f>
        <v>0</v>
      </c>
      <c r="O118" s="25">
        <f>I118*0.21</f>
        <v>0</v>
      </c>
      <c r="P118">
        <v>3</v>
      </c>
    </row>
    <row r="119" spans="1:5" ht="288">
      <c r="A119" s="18" t="s">
        <v>47</v>
      </c>
      <c r="E119" s="20" t="s">
        <v>228</v>
      </c>
    </row>
    <row r="120" spans="1:5" ht="15">
      <c r="A120" s="18" t="s">
        <v>49</v>
      </c>
      <c r="E120" s="26" t="s">
        <v>229</v>
      </c>
    </row>
    <row r="121" spans="1:5" ht="57.6">
      <c r="A121" s="18" t="s">
        <v>51</v>
      </c>
      <c r="E121" s="20" t="s">
        <v>230</v>
      </c>
    </row>
    <row r="122" spans="1:16" ht="15">
      <c r="A122" s="18" t="s">
        <v>42</v>
      </c>
      <c r="B122" s="18">
        <v>28</v>
      </c>
      <c r="C122" s="19" t="s">
        <v>231</v>
      </c>
      <c r="E122" s="20" t="s">
        <v>232</v>
      </c>
      <c r="F122" s="21" t="s">
        <v>115</v>
      </c>
      <c r="G122" s="22">
        <v>500</v>
      </c>
      <c r="H122" s="23">
        <v>0</v>
      </c>
      <c r="I122" s="24">
        <f>ROUND(G122*H122,P4)</f>
        <v>0</v>
      </c>
      <c r="O122" s="25">
        <f>I122*0.21</f>
        <v>0</v>
      </c>
      <c r="P122">
        <v>3</v>
      </c>
    </row>
    <row r="123" spans="1:5" ht="129.6">
      <c r="A123" s="18" t="s">
        <v>47</v>
      </c>
      <c r="E123" s="20" t="s">
        <v>233</v>
      </c>
    </row>
    <row r="124" spans="1:5" ht="15">
      <c r="A124" s="18" t="s">
        <v>49</v>
      </c>
      <c r="E124" s="26" t="s">
        <v>234</v>
      </c>
    </row>
    <row r="125" spans="1:5" ht="144">
      <c r="A125" s="18" t="s">
        <v>51</v>
      </c>
      <c r="E125" s="20" t="s">
        <v>225</v>
      </c>
    </row>
    <row r="126" spans="1:16" ht="15">
      <c r="A126" s="18" t="s">
        <v>42</v>
      </c>
      <c r="B126" s="18">
        <v>29</v>
      </c>
      <c r="C126" s="19" t="s">
        <v>235</v>
      </c>
      <c r="E126" s="20" t="s">
        <v>236</v>
      </c>
      <c r="F126" s="21" t="s">
        <v>126</v>
      </c>
      <c r="G126" s="22">
        <v>15</v>
      </c>
      <c r="H126" s="23">
        <v>0</v>
      </c>
      <c r="I126" s="24">
        <f>ROUND(G126*H126,P4)</f>
        <v>0</v>
      </c>
      <c r="O126" s="25">
        <f>I126*0.21</f>
        <v>0</v>
      </c>
      <c r="P126">
        <v>3</v>
      </c>
    </row>
    <row r="127" spans="1:5" ht="72">
      <c r="A127" s="18" t="s">
        <v>47</v>
      </c>
      <c r="E127" s="20" t="s">
        <v>237</v>
      </c>
    </row>
    <row r="128" spans="1:5" ht="15">
      <c r="A128" s="18" t="s">
        <v>49</v>
      </c>
      <c r="E128" s="26" t="s">
        <v>238</v>
      </c>
    </row>
    <row r="129" spans="1:5" ht="115.2">
      <c r="A129" s="18" t="s">
        <v>51</v>
      </c>
      <c r="E129" s="20" t="s">
        <v>239</v>
      </c>
    </row>
    <row r="130" spans="1:16" ht="15">
      <c r="A130" s="18" t="s">
        <v>42</v>
      </c>
      <c r="B130" s="18">
        <v>30</v>
      </c>
      <c r="C130" s="19" t="s">
        <v>240</v>
      </c>
      <c r="E130" s="20" t="s">
        <v>241</v>
      </c>
      <c r="F130" s="21" t="s">
        <v>115</v>
      </c>
      <c r="G130" s="22">
        <v>1000</v>
      </c>
      <c r="H130" s="23">
        <v>0</v>
      </c>
      <c r="I130" s="24">
        <f>ROUND(G130*H130,P4)</f>
        <v>0</v>
      </c>
      <c r="O130" s="25">
        <f>I130*0.21</f>
        <v>0</v>
      </c>
      <c r="P130">
        <v>3</v>
      </c>
    </row>
    <row r="131" spans="1:5" ht="57.6">
      <c r="A131" s="18" t="s">
        <v>47</v>
      </c>
      <c r="E131" s="20" t="s">
        <v>242</v>
      </c>
    </row>
    <row r="132" spans="1:5" ht="15">
      <c r="A132" s="18" t="s">
        <v>49</v>
      </c>
      <c r="E132" s="26" t="s">
        <v>243</v>
      </c>
    </row>
    <row r="133" spans="1:5" ht="72">
      <c r="A133" s="18" t="s">
        <v>51</v>
      </c>
      <c r="E133" s="20" t="s">
        <v>244</v>
      </c>
    </row>
    <row r="134" spans="1:16" ht="15">
      <c r="A134" s="18" t="s">
        <v>42</v>
      </c>
      <c r="B134" s="18">
        <v>31</v>
      </c>
      <c r="C134" s="19" t="s">
        <v>245</v>
      </c>
      <c r="E134" s="20" t="s">
        <v>246</v>
      </c>
      <c r="F134" s="21" t="s">
        <v>115</v>
      </c>
      <c r="G134" s="22">
        <v>4805</v>
      </c>
      <c r="H134" s="23">
        <v>0</v>
      </c>
      <c r="I134" s="24">
        <f>ROUND(G134*H134,P4)</f>
        <v>0</v>
      </c>
      <c r="O134" s="25">
        <f>I134*0.21</f>
        <v>0</v>
      </c>
      <c r="P134">
        <v>3</v>
      </c>
    </row>
    <row r="135" spans="1:5" ht="57.6">
      <c r="A135" s="18" t="s">
        <v>47</v>
      </c>
      <c r="E135" s="20" t="s">
        <v>247</v>
      </c>
    </row>
    <row r="136" spans="1:5" ht="15">
      <c r="A136" s="18" t="s">
        <v>49</v>
      </c>
      <c r="E136" s="26" t="s">
        <v>248</v>
      </c>
    </row>
    <row r="137" spans="1:5" ht="72">
      <c r="A137" s="18" t="s">
        <v>51</v>
      </c>
      <c r="E137" s="20" t="s">
        <v>244</v>
      </c>
    </row>
    <row r="138" spans="1:16" ht="15">
      <c r="A138" s="18" t="s">
        <v>42</v>
      </c>
      <c r="B138" s="18">
        <v>32</v>
      </c>
      <c r="C138" s="19" t="s">
        <v>249</v>
      </c>
      <c r="E138" s="20" t="s">
        <v>250</v>
      </c>
      <c r="F138" s="21" t="s">
        <v>126</v>
      </c>
      <c r="G138" s="22">
        <v>86.2</v>
      </c>
      <c r="H138" s="23">
        <v>0</v>
      </c>
      <c r="I138" s="24">
        <f>ROUND(G138*H138,P4)</f>
        <v>0</v>
      </c>
      <c r="O138" s="25">
        <f>I138*0.21</f>
        <v>0</v>
      </c>
      <c r="P138">
        <v>3</v>
      </c>
    </row>
    <row r="139" spans="1:5" ht="144">
      <c r="A139" s="18" t="s">
        <v>47</v>
      </c>
      <c r="E139" s="20" t="s">
        <v>251</v>
      </c>
    </row>
    <row r="140" spans="1:5" ht="15">
      <c r="A140" s="18" t="s">
        <v>49</v>
      </c>
      <c r="E140" s="26" t="s">
        <v>252</v>
      </c>
    </row>
    <row r="141" spans="1:5" ht="158.4">
      <c r="A141" s="18" t="s">
        <v>51</v>
      </c>
      <c r="E141" s="20" t="s">
        <v>253</v>
      </c>
    </row>
    <row r="142" spans="1:16" ht="15">
      <c r="A142" s="18" t="s">
        <v>42</v>
      </c>
      <c r="B142" s="18">
        <v>33</v>
      </c>
      <c r="C142" s="19" t="s">
        <v>254</v>
      </c>
      <c r="E142" s="20" t="s">
        <v>255</v>
      </c>
      <c r="F142" s="21" t="s">
        <v>126</v>
      </c>
      <c r="G142" s="22">
        <v>10</v>
      </c>
      <c r="H142" s="23">
        <v>0</v>
      </c>
      <c r="I142" s="24">
        <f>ROUND(G142*H142,P4)</f>
        <v>0</v>
      </c>
      <c r="O142" s="25">
        <f>I142*0.21</f>
        <v>0</v>
      </c>
      <c r="P142">
        <v>3</v>
      </c>
    </row>
    <row r="143" spans="1:5" ht="115.2">
      <c r="A143" s="18" t="s">
        <v>47</v>
      </c>
      <c r="E143" s="20" t="s">
        <v>256</v>
      </c>
    </row>
    <row r="144" spans="1:5" ht="15">
      <c r="A144" s="18" t="s">
        <v>49</v>
      </c>
      <c r="E144" s="26" t="s">
        <v>257</v>
      </c>
    </row>
    <row r="145" spans="1:5" ht="158.4">
      <c r="A145" s="18" t="s">
        <v>51</v>
      </c>
      <c r="E145" s="20" t="s">
        <v>253</v>
      </c>
    </row>
    <row r="146" spans="1:16" ht="15">
      <c r="A146" s="18" t="s">
        <v>42</v>
      </c>
      <c r="B146" s="18">
        <v>34</v>
      </c>
      <c r="C146" s="19" t="s">
        <v>258</v>
      </c>
      <c r="E146" s="20" t="s">
        <v>259</v>
      </c>
      <c r="F146" s="21" t="s">
        <v>126</v>
      </c>
      <c r="G146" s="22">
        <v>129</v>
      </c>
      <c r="H146" s="23">
        <v>0</v>
      </c>
      <c r="I146" s="24">
        <f>ROUND(G146*H146,P4)</f>
        <v>0</v>
      </c>
      <c r="O146" s="25">
        <f>I146*0.21</f>
        <v>0</v>
      </c>
      <c r="P146">
        <v>3</v>
      </c>
    </row>
    <row r="147" spans="1:5" ht="86.4">
      <c r="A147" s="18" t="s">
        <v>47</v>
      </c>
      <c r="E147" s="20" t="s">
        <v>260</v>
      </c>
    </row>
    <row r="148" spans="1:5" ht="15">
      <c r="A148" s="18" t="s">
        <v>49</v>
      </c>
      <c r="E148" s="26" t="s">
        <v>261</v>
      </c>
    </row>
    <row r="149" spans="1:5" ht="158.4">
      <c r="A149" s="18" t="s">
        <v>51</v>
      </c>
      <c r="E149" s="20" t="s">
        <v>253</v>
      </c>
    </row>
    <row r="150" spans="1:16" ht="15">
      <c r="A150" s="18" t="s">
        <v>42</v>
      </c>
      <c r="B150" s="18">
        <v>35</v>
      </c>
      <c r="C150" s="19" t="s">
        <v>262</v>
      </c>
      <c r="E150" s="20" t="s">
        <v>263</v>
      </c>
      <c r="F150" s="21" t="s">
        <v>126</v>
      </c>
      <c r="G150" s="22">
        <v>15</v>
      </c>
      <c r="H150" s="23">
        <v>0</v>
      </c>
      <c r="I150" s="24">
        <f>ROUND(G150*H150,P4)</f>
        <v>0</v>
      </c>
      <c r="O150" s="25">
        <f>I150*0.21</f>
        <v>0</v>
      </c>
      <c r="P150">
        <v>3</v>
      </c>
    </row>
    <row r="151" spans="1:5" ht="86.4">
      <c r="A151" s="18" t="s">
        <v>47</v>
      </c>
      <c r="E151" s="20" t="s">
        <v>264</v>
      </c>
    </row>
    <row r="152" spans="1:5" ht="15">
      <c r="A152" s="18" t="s">
        <v>49</v>
      </c>
      <c r="E152" s="26" t="s">
        <v>265</v>
      </c>
    </row>
    <row r="153" spans="1:5" ht="158.4">
      <c r="A153" s="18" t="s">
        <v>51</v>
      </c>
      <c r="E153" s="20" t="s">
        <v>253</v>
      </c>
    </row>
    <row r="154" spans="1:16" ht="15">
      <c r="A154" s="18" t="s">
        <v>42</v>
      </c>
      <c r="B154" s="18">
        <v>36</v>
      </c>
      <c r="C154" s="19" t="s">
        <v>266</v>
      </c>
      <c r="E154" s="20" t="s">
        <v>267</v>
      </c>
      <c r="F154" s="21" t="s">
        <v>126</v>
      </c>
      <c r="G154" s="22">
        <v>37.5</v>
      </c>
      <c r="H154" s="23">
        <v>0</v>
      </c>
      <c r="I154" s="24">
        <f>ROUND(G154*H154,P4)</f>
        <v>0</v>
      </c>
      <c r="O154" s="25">
        <f>I154*0.21</f>
        <v>0</v>
      </c>
      <c r="P154">
        <v>3</v>
      </c>
    </row>
    <row r="155" spans="1:5" ht="100.8">
      <c r="A155" s="18" t="s">
        <v>47</v>
      </c>
      <c r="E155" s="20" t="s">
        <v>268</v>
      </c>
    </row>
    <row r="156" spans="1:5" ht="15">
      <c r="A156" s="18" t="s">
        <v>49</v>
      </c>
      <c r="E156" s="26" t="s">
        <v>269</v>
      </c>
    </row>
    <row r="157" spans="1:5" ht="158.4">
      <c r="A157" s="18" t="s">
        <v>51</v>
      </c>
      <c r="E157" s="20" t="s">
        <v>253</v>
      </c>
    </row>
    <row r="158" spans="1:16" ht="15">
      <c r="A158" s="18" t="s">
        <v>42</v>
      </c>
      <c r="B158" s="18">
        <v>37</v>
      </c>
      <c r="C158" s="19" t="s">
        <v>270</v>
      </c>
      <c r="E158" s="20" t="s">
        <v>271</v>
      </c>
      <c r="F158" s="21" t="s">
        <v>126</v>
      </c>
      <c r="G158" s="22">
        <v>12.5</v>
      </c>
      <c r="H158" s="23">
        <v>0</v>
      </c>
      <c r="I158" s="24">
        <f>ROUND(G158*H158,P4)</f>
        <v>0</v>
      </c>
      <c r="O158" s="25">
        <f>I158*0.21</f>
        <v>0</v>
      </c>
      <c r="P158">
        <v>3</v>
      </c>
    </row>
    <row r="159" spans="1:5" ht="100.8">
      <c r="A159" s="18" t="s">
        <v>47</v>
      </c>
      <c r="E159" s="20" t="s">
        <v>272</v>
      </c>
    </row>
    <row r="160" spans="1:5" ht="15">
      <c r="A160" s="18" t="s">
        <v>49</v>
      </c>
      <c r="E160" s="26" t="s">
        <v>273</v>
      </c>
    </row>
    <row r="161" spans="1:5" ht="158.4">
      <c r="A161" s="18" t="s">
        <v>51</v>
      </c>
      <c r="E161" s="20" t="s">
        <v>253</v>
      </c>
    </row>
    <row r="162" spans="1:16" ht="15">
      <c r="A162" s="18" t="s">
        <v>42</v>
      </c>
      <c r="B162" s="18">
        <v>38</v>
      </c>
      <c r="C162" s="19" t="s">
        <v>274</v>
      </c>
      <c r="E162" s="20" t="s">
        <v>275</v>
      </c>
      <c r="F162" s="21" t="s">
        <v>132</v>
      </c>
      <c r="G162" s="22">
        <v>120</v>
      </c>
      <c r="H162" s="23">
        <v>0</v>
      </c>
      <c r="I162" s="24">
        <f>ROUND(G162*H162,P4)</f>
        <v>0</v>
      </c>
      <c r="O162" s="25">
        <f>I162*0.21</f>
        <v>0</v>
      </c>
      <c r="P162">
        <v>3</v>
      </c>
    </row>
    <row r="163" spans="1:5" ht="72">
      <c r="A163" s="18" t="s">
        <v>47</v>
      </c>
      <c r="E163" s="20" t="s">
        <v>276</v>
      </c>
    </row>
    <row r="164" spans="1:5" ht="15">
      <c r="A164" s="18" t="s">
        <v>49</v>
      </c>
      <c r="E164" s="26" t="s">
        <v>277</v>
      </c>
    </row>
    <row r="165" spans="1:5" ht="57.6">
      <c r="A165" s="18" t="s">
        <v>51</v>
      </c>
      <c r="E165" s="20" t="s">
        <v>278</v>
      </c>
    </row>
    <row r="166" spans="1:16" ht="15">
      <c r="A166" s="18" t="s">
        <v>42</v>
      </c>
      <c r="B166" s="18">
        <v>39</v>
      </c>
      <c r="C166" s="19" t="s">
        <v>279</v>
      </c>
      <c r="D166" s="18" t="s">
        <v>60</v>
      </c>
      <c r="E166" s="20" t="s">
        <v>280</v>
      </c>
      <c r="F166" s="21" t="s">
        <v>115</v>
      </c>
      <c r="G166" s="22">
        <v>300</v>
      </c>
      <c r="H166" s="23">
        <v>0</v>
      </c>
      <c r="I166" s="24">
        <f>ROUND(G166*H166,P4)</f>
        <v>0</v>
      </c>
      <c r="O166" s="25">
        <f>I166*0.21</f>
        <v>0</v>
      </c>
      <c r="P166">
        <v>3</v>
      </c>
    </row>
    <row r="167" spans="1:5" ht="86.4">
      <c r="A167" s="18" t="s">
        <v>47</v>
      </c>
      <c r="E167" s="20" t="s">
        <v>281</v>
      </c>
    </row>
    <row r="168" spans="1:5" ht="15">
      <c r="A168" s="18" t="s">
        <v>49</v>
      </c>
      <c r="E168" s="26" t="s">
        <v>282</v>
      </c>
    </row>
    <row r="169" spans="1:5" ht="129.6">
      <c r="A169" s="18" t="s">
        <v>51</v>
      </c>
      <c r="E169" s="20" t="s">
        <v>283</v>
      </c>
    </row>
    <row r="170" spans="1:9" ht="15">
      <c r="A170" s="15" t="s">
        <v>39</v>
      </c>
      <c r="B170" s="15"/>
      <c r="C170" s="16" t="s">
        <v>284</v>
      </c>
      <c r="D170" s="15"/>
      <c r="E170" s="15" t="s">
        <v>285</v>
      </c>
      <c r="F170" s="15"/>
      <c r="G170" s="15"/>
      <c r="H170" s="15"/>
      <c r="I170" s="17">
        <f>SUMIFS(I171:I174,A171:A174,"P")</f>
        <v>0</v>
      </c>
    </row>
    <row r="171" spans="1:16" ht="15">
      <c r="A171" s="18" t="s">
        <v>42</v>
      </c>
      <c r="B171" s="18">
        <v>40</v>
      </c>
      <c r="C171" s="19" t="s">
        <v>286</v>
      </c>
      <c r="E171" s="20" t="s">
        <v>287</v>
      </c>
      <c r="F171" s="21" t="s">
        <v>115</v>
      </c>
      <c r="G171" s="22">
        <v>65</v>
      </c>
      <c r="H171" s="23">
        <v>0</v>
      </c>
      <c r="I171" s="24">
        <f>ROUND(G171*H171,P4)</f>
        <v>0</v>
      </c>
      <c r="O171" s="25">
        <f>I171*0.21</f>
        <v>0</v>
      </c>
      <c r="P171">
        <v>3</v>
      </c>
    </row>
    <row r="172" spans="1:5" ht="100.8">
      <c r="A172" s="18" t="s">
        <v>47</v>
      </c>
      <c r="E172" s="20" t="s">
        <v>288</v>
      </c>
    </row>
    <row r="173" spans="1:5" ht="15">
      <c r="A173" s="18" t="s">
        <v>49</v>
      </c>
      <c r="E173" s="26" t="s">
        <v>289</v>
      </c>
    </row>
    <row r="174" spans="1:5" ht="100.8">
      <c r="A174" s="18" t="s">
        <v>51</v>
      </c>
      <c r="E174" s="20" t="s">
        <v>290</v>
      </c>
    </row>
    <row r="175" spans="1:9" ht="15">
      <c r="A175" s="15" t="s">
        <v>39</v>
      </c>
      <c r="B175" s="15"/>
      <c r="C175" s="16" t="s">
        <v>291</v>
      </c>
      <c r="D175" s="15"/>
      <c r="E175" s="15" t="s">
        <v>292</v>
      </c>
      <c r="F175" s="15"/>
      <c r="G175" s="15"/>
      <c r="H175" s="15"/>
      <c r="I175" s="17">
        <f>SUMIFS(I176:I219,A176:A219,"P")</f>
        <v>0</v>
      </c>
    </row>
    <row r="176" spans="1:16" ht="15">
      <c r="A176" s="18" t="s">
        <v>42</v>
      </c>
      <c r="B176" s="18">
        <v>41</v>
      </c>
      <c r="C176" s="19" t="s">
        <v>293</v>
      </c>
      <c r="E176" s="20" t="s">
        <v>294</v>
      </c>
      <c r="F176" s="21" t="s">
        <v>132</v>
      </c>
      <c r="G176" s="22">
        <v>110</v>
      </c>
      <c r="H176" s="23">
        <v>0</v>
      </c>
      <c r="I176" s="24">
        <f>ROUND(G176*H176,P4)</f>
        <v>0</v>
      </c>
      <c r="O176" s="25">
        <f>I176*0.21</f>
        <v>0</v>
      </c>
      <c r="P176">
        <v>3</v>
      </c>
    </row>
    <row r="177" spans="1:5" ht="72">
      <c r="A177" s="18" t="s">
        <v>47</v>
      </c>
      <c r="E177" s="20" t="s">
        <v>295</v>
      </c>
    </row>
    <row r="178" spans="1:5" ht="15">
      <c r="A178" s="18" t="s">
        <v>49</v>
      </c>
      <c r="E178" s="26" t="s">
        <v>296</v>
      </c>
    </row>
    <row r="179" spans="1:5" ht="316.8">
      <c r="A179" s="18" t="s">
        <v>51</v>
      </c>
      <c r="E179" s="20" t="s">
        <v>297</v>
      </c>
    </row>
    <row r="180" spans="1:16" ht="15">
      <c r="A180" s="18" t="s">
        <v>42</v>
      </c>
      <c r="B180" s="18">
        <v>42</v>
      </c>
      <c r="C180" s="19" t="s">
        <v>298</v>
      </c>
      <c r="E180" s="20" t="s">
        <v>299</v>
      </c>
      <c r="F180" s="21" t="s">
        <v>132</v>
      </c>
      <c r="G180" s="22">
        <v>16</v>
      </c>
      <c r="H180" s="23">
        <v>0</v>
      </c>
      <c r="I180" s="24">
        <f>ROUND(G180*H180,P4)</f>
        <v>0</v>
      </c>
      <c r="O180" s="25">
        <f>I180*0.21</f>
        <v>0</v>
      </c>
      <c r="P180">
        <v>3</v>
      </c>
    </row>
    <row r="181" spans="1:5" ht="43.2">
      <c r="A181" s="18" t="s">
        <v>47</v>
      </c>
      <c r="E181" s="20" t="s">
        <v>300</v>
      </c>
    </row>
    <row r="182" spans="1:5" ht="15">
      <c r="A182" s="18" t="s">
        <v>49</v>
      </c>
      <c r="E182" s="26" t="s">
        <v>301</v>
      </c>
    </row>
    <row r="183" spans="1:5" ht="316.8">
      <c r="A183" s="18" t="s">
        <v>51</v>
      </c>
      <c r="E183" s="20" t="s">
        <v>297</v>
      </c>
    </row>
    <row r="184" spans="1:16" ht="15">
      <c r="A184" s="18" t="s">
        <v>42</v>
      </c>
      <c r="B184" s="18">
        <v>43</v>
      </c>
      <c r="C184" s="19" t="s">
        <v>302</v>
      </c>
      <c r="E184" s="20" t="s">
        <v>303</v>
      </c>
      <c r="F184" s="21" t="s">
        <v>132</v>
      </c>
      <c r="G184" s="22">
        <v>45</v>
      </c>
      <c r="H184" s="23">
        <v>0</v>
      </c>
      <c r="I184" s="24">
        <f>ROUND(G184*H184,P4)</f>
        <v>0</v>
      </c>
      <c r="O184" s="25">
        <f>I184*0.21</f>
        <v>0</v>
      </c>
      <c r="P184">
        <v>3</v>
      </c>
    </row>
    <row r="185" spans="1:5" ht="28.8">
      <c r="A185" s="18" t="s">
        <v>47</v>
      </c>
      <c r="E185" s="20" t="s">
        <v>304</v>
      </c>
    </row>
    <row r="186" spans="1:5" ht="15">
      <c r="A186" s="18" t="s">
        <v>49</v>
      </c>
      <c r="E186" s="26" t="s">
        <v>305</v>
      </c>
    </row>
    <row r="187" spans="1:5" ht="302.4">
      <c r="A187" s="18" t="s">
        <v>51</v>
      </c>
      <c r="E187" s="20" t="s">
        <v>306</v>
      </c>
    </row>
    <row r="188" spans="1:16" ht="15">
      <c r="A188" s="18" t="s">
        <v>42</v>
      </c>
      <c r="B188" s="18">
        <v>44</v>
      </c>
      <c r="C188" s="19" t="s">
        <v>307</v>
      </c>
      <c r="E188" s="20" t="s">
        <v>308</v>
      </c>
      <c r="F188" s="21" t="s">
        <v>132</v>
      </c>
      <c r="G188" s="22">
        <v>38</v>
      </c>
      <c r="H188" s="23">
        <v>0</v>
      </c>
      <c r="I188" s="24">
        <f>ROUND(G188*H188,P4)</f>
        <v>0</v>
      </c>
      <c r="O188" s="25">
        <f>I188*0.21</f>
        <v>0</v>
      </c>
      <c r="P188">
        <v>3</v>
      </c>
    </row>
    <row r="189" spans="1:5" ht="100.8">
      <c r="A189" s="18" t="s">
        <v>47</v>
      </c>
      <c r="E189" s="20" t="s">
        <v>309</v>
      </c>
    </row>
    <row r="190" spans="1:5" ht="15">
      <c r="A190" s="18" t="s">
        <v>49</v>
      </c>
      <c r="E190" s="26" t="s">
        <v>310</v>
      </c>
    </row>
    <row r="191" spans="1:5" ht="302.4">
      <c r="A191" s="18" t="s">
        <v>51</v>
      </c>
      <c r="E191" s="20" t="s">
        <v>306</v>
      </c>
    </row>
    <row r="192" spans="1:16" ht="15">
      <c r="A192" s="18" t="s">
        <v>42</v>
      </c>
      <c r="B192" s="18">
        <v>45</v>
      </c>
      <c r="C192" s="19" t="s">
        <v>311</v>
      </c>
      <c r="E192" s="20" t="s">
        <v>312</v>
      </c>
      <c r="F192" s="21" t="s">
        <v>90</v>
      </c>
      <c r="G192" s="22">
        <v>1</v>
      </c>
      <c r="H192" s="23">
        <v>0</v>
      </c>
      <c r="I192" s="24">
        <f>ROUND(G192*H192,P4)</f>
        <v>0</v>
      </c>
      <c r="O192" s="25">
        <f>I192*0.21</f>
        <v>0</v>
      </c>
      <c r="P192">
        <v>3</v>
      </c>
    </row>
    <row r="193" spans="1:5" ht="28.8">
      <c r="A193" s="18" t="s">
        <v>47</v>
      </c>
      <c r="E193" s="20" t="s">
        <v>313</v>
      </c>
    </row>
    <row r="194" spans="1:5" ht="15">
      <c r="A194" s="18" t="s">
        <v>49</v>
      </c>
      <c r="E194" s="26" t="s">
        <v>50</v>
      </c>
    </row>
    <row r="195" spans="1:5" ht="100.8">
      <c r="A195" s="18" t="s">
        <v>51</v>
      </c>
      <c r="E195" s="20" t="s">
        <v>314</v>
      </c>
    </row>
    <row r="196" spans="1:16" ht="15">
      <c r="A196" s="18" t="s">
        <v>42</v>
      </c>
      <c r="B196" s="18">
        <v>46</v>
      </c>
      <c r="C196" s="19" t="s">
        <v>315</v>
      </c>
      <c r="E196" s="20" t="s">
        <v>316</v>
      </c>
      <c r="F196" s="21" t="s">
        <v>90</v>
      </c>
      <c r="G196" s="22">
        <v>8</v>
      </c>
      <c r="H196" s="23">
        <v>0</v>
      </c>
      <c r="I196" s="24">
        <f>ROUND(G196*H196,P4)</f>
        <v>0</v>
      </c>
      <c r="O196" s="25">
        <f>I196*0.21</f>
        <v>0</v>
      </c>
      <c r="P196">
        <v>3</v>
      </c>
    </row>
    <row r="197" spans="1:5" ht="43.2">
      <c r="A197" s="18" t="s">
        <v>47</v>
      </c>
      <c r="E197" s="20" t="s">
        <v>317</v>
      </c>
    </row>
    <row r="198" spans="1:5" ht="15">
      <c r="A198" s="18" t="s">
        <v>49</v>
      </c>
      <c r="E198" s="26" t="s">
        <v>318</v>
      </c>
    </row>
    <row r="199" spans="1:5" ht="86.4">
      <c r="A199" s="18" t="s">
        <v>51</v>
      </c>
      <c r="E199" s="20" t="s">
        <v>319</v>
      </c>
    </row>
    <row r="200" spans="1:16" ht="15">
      <c r="A200" s="18" t="s">
        <v>42</v>
      </c>
      <c r="B200" s="18">
        <v>47</v>
      </c>
      <c r="C200" s="19" t="s">
        <v>320</v>
      </c>
      <c r="E200" s="20" t="s">
        <v>321</v>
      </c>
      <c r="F200" s="21" t="s">
        <v>90</v>
      </c>
      <c r="G200" s="22">
        <v>1</v>
      </c>
      <c r="H200" s="23">
        <v>0</v>
      </c>
      <c r="I200" s="24">
        <f>ROUND(G200*H200,P4)</f>
        <v>0</v>
      </c>
      <c r="O200" s="25">
        <f>I200*0.21</f>
        <v>0</v>
      </c>
      <c r="P200">
        <v>3</v>
      </c>
    </row>
    <row r="201" spans="1:5" ht="15">
      <c r="A201" s="18" t="s">
        <v>47</v>
      </c>
      <c r="E201" s="20" t="s">
        <v>322</v>
      </c>
    </row>
    <row r="202" spans="1:5" ht="15">
      <c r="A202" s="18" t="s">
        <v>49</v>
      </c>
      <c r="E202" s="26" t="s">
        <v>50</v>
      </c>
    </row>
    <row r="203" spans="1:5" ht="15">
      <c r="A203" s="18" t="s">
        <v>51</v>
      </c>
      <c r="E203" s="20" t="s">
        <v>323</v>
      </c>
    </row>
    <row r="204" spans="1:16" ht="15">
      <c r="A204" s="18" t="s">
        <v>42</v>
      </c>
      <c r="B204" s="18">
        <v>48</v>
      </c>
      <c r="C204" s="19" t="s">
        <v>324</v>
      </c>
      <c r="E204" s="20" t="s">
        <v>325</v>
      </c>
      <c r="F204" s="21" t="s">
        <v>90</v>
      </c>
      <c r="G204" s="22">
        <v>10</v>
      </c>
      <c r="H204" s="23">
        <v>0</v>
      </c>
      <c r="I204" s="24">
        <f>ROUND(G204*H204,P4)</f>
        <v>0</v>
      </c>
      <c r="O204" s="25">
        <f>I204*0.21</f>
        <v>0</v>
      </c>
      <c r="P204">
        <v>3</v>
      </c>
    </row>
    <row r="205" spans="1:5" ht="15">
      <c r="A205" s="18" t="s">
        <v>47</v>
      </c>
      <c r="E205" s="20" t="s">
        <v>326</v>
      </c>
    </row>
    <row r="206" spans="1:5" ht="15">
      <c r="A206" s="18" t="s">
        <v>49</v>
      </c>
      <c r="E206" s="26" t="s">
        <v>327</v>
      </c>
    </row>
    <row r="207" spans="1:5" ht="28.8">
      <c r="A207" s="18" t="s">
        <v>51</v>
      </c>
      <c r="E207" s="20" t="s">
        <v>328</v>
      </c>
    </row>
    <row r="208" spans="1:16" ht="15">
      <c r="A208" s="18" t="s">
        <v>42</v>
      </c>
      <c r="B208" s="18">
        <v>49</v>
      </c>
      <c r="C208" s="19" t="s">
        <v>329</v>
      </c>
      <c r="E208" s="20" t="s">
        <v>330</v>
      </c>
      <c r="F208" s="21" t="s">
        <v>90</v>
      </c>
      <c r="G208" s="22">
        <v>17</v>
      </c>
      <c r="H208" s="23">
        <v>0</v>
      </c>
      <c r="I208" s="24">
        <f>ROUND(G208*H208,P4)</f>
        <v>0</v>
      </c>
      <c r="O208" s="25">
        <f>I208*0.21</f>
        <v>0</v>
      </c>
      <c r="P208">
        <v>3</v>
      </c>
    </row>
    <row r="209" spans="1:5" ht="28.8">
      <c r="A209" s="18" t="s">
        <v>47</v>
      </c>
      <c r="E209" s="20" t="s">
        <v>331</v>
      </c>
    </row>
    <row r="210" spans="1:5" ht="15">
      <c r="A210" s="18" t="s">
        <v>49</v>
      </c>
      <c r="E210" s="26" t="s">
        <v>332</v>
      </c>
    </row>
    <row r="211" spans="1:5" ht="43.2">
      <c r="A211" s="18" t="s">
        <v>51</v>
      </c>
      <c r="E211" s="20" t="s">
        <v>333</v>
      </c>
    </row>
    <row r="212" spans="1:16" ht="15">
      <c r="A212" s="18" t="s">
        <v>42</v>
      </c>
      <c r="B212" s="18">
        <v>50</v>
      </c>
      <c r="C212" s="19" t="s">
        <v>334</v>
      </c>
      <c r="E212" s="20" t="s">
        <v>335</v>
      </c>
      <c r="F212" s="21" t="s">
        <v>90</v>
      </c>
      <c r="G212" s="22">
        <v>4</v>
      </c>
      <c r="H212" s="23">
        <v>0</v>
      </c>
      <c r="I212" s="24">
        <f>ROUND(G212*H212,P4)</f>
        <v>0</v>
      </c>
      <c r="O212" s="25">
        <f>I212*0.21</f>
        <v>0</v>
      </c>
      <c r="P212">
        <v>3</v>
      </c>
    </row>
    <row r="213" spans="1:5" ht="28.8">
      <c r="A213" s="18" t="s">
        <v>47</v>
      </c>
      <c r="E213" s="20" t="s">
        <v>336</v>
      </c>
    </row>
    <row r="214" spans="1:5" ht="15">
      <c r="A214" s="18" t="s">
        <v>49</v>
      </c>
      <c r="E214" s="26" t="s">
        <v>122</v>
      </c>
    </row>
    <row r="215" spans="1:5" ht="15">
      <c r="A215" s="18" t="s">
        <v>51</v>
      </c>
      <c r="E215" s="27"/>
    </row>
    <row r="216" spans="1:16" ht="15">
      <c r="A216" s="18" t="s">
        <v>42</v>
      </c>
      <c r="B216" s="18">
        <v>51</v>
      </c>
      <c r="C216" s="19" t="s">
        <v>334</v>
      </c>
      <c r="D216" s="18" t="s">
        <v>60</v>
      </c>
      <c r="E216" s="20" t="s">
        <v>335</v>
      </c>
      <c r="F216" s="21" t="s">
        <v>90</v>
      </c>
      <c r="G216" s="22">
        <v>10</v>
      </c>
      <c r="H216" s="23">
        <v>0</v>
      </c>
      <c r="I216" s="24">
        <f>ROUND(G216*H216,P4)</f>
        <v>0</v>
      </c>
      <c r="O216" s="25">
        <f>I216*0.21</f>
        <v>0</v>
      </c>
      <c r="P216">
        <v>3</v>
      </c>
    </row>
    <row r="217" spans="1:5" ht="15">
      <c r="A217" s="18" t="s">
        <v>47</v>
      </c>
      <c r="E217" s="20" t="s">
        <v>337</v>
      </c>
    </row>
    <row r="218" spans="1:5" ht="15">
      <c r="A218" s="18" t="s">
        <v>49</v>
      </c>
      <c r="E218" s="26" t="s">
        <v>327</v>
      </c>
    </row>
    <row r="219" spans="1:5" ht="57.6">
      <c r="A219" s="18" t="s">
        <v>51</v>
      </c>
      <c r="E219" s="20" t="s">
        <v>338</v>
      </c>
    </row>
    <row r="220" spans="1:9" ht="15">
      <c r="A220" s="15" t="s">
        <v>39</v>
      </c>
      <c r="B220" s="15"/>
      <c r="C220" s="16" t="s">
        <v>339</v>
      </c>
      <c r="D220" s="15"/>
      <c r="E220" s="15" t="s">
        <v>340</v>
      </c>
      <c r="F220" s="15"/>
      <c r="G220" s="15"/>
      <c r="H220" s="15"/>
      <c r="I220" s="17">
        <f>SUMIFS(I221:I304,A221:A304,"P")</f>
        <v>0</v>
      </c>
    </row>
    <row r="221" spans="1:16" ht="15">
      <c r="A221" s="18" t="s">
        <v>42</v>
      </c>
      <c r="B221" s="18">
        <v>52</v>
      </c>
      <c r="C221" s="19" t="s">
        <v>341</v>
      </c>
      <c r="E221" s="20" t="s">
        <v>342</v>
      </c>
      <c r="F221" s="21" t="s">
        <v>132</v>
      </c>
      <c r="G221" s="22">
        <v>14</v>
      </c>
      <c r="H221" s="23">
        <v>0</v>
      </c>
      <c r="I221" s="24">
        <f>ROUND(G221*H221,P4)</f>
        <v>0</v>
      </c>
      <c r="O221" s="25">
        <f>I221*0.21</f>
        <v>0</v>
      </c>
      <c r="P221">
        <v>3</v>
      </c>
    </row>
    <row r="222" spans="1:5" ht="201.6">
      <c r="A222" s="18" t="s">
        <v>47</v>
      </c>
      <c r="E222" s="20" t="s">
        <v>343</v>
      </c>
    </row>
    <row r="223" spans="1:5" ht="15">
      <c r="A223" s="18" t="s">
        <v>49</v>
      </c>
      <c r="E223" s="26" t="s">
        <v>344</v>
      </c>
    </row>
    <row r="224" spans="1:5" ht="72">
      <c r="A224" s="18" t="s">
        <v>51</v>
      </c>
      <c r="E224" s="20" t="s">
        <v>345</v>
      </c>
    </row>
    <row r="225" spans="1:16" ht="15">
      <c r="A225" s="18" t="s">
        <v>42</v>
      </c>
      <c r="B225" s="18">
        <v>53</v>
      </c>
      <c r="C225" s="19" t="s">
        <v>346</v>
      </c>
      <c r="E225" s="20" t="s">
        <v>347</v>
      </c>
      <c r="F225" s="21" t="s">
        <v>132</v>
      </c>
      <c r="G225" s="22">
        <v>6</v>
      </c>
      <c r="H225" s="23">
        <v>0</v>
      </c>
      <c r="I225" s="24">
        <f>ROUND(G225*H225,P4)</f>
        <v>0</v>
      </c>
      <c r="O225" s="25">
        <f>I225*0.21</f>
        <v>0</v>
      </c>
      <c r="P225">
        <v>3</v>
      </c>
    </row>
    <row r="226" spans="1:5" ht="43.2">
      <c r="A226" s="18" t="s">
        <v>47</v>
      </c>
      <c r="E226" s="20" t="s">
        <v>348</v>
      </c>
    </row>
    <row r="227" spans="1:5" ht="15">
      <c r="A227" s="18" t="s">
        <v>49</v>
      </c>
      <c r="E227" s="26" t="s">
        <v>349</v>
      </c>
    </row>
    <row r="228" spans="1:5" ht="43.2">
      <c r="A228" s="18" t="s">
        <v>51</v>
      </c>
      <c r="E228" s="20" t="s">
        <v>350</v>
      </c>
    </row>
    <row r="229" spans="1:16" ht="28.8">
      <c r="A229" s="18" t="s">
        <v>42</v>
      </c>
      <c r="B229" s="18">
        <v>54</v>
      </c>
      <c r="C229" s="19" t="s">
        <v>351</v>
      </c>
      <c r="E229" s="20" t="s">
        <v>352</v>
      </c>
      <c r="F229" s="21" t="s">
        <v>132</v>
      </c>
      <c r="G229" s="22">
        <v>12</v>
      </c>
      <c r="H229" s="23">
        <v>0</v>
      </c>
      <c r="I229" s="24">
        <f>ROUND(G229*H229,P4)</f>
        <v>0</v>
      </c>
      <c r="O229" s="25">
        <f>I229*0.21</f>
        <v>0</v>
      </c>
      <c r="P229">
        <v>3</v>
      </c>
    </row>
    <row r="230" spans="1:5" ht="43.2">
      <c r="A230" s="18" t="s">
        <v>47</v>
      </c>
      <c r="E230" s="20" t="s">
        <v>353</v>
      </c>
    </row>
    <row r="231" spans="1:5" ht="15">
      <c r="A231" s="18" t="s">
        <v>49</v>
      </c>
      <c r="E231" s="26" t="s">
        <v>354</v>
      </c>
    </row>
    <row r="232" spans="1:5" ht="43.2">
      <c r="A232" s="18" t="s">
        <v>51</v>
      </c>
      <c r="E232" s="20" t="s">
        <v>350</v>
      </c>
    </row>
    <row r="233" spans="1:16" ht="28.8">
      <c r="A233" s="18" t="s">
        <v>42</v>
      </c>
      <c r="B233" s="18">
        <v>55</v>
      </c>
      <c r="C233" s="19" t="s">
        <v>355</v>
      </c>
      <c r="E233" s="20" t="s">
        <v>356</v>
      </c>
      <c r="F233" s="21" t="s">
        <v>90</v>
      </c>
      <c r="G233" s="22">
        <v>12</v>
      </c>
      <c r="H233" s="23">
        <v>0</v>
      </c>
      <c r="I233" s="24">
        <f>ROUND(G233*H233,P4)</f>
        <v>0</v>
      </c>
      <c r="O233" s="25">
        <f>I233*0.21</f>
        <v>0</v>
      </c>
      <c r="P233">
        <v>3</v>
      </c>
    </row>
    <row r="234" spans="1:5" ht="43.2">
      <c r="A234" s="18" t="s">
        <v>47</v>
      </c>
      <c r="E234" s="20" t="s">
        <v>357</v>
      </c>
    </row>
    <row r="235" spans="1:5" ht="15">
      <c r="A235" s="18" t="s">
        <v>49</v>
      </c>
      <c r="E235" s="26" t="s">
        <v>358</v>
      </c>
    </row>
    <row r="236" spans="1:5" ht="28.8">
      <c r="A236" s="18" t="s">
        <v>51</v>
      </c>
      <c r="E236" s="20" t="s">
        <v>359</v>
      </c>
    </row>
    <row r="237" spans="1:16" ht="28.8">
      <c r="A237" s="18" t="s">
        <v>42</v>
      </c>
      <c r="B237" s="18">
        <v>56</v>
      </c>
      <c r="C237" s="19" t="s">
        <v>360</v>
      </c>
      <c r="E237" s="20" t="s">
        <v>361</v>
      </c>
      <c r="F237" s="21" t="s">
        <v>90</v>
      </c>
      <c r="G237" s="22">
        <v>32</v>
      </c>
      <c r="H237" s="23">
        <v>0</v>
      </c>
      <c r="I237" s="24">
        <f>ROUND(G237*H237,P4)</f>
        <v>0</v>
      </c>
      <c r="O237" s="25">
        <f>I237*0.21</f>
        <v>0</v>
      </c>
      <c r="P237">
        <v>3</v>
      </c>
    </row>
    <row r="238" spans="1:5" ht="86.4">
      <c r="A238" s="18" t="s">
        <v>47</v>
      </c>
      <c r="E238" s="20" t="s">
        <v>362</v>
      </c>
    </row>
    <row r="239" spans="1:5" ht="15">
      <c r="A239" s="18" t="s">
        <v>49</v>
      </c>
      <c r="E239" s="26" t="s">
        <v>363</v>
      </c>
    </row>
    <row r="240" spans="1:5" ht="28.8">
      <c r="A240" s="18" t="s">
        <v>51</v>
      </c>
      <c r="E240" s="20" t="s">
        <v>364</v>
      </c>
    </row>
    <row r="241" spans="1:16" ht="28.8">
      <c r="A241" s="18" t="s">
        <v>42</v>
      </c>
      <c r="B241" s="18">
        <v>57</v>
      </c>
      <c r="C241" s="19" t="s">
        <v>365</v>
      </c>
      <c r="E241" s="20" t="s">
        <v>366</v>
      </c>
      <c r="F241" s="21" t="s">
        <v>115</v>
      </c>
      <c r="G241" s="22">
        <v>234</v>
      </c>
      <c r="H241" s="23">
        <v>0</v>
      </c>
      <c r="I241" s="24">
        <f>ROUND(G241*H241,P4)</f>
        <v>0</v>
      </c>
      <c r="O241" s="25">
        <f>I241*0.21</f>
        <v>0</v>
      </c>
      <c r="P241">
        <v>3</v>
      </c>
    </row>
    <row r="242" spans="1:5" ht="302.4">
      <c r="A242" s="18" t="s">
        <v>47</v>
      </c>
      <c r="E242" s="20" t="s">
        <v>367</v>
      </c>
    </row>
    <row r="243" spans="1:5" ht="15">
      <c r="A243" s="18" t="s">
        <v>49</v>
      </c>
      <c r="E243" s="26" t="s">
        <v>368</v>
      </c>
    </row>
    <row r="244" spans="1:5" ht="57.6">
      <c r="A244" s="18" t="s">
        <v>51</v>
      </c>
      <c r="E244" s="20" t="s">
        <v>369</v>
      </c>
    </row>
    <row r="245" spans="1:16" ht="28.8">
      <c r="A245" s="18" t="s">
        <v>42</v>
      </c>
      <c r="B245" s="18">
        <v>58</v>
      </c>
      <c r="C245" s="19" t="s">
        <v>370</v>
      </c>
      <c r="E245" s="20" t="s">
        <v>371</v>
      </c>
      <c r="F245" s="21" t="s">
        <v>115</v>
      </c>
      <c r="G245" s="22">
        <v>234</v>
      </c>
      <c r="H245" s="23">
        <v>0</v>
      </c>
      <c r="I245" s="24">
        <f>ROUND(G245*H245,P4)</f>
        <v>0</v>
      </c>
      <c r="O245" s="25">
        <f>I245*0.21</f>
        <v>0</v>
      </c>
      <c r="P245">
        <v>3</v>
      </c>
    </row>
    <row r="246" spans="1:5" ht="316.8">
      <c r="A246" s="18" t="s">
        <v>47</v>
      </c>
      <c r="E246" s="20" t="s">
        <v>372</v>
      </c>
    </row>
    <row r="247" spans="1:5" ht="15">
      <c r="A247" s="18" t="s">
        <v>49</v>
      </c>
      <c r="E247" s="26" t="s">
        <v>368</v>
      </c>
    </row>
    <row r="248" spans="1:5" ht="57.6">
      <c r="A248" s="18" t="s">
        <v>51</v>
      </c>
      <c r="E248" s="20" t="s">
        <v>369</v>
      </c>
    </row>
    <row r="249" spans="1:16" ht="28.8">
      <c r="A249" s="18" t="s">
        <v>42</v>
      </c>
      <c r="B249" s="18">
        <v>59</v>
      </c>
      <c r="C249" s="19" t="s">
        <v>373</v>
      </c>
      <c r="E249" s="20" t="s">
        <v>374</v>
      </c>
      <c r="F249" s="21" t="s">
        <v>115</v>
      </c>
      <c r="G249" s="22">
        <v>100</v>
      </c>
      <c r="H249" s="23">
        <v>0</v>
      </c>
      <c r="I249" s="24">
        <f>ROUND(G249*H249,P4)</f>
        <v>0</v>
      </c>
      <c r="O249" s="25">
        <f>I249*0.21</f>
        <v>0</v>
      </c>
      <c r="P249">
        <v>3</v>
      </c>
    </row>
    <row r="250" spans="1:5" ht="28.8">
      <c r="A250" s="18" t="s">
        <v>47</v>
      </c>
      <c r="E250" s="20" t="s">
        <v>375</v>
      </c>
    </row>
    <row r="251" spans="1:5" ht="15">
      <c r="A251" s="18" t="s">
        <v>49</v>
      </c>
      <c r="E251" s="26" t="s">
        <v>155</v>
      </c>
    </row>
    <row r="252" spans="1:5" ht="28.8">
      <c r="A252" s="18" t="s">
        <v>51</v>
      </c>
      <c r="E252" s="20" t="s">
        <v>376</v>
      </c>
    </row>
    <row r="253" spans="1:16" ht="15">
      <c r="A253" s="18" t="s">
        <v>42</v>
      </c>
      <c r="B253" s="18">
        <v>60</v>
      </c>
      <c r="C253" s="19" t="s">
        <v>377</v>
      </c>
      <c r="E253" s="20" t="s">
        <v>378</v>
      </c>
      <c r="F253" s="21" t="s">
        <v>90</v>
      </c>
      <c r="G253" s="22">
        <v>24</v>
      </c>
      <c r="H253" s="23">
        <v>0</v>
      </c>
      <c r="I253" s="24">
        <f>ROUND(G253*H253,P4)</f>
        <v>0</v>
      </c>
      <c r="O253" s="25">
        <f>I253*0.21</f>
        <v>0</v>
      </c>
      <c r="P253">
        <v>3</v>
      </c>
    </row>
    <row r="254" spans="1:5" ht="43.2">
      <c r="A254" s="18" t="s">
        <v>47</v>
      </c>
      <c r="E254" s="20" t="s">
        <v>379</v>
      </c>
    </row>
    <row r="255" spans="1:5" ht="15">
      <c r="A255" s="18" t="s">
        <v>49</v>
      </c>
      <c r="E255" s="26" t="s">
        <v>380</v>
      </c>
    </row>
    <row r="256" spans="1:5" ht="43.2">
      <c r="A256" s="18" t="s">
        <v>51</v>
      </c>
      <c r="E256" s="20" t="s">
        <v>381</v>
      </c>
    </row>
    <row r="257" spans="1:16" ht="15">
      <c r="A257" s="18" t="s">
        <v>42</v>
      </c>
      <c r="B257" s="18">
        <v>61</v>
      </c>
      <c r="C257" s="19" t="s">
        <v>382</v>
      </c>
      <c r="E257" s="20" t="s">
        <v>383</v>
      </c>
      <c r="F257" s="21" t="s">
        <v>132</v>
      </c>
      <c r="G257" s="22">
        <v>34</v>
      </c>
      <c r="H257" s="23">
        <v>0</v>
      </c>
      <c r="I257" s="24">
        <f>ROUND(G257*H257,P4)</f>
        <v>0</v>
      </c>
      <c r="O257" s="25">
        <f>I257*0.21</f>
        <v>0</v>
      </c>
      <c r="P257">
        <v>3</v>
      </c>
    </row>
    <row r="258" spans="1:5" ht="100.8">
      <c r="A258" s="18" t="s">
        <v>47</v>
      </c>
      <c r="E258" s="20" t="s">
        <v>384</v>
      </c>
    </row>
    <row r="259" spans="1:5" ht="15">
      <c r="A259" s="18" t="s">
        <v>49</v>
      </c>
      <c r="E259" s="26" t="s">
        <v>385</v>
      </c>
    </row>
    <row r="260" spans="1:5" ht="57.6">
      <c r="A260" s="18" t="s">
        <v>51</v>
      </c>
      <c r="E260" s="20" t="s">
        <v>386</v>
      </c>
    </row>
    <row r="261" spans="1:16" ht="15">
      <c r="A261" s="18" t="s">
        <v>42</v>
      </c>
      <c r="B261" s="18">
        <v>62</v>
      </c>
      <c r="C261" s="19" t="s">
        <v>387</v>
      </c>
      <c r="E261" s="20" t="s">
        <v>388</v>
      </c>
      <c r="F261" s="21" t="s">
        <v>132</v>
      </c>
      <c r="G261" s="22">
        <v>500</v>
      </c>
      <c r="H261" s="23">
        <v>0</v>
      </c>
      <c r="I261" s="24">
        <f>ROUND(G261*H261,P4)</f>
        <v>0</v>
      </c>
      <c r="O261" s="25">
        <f>I261*0.21</f>
        <v>0</v>
      </c>
      <c r="P261">
        <v>3</v>
      </c>
    </row>
    <row r="262" spans="1:5" ht="216">
      <c r="A262" s="18" t="s">
        <v>47</v>
      </c>
      <c r="E262" s="20" t="s">
        <v>389</v>
      </c>
    </row>
    <row r="263" spans="1:5" ht="15">
      <c r="A263" s="18" t="s">
        <v>49</v>
      </c>
      <c r="E263" s="26" t="s">
        <v>234</v>
      </c>
    </row>
    <row r="264" spans="1:5" ht="57.6">
      <c r="A264" s="18" t="s">
        <v>51</v>
      </c>
      <c r="E264" s="20" t="s">
        <v>390</v>
      </c>
    </row>
    <row r="265" spans="1:16" ht="15">
      <c r="A265" s="18" t="s">
        <v>42</v>
      </c>
      <c r="B265" s="18">
        <v>63</v>
      </c>
      <c r="C265" s="19" t="s">
        <v>391</v>
      </c>
      <c r="E265" s="20" t="s">
        <v>392</v>
      </c>
      <c r="F265" s="21" t="s">
        <v>126</v>
      </c>
      <c r="G265" s="22">
        <v>5.616</v>
      </c>
      <c r="H265" s="23">
        <v>0</v>
      </c>
      <c r="I265" s="24">
        <f>ROUND(G265*H265,P4)</f>
        <v>0</v>
      </c>
      <c r="O265" s="25">
        <f>I265*0.21</f>
        <v>0</v>
      </c>
      <c r="P265">
        <v>3</v>
      </c>
    </row>
    <row r="266" spans="1:5" ht="72">
      <c r="A266" s="18" t="s">
        <v>47</v>
      </c>
      <c r="E266" s="20" t="s">
        <v>393</v>
      </c>
    </row>
    <row r="267" spans="1:5" ht="15">
      <c r="A267" s="18" t="s">
        <v>49</v>
      </c>
      <c r="E267" s="26" t="s">
        <v>394</v>
      </c>
    </row>
    <row r="268" spans="1:5" ht="409.6">
      <c r="A268" s="18" t="s">
        <v>51</v>
      </c>
      <c r="E268" s="20" t="s">
        <v>395</v>
      </c>
    </row>
    <row r="269" spans="1:16" ht="28.8">
      <c r="A269" s="18" t="s">
        <v>42</v>
      </c>
      <c r="B269" s="18">
        <v>64</v>
      </c>
      <c r="C269" s="19" t="s">
        <v>396</v>
      </c>
      <c r="E269" s="20" t="s">
        <v>397</v>
      </c>
      <c r="F269" s="21" t="s">
        <v>90</v>
      </c>
      <c r="G269" s="22">
        <v>1</v>
      </c>
      <c r="H269" s="23">
        <v>0</v>
      </c>
      <c r="I269" s="24">
        <f>ROUND(G269*H269,P4)</f>
        <v>0</v>
      </c>
      <c r="O269" s="25">
        <f>I269*0.21</f>
        <v>0</v>
      </c>
      <c r="P269">
        <v>3</v>
      </c>
    </row>
    <row r="270" spans="1:5" ht="28.8">
      <c r="A270" s="18" t="s">
        <v>47</v>
      </c>
      <c r="E270" s="20" t="s">
        <v>398</v>
      </c>
    </row>
    <row r="271" spans="1:5" ht="15">
      <c r="A271" s="18" t="s">
        <v>49</v>
      </c>
      <c r="E271" s="26" t="s">
        <v>50</v>
      </c>
    </row>
    <row r="272" spans="1:5" ht="409.6">
      <c r="A272" s="18" t="s">
        <v>51</v>
      </c>
      <c r="E272" s="20" t="s">
        <v>399</v>
      </c>
    </row>
    <row r="273" spans="1:16" ht="15">
      <c r="A273" s="18" t="s">
        <v>42</v>
      </c>
      <c r="B273" s="18">
        <v>65</v>
      </c>
      <c r="C273" s="19" t="s">
        <v>400</v>
      </c>
      <c r="E273" s="20" t="s">
        <v>401</v>
      </c>
      <c r="F273" s="21" t="s">
        <v>132</v>
      </c>
      <c r="G273" s="22">
        <v>116</v>
      </c>
      <c r="H273" s="23">
        <v>0</v>
      </c>
      <c r="I273" s="24">
        <f>ROUND(G273*H273,P4)</f>
        <v>0</v>
      </c>
      <c r="O273" s="25">
        <f>I273*0.21</f>
        <v>0</v>
      </c>
      <c r="P273">
        <v>3</v>
      </c>
    </row>
    <row r="274" spans="1:5" ht="57.6">
      <c r="A274" s="18" t="s">
        <v>47</v>
      </c>
      <c r="E274" s="20" t="s">
        <v>402</v>
      </c>
    </row>
    <row r="275" spans="1:5" ht="15">
      <c r="A275" s="18" t="s">
        <v>49</v>
      </c>
      <c r="E275" s="26" t="s">
        <v>403</v>
      </c>
    </row>
    <row r="276" spans="1:5" ht="28.8">
      <c r="A276" s="18" t="s">
        <v>51</v>
      </c>
      <c r="E276" s="20" t="s">
        <v>404</v>
      </c>
    </row>
    <row r="277" spans="1:16" ht="15">
      <c r="A277" s="18" t="s">
        <v>42</v>
      </c>
      <c r="B277" s="18">
        <v>66</v>
      </c>
      <c r="C277" s="19" t="s">
        <v>405</v>
      </c>
      <c r="E277" s="20" t="s">
        <v>406</v>
      </c>
      <c r="F277" s="21" t="s">
        <v>132</v>
      </c>
      <c r="G277" s="22">
        <v>80</v>
      </c>
      <c r="H277" s="23">
        <v>0</v>
      </c>
      <c r="I277" s="24">
        <f>ROUND(G277*H277,P4)</f>
        <v>0</v>
      </c>
      <c r="O277" s="25">
        <f>I277*0.21</f>
        <v>0</v>
      </c>
      <c r="P277">
        <v>3</v>
      </c>
    </row>
    <row r="278" spans="1:5" ht="43.2">
      <c r="A278" s="18" t="s">
        <v>47</v>
      </c>
      <c r="E278" s="20" t="s">
        <v>407</v>
      </c>
    </row>
    <row r="279" spans="1:5" ht="15">
      <c r="A279" s="18" t="s">
        <v>49</v>
      </c>
      <c r="E279" s="26" t="s">
        <v>408</v>
      </c>
    </row>
    <row r="280" spans="1:5" ht="28.8">
      <c r="A280" s="18" t="s">
        <v>51</v>
      </c>
      <c r="E280" s="20" t="s">
        <v>404</v>
      </c>
    </row>
    <row r="281" spans="1:16" ht="28.8">
      <c r="A281" s="18" t="s">
        <v>42</v>
      </c>
      <c r="B281" s="18">
        <v>67</v>
      </c>
      <c r="C281" s="19" t="s">
        <v>409</v>
      </c>
      <c r="E281" s="20" t="s">
        <v>410</v>
      </c>
      <c r="F281" s="21" t="s">
        <v>115</v>
      </c>
      <c r="G281" s="22">
        <v>65</v>
      </c>
      <c r="H281" s="23">
        <v>0</v>
      </c>
      <c r="I281" s="24">
        <f>ROUND(G281*H281,P4)</f>
        <v>0</v>
      </c>
      <c r="O281" s="25">
        <f>I281*0.21</f>
        <v>0</v>
      </c>
      <c r="P281">
        <v>3</v>
      </c>
    </row>
    <row r="282" spans="1:5" ht="115.2">
      <c r="A282" s="18" t="s">
        <v>47</v>
      </c>
      <c r="E282" s="20" t="s">
        <v>411</v>
      </c>
    </row>
    <row r="283" spans="1:5" ht="15">
      <c r="A283" s="18" t="s">
        <v>49</v>
      </c>
      <c r="E283" s="26" t="s">
        <v>289</v>
      </c>
    </row>
    <row r="284" spans="1:5" ht="115.2">
      <c r="A284" s="18" t="s">
        <v>51</v>
      </c>
      <c r="E284" s="20" t="s">
        <v>412</v>
      </c>
    </row>
    <row r="285" spans="1:16" ht="15">
      <c r="A285" s="18" t="s">
        <v>42</v>
      </c>
      <c r="B285" s="18">
        <v>68</v>
      </c>
      <c r="C285" s="19" t="s">
        <v>413</v>
      </c>
      <c r="D285" s="18" t="s">
        <v>60</v>
      </c>
      <c r="E285" s="20" t="s">
        <v>414</v>
      </c>
      <c r="F285" s="21" t="s">
        <v>90</v>
      </c>
      <c r="G285" s="22">
        <v>1</v>
      </c>
      <c r="H285" s="23">
        <v>0</v>
      </c>
      <c r="I285" s="24">
        <f>ROUND(G285*H285,P4)</f>
        <v>0</v>
      </c>
      <c r="O285" s="25">
        <f>I285*0.21</f>
        <v>0</v>
      </c>
      <c r="P285">
        <v>3</v>
      </c>
    </row>
    <row r="286" spans="1:5" ht="72">
      <c r="A286" s="18" t="s">
        <v>47</v>
      </c>
      <c r="E286" s="20" t="s">
        <v>415</v>
      </c>
    </row>
    <row r="287" spans="1:5" ht="15">
      <c r="A287" s="18" t="s">
        <v>49</v>
      </c>
      <c r="E287" s="26" t="s">
        <v>50</v>
      </c>
    </row>
    <row r="288" spans="1:5" ht="100.8">
      <c r="A288" s="18" t="s">
        <v>51</v>
      </c>
      <c r="E288" s="20" t="s">
        <v>416</v>
      </c>
    </row>
    <row r="289" spans="1:16" ht="15">
      <c r="A289" s="18" t="s">
        <v>42</v>
      </c>
      <c r="B289" s="18">
        <v>69</v>
      </c>
      <c r="C289" s="19" t="s">
        <v>417</v>
      </c>
      <c r="E289" s="20" t="s">
        <v>418</v>
      </c>
      <c r="F289" s="21" t="s">
        <v>115</v>
      </c>
      <c r="G289" s="22">
        <v>2500</v>
      </c>
      <c r="H289" s="23">
        <v>0</v>
      </c>
      <c r="I289" s="24">
        <f>ROUND(G289*H289,P4)</f>
        <v>0</v>
      </c>
      <c r="O289" s="25">
        <f>I289*0.21</f>
        <v>0</v>
      </c>
      <c r="P289">
        <v>3</v>
      </c>
    </row>
    <row r="290" spans="1:5" ht="15">
      <c r="A290" s="18" t="s">
        <v>47</v>
      </c>
      <c r="E290" s="20" t="s">
        <v>419</v>
      </c>
    </row>
    <row r="291" spans="1:5" ht="15">
      <c r="A291" s="18" t="s">
        <v>49</v>
      </c>
      <c r="E291" s="26" t="s">
        <v>420</v>
      </c>
    </row>
    <row r="292" spans="1:5" ht="28.8">
      <c r="A292" s="18" t="s">
        <v>51</v>
      </c>
      <c r="E292" s="20" t="s">
        <v>421</v>
      </c>
    </row>
    <row r="293" spans="1:16" ht="15">
      <c r="A293" s="18" t="s">
        <v>42</v>
      </c>
      <c r="B293" s="18">
        <v>70</v>
      </c>
      <c r="C293" s="19" t="s">
        <v>422</v>
      </c>
      <c r="E293" s="20" t="s">
        <v>423</v>
      </c>
      <c r="F293" s="21" t="s">
        <v>115</v>
      </c>
      <c r="G293" s="22">
        <v>2500</v>
      </c>
      <c r="H293" s="23">
        <v>0</v>
      </c>
      <c r="I293" s="24">
        <f>ROUND(G293*H293,P4)</f>
        <v>0</v>
      </c>
      <c r="O293" s="25">
        <f>I293*0.21</f>
        <v>0</v>
      </c>
      <c r="P293">
        <v>3</v>
      </c>
    </row>
    <row r="294" spans="1:5" ht="15">
      <c r="A294" s="18" t="s">
        <v>47</v>
      </c>
      <c r="E294" s="20" t="s">
        <v>424</v>
      </c>
    </row>
    <row r="295" spans="1:5" ht="15">
      <c r="A295" s="18" t="s">
        <v>49</v>
      </c>
      <c r="E295" s="26" t="s">
        <v>420</v>
      </c>
    </row>
    <row r="296" spans="1:5" ht="28.8">
      <c r="A296" s="18" t="s">
        <v>51</v>
      </c>
      <c r="E296" s="20" t="s">
        <v>421</v>
      </c>
    </row>
    <row r="297" spans="1:16" ht="15">
      <c r="A297" s="18" t="s">
        <v>42</v>
      </c>
      <c r="B297" s="18">
        <v>71</v>
      </c>
      <c r="C297" s="19" t="s">
        <v>425</v>
      </c>
      <c r="E297" s="20" t="s">
        <v>426</v>
      </c>
      <c r="F297" s="21" t="s">
        <v>126</v>
      </c>
      <c r="G297" s="22">
        <v>13.5</v>
      </c>
      <c r="H297" s="23">
        <v>0</v>
      </c>
      <c r="I297" s="24">
        <f>ROUND(G297*H297,P4)</f>
        <v>0</v>
      </c>
      <c r="O297" s="25">
        <f>I297*0.21</f>
        <v>0</v>
      </c>
      <c r="P297">
        <v>3</v>
      </c>
    </row>
    <row r="298" spans="1:5" ht="129.6">
      <c r="A298" s="18" t="s">
        <v>47</v>
      </c>
      <c r="E298" s="20" t="s">
        <v>427</v>
      </c>
    </row>
    <row r="299" spans="1:5" ht="15">
      <c r="A299" s="18" t="s">
        <v>49</v>
      </c>
      <c r="E299" s="26" t="s">
        <v>428</v>
      </c>
    </row>
    <row r="300" spans="1:5" ht="144">
      <c r="A300" s="18" t="s">
        <v>51</v>
      </c>
      <c r="E300" s="20" t="s">
        <v>429</v>
      </c>
    </row>
    <row r="301" spans="1:16" ht="15">
      <c r="A301" s="18" t="s">
        <v>42</v>
      </c>
      <c r="B301" s="18">
        <v>72</v>
      </c>
      <c r="C301" s="19" t="s">
        <v>430</v>
      </c>
      <c r="E301" s="20" t="s">
        <v>431</v>
      </c>
      <c r="F301" s="21" t="s">
        <v>90</v>
      </c>
      <c r="G301" s="22">
        <v>2</v>
      </c>
      <c r="H301" s="23">
        <v>0</v>
      </c>
      <c r="I301" s="24">
        <f>ROUND(G301*H301,P4)</f>
        <v>0</v>
      </c>
      <c r="O301" s="25">
        <f>I301*0.21</f>
        <v>0</v>
      </c>
      <c r="P301">
        <v>3</v>
      </c>
    </row>
    <row r="302" spans="1:5" ht="43.2">
      <c r="A302" s="18" t="s">
        <v>47</v>
      </c>
      <c r="E302" s="20" t="s">
        <v>432</v>
      </c>
    </row>
    <row r="303" spans="1:5" ht="15">
      <c r="A303" s="18" t="s">
        <v>49</v>
      </c>
      <c r="E303" s="26" t="s">
        <v>433</v>
      </c>
    </row>
    <row r="304" spans="1:5" ht="144">
      <c r="A304" s="18" t="s">
        <v>51</v>
      </c>
      <c r="E304" s="20" t="s">
        <v>434</v>
      </c>
    </row>
  </sheetData>
  <sheetProtection algorithmName="SHA-512" hashValue="GdD1EK3FNzEySe+JAB7/9PXHn5/wKpF+9zl4dKc5Ie6yRAkiNG4xPCXRfZ0aF/DVY8ItJXemgRjzb479IM7kDA==" saltValue="xHLL7Xs3LAKAsm4M3hnfPFwcSxg+eAoQpzpiwYbGR7M3VnogNQblU/dkYt5ZHX1t0JgyQbsLWS6Y7aXbDILx2A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15</v>
      </c>
      <c r="I3" s="14">
        <f>SUMIFS(I8:I198,A8:A198,"SD")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15</v>
      </c>
      <c r="D4" s="32"/>
      <c r="E4" s="12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SUMIFS(I9:I24,A9:A24,"P")</f>
        <v>0</v>
      </c>
    </row>
    <row r="9" spans="1:16" ht="28.8">
      <c r="A9" s="18" t="s">
        <v>42</v>
      </c>
      <c r="B9" s="18">
        <v>1</v>
      </c>
      <c r="C9" s="19" t="s">
        <v>94</v>
      </c>
      <c r="E9" s="20" t="s">
        <v>95</v>
      </c>
      <c r="F9" s="21" t="s">
        <v>96</v>
      </c>
      <c r="G9" s="22">
        <v>188.632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43.2">
      <c r="A10" s="18" t="s">
        <v>47</v>
      </c>
      <c r="E10" s="20" t="s">
        <v>97</v>
      </c>
    </row>
    <row r="11" spans="1:5" ht="15">
      <c r="A11" s="18" t="s">
        <v>49</v>
      </c>
      <c r="E11" s="26" t="s">
        <v>435</v>
      </c>
    </row>
    <row r="12" spans="1:5" ht="158.4">
      <c r="A12" s="18" t="s">
        <v>51</v>
      </c>
      <c r="E12" s="20" t="s">
        <v>99</v>
      </c>
    </row>
    <row r="13" spans="1:16" ht="28.8">
      <c r="A13" s="18" t="s">
        <v>42</v>
      </c>
      <c r="B13" s="18">
        <v>2</v>
      </c>
      <c r="C13" s="19" t="s">
        <v>100</v>
      </c>
      <c r="E13" s="20" t="s">
        <v>101</v>
      </c>
      <c r="F13" s="21" t="s">
        <v>96</v>
      </c>
      <c r="G13" s="22">
        <v>220.5</v>
      </c>
      <c r="H13" s="23">
        <v>0</v>
      </c>
      <c r="I13" s="24">
        <f>ROUND(G13*H13,P4)</f>
        <v>0</v>
      </c>
      <c r="O13" s="25">
        <f>I13*0.21</f>
        <v>0</v>
      </c>
      <c r="P13">
        <v>3</v>
      </c>
    </row>
    <row r="14" spans="1:5" ht="43.2">
      <c r="A14" s="18" t="s">
        <v>47</v>
      </c>
      <c r="E14" s="20" t="s">
        <v>436</v>
      </c>
    </row>
    <row r="15" spans="1:5" ht="15">
      <c r="A15" s="18" t="s">
        <v>49</v>
      </c>
      <c r="E15" s="26" t="s">
        <v>437</v>
      </c>
    </row>
    <row r="16" spans="1:5" ht="158.4">
      <c r="A16" s="18" t="s">
        <v>51</v>
      </c>
      <c r="E16" s="20" t="s">
        <v>99</v>
      </c>
    </row>
    <row r="17" spans="1:16" ht="28.8">
      <c r="A17" s="18" t="s">
        <v>42</v>
      </c>
      <c r="B17" s="18">
        <v>3</v>
      </c>
      <c r="C17" s="19" t="s">
        <v>104</v>
      </c>
      <c r="E17" s="20" t="s">
        <v>105</v>
      </c>
      <c r="F17" s="21" t="s">
        <v>96</v>
      </c>
      <c r="G17" s="22">
        <v>14</v>
      </c>
      <c r="H17" s="23">
        <v>0</v>
      </c>
      <c r="I17" s="24">
        <f>ROUND(G17*H17,P4)</f>
        <v>0</v>
      </c>
      <c r="O17" s="25">
        <f>I17*0.21</f>
        <v>0</v>
      </c>
      <c r="P17">
        <v>3</v>
      </c>
    </row>
    <row r="18" spans="1:5" ht="43.2">
      <c r="A18" s="18" t="s">
        <v>47</v>
      </c>
      <c r="E18" s="20" t="s">
        <v>438</v>
      </c>
    </row>
    <row r="19" spans="1:5" ht="15">
      <c r="A19" s="18" t="s">
        <v>49</v>
      </c>
      <c r="E19" s="26" t="s">
        <v>439</v>
      </c>
    </row>
    <row r="20" spans="1:5" ht="158.4">
      <c r="A20" s="18" t="s">
        <v>51</v>
      </c>
      <c r="E20" s="20" t="s">
        <v>99</v>
      </c>
    </row>
    <row r="21" spans="1:16" ht="28.8">
      <c r="A21" s="18" t="s">
        <v>42</v>
      </c>
      <c r="B21" s="18">
        <v>4</v>
      </c>
      <c r="C21" s="19" t="s">
        <v>108</v>
      </c>
      <c r="E21" s="20" t="s">
        <v>109</v>
      </c>
      <c r="F21" s="21" t="s">
        <v>96</v>
      </c>
      <c r="G21" s="22">
        <v>456.75</v>
      </c>
      <c r="H21" s="23">
        <v>0</v>
      </c>
      <c r="I21" s="24">
        <f>ROUND(G21*H21,P4)</f>
        <v>0</v>
      </c>
      <c r="O21" s="25">
        <f>I21*0.21</f>
        <v>0</v>
      </c>
      <c r="P21">
        <v>3</v>
      </c>
    </row>
    <row r="22" spans="1:5" ht="43.2">
      <c r="A22" s="18" t="s">
        <v>47</v>
      </c>
      <c r="E22" s="20" t="s">
        <v>440</v>
      </c>
    </row>
    <row r="23" spans="1:5" ht="15">
      <c r="A23" s="18" t="s">
        <v>49</v>
      </c>
      <c r="E23" s="26" t="s">
        <v>441</v>
      </c>
    </row>
    <row r="24" spans="1:5" ht="158.4">
      <c r="A24" s="18" t="s">
        <v>51</v>
      </c>
      <c r="E24" s="20" t="s">
        <v>99</v>
      </c>
    </row>
    <row r="25" spans="1:9" ht="15">
      <c r="A25" s="15" t="s">
        <v>39</v>
      </c>
      <c r="B25" s="15"/>
      <c r="C25" s="16" t="s">
        <v>60</v>
      </c>
      <c r="D25" s="15"/>
      <c r="E25" s="15" t="s">
        <v>112</v>
      </c>
      <c r="F25" s="15"/>
      <c r="G25" s="15"/>
      <c r="H25" s="15"/>
      <c r="I25" s="17">
        <f>SUMIFS(I26:I65,A26:A65,"P")</f>
        <v>0</v>
      </c>
    </row>
    <row r="26" spans="1:16" ht="28.8">
      <c r="A26" s="18" t="s">
        <v>42</v>
      </c>
      <c r="B26" s="18">
        <v>5</v>
      </c>
      <c r="C26" s="19" t="s">
        <v>130</v>
      </c>
      <c r="E26" s="20" t="s">
        <v>131</v>
      </c>
      <c r="F26" s="21" t="s">
        <v>132</v>
      </c>
      <c r="G26" s="22">
        <v>38</v>
      </c>
      <c r="H26" s="23">
        <v>0</v>
      </c>
      <c r="I26" s="24">
        <f>ROUND(G26*H26,P4)</f>
        <v>0</v>
      </c>
      <c r="O26" s="25">
        <f>I26*0.21</f>
        <v>0</v>
      </c>
      <c r="P26">
        <v>3</v>
      </c>
    </row>
    <row r="27" spans="1:5" ht="57.6">
      <c r="A27" s="18" t="s">
        <v>47</v>
      </c>
      <c r="E27" s="20" t="s">
        <v>442</v>
      </c>
    </row>
    <row r="28" spans="1:5" ht="15">
      <c r="A28" s="18" t="s">
        <v>49</v>
      </c>
      <c r="E28" s="26" t="s">
        <v>310</v>
      </c>
    </row>
    <row r="29" spans="1:5" ht="86.4">
      <c r="A29" s="18" t="s">
        <v>51</v>
      </c>
      <c r="E29" s="20" t="s">
        <v>129</v>
      </c>
    </row>
    <row r="30" spans="1:16" ht="28.8">
      <c r="A30" s="18" t="s">
        <v>42</v>
      </c>
      <c r="B30" s="18">
        <v>6</v>
      </c>
      <c r="C30" s="19" t="s">
        <v>443</v>
      </c>
      <c r="E30" s="20" t="s">
        <v>444</v>
      </c>
      <c r="F30" s="21" t="s">
        <v>132</v>
      </c>
      <c r="G30" s="22">
        <v>180</v>
      </c>
      <c r="H30" s="23">
        <v>0</v>
      </c>
      <c r="I30" s="24">
        <f>ROUND(G30*H30,P4)</f>
        <v>0</v>
      </c>
      <c r="O30" s="25">
        <f>I30*0.21</f>
        <v>0</v>
      </c>
      <c r="P30">
        <v>3</v>
      </c>
    </row>
    <row r="31" spans="1:5" ht="72">
      <c r="A31" s="18" t="s">
        <v>47</v>
      </c>
      <c r="E31" s="20" t="s">
        <v>445</v>
      </c>
    </row>
    <row r="32" spans="1:5" ht="15">
      <c r="A32" s="18" t="s">
        <v>49</v>
      </c>
      <c r="E32" s="26" t="s">
        <v>446</v>
      </c>
    </row>
    <row r="33" spans="1:5" ht="86.4">
      <c r="A33" s="18" t="s">
        <v>51</v>
      </c>
      <c r="E33" s="20" t="s">
        <v>129</v>
      </c>
    </row>
    <row r="34" spans="1:16" ht="15">
      <c r="A34" s="18" t="s">
        <v>42</v>
      </c>
      <c r="B34" s="18">
        <v>7</v>
      </c>
      <c r="C34" s="19" t="s">
        <v>134</v>
      </c>
      <c r="E34" s="20" t="s">
        <v>135</v>
      </c>
      <c r="F34" s="21" t="s">
        <v>126</v>
      </c>
      <c r="G34" s="22">
        <v>90</v>
      </c>
      <c r="H34" s="23">
        <v>0</v>
      </c>
      <c r="I34" s="24">
        <f>ROUND(G34*H34,P4)</f>
        <v>0</v>
      </c>
      <c r="O34" s="25">
        <f>I34*0.21</f>
        <v>0</v>
      </c>
      <c r="P34">
        <v>3</v>
      </c>
    </row>
    <row r="35" spans="1:5" ht="172.8">
      <c r="A35" s="18" t="s">
        <v>47</v>
      </c>
      <c r="E35" s="20" t="s">
        <v>447</v>
      </c>
    </row>
    <row r="36" spans="1:5" ht="15">
      <c r="A36" s="18" t="s">
        <v>49</v>
      </c>
      <c r="E36" s="26" t="s">
        <v>448</v>
      </c>
    </row>
    <row r="37" spans="1:5" ht="86.4">
      <c r="A37" s="18" t="s">
        <v>51</v>
      </c>
      <c r="E37" s="20" t="s">
        <v>129</v>
      </c>
    </row>
    <row r="38" spans="1:16" ht="15">
      <c r="A38" s="18" t="s">
        <v>42</v>
      </c>
      <c r="B38" s="18">
        <v>8</v>
      </c>
      <c r="C38" s="19" t="s">
        <v>138</v>
      </c>
      <c r="E38" s="20" t="s">
        <v>139</v>
      </c>
      <c r="F38" s="21" t="s">
        <v>126</v>
      </c>
      <c r="G38" s="22">
        <v>40</v>
      </c>
      <c r="H38" s="23">
        <v>0</v>
      </c>
      <c r="I38" s="24">
        <f>ROUND(G38*H38,P4)</f>
        <v>0</v>
      </c>
      <c r="O38" s="25">
        <f>I38*0.21</f>
        <v>0</v>
      </c>
      <c r="P38">
        <v>3</v>
      </c>
    </row>
    <row r="39" spans="1:5" ht="172.8">
      <c r="A39" s="18" t="s">
        <v>47</v>
      </c>
      <c r="E39" s="20" t="s">
        <v>449</v>
      </c>
    </row>
    <row r="40" spans="1:5" ht="15">
      <c r="A40" s="18" t="s">
        <v>49</v>
      </c>
      <c r="E40" s="26" t="s">
        <v>450</v>
      </c>
    </row>
    <row r="41" spans="1:5" ht="409.6">
      <c r="A41" s="18" t="s">
        <v>51</v>
      </c>
      <c r="E41" s="20" t="s">
        <v>142</v>
      </c>
    </row>
    <row r="42" spans="1:16" ht="15">
      <c r="A42" s="18" t="s">
        <v>42</v>
      </c>
      <c r="B42" s="18">
        <v>9</v>
      </c>
      <c r="C42" s="19" t="s">
        <v>143</v>
      </c>
      <c r="E42" s="20" t="s">
        <v>144</v>
      </c>
      <c r="F42" s="21" t="s">
        <v>126</v>
      </c>
      <c r="G42" s="22">
        <v>30</v>
      </c>
      <c r="H42" s="23">
        <v>0</v>
      </c>
      <c r="I42" s="24">
        <f>ROUND(G42*H42,P4)</f>
        <v>0</v>
      </c>
      <c r="O42" s="25">
        <f>I42*0.21</f>
        <v>0</v>
      </c>
      <c r="P42">
        <v>3</v>
      </c>
    </row>
    <row r="43" spans="1:5" ht="57.6">
      <c r="A43" s="18" t="s">
        <v>47</v>
      </c>
      <c r="E43" s="20" t="s">
        <v>451</v>
      </c>
    </row>
    <row r="44" spans="1:5" ht="15">
      <c r="A44" s="18" t="s">
        <v>49</v>
      </c>
      <c r="E44" s="26" t="s">
        <v>452</v>
      </c>
    </row>
    <row r="45" spans="1:5" ht="409.6">
      <c r="A45" s="18" t="s">
        <v>51</v>
      </c>
      <c r="E45" s="20" t="s">
        <v>147</v>
      </c>
    </row>
    <row r="46" spans="1:16" ht="15">
      <c r="A46" s="18" t="s">
        <v>42</v>
      </c>
      <c r="B46" s="18">
        <v>10</v>
      </c>
      <c r="C46" s="19" t="s">
        <v>148</v>
      </c>
      <c r="E46" s="20" t="s">
        <v>149</v>
      </c>
      <c r="F46" s="21" t="s">
        <v>126</v>
      </c>
      <c r="G46" s="22">
        <v>217.5</v>
      </c>
      <c r="H46" s="23">
        <v>0</v>
      </c>
      <c r="I46" s="24">
        <f>ROUND(G46*H46,P4)</f>
        <v>0</v>
      </c>
      <c r="O46" s="25">
        <f>I46*0.21</f>
        <v>0</v>
      </c>
      <c r="P46">
        <v>3</v>
      </c>
    </row>
    <row r="47" spans="1:5" ht="187.2">
      <c r="A47" s="18" t="s">
        <v>47</v>
      </c>
      <c r="E47" s="20" t="s">
        <v>453</v>
      </c>
    </row>
    <row r="48" spans="1:5" ht="15">
      <c r="A48" s="18" t="s">
        <v>49</v>
      </c>
      <c r="E48" s="26" t="s">
        <v>454</v>
      </c>
    </row>
    <row r="49" spans="1:5" ht="409.6">
      <c r="A49" s="18" t="s">
        <v>51</v>
      </c>
      <c r="E49" s="20" t="s">
        <v>147</v>
      </c>
    </row>
    <row r="50" spans="1:16" ht="15">
      <c r="A50" s="18" t="s">
        <v>42</v>
      </c>
      <c r="B50" s="18">
        <v>11</v>
      </c>
      <c r="C50" s="19" t="s">
        <v>152</v>
      </c>
      <c r="E50" s="20" t="s">
        <v>153</v>
      </c>
      <c r="F50" s="21" t="s">
        <v>126</v>
      </c>
      <c r="G50" s="22">
        <v>30</v>
      </c>
      <c r="H50" s="23">
        <v>0</v>
      </c>
      <c r="I50" s="24">
        <f>ROUND(G50*H50,P4)</f>
        <v>0</v>
      </c>
      <c r="O50" s="25">
        <f>I50*0.21</f>
        <v>0</v>
      </c>
      <c r="P50">
        <v>3</v>
      </c>
    </row>
    <row r="51" spans="1:5" ht="15">
      <c r="A51" s="18" t="s">
        <v>47</v>
      </c>
      <c r="E51" s="20" t="s">
        <v>154</v>
      </c>
    </row>
    <row r="52" spans="1:5" ht="15">
      <c r="A52" s="18" t="s">
        <v>49</v>
      </c>
      <c r="E52" s="26" t="s">
        <v>92</v>
      </c>
    </row>
    <row r="53" spans="1:5" ht="374.4">
      <c r="A53" s="18" t="s">
        <v>51</v>
      </c>
      <c r="E53" s="20" t="s">
        <v>156</v>
      </c>
    </row>
    <row r="54" spans="1:16" ht="15">
      <c r="A54" s="18" t="s">
        <v>42</v>
      </c>
      <c r="B54" s="18">
        <v>12</v>
      </c>
      <c r="C54" s="19" t="s">
        <v>162</v>
      </c>
      <c r="E54" s="20" t="s">
        <v>163</v>
      </c>
      <c r="F54" s="21" t="s">
        <v>126</v>
      </c>
      <c r="G54" s="22">
        <v>59.28</v>
      </c>
      <c r="H54" s="23">
        <v>0</v>
      </c>
      <c r="I54" s="24">
        <f>ROUND(G54*H54,P4)</f>
        <v>0</v>
      </c>
      <c r="O54" s="25">
        <f>I54*0.21</f>
        <v>0</v>
      </c>
      <c r="P54">
        <v>3</v>
      </c>
    </row>
    <row r="55" spans="1:5" ht="187.2">
      <c r="A55" s="18" t="s">
        <v>47</v>
      </c>
      <c r="E55" s="20" t="s">
        <v>455</v>
      </c>
    </row>
    <row r="56" spans="1:5" ht="15">
      <c r="A56" s="18" t="s">
        <v>49</v>
      </c>
      <c r="E56" s="26" t="s">
        <v>456</v>
      </c>
    </row>
    <row r="57" spans="1:5" ht="388.8">
      <c r="A57" s="18" t="s">
        <v>51</v>
      </c>
      <c r="E57" s="20" t="s">
        <v>161</v>
      </c>
    </row>
    <row r="58" spans="1:16" ht="15">
      <c r="A58" s="18" t="s">
        <v>42</v>
      </c>
      <c r="B58" s="18">
        <v>13</v>
      </c>
      <c r="C58" s="19" t="s">
        <v>166</v>
      </c>
      <c r="E58" s="20" t="s">
        <v>167</v>
      </c>
      <c r="F58" s="21" t="s">
        <v>126</v>
      </c>
      <c r="G58" s="22">
        <v>59</v>
      </c>
      <c r="H58" s="23">
        <v>0</v>
      </c>
      <c r="I58" s="24">
        <f>ROUND(G58*H58,P4)</f>
        <v>0</v>
      </c>
      <c r="O58" s="25">
        <f>I58*0.21</f>
        <v>0</v>
      </c>
      <c r="P58">
        <v>3</v>
      </c>
    </row>
    <row r="59" spans="1:5" ht="43.2">
      <c r="A59" s="18" t="s">
        <v>47</v>
      </c>
      <c r="E59" s="20" t="s">
        <v>457</v>
      </c>
    </row>
    <row r="60" spans="1:5" ht="15">
      <c r="A60" s="18" t="s">
        <v>49</v>
      </c>
      <c r="E60" s="26" t="s">
        <v>458</v>
      </c>
    </row>
    <row r="61" spans="1:5" ht="388.8">
      <c r="A61" s="18" t="s">
        <v>51</v>
      </c>
      <c r="E61" s="20" t="s">
        <v>170</v>
      </c>
    </row>
    <row r="62" spans="1:16" ht="15">
      <c r="A62" s="18" t="s">
        <v>42</v>
      </c>
      <c r="B62" s="18">
        <v>14</v>
      </c>
      <c r="C62" s="19" t="s">
        <v>171</v>
      </c>
      <c r="E62" s="20" t="s">
        <v>172</v>
      </c>
      <c r="F62" s="21" t="s">
        <v>115</v>
      </c>
      <c r="G62" s="22">
        <v>1100</v>
      </c>
      <c r="H62" s="23">
        <v>0</v>
      </c>
      <c r="I62" s="24">
        <f>ROUND(G62*H62,P4)</f>
        <v>0</v>
      </c>
      <c r="O62" s="25">
        <f>I62*0.21</f>
        <v>0</v>
      </c>
      <c r="P62">
        <v>3</v>
      </c>
    </row>
    <row r="63" spans="1:5" ht="129.6">
      <c r="A63" s="18" t="s">
        <v>47</v>
      </c>
      <c r="E63" s="20" t="s">
        <v>459</v>
      </c>
    </row>
    <row r="64" spans="1:5" ht="15">
      <c r="A64" s="18" t="s">
        <v>49</v>
      </c>
      <c r="E64" s="26" t="s">
        <v>460</v>
      </c>
    </row>
    <row r="65" spans="1:5" ht="28.8">
      <c r="A65" s="18" t="s">
        <v>51</v>
      </c>
      <c r="E65" s="20" t="s">
        <v>175</v>
      </c>
    </row>
    <row r="66" spans="1:9" ht="15">
      <c r="A66" s="15" t="s">
        <v>39</v>
      </c>
      <c r="B66" s="15"/>
      <c r="C66" s="16" t="s">
        <v>181</v>
      </c>
      <c r="D66" s="15"/>
      <c r="E66" s="15" t="s">
        <v>182</v>
      </c>
      <c r="F66" s="15"/>
      <c r="G66" s="15"/>
      <c r="H66" s="15"/>
      <c r="I66" s="17">
        <f>SUMIFS(I67:I70,A67:A70,"P")</f>
        <v>0</v>
      </c>
    </row>
    <row r="67" spans="1:16" ht="15">
      <c r="A67" s="18" t="s">
        <v>42</v>
      </c>
      <c r="B67" s="18">
        <v>15</v>
      </c>
      <c r="C67" s="19" t="s">
        <v>183</v>
      </c>
      <c r="E67" s="20" t="s">
        <v>184</v>
      </c>
      <c r="F67" s="21" t="s">
        <v>126</v>
      </c>
      <c r="G67" s="22">
        <v>30</v>
      </c>
      <c r="H67" s="23">
        <v>0</v>
      </c>
      <c r="I67" s="24">
        <f>ROUND(G67*H67,P4)</f>
        <v>0</v>
      </c>
      <c r="O67" s="25">
        <f>I67*0.21</f>
        <v>0</v>
      </c>
      <c r="P67">
        <v>3</v>
      </c>
    </row>
    <row r="68" spans="1:5" ht="28.8">
      <c r="A68" s="18" t="s">
        <v>47</v>
      </c>
      <c r="E68" s="20" t="s">
        <v>461</v>
      </c>
    </row>
    <row r="69" spans="1:5" ht="15">
      <c r="A69" s="18" t="s">
        <v>49</v>
      </c>
      <c r="E69" s="26" t="s">
        <v>92</v>
      </c>
    </row>
    <row r="70" spans="1:5" ht="57.6">
      <c r="A70" s="18" t="s">
        <v>51</v>
      </c>
      <c r="E70" s="20" t="s">
        <v>186</v>
      </c>
    </row>
    <row r="71" spans="1:9" ht="15">
      <c r="A71" s="15" t="s">
        <v>39</v>
      </c>
      <c r="B71" s="15"/>
      <c r="C71" s="16" t="s">
        <v>194</v>
      </c>
      <c r="D71" s="15"/>
      <c r="E71" s="15" t="s">
        <v>195</v>
      </c>
      <c r="F71" s="15"/>
      <c r="G71" s="15"/>
      <c r="H71" s="15"/>
      <c r="I71" s="17">
        <f>SUMIFS(I72:I83,A72:A83,"P")</f>
        <v>0</v>
      </c>
    </row>
    <row r="72" spans="1:16" ht="15">
      <c r="A72" s="18" t="s">
        <v>42</v>
      </c>
      <c r="B72" s="18">
        <v>16</v>
      </c>
      <c r="C72" s="19" t="s">
        <v>201</v>
      </c>
      <c r="E72" s="20" t="s">
        <v>202</v>
      </c>
      <c r="F72" s="21" t="s">
        <v>126</v>
      </c>
      <c r="G72" s="22">
        <v>0.6</v>
      </c>
      <c r="H72" s="23">
        <v>0</v>
      </c>
      <c r="I72" s="24">
        <f>ROUND(G72*H72,P4)</f>
        <v>0</v>
      </c>
      <c r="O72" s="25">
        <f>I72*0.21</f>
        <v>0</v>
      </c>
      <c r="P72">
        <v>3</v>
      </c>
    </row>
    <row r="73" spans="1:5" ht="72">
      <c r="A73" s="18" t="s">
        <v>47</v>
      </c>
      <c r="E73" s="20" t="s">
        <v>462</v>
      </c>
    </row>
    <row r="74" spans="1:5" ht="15">
      <c r="A74" s="18" t="s">
        <v>49</v>
      </c>
      <c r="E74" s="26" t="s">
        <v>463</v>
      </c>
    </row>
    <row r="75" spans="1:5" ht="409.6">
      <c r="A75" s="18" t="s">
        <v>51</v>
      </c>
      <c r="E75" s="20" t="s">
        <v>200</v>
      </c>
    </row>
    <row r="76" spans="1:16" ht="15">
      <c r="A76" s="18" t="s">
        <v>42</v>
      </c>
      <c r="B76" s="18">
        <v>17</v>
      </c>
      <c r="C76" s="19" t="s">
        <v>205</v>
      </c>
      <c r="E76" s="20" t="s">
        <v>206</v>
      </c>
      <c r="F76" s="21" t="s">
        <v>126</v>
      </c>
      <c r="G76" s="22">
        <v>20</v>
      </c>
      <c r="H76" s="23">
        <v>0</v>
      </c>
      <c r="I76" s="24">
        <f>ROUND(G76*H76,P4)</f>
        <v>0</v>
      </c>
      <c r="O76" s="25">
        <f>I76*0.21</f>
        <v>0</v>
      </c>
      <c r="P76">
        <v>3</v>
      </c>
    </row>
    <row r="77" spans="1:5" ht="72">
      <c r="A77" s="18" t="s">
        <v>47</v>
      </c>
      <c r="E77" s="20" t="s">
        <v>464</v>
      </c>
    </row>
    <row r="78" spans="1:5" ht="15">
      <c r="A78" s="18" t="s">
        <v>49</v>
      </c>
      <c r="E78" s="26" t="s">
        <v>465</v>
      </c>
    </row>
    <row r="79" spans="1:5" ht="409.6">
      <c r="A79" s="18" t="s">
        <v>51</v>
      </c>
      <c r="E79" s="20" t="s">
        <v>200</v>
      </c>
    </row>
    <row r="80" spans="1:16" ht="15">
      <c r="A80" s="18" t="s">
        <v>42</v>
      </c>
      <c r="B80" s="18">
        <v>18</v>
      </c>
      <c r="C80" s="19" t="s">
        <v>209</v>
      </c>
      <c r="E80" s="20" t="s">
        <v>210</v>
      </c>
      <c r="F80" s="21" t="s">
        <v>96</v>
      </c>
      <c r="G80" s="22">
        <v>2.5</v>
      </c>
      <c r="H80" s="23">
        <v>0</v>
      </c>
      <c r="I80" s="24">
        <f>ROUND(G80*H80,P4)</f>
        <v>0</v>
      </c>
      <c r="O80" s="25">
        <f>I80*0.21</f>
        <v>0</v>
      </c>
      <c r="P80">
        <v>3</v>
      </c>
    </row>
    <row r="81" spans="1:5" ht="72">
      <c r="A81" s="18" t="s">
        <v>47</v>
      </c>
      <c r="E81" s="20" t="s">
        <v>466</v>
      </c>
    </row>
    <row r="82" spans="1:5" ht="15">
      <c r="A82" s="18" t="s">
        <v>49</v>
      </c>
      <c r="E82" s="26" t="s">
        <v>467</v>
      </c>
    </row>
    <row r="83" spans="1:5" ht="216">
      <c r="A83" s="18" t="s">
        <v>51</v>
      </c>
      <c r="E83" s="20" t="s">
        <v>213</v>
      </c>
    </row>
    <row r="84" spans="1:9" ht="15">
      <c r="A84" s="15" t="s">
        <v>39</v>
      </c>
      <c r="B84" s="15"/>
      <c r="C84" s="16" t="s">
        <v>219</v>
      </c>
      <c r="D84" s="15"/>
      <c r="E84" s="15" t="s">
        <v>220</v>
      </c>
      <c r="F84" s="15"/>
      <c r="G84" s="15"/>
      <c r="H84" s="15"/>
      <c r="I84" s="17">
        <f>SUMIFS(I85:I140,A85:A140,"P")</f>
        <v>0</v>
      </c>
    </row>
    <row r="85" spans="1:16" ht="15">
      <c r="A85" s="18" t="s">
        <v>42</v>
      </c>
      <c r="B85" s="18">
        <v>19</v>
      </c>
      <c r="C85" s="19" t="s">
        <v>221</v>
      </c>
      <c r="E85" s="20" t="s">
        <v>222</v>
      </c>
      <c r="F85" s="21" t="s">
        <v>126</v>
      </c>
      <c r="G85" s="22">
        <v>45.5</v>
      </c>
      <c r="H85" s="23">
        <v>0</v>
      </c>
      <c r="I85" s="24">
        <f>ROUND(G85*H85,P4)</f>
        <v>0</v>
      </c>
      <c r="O85" s="25">
        <f>I85*0.21</f>
        <v>0</v>
      </c>
      <c r="P85">
        <v>3</v>
      </c>
    </row>
    <row r="86" spans="1:5" ht="57.6">
      <c r="A86" s="18" t="s">
        <v>47</v>
      </c>
      <c r="E86" s="20" t="s">
        <v>468</v>
      </c>
    </row>
    <row r="87" spans="1:5" ht="15">
      <c r="A87" s="18" t="s">
        <v>49</v>
      </c>
      <c r="E87" s="26" t="s">
        <v>469</v>
      </c>
    </row>
    <row r="88" spans="1:5" ht="144">
      <c r="A88" s="18" t="s">
        <v>51</v>
      </c>
      <c r="E88" s="20" t="s">
        <v>225</v>
      </c>
    </row>
    <row r="89" spans="1:16" ht="15">
      <c r="A89" s="18" t="s">
        <v>42</v>
      </c>
      <c r="B89" s="18">
        <v>20</v>
      </c>
      <c r="C89" s="19" t="s">
        <v>226</v>
      </c>
      <c r="E89" s="20" t="s">
        <v>227</v>
      </c>
      <c r="F89" s="21" t="s">
        <v>126</v>
      </c>
      <c r="G89" s="22">
        <v>102</v>
      </c>
      <c r="H89" s="23">
        <v>0</v>
      </c>
      <c r="I89" s="24">
        <f>ROUND(G89*H89,P4)</f>
        <v>0</v>
      </c>
      <c r="O89" s="25">
        <f>I89*0.21</f>
        <v>0</v>
      </c>
      <c r="P89">
        <v>3</v>
      </c>
    </row>
    <row r="90" spans="1:5" ht="172.8">
      <c r="A90" s="18" t="s">
        <v>47</v>
      </c>
      <c r="E90" s="20" t="s">
        <v>470</v>
      </c>
    </row>
    <row r="91" spans="1:5" ht="15">
      <c r="A91" s="18" t="s">
        <v>49</v>
      </c>
      <c r="E91" s="26" t="s">
        <v>471</v>
      </c>
    </row>
    <row r="92" spans="1:5" ht="57.6">
      <c r="A92" s="18" t="s">
        <v>51</v>
      </c>
      <c r="E92" s="20" t="s">
        <v>230</v>
      </c>
    </row>
    <row r="93" spans="1:16" ht="15">
      <c r="A93" s="18" t="s">
        <v>42</v>
      </c>
      <c r="B93" s="18">
        <v>21</v>
      </c>
      <c r="C93" s="19" t="s">
        <v>231</v>
      </c>
      <c r="E93" s="20" t="s">
        <v>232</v>
      </c>
      <c r="F93" s="21" t="s">
        <v>115</v>
      </c>
      <c r="G93" s="22">
        <v>200</v>
      </c>
      <c r="H93" s="23">
        <v>0</v>
      </c>
      <c r="I93" s="24">
        <f>ROUND(G93*H93,P4)</f>
        <v>0</v>
      </c>
      <c r="O93" s="25">
        <f>I93*0.21</f>
        <v>0</v>
      </c>
      <c r="P93">
        <v>3</v>
      </c>
    </row>
    <row r="94" spans="1:5" ht="115.2">
      <c r="A94" s="18" t="s">
        <v>47</v>
      </c>
      <c r="E94" s="20" t="s">
        <v>472</v>
      </c>
    </row>
    <row r="95" spans="1:5" ht="15">
      <c r="A95" s="18" t="s">
        <v>49</v>
      </c>
      <c r="E95" s="26" t="s">
        <v>473</v>
      </c>
    </row>
    <row r="96" spans="1:5" ht="144">
      <c r="A96" s="18" t="s">
        <v>51</v>
      </c>
      <c r="E96" s="20" t="s">
        <v>225</v>
      </c>
    </row>
    <row r="97" spans="1:16" ht="15">
      <c r="A97" s="18" t="s">
        <v>42</v>
      </c>
      <c r="B97" s="18">
        <v>22</v>
      </c>
      <c r="C97" s="19" t="s">
        <v>235</v>
      </c>
      <c r="E97" s="20" t="s">
        <v>236</v>
      </c>
      <c r="F97" s="21" t="s">
        <v>126</v>
      </c>
      <c r="G97" s="22">
        <v>15</v>
      </c>
      <c r="H97" s="23">
        <v>0</v>
      </c>
      <c r="I97" s="24">
        <f>ROUND(G97*H97,P4)</f>
        <v>0</v>
      </c>
      <c r="O97" s="25">
        <f>I97*0.21</f>
        <v>0</v>
      </c>
      <c r="P97">
        <v>3</v>
      </c>
    </row>
    <row r="98" spans="1:5" ht="72">
      <c r="A98" s="18" t="s">
        <v>47</v>
      </c>
      <c r="E98" s="20" t="s">
        <v>474</v>
      </c>
    </row>
    <row r="99" spans="1:5" ht="15">
      <c r="A99" s="18" t="s">
        <v>49</v>
      </c>
      <c r="E99" s="26" t="s">
        <v>238</v>
      </c>
    </row>
    <row r="100" spans="1:5" ht="115.2">
      <c r="A100" s="18" t="s">
        <v>51</v>
      </c>
      <c r="E100" s="20" t="s">
        <v>239</v>
      </c>
    </row>
    <row r="101" spans="1:16" ht="15">
      <c r="A101" s="18" t="s">
        <v>42</v>
      </c>
      <c r="B101" s="18">
        <v>23</v>
      </c>
      <c r="C101" s="19" t="s">
        <v>240</v>
      </c>
      <c r="E101" s="20" t="s">
        <v>241</v>
      </c>
      <c r="F101" s="21" t="s">
        <v>115</v>
      </c>
      <c r="G101" s="22">
        <v>350</v>
      </c>
      <c r="H101" s="23">
        <v>0</v>
      </c>
      <c r="I101" s="24">
        <f>ROUND(G101*H101,P4)</f>
        <v>0</v>
      </c>
      <c r="O101" s="25">
        <f>I101*0.21</f>
        <v>0</v>
      </c>
      <c r="P101">
        <v>3</v>
      </c>
    </row>
    <row r="102" spans="1:5" ht="57.6">
      <c r="A102" s="18" t="s">
        <v>47</v>
      </c>
      <c r="E102" s="20" t="s">
        <v>475</v>
      </c>
    </row>
    <row r="103" spans="1:5" ht="15">
      <c r="A103" s="18" t="s">
        <v>49</v>
      </c>
      <c r="E103" s="26" t="s">
        <v>476</v>
      </c>
    </row>
    <row r="104" spans="1:5" ht="72">
      <c r="A104" s="18" t="s">
        <v>51</v>
      </c>
      <c r="E104" s="20" t="s">
        <v>244</v>
      </c>
    </row>
    <row r="105" spans="1:16" ht="15">
      <c r="A105" s="18" t="s">
        <v>42</v>
      </c>
      <c r="B105" s="18">
        <v>24</v>
      </c>
      <c r="C105" s="19" t="s">
        <v>245</v>
      </c>
      <c r="E105" s="20" t="s">
        <v>246</v>
      </c>
      <c r="F105" s="21" t="s">
        <v>115</v>
      </c>
      <c r="G105" s="22">
        <v>1295</v>
      </c>
      <c r="H105" s="23">
        <v>0</v>
      </c>
      <c r="I105" s="24">
        <f>ROUND(G105*H105,P4)</f>
        <v>0</v>
      </c>
      <c r="O105" s="25">
        <f>I105*0.21</f>
        <v>0</v>
      </c>
      <c r="P105">
        <v>3</v>
      </c>
    </row>
    <row r="106" spans="1:5" ht="28.8">
      <c r="A106" s="18" t="s">
        <v>47</v>
      </c>
      <c r="E106" s="20" t="s">
        <v>477</v>
      </c>
    </row>
    <row r="107" spans="1:5" ht="15">
      <c r="A107" s="18" t="s">
        <v>49</v>
      </c>
      <c r="E107" s="26" t="s">
        <v>478</v>
      </c>
    </row>
    <row r="108" spans="1:5" ht="72">
      <c r="A108" s="18" t="s">
        <v>51</v>
      </c>
      <c r="E108" s="20" t="s">
        <v>244</v>
      </c>
    </row>
    <row r="109" spans="1:16" ht="15">
      <c r="A109" s="18" t="s">
        <v>42</v>
      </c>
      <c r="B109" s="18">
        <v>25</v>
      </c>
      <c r="C109" s="19" t="s">
        <v>249</v>
      </c>
      <c r="E109" s="20" t="s">
        <v>250</v>
      </c>
      <c r="F109" s="21" t="s">
        <v>126</v>
      </c>
      <c r="G109" s="22">
        <v>22</v>
      </c>
      <c r="H109" s="23">
        <v>0</v>
      </c>
      <c r="I109" s="24">
        <f>ROUND(G109*H109,P4)</f>
        <v>0</v>
      </c>
      <c r="O109" s="25">
        <f>I109*0.21</f>
        <v>0</v>
      </c>
      <c r="P109">
        <v>3</v>
      </c>
    </row>
    <row r="110" spans="1:5" ht="100.8">
      <c r="A110" s="18" t="s">
        <v>47</v>
      </c>
      <c r="E110" s="20" t="s">
        <v>479</v>
      </c>
    </row>
    <row r="111" spans="1:5" ht="15">
      <c r="A111" s="18" t="s">
        <v>49</v>
      </c>
      <c r="E111" s="26" t="s">
        <v>480</v>
      </c>
    </row>
    <row r="112" spans="1:5" ht="158.4">
      <c r="A112" s="18" t="s">
        <v>51</v>
      </c>
      <c r="E112" s="20" t="s">
        <v>253</v>
      </c>
    </row>
    <row r="113" spans="1:16" ht="15">
      <c r="A113" s="18" t="s">
        <v>42</v>
      </c>
      <c r="B113" s="18">
        <v>26</v>
      </c>
      <c r="C113" s="19" t="s">
        <v>254</v>
      </c>
      <c r="E113" s="20" t="s">
        <v>255</v>
      </c>
      <c r="F113" s="21" t="s">
        <v>126</v>
      </c>
      <c r="G113" s="22">
        <v>4</v>
      </c>
      <c r="H113" s="23">
        <v>0</v>
      </c>
      <c r="I113" s="24">
        <f>ROUND(G113*H113,P4)</f>
        <v>0</v>
      </c>
      <c r="O113" s="25">
        <f>I113*0.21</f>
        <v>0</v>
      </c>
      <c r="P113">
        <v>3</v>
      </c>
    </row>
    <row r="114" spans="1:5" ht="115.2">
      <c r="A114" s="18" t="s">
        <v>47</v>
      </c>
      <c r="E114" s="20" t="s">
        <v>481</v>
      </c>
    </row>
    <row r="115" spans="1:5" ht="15">
      <c r="A115" s="18" t="s">
        <v>49</v>
      </c>
      <c r="E115" s="26" t="s">
        <v>482</v>
      </c>
    </row>
    <row r="116" spans="1:5" ht="158.4">
      <c r="A116" s="18" t="s">
        <v>51</v>
      </c>
      <c r="E116" s="20" t="s">
        <v>253</v>
      </c>
    </row>
    <row r="117" spans="1:16" ht="15">
      <c r="A117" s="18" t="s">
        <v>42</v>
      </c>
      <c r="B117" s="18">
        <v>27</v>
      </c>
      <c r="C117" s="19" t="s">
        <v>258</v>
      </c>
      <c r="E117" s="20" t="s">
        <v>259</v>
      </c>
      <c r="F117" s="21" t="s">
        <v>126</v>
      </c>
      <c r="G117" s="22">
        <v>33</v>
      </c>
      <c r="H117" s="23">
        <v>0</v>
      </c>
      <c r="I117" s="24">
        <f>ROUND(G117*H117,P4)</f>
        <v>0</v>
      </c>
      <c r="O117" s="25">
        <f>I117*0.21</f>
        <v>0</v>
      </c>
      <c r="P117">
        <v>3</v>
      </c>
    </row>
    <row r="118" spans="1:5" ht="72">
      <c r="A118" s="18" t="s">
        <v>47</v>
      </c>
      <c r="E118" s="20" t="s">
        <v>483</v>
      </c>
    </row>
    <row r="119" spans="1:5" ht="15">
      <c r="A119" s="18" t="s">
        <v>49</v>
      </c>
      <c r="E119" s="26" t="s">
        <v>484</v>
      </c>
    </row>
    <row r="120" spans="1:5" ht="158.4">
      <c r="A120" s="18" t="s">
        <v>51</v>
      </c>
      <c r="E120" s="20" t="s">
        <v>253</v>
      </c>
    </row>
    <row r="121" spans="1:16" ht="15">
      <c r="A121" s="18" t="s">
        <v>42</v>
      </c>
      <c r="B121" s="18">
        <v>28</v>
      </c>
      <c r="C121" s="19" t="s">
        <v>262</v>
      </c>
      <c r="E121" s="20" t="s">
        <v>263</v>
      </c>
      <c r="F121" s="21" t="s">
        <v>126</v>
      </c>
      <c r="G121" s="22">
        <v>6</v>
      </c>
      <c r="H121" s="23">
        <v>0</v>
      </c>
      <c r="I121" s="24">
        <f>ROUND(G121*H121,P4)</f>
        <v>0</v>
      </c>
      <c r="O121" s="25">
        <f>I121*0.21</f>
        <v>0</v>
      </c>
      <c r="P121">
        <v>3</v>
      </c>
    </row>
    <row r="122" spans="1:5" ht="72">
      <c r="A122" s="18" t="s">
        <v>47</v>
      </c>
      <c r="E122" s="20" t="s">
        <v>485</v>
      </c>
    </row>
    <row r="123" spans="1:5" ht="15">
      <c r="A123" s="18" t="s">
        <v>49</v>
      </c>
      <c r="E123" s="26" t="s">
        <v>486</v>
      </c>
    </row>
    <row r="124" spans="1:5" ht="158.4">
      <c r="A124" s="18" t="s">
        <v>51</v>
      </c>
      <c r="E124" s="20" t="s">
        <v>253</v>
      </c>
    </row>
    <row r="125" spans="1:16" ht="15">
      <c r="A125" s="18" t="s">
        <v>42</v>
      </c>
      <c r="B125" s="18">
        <v>29</v>
      </c>
      <c r="C125" s="19" t="s">
        <v>266</v>
      </c>
      <c r="E125" s="20" t="s">
        <v>267</v>
      </c>
      <c r="F125" s="21" t="s">
        <v>126</v>
      </c>
      <c r="G125" s="22">
        <v>12.5</v>
      </c>
      <c r="H125" s="23">
        <v>0</v>
      </c>
      <c r="I125" s="24">
        <f>ROUND(G125*H125,P4)</f>
        <v>0</v>
      </c>
      <c r="O125" s="25">
        <f>I125*0.21</f>
        <v>0</v>
      </c>
      <c r="P125">
        <v>3</v>
      </c>
    </row>
    <row r="126" spans="1:5" ht="86.4">
      <c r="A126" s="18" t="s">
        <v>47</v>
      </c>
      <c r="E126" s="20" t="s">
        <v>487</v>
      </c>
    </row>
    <row r="127" spans="1:5" ht="15">
      <c r="A127" s="18" t="s">
        <v>49</v>
      </c>
      <c r="E127" s="26" t="s">
        <v>273</v>
      </c>
    </row>
    <row r="128" spans="1:5" ht="158.4">
      <c r="A128" s="18" t="s">
        <v>51</v>
      </c>
      <c r="E128" s="20" t="s">
        <v>253</v>
      </c>
    </row>
    <row r="129" spans="1:16" ht="15">
      <c r="A129" s="18" t="s">
        <v>42</v>
      </c>
      <c r="B129" s="18">
        <v>30</v>
      </c>
      <c r="C129" s="19" t="s">
        <v>270</v>
      </c>
      <c r="E129" s="20" t="s">
        <v>271</v>
      </c>
      <c r="F129" s="21" t="s">
        <v>126</v>
      </c>
      <c r="G129" s="22">
        <v>5</v>
      </c>
      <c r="H129" s="23">
        <v>0</v>
      </c>
      <c r="I129" s="24">
        <f>ROUND(G129*H129,P4)</f>
        <v>0</v>
      </c>
      <c r="O129" s="25">
        <f>I129*0.21</f>
        <v>0</v>
      </c>
      <c r="P129">
        <v>3</v>
      </c>
    </row>
    <row r="130" spans="1:5" ht="86.4">
      <c r="A130" s="18" t="s">
        <v>47</v>
      </c>
      <c r="E130" s="20" t="s">
        <v>488</v>
      </c>
    </row>
    <row r="131" spans="1:5" ht="15">
      <c r="A131" s="18" t="s">
        <v>49</v>
      </c>
      <c r="E131" s="26" t="s">
        <v>489</v>
      </c>
    </row>
    <row r="132" spans="1:5" ht="158.4">
      <c r="A132" s="18" t="s">
        <v>51</v>
      </c>
      <c r="E132" s="20" t="s">
        <v>253</v>
      </c>
    </row>
    <row r="133" spans="1:16" ht="15">
      <c r="A133" s="18" t="s">
        <v>42</v>
      </c>
      <c r="B133" s="18">
        <v>31</v>
      </c>
      <c r="C133" s="19" t="s">
        <v>274</v>
      </c>
      <c r="E133" s="20" t="s">
        <v>275</v>
      </c>
      <c r="F133" s="21" t="s">
        <v>132</v>
      </c>
      <c r="G133" s="22">
        <v>25</v>
      </c>
      <c r="H133" s="23">
        <v>0</v>
      </c>
      <c r="I133" s="24">
        <f>ROUND(G133*H133,P4)</f>
        <v>0</v>
      </c>
      <c r="O133" s="25">
        <f>I133*0.21</f>
        <v>0</v>
      </c>
      <c r="P133">
        <v>3</v>
      </c>
    </row>
    <row r="134" spans="1:5" ht="28.8">
      <c r="A134" s="18" t="s">
        <v>47</v>
      </c>
      <c r="E134" s="20" t="s">
        <v>490</v>
      </c>
    </row>
    <row r="135" spans="1:5" ht="15">
      <c r="A135" s="18" t="s">
        <v>49</v>
      </c>
      <c r="E135" s="26" t="s">
        <v>491</v>
      </c>
    </row>
    <row r="136" spans="1:5" ht="57.6">
      <c r="A136" s="18" t="s">
        <v>51</v>
      </c>
      <c r="E136" s="20" t="s">
        <v>278</v>
      </c>
    </row>
    <row r="137" spans="1:16" ht="15">
      <c r="A137" s="18" t="s">
        <v>42</v>
      </c>
      <c r="B137" s="18">
        <v>32</v>
      </c>
      <c r="C137" s="19" t="s">
        <v>279</v>
      </c>
      <c r="E137" s="20" t="s">
        <v>492</v>
      </c>
      <c r="F137" s="21" t="s">
        <v>115</v>
      </c>
      <c r="G137" s="22">
        <v>50</v>
      </c>
      <c r="H137" s="23">
        <v>0</v>
      </c>
      <c r="I137" s="24">
        <f>ROUND(G137*H137,P4)</f>
        <v>0</v>
      </c>
      <c r="O137" s="25">
        <f>I137*0.21</f>
        <v>0</v>
      </c>
      <c r="P137">
        <v>3</v>
      </c>
    </row>
    <row r="138" spans="1:5" ht="86.4">
      <c r="A138" s="18" t="s">
        <v>47</v>
      </c>
      <c r="E138" s="20" t="s">
        <v>493</v>
      </c>
    </row>
    <row r="139" spans="1:5" ht="15">
      <c r="A139" s="18" t="s">
        <v>49</v>
      </c>
      <c r="E139" s="26" t="s">
        <v>494</v>
      </c>
    </row>
    <row r="140" spans="1:5" ht="129.6">
      <c r="A140" s="18" t="s">
        <v>51</v>
      </c>
      <c r="E140" s="20" t="s">
        <v>283</v>
      </c>
    </row>
    <row r="141" spans="1:9" ht="15">
      <c r="A141" s="15" t="s">
        <v>39</v>
      </c>
      <c r="B141" s="15"/>
      <c r="C141" s="16" t="s">
        <v>291</v>
      </c>
      <c r="D141" s="15"/>
      <c r="E141" s="15" t="s">
        <v>292</v>
      </c>
      <c r="F141" s="15"/>
      <c r="G141" s="15"/>
      <c r="H141" s="15"/>
      <c r="I141" s="17">
        <f>SUMIFS(I142:I165,A142:A165,"P")</f>
        <v>0</v>
      </c>
    </row>
    <row r="142" spans="1:16" ht="15">
      <c r="A142" s="18" t="s">
        <v>42</v>
      </c>
      <c r="B142" s="18">
        <v>33</v>
      </c>
      <c r="C142" s="19" t="s">
        <v>293</v>
      </c>
      <c r="E142" s="20" t="s">
        <v>294</v>
      </c>
      <c r="F142" s="21" t="s">
        <v>132</v>
      </c>
      <c r="G142" s="22">
        <v>6</v>
      </c>
      <c r="H142" s="23">
        <v>0</v>
      </c>
      <c r="I142" s="24">
        <f>ROUND(G142*H142,P4)</f>
        <v>0</v>
      </c>
      <c r="O142" s="25">
        <f>I142*0.21</f>
        <v>0</v>
      </c>
      <c r="P142">
        <v>3</v>
      </c>
    </row>
    <row r="143" spans="1:5" ht="28.8">
      <c r="A143" s="18" t="s">
        <v>47</v>
      </c>
      <c r="E143" s="20" t="s">
        <v>495</v>
      </c>
    </row>
    <row r="144" spans="1:5" ht="15">
      <c r="A144" s="18" t="s">
        <v>49</v>
      </c>
      <c r="E144" s="26" t="s">
        <v>349</v>
      </c>
    </row>
    <row r="145" spans="1:5" ht="316.8">
      <c r="A145" s="18" t="s">
        <v>51</v>
      </c>
      <c r="E145" s="20" t="s">
        <v>297</v>
      </c>
    </row>
    <row r="146" spans="1:16" ht="15">
      <c r="A146" s="18" t="s">
        <v>42</v>
      </c>
      <c r="B146" s="18">
        <v>34</v>
      </c>
      <c r="C146" s="19" t="s">
        <v>298</v>
      </c>
      <c r="E146" s="20" t="s">
        <v>299</v>
      </c>
      <c r="F146" s="21" t="s">
        <v>132</v>
      </c>
      <c r="G146" s="22">
        <v>21</v>
      </c>
      <c r="H146" s="23">
        <v>0</v>
      </c>
      <c r="I146" s="24">
        <f>ROUND(G146*H146,P4)</f>
        <v>0</v>
      </c>
      <c r="O146" s="25">
        <f>I146*0.21</f>
        <v>0</v>
      </c>
      <c r="P146">
        <v>3</v>
      </c>
    </row>
    <row r="147" spans="1:5" ht="43.2">
      <c r="A147" s="18" t="s">
        <v>47</v>
      </c>
      <c r="E147" s="20" t="s">
        <v>496</v>
      </c>
    </row>
    <row r="148" spans="1:5" ht="15">
      <c r="A148" s="18" t="s">
        <v>49</v>
      </c>
      <c r="E148" s="26" t="s">
        <v>497</v>
      </c>
    </row>
    <row r="149" spans="1:5" ht="316.8">
      <c r="A149" s="18" t="s">
        <v>51</v>
      </c>
      <c r="E149" s="20" t="s">
        <v>297</v>
      </c>
    </row>
    <row r="150" spans="1:16" ht="15">
      <c r="A150" s="18" t="s">
        <v>42</v>
      </c>
      <c r="B150" s="18">
        <v>35</v>
      </c>
      <c r="C150" s="19" t="s">
        <v>307</v>
      </c>
      <c r="E150" s="20" t="s">
        <v>308</v>
      </c>
      <c r="F150" s="21" t="s">
        <v>132</v>
      </c>
      <c r="G150" s="22">
        <v>65</v>
      </c>
      <c r="H150" s="23">
        <v>0</v>
      </c>
      <c r="I150" s="24">
        <f>ROUND(G150*H150,P4)</f>
        <v>0</v>
      </c>
      <c r="O150" s="25">
        <f>I150*0.21</f>
        <v>0</v>
      </c>
      <c r="P150">
        <v>3</v>
      </c>
    </row>
    <row r="151" spans="1:5" ht="28.8">
      <c r="A151" s="18" t="s">
        <v>47</v>
      </c>
      <c r="E151" s="20" t="s">
        <v>498</v>
      </c>
    </row>
    <row r="152" spans="1:5" ht="15">
      <c r="A152" s="18" t="s">
        <v>49</v>
      </c>
      <c r="E152" s="26" t="s">
        <v>289</v>
      </c>
    </row>
    <row r="153" spans="1:5" ht="302.4">
      <c r="A153" s="18" t="s">
        <v>51</v>
      </c>
      <c r="E153" s="20" t="s">
        <v>306</v>
      </c>
    </row>
    <row r="154" spans="1:16" ht="15">
      <c r="A154" s="18" t="s">
        <v>42</v>
      </c>
      <c r="B154" s="18">
        <v>36</v>
      </c>
      <c r="C154" s="19" t="s">
        <v>315</v>
      </c>
      <c r="E154" s="20" t="s">
        <v>316</v>
      </c>
      <c r="F154" s="21" t="s">
        <v>90</v>
      </c>
      <c r="G154" s="22">
        <v>3</v>
      </c>
      <c r="H154" s="23">
        <v>0</v>
      </c>
      <c r="I154" s="24">
        <f>ROUND(G154*H154,P4)</f>
        <v>0</v>
      </c>
      <c r="O154" s="25">
        <f>I154*0.21</f>
        <v>0</v>
      </c>
      <c r="P154">
        <v>3</v>
      </c>
    </row>
    <row r="155" spans="1:5" ht="86.4">
      <c r="A155" s="18" t="s">
        <v>47</v>
      </c>
      <c r="E155" s="20" t="s">
        <v>499</v>
      </c>
    </row>
    <row r="156" spans="1:5" ht="15">
      <c r="A156" s="18" t="s">
        <v>49</v>
      </c>
      <c r="E156" s="26" t="s">
        <v>500</v>
      </c>
    </row>
    <row r="157" spans="1:5" ht="86.4">
      <c r="A157" s="18" t="s">
        <v>51</v>
      </c>
      <c r="E157" s="20" t="s">
        <v>319</v>
      </c>
    </row>
    <row r="158" spans="1:16" ht="15">
      <c r="A158" s="18" t="s">
        <v>42</v>
      </c>
      <c r="B158" s="18">
        <v>37</v>
      </c>
      <c r="C158" s="19" t="s">
        <v>329</v>
      </c>
      <c r="E158" s="20" t="s">
        <v>330</v>
      </c>
      <c r="F158" s="21" t="s">
        <v>90</v>
      </c>
      <c r="G158" s="22">
        <v>3</v>
      </c>
      <c r="H158" s="23">
        <v>0</v>
      </c>
      <c r="I158" s="24">
        <f>ROUND(G158*H158,P4)</f>
        <v>0</v>
      </c>
      <c r="O158" s="25">
        <f>I158*0.21</f>
        <v>0</v>
      </c>
      <c r="P158">
        <v>3</v>
      </c>
    </row>
    <row r="159" spans="1:5" ht="43.2">
      <c r="A159" s="18" t="s">
        <v>47</v>
      </c>
      <c r="E159" s="20" t="s">
        <v>501</v>
      </c>
    </row>
    <row r="160" spans="1:5" ht="15">
      <c r="A160" s="18" t="s">
        <v>49</v>
      </c>
      <c r="E160" s="26" t="s">
        <v>500</v>
      </c>
    </row>
    <row r="161" spans="1:5" ht="43.2">
      <c r="A161" s="18" t="s">
        <v>51</v>
      </c>
      <c r="E161" s="20" t="s">
        <v>333</v>
      </c>
    </row>
    <row r="162" spans="1:16" ht="15">
      <c r="A162" s="18" t="s">
        <v>42</v>
      </c>
      <c r="B162" s="18">
        <v>38</v>
      </c>
      <c r="C162" s="19" t="s">
        <v>334</v>
      </c>
      <c r="E162" s="20" t="s">
        <v>335</v>
      </c>
      <c r="F162" s="21" t="s">
        <v>90</v>
      </c>
      <c r="G162" s="22">
        <v>1</v>
      </c>
      <c r="H162" s="23">
        <v>0</v>
      </c>
      <c r="I162" s="24">
        <f>ROUND(G162*H162,P4)</f>
        <v>0</v>
      </c>
      <c r="O162" s="25">
        <f>I162*0.21</f>
        <v>0</v>
      </c>
      <c r="P162">
        <v>3</v>
      </c>
    </row>
    <row r="163" spans="1:5" ht="15">
      <c r="A163" s="18" t="s">
        <v>47</v>
      </c>
      <c r="E163" s="20" t="s">
        <v>502</v>
      </c>
    </row>
    <row r="164" spans="1:5" ht="15">
      <c r="A164" s="18" t="s">
        <v>49</v>
      </c>
      <c r="E164" s="26" t="s">
        <v>50</v>
      </c>
    </row>
    <row r="165" spans="1:5" ht="57.6">
      <c r="A165" s="18" t="s">
        <v>51</v>
      </c>
      <c r="E165" s="20" t="s">
        <v>338</v>
      </c>
    </row>
    <row r="166" spans="1:9" ht="15">
      <c r="A166" s="15" t="s">
        <v>39</v>
      </c>
      <c r="B166" s="15"/>
      <c r="C166" s="16" t="s">
        <v>339</v>
      </c>
      <c r="D166" s="15"/>
      <c r="E166" s="15" t="s">
        <v>340</v>
      </c>
      <c r="F166" s="15"/>
      <c r="G166" s="15"/>
      <c r="H166" s="15"/>
      <c r="I166" s="17">
        <f>SUMIFS(I167:I198,A167:A198,"P")</f>
        <v>0</v>
      </c>
    </row>
    <row r="167" spans="1:16" ht="15">
      <c r="A167" s="18" t="s">
        <v>42</v>
      </c>
      <c r="B167" s="18">
        <v>39</v>
      </c>
      <c r="C167" s="19" t="s">
        <v>346</v>
      </c>
      <c r="E167" s="20" t="s">
        <v>347</v>
      </c>
      <c r="F167" s="21" t="s">
        <v>132</v>
      </c>
      <c r="G167" s="22">
        <v>6</v>
      </c>
      <c r="H167" s="23">
        <v>0</v>
      </c>
      <c r="I167" s="24">
        <f>ROUND(G167*H167,P4)</f>
        <v>0</v>
      </c>
      <c r="O167" s="25">
        <f>I167*0.21</f>
        <v>0</v>
      </c>
      <c r="P167">
        <v>3</v>
      </c>
    </row>
    <row r="168" spans="1:5" ht="57.6">
      <c r="A168" s="18" t="s">
        <v>47</v>
      </c>
      <c r="E168" s="20" t="s">
        <v>503</v>
      </c>
    </row>
    <row r="169" spans="1:5" ht="15">
      <c r="A169" s="18" t="s">
        <v>49</v>
      </c>
      <c r="E169" s="26" t="s">
        <v>349</v>
      </c>
    </row>
    <row r="170" spans="1:5" ht="43.2">
      <c r="A170" s="18" t="s">
        <v>51</v>
      </c>
      <c r="E170" s="20" t="s">
        <v>350</v>
      </c>
    </row>
    <row r="171" spans="1:16" ht="15">
      <c r="A171" s="18" t="s">
        <v>42</v>
      </c>
      <c r="B171" s="18">
        <v>40</v>
      </c>
      <c r="C171" s="19" t="s">
        <v>382</v>
      </c>
      <c r="E171" s="20" t="s">
        <v>383</v>
      </c>
      <c r="F171" s="21" t="s">
        <v>132</v>
      </c>
      <c r="G171" s="22">
        <v>19</v>
      </c>
      <c r="H171" s="23">
        <v>0</v>
      </c>
      <c r="I171" s="24">
        <f>ROUND(G171*H171,P4)</f>
        <v>0</v>
      </c>
      <c r="O171" s="25">
        <f>I171*0.21</f>
        <v>0</v>
      </c>
      <c r="P171">
        <v>3</v>
      </c>
    </row>
    <row r="172" spans="1:5" ht="115.2">
      <c r="A172" s="18" t="s">
        <v>47</v>
      </c>
      <c r="E172" s="20" t="s">
        <v>504</v>
      </c>
    </row>
    <row r="173" spans="1:5" ht="15">
      <c r="A173" s="18" t="s">
        <v>49</v>
      </c>
      <c r="E173" s="26" t="s">
        <v>505</v>
      </c>
    </row>
    <row r="174" spans="1:5" ht="57.6">
      <c r="A174" s="18" t="s">
        <v>51</v>
      </c>
      <c r="E174" s="20" t="s">
        <v>386</v>
      </c>
    </row>
    <row r="175" spans="1:16" ht="15">
      <c r="A175" s="18" t="s">
        <v>42</v>
      </c>
      <c r="B175" s="18">
        <v>41</v>
      </c>
      <c r="C175" s="19" t="s">
        <v>387</v>
      </c>
      <c r="E175" s="20" t="s">
        <v>388</v>
      </c>
      <c r="F175" s="21" t="s">
        <v>132</v>
      </c>
      <c r="G175" s="22">
        <v>98</v>
      </c>
      <c r="H175" s="23">
        <v>0</v>
      </c>
      <c r="I175" s="24">
        <f>ROUND(G175*H175,P4)</f>
        <v>0</v>
      </c>
      <c r="O175" s="25">
        <f>I175*0.21</f>
        <v>0</v>
      </c>
      <c r="P175">
        <v>3</v>
      </c>
    </row>
    <row r="176" spans="1:5" ht="201.6">
      <c r="A176" s="18" t="s">
        <v>47</v>
      </c>
      <c r="E176" s="20" t="s">
        <v>506</v>
      </c>
    </row>
    <row r="177" spans="1:5" ht="15">
      <c r="A177" s="18" t="s">
        <v>49</v>
      </c>
      <c r="E177" s="26" t="s">
        <v>507</v>
      </c>
    </row>
    <row r="178" spans="1:5" ht="57.6">
      <c r="A178" s="18" t="s">
        <v>51</v>
      </c>
      <c r="E178" s="20" t="s">
        <v>390</v>
      </c>
    </row>
    <row r="179" spans="1:16" ht="15">
      <c r="A179" s="18" t="s">
        <v>42</v>
      </c>
      <c r="B179" s="18">
        <v>42</v>
      </c>
      <c r="C179" s="19" t="s">
        <v>400</v>
      </c>
      <c r="E179" s="20" t="s">
        <v>401</v>
      </c>
      <c r="F179" s="21" t="s">
        <v>132</v>
      </c>
      <c r="G179" s="22">
        <v>25</v>
      </c>
      <c r="H179" s="23">
        <v>0</v>
      </c>
      <c r="I179" s="24">
        <f>ROUND(G179*H179,P4)</f>
        <v>0</v>
      </c>
      <c r="O179" s="25">
        <f>I179*0.21</f>
        <v>0</v>
      </c>
      <c r="P179">
        <v>3</v>
      </c>
    </row>
    <row r="180" spans="1:5" ht="28.8">
      <c r="A180" s="18" t="s">
        <v>47</v>
      </c>
      <c r="E180" s="20" t="s">
        <v>508</v>
      </c>
    </row>
    <row r="181" spans="1:5" ht="15">
      <c r="A181" s="18" t="s">
        <v>49</v>
      </c>
      <c r="E181" s="26" t="s">
        <v>491</v>
      </c>
    </row>
    <row r="182" spans="1:5" ht="28.8">
      <c r="A182" s="18" t="s">
        <v>51</v>
      </c>
      <c r="E182" s="20" t="s">
        <v>404</v>
      </c>
    </row>
    <row r="183" spans="1:16" ht="15">
      <c r="A183" s="18" t="s">
        <v>42</v>
      </c>
      <c r="B183" s="18">
        <v>43</v>
      </c>
      <c r="C183" s="19" t="s">
        <v>405</v>
      </c>
      <c r="E183" s="20" t="s">
        <v>406</v>
      </c>
      <c r="F183" s="21" t="s">
        <v>132</v>
      </c>
      <c r="G183" s="22">
        <v>40</v>
      </c>
      <c r="H183" s="23">
        <v>0</v>
      </c>
      <c r="I183" s="24">
        <f>ROUND(G183*H183,P4)</f>
        <v>0</v>
      </c>
      <c r="O183" s="25">
        <f>I183*0.21</f>
        <v>0</v>
      </c>
      <c r="P183">
        <v>3</v>
      </c>
    </row>
    <row r="184" spans="1:5" ht="43.2">
      <c r="A184" s="18" t="s">
        <v>47</v>
      </c>
      <c r="E184" s="20" t="s">
        <v>509</v>
      </c>
    </row>
    <row r="185" spans="1:5" ht="15">
      <c r="A185" s="18" t="s">
        <v>49</v>
      </c>
      <c r="E185" s="26" t="s">
        <v>510</v>
      </c>
    </row>
    <row r="186" spans="1:5" ht="28.8">
      <c r="A186" s="18" t="s">
        <v>51</v>
      </c>
      <c r="E186" s="20" t="s">
        <v>404</v>
      </c>
    </row>
    <row r="187" spans="1:16" ht="15">
      <c r="A187" s="18" t="s">
        <v>42</v>
      </c>
      <c r="B187" s="18">
        <v>44</v>
      </c>
      <c r="C187" s="19" t="s">
        <v>417</v>
      </c>
      <c r="E187" s="20" t="s">
        <v>418</v>
      </c>
      <c r="F187" s="21" t="s">
        <v>115</v>
      </c>
      <c r="G187" s="22">
        <v>700</v>
      </c>
      <c r="H187" s="23">
        <v>0</v>
      </c>
      <c r="I187" s="24">
        <f>ROUND(G187*H187,P4)</f>
        <v>0</v>
      </c>
      <c r="O187" s="25">
        <f>I187*0.21</f>
        <v>0</v>
      </c>
      <c r="P187">
        <v>3</v>
      </c>
    </row>
    <row r="188" spans="1:5" ht="15">
      <c r="A188" s="18" t="s">
        <v>47</v>
      </c>
      <c r="E188" s="20" t="s">
        <v>511</v>
      </c>
    </row>
    <row r="189" spans="1:5" ht="15">
      <c r="A189" s="18" t="s">
        <v>49</v>
      </c>
      <c r="E189" s="26" t="s">
        <v>512</v>
      </c>
    </row>
    <row r="190" spans="1:5" ht="28.8">
      <c r="A190" s="18" t="s">
        <v>51</v>
      </c>
      <c r="E190" s="20" t="s">
        <v>421</v>
      </c>
    </row>
    <row r="191" spans="1:16" ht="15">
      <c r="A191" s="18" t="s">
        <v>42</v>
      </c>
      <c r="B191" s="18">
        <v>45</v>
      </c>
      <c r="C191" s="19" t="s">
        <v>422</v>
      </c>
      <c r="E191" s="20" t="s">
        <v>423</v>
      </c>
      <c r="F191" s="21" t="s">
        <v>115</v>
      </c>
      <c r="G191" s="22">
        <v>700</v>
      </c>
      <c r="H191" s="23">
        <v>0</v>
      </c>
      <c r="I191" s="24">
        <f>ROUND(G191*H191,P4)</f>
        <v>0</v>
      </c>
      <c r="O191" s="25">
        <f>I191*0.21</f>
        <v>0</v>
      </c>
      <c r="P191">
        <v>3</v>
      </c>
    </row>
    <row r="192" spans="1:5" ht="15">
      <c r="A192" s="18" t="s">
        <v>47</v>
      </c>
      <c r="E192" s="20" t="s">
        <v>513</v>
      </c>
    </row>
    <row r="193" spans="1:5" ht="15">
      <c r="A193" s="18" t="s">
        <v>49</v>
      </c>
      <c r="E193" s="26" t="s">
        <v>512</v>
      </c>
    </row>
    <row r="194" spans="1:5" ht="28.8">
      <c r="A194" s="18" t="s">
        <v>51</v>
      </c>
      <c r="E194" s="20" t="s">
        <v>421</v>
      </c>
    </row>
    <row r="195" spans="1:16" ht="15">
      <c r="A195" s="18" t="s">
        <v>42</v>
      </c>
      <c r="B195" s="18">
        <v>46</v>
      </c>
      <c r="C195" s="19" t="s">
        <v>514</v>
      </c>
      <c r="D195" s="18" t="s">
        <v>60</v>
      </c>
      <c r="E195" s="20" t="s">
        <v>515</v>
      </c>
      <c r="F195" s="21" t="s">
        <v>132</v>
      </c>
      <c r="G195" s="22">
        <v>40</v>
      </c>
      <c r="H195" s="23">
        <v>0</v>
      </c>
      <c r="I195" s="24">
        <f>ROUND(G195*H195,P4)</f>
        <v>0</v>
      </c>
      <c r="O195" s="25">
        <f>I195*0.21</f>
        <v>0</v>
      </c>
      <c r="P195">
        <v>3</v>
      </c>
    </row>
    <row r="196" spans="1:5" ht="28.8">
      <c r="A196" s="18" t="s">
        <v>47</v>
      </c>
      <c r="E196" s="20" t="s">
        <v>516</v>
      </c>
    </row>
    <row r="197" spans="1:5" ht="15">
      <c r="A197" s="18" t="s">
        <v>49</v>
      </c>
      <c r="E197" s="26" t="s">
        <v>510</v>
      </c>
    </row>
    <row r="198" spans="1:5" ht="172.8">
      <c r="A198" s="18" t="s">
        <v>51</v>
      </c>
      <c r="E198" s="20" t="s">
        <v>517</v>
      </c>
    </row>
  </sheetData>
  <sheetProtection algorithmName="SHA-512" hashValue="hdzCCTronSmNC167FfKLUJ402oXwG0F7Oax3IBv90WvMW4in5n7POcMTWh7spg7bJ9ZjwFdmF0LKtP5McYSJBw==" saltValue="mYRBP/4qIBNp9Gq+P5jsGh57eDDlC4jdjMaKvRuE2LQ8bYcaor2QwNe3DP9nOdmHBI+u9dvMl1Z/DOxdR40ZbQ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16</v>
      </c>
      <c r="I3" s="14">
        <f>SUMIFS(I8:I101,A8:A101,"SD")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16</v>
      </c>
      <c r="D4" s="32"/>
      <c r="E4" s="12" t="s">
        <v>17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SUMIFS(I9:I16,A9:A16,"P")</f>
        <v>0</v>
      </c>
    </row>
    <row r="9" spans="1:16" ht="28.8">
      <c r="A9" s="18" t="s">
        <v>42</v>
      </c>
      <c r="B9" s="18">
        <v>1</v>
      </c>
      <c r="C9" s="19" t="s">
        <v>104</v>
      </c>
      <c r="E9" s="20" t="s">
        <v>105</v>
      </c>
      <c r="F9" s="21" t="s">
        <v>96</v>
      </c>
      <c r="G9" s="22">
        <v>102.5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43.2">
      <c r="A10" s="18" t="s">
        <v>47</v>
      </c>
      <c r="E10" s="20" t="s">
        <v>518</v>
      </c>
    </row>
    <row r="11" spans="1:5" ht="15">
      <c r="A11" s="18" t="s">
        <v>49</v>
      </c>
      <c r="E11" s="26" t="s">
        <v>519</v>
      </c>
    </row>
    <row r="12" spans="1:5" ht="158.4">
      <c r="A12" s="18" t="s">
        <v>51</v>
      </c>
      <c r="E12" s="20" t="s">
        <v>99</v>
      </c>
    </row>
    <row r="13" spans="1:16" ht="28.8">
      <c r="A13" s="18" t="s">
        <v>42</v>
      </c>
      <c r="B13" s="18">
        <v>2</v>
      </c>
      <c r="C13" s="19" t="s">
        <v>108</v>
      </c>
      <c r="E13" s="20" t="s">
        <v>109</v>
      </c>
      <c r="F13" s="21" t="s">
        <v>96</v>
      </c>
      <c r="G13" s="22">
        <v>395.22</v>
      </c>
      <c r="H13" s="23">
        <v>0</v>
      </c>
      <c r="I13" s="24">
        <f>ROUND(G13*H13,P4)</f>
        <v>0</v>
      </c>
      <c r="O13" s="25">
        <f>I13*0.21</f>
        <v>0</v>
      </c>
      <c r="P13">
        <v>3</v>
      </c>
    </row>
    <row r="14" spans="1:5" ht="43.2">
      <c r="A14" s="18" t="s">
        <v>47</v>
      </c>
      <c r="E14" s="20" t="s">
        <v>520</v>
      </c>
    </row>
    <row r="15" spans="1:5" ht="15">
      <c r="A15" s="18" t="s">
        <v>49</v>
      </c>
      <c r="E15" s="26" t="s">
        <v>521</v>
      </c>
    </row>
    <row r="16" spans="1:5" ht="158.4">
      <c r="A16" s="18" t="s">
        <v>51</v>
      </c>
      <c r="E16" s="20" t="s">
        <v>99</v>
      </c>
    </row>
    <row r="17" spans="1:9" ht="15">
      <c r="A17" s="15" t="s">
        <v>39</v>
      </c>
      <c r="B17" s="15"/>
      <c r="C17" s="16" t="s">
        <v>60</v>
      </c>
      <c r="D17" s="15"/>
      <c r="E17" s="15" t="s">
        <v>112</v>
      </c>
      <c r="F17" s="15"/>
      <c r="G17" s="15"/>
      <c r="H17" s="15"/>
      <c r="I17" s="17">
        <f>SUMIFS(I18:I41,A18:A41,"P")</f>
        <v>0</v>
      </c>
    </row>
    <row r="18" spans="1:16" ht="28.8">
      <c r="A18" s="18" t="s">
        <v>42</v>
      </c>
      <c r="B18" s="18">
        <v>3</v>
      </c>
      <c r="C18" s="19" t="s">
        <v>130</v>
      </c>
      <c r="E18" s="20" t="s">
        <v>131</v>
      </c>
      <c r="F18" s="21" t="s">
        <v>132</v>
      </c>
      <c r="G18" s="22">
        <v>35</v>
      </c>
      <c r="H18" s="23">
        <v>0</v>
      </c>
      <c r="I18" s="24">
        <f>ROUND(G18*H18,P4)</f>
        <v>0</v>
      </c>
      <c r="O18" s="25">
        <f>I18*0.21</f>
        <v>0</v>
      </c>
      <c r="P18">
        <v>3</v>
      </c>
    </row>
    <row r="19" spans="1:5" ht="72">
      <c r="A19" s="18" t="s">
        <v>47</v>
      </c>
      <c r="E19" s="20" t="s">
        <v>522</v>
      </c>
    </row>
    <row r="20" spans="1:5" ht="15">
      <c r="A20" s="18" t="s">
        <v>49</v>
      </c>
      <c r="E20" s="26" t="s">
        <v>523</v>
      </c>
    </row>
    <row r="21" spans="1:5" ht="86.4">
      <c r="A21" s="18" t="s">
        <v>51</v>
      </c>
      <c r="E21" s="20" t="s">
        <v>129</v>
      </c>
    </row>
    <row r="22" spans="1:16" ht="15">
      <c r="A22" s="18" t="s">
        <v>42</v>
      </c>
      <c r="B22" s="18">
        <v>4</v>
      </c>
      <c r="C22" s="19" t="s">
        <v>524</v>
      </c>
      <c r="D22" s="18" t="s">
        <v>60</v>
      </c>
      <c r="E22" s="20" t="s">
        <v>525</v>
      </c>
      <c r="F22" s="21" t="s">
        <v>126</v>
      </c>
      <c r="G22" s="22">
        <v>70</v>
      </c>
      <c r="H22" s="23">
        <v>0</v>
      </c>
      <c r="I22" s="24">
        <f>ROUND(G22*H22,P4)</f>
        <v>0</v>
      </c>
      <c r="O22" s="25">
        <f>I22*0.21</f>
        <v>0</v>
      </c>
      <c r="P22">
        <v>3</v>
      </c>
    </row>
    <row r="23" spans="1:5" ht="28.8">
      <c r="A23" s="18" t="s">
        <v>47</v>
      </c>
      <c r="E23" s="20" t="s">
        <v>526</v>
      </c>
    </row>
    <row r="24" spans="1:5" ht="15">
      <c r="A24" s="18" t="s">
        <v>49</v>
      </c>
      <c r="E24" s="26" t="s">
        <v>527</v>
      </c>
    </row>
    <row r="25" spans="1:5" ht="15">
      <c r="A25" s="18" t="s">
        <v>51</v>
      </c>
      <c r="E25" s="20" t="s">
        <v>528</v>
      </c>
    </row>
    <row r="26" spans="1:16" ht="15">
      <c r="A26" s="18" t="s">
        <v>42</v>
      </c>
      <c r="B26" s="18">
        <v>5</v>
      </c>
      <c r="C26" s="19" t="s">
        <v>148</v>
      </c>
      <c r="E26" s="20" t="s">
        <v>149</v>
      </c>
      <c r="F26" s="21" t="s">
        <v>126</v>
      </c>
      <c r="G26" s="22">
        <v>181</v>
      </c>
      <c r="H26" s="23">
        <v>0</v>
      </c>
      <c r="I26" s="24">
        <f>ROUND(G26*H26,P4)</f>
        <v>0</v>
      </c>
      <c r="O26" s="25">
        <f>I26*0.21</f>
        <v>0</v>
      </c>
      <c r="P26">
        <v>3</v>
      </c>
    </row>
    <row r="27" spans="1:5" ht="115.2">
      <c r="A27" s="18" t="s">
        <v>47</v>
      </c>
      <c r="E27" s="20" t="s">
        <v>529</v>
      </c>
    </row>
    <row r="28" spans="1:5" ht="15">
      <c r="A28" s="18" t="s">
        <v>49</v>
      </c>
      <c r="E28" s="26" t="s">
        <v>530</v>
      </c>
    </row>
    <row r="29" spans="1:5" ht="409.6">
      <c r="A29" s="18" t="s">
        <v>51</v>
      </c>
      <c r="E29" s="20" t="s">
        <v>147</v>
      </c>
    </row>
    <row r="30" spans="1:16" ht="15">
      <c r="A30" s="18" t="s">
        <v>42</v>
      </c>
      <c r="B30" s="18">
        <v>6</v>
      </c>
      <c r="C30" s="19" t="s">
        <v>531</v>
      </c>
      <c r="E30" s="20" t="s">
        <v>532</v>
      </c>
      <c r="F30" s="21" t="s">
        <v>126</v>
      </c>
      <c r="G30" s="22">
        <v>7.2</v>
      </c>
      <c r="H30" s="23">
        <v>0</v>
      </c>
      <c r="I30" s="24">
        <f>ROUND(G30*H30,P4)</f>
        <v>0</v>
      </c>
      <c r="O30" s="25">
        <f>I30*0.21</f>
        <v>0</v>
      </c>
      <c r="P30">
        <v>3</v>
      </c>
    </row>
    <row r="31" spans="1:5" ht="115.2">
      <c r="A31" s="18" t="s">
        <v>47</v>
      </c>
      <c r="E31" s="20" t="s">
        <v>533</v>
      </c>
    </row>
    <row r="32" spans="1:5" ht="15">
      <c r="A32" s="18" t="s">
        <v>49</v>
      </c>
      <c r="E32" s="26" t="s">
        <v>534</v>
      </c>
    </row>
    <row r="33" spans="1:5" ht="388.8">
      <c r="A33" s="18" t="s">
        <v>51</v>
      </c>
      <c r="E33" s="20" t="s">
        <v>535</v>
      </c>
    </row>
    <row r="34" spans="1:16" ht="15">
      <c r="A34" s="18" t="s">
        <v>42</v>
      </c>
      <c r="B34" s="18">
        <v>7</v>
      </c>
      <c r="C34" s="19" t="s">
        <v>536</v>
      </c>
      <c r="E34" s="20" t="s">
        <v>537</v>
      </c>
      <c r="F34" s="21" t="s">
        <v>115</v>
      </c>
      <c r="G34" s="22">
        <v>600</v>
      </c>
      <c r="H34" s="23">
        <v>0</v>
      </c>
      <c r="I34" s="24">
        <f>ROUND(G34*H34,P4)</f>
        <v>0</v>
      </c>
      <c r="O34" s="25">
        <f>I34*0.21</f>
        <v>0</v>
      </c>
      <c r="P34">
        <v>3</v>
      </c>
    </row>
    <row r="35" spans="1:5" ht="288">
      <c r="A35" s="18" t="s">
        <v>47</v>
      </c>
      <c r="E35" s="20" t="s">
        <v>538</v>
      </c>
    </row>
    <row r="36" spans="1:5" ht="15">
      <c r="A36" s="18" t="s">
        <v>49</v>
      </c>
      <c r="E36" s="26" t="s">
        <v>539</v>
      </c>
    </row>
    <row r="37" spans="1:5" ht="43.2">
      <c r="A37" s="18" t="s">
        <v>51</v>
      </c>
      <c r="E37" s="20" t="s">
        <v>540</v>
      </c>
    </row>
    <row r="38" spans="1:16" ht="15">
      <c r="A38" s="18" t="s">
        <v>42</v>
      </c>
      <c r="B38" s="18">
        <v>8</v>
      </c>
      <c r="C38" s="19" t="s">
        <v>171</v>
      </c>
      <c r="E38" s="20" t="s">
        <v>172</v>
      </c>
      <c r="F38" s="21" t="s">
        <v>115</v>
      </c>
      <c r="G38" s="22">
        <v>770</v>
      </c>
      <c r="H38" s="23">
        <v>0</v>
      </c>
      <c r="I38" s="24">
        <f>ROUND(G38*H38,P4)</f>
        <v>0</v>
      </c>
      <c r="O38" s="25">
        <f>I38*0.21</f>
        <v>0</v>
      </c>
      <c r="P38">
        <v>3</v>
      </c>
    </row>
    <row r="39" spans="1:5" ht="15">
      <c r="A39" s="18" t="s">
        <v>47</v>
      </c>
      <c r="E39" s="20" t="s">
        <v>541</v>
      </c>
    </row>
    <row r="40" spans="1:5" ht="15">
      <c r="A40" s="18" t="s">
        <v>49</v>
      </c>
      <c r="E40" s="26" t="s">
        <v>542</v>
      </c>
    </row>
    <row r="41" spans="1:5" ht="28.8">
      <c r="A41" s="18" t="s">
        <v>51</v>
      </c>
      <c r="E41" s="20" t="s">
        <v>175</v>
      </c>
    </row>
    <row r="42" spans="1:9" ht="15">
      <c r="A42" s="15" t="s">
        <v>39</v>
      </c>
      <c r="B42" s="15"/>
      <c r="C42" s="16" t="s">
        <v>194</v>
      </c>
      <c r="D42" s="15"/>
      <c r="E42" s="15" t="s">
        <v>195</v>
      </c>
      <c r="F42" s="15"/>
      <c r="G42" s="15"/>
      <c r="H42" s="15"/>
      <c r="I42" s="17">
        <f>SUMIFS(I43:I46,A43:A46,"P")</f>
        <v>0</v>
      </c>
    </row>
    <row r="43" spans="1:16" ht="15">
      <c r="A43" s="18" t="s">
        <v>42</v>
      </c>
      <c r="B43" s="18">
        <v>9</v>
      </c>
      <c r="C43" s="19" t="s">
        <v>543</v>
      </c>
      <c r="E43" s="20" t="s">
        <v>544</v>
      </c>
      <c r="F43" s="21" t="s">
        <v>126</v>
      </c>
      <c r="G43" s="22">
        <v>10.2</v>
      </c>
      <c r="H43" s="23">
        <v>0</v>
      </c>
      <c r="I43" s="24">
        <f>ROUND(G43*H43,P4)</f>
        <v>0</v>
      </c>
      <c r="O43" s="25">
        <f>I43*0.21</f>
        <v>0</v>
      </c>
      <c r="P43">
        <v>3</v>
      </c>
    </row>
    <row r="44" spans="1:5" ht="57.6">
      <c r="A44" s="18" t="s">
        <v>47</v>
      </c>
      <c r="E44" s="20" t="s">
        <v>545</v>
      </c>
    </row>
    <row r="45" spans="1:5" ht="15">
      <c r="A45" s="18" t="s">
        <v>49</v>
      </c>
      <c r="E45" s="26" t="s">
        <v>546</v>
      </c>
    </row>
    <row r="46" spans="1:5" ht="57.6">
      <c r="A46" s="18" t="s">
        <v>51</v>
      </c>
      <c r="E46" s="20" t="s">
        <v>186</v>
      </c>
    </row>
    <row r="47" spans="1:9" ht="15">
      <c r="A47" s="15" t="s">
        <v>39</v>
      </c>
      <c r="B47" s="15"/>
      <c r="C47" s="16" t="s">
        <v>219</v>
      </c>
      <c r="D47" s="15"/>
      <c r="E47" s="15" t="s">
        <v>220</v>
      </c>
      <c r="F47" s="15"/>
      <c r="G47" s="15"/>
      <c r="H47" s="15"/>
      <c r="I47" s="17">
        <f>SUMIFS(I48:I75,A48:A75,"P")</f>
        <v>0</v>
      </c>
    </row>
    <row r="48" spans="1:16" ht="15">
      <c r="A48" s="18" t="s">
        <v>42</v>
      </c>
      <c r="B48" s="18">
        <v>10</v>
      </c>
      <c r="C48" s="19" t="s">
        <v>226</v>
      </c>
      <c r="E48" s="20" t="s">
        <v>227</v>
      </c>
      <c r="F48" s="21" t="s">
        <v>126</v>
      </c>
      <c r="G48" s="22">
        <v>167.5</v>
      </c>
      <c r="H48" s="23">
        <v>0</v>
      </c>
      <c r="I48" s="24">
        <f>ROUND(G48*H48,P4)</f>
        <v>0</v>
      </c>
      <c r="O48" s="25">
        <f>I48*0.21</f>
        <v>0</v>
      </c>
      <c r="P48">
        <v>3</v>
      </c>
    </row>
    <row r="49" spans="1:5" ht="86.4">
      <c r="A49" s="18" t="s">
        <v>47</v>
      </c>
      <c r="E49" s="20" t="s">
        <v>547</v>
      </c>
    </row>
    <row r="50" spans="1:5" ht="15">
      <c r="A50" s="18" t="s">
        <v>49</v>
      </c>
      <c r="E50" s="26" t="s">
        <v>548</v>
      </c>
    </row>
    <row r="51" spans="1:5" ht="57.6">
      <c r="A51" s="18" t="s">
        <v>51</v>
      </c>
      <c r="E51" s="20" t="s">
        <v>230</v>
      </c>
    </row>
    <row r="52" spans="1:16" ht="15">
      <c r="A52" s="18" t="s">
        <v>42</v>
      </c>
      <c r="B52" s="18">
        <v>11</v>
      </c>
      <c r="C52" s="19" t="s">
        <v>549</v>
      </c>
      <c r="E52" s="20" t="s">
        <v>550</v>
      </c>
      <c r="F52" s="21" t="s">
        <v>126</v>
      </c>
      <c r="G52" s="22">
        <v>22.8</v>
      </c>
      <c r="H52" s="23">
        <v>0</v>
      </c>
      <c r="I52" s="24">
        <f>ROUND(G52*H52,P4)</f>
        <v>0</v>
      </c>
      <c r="O52" s="25">
        <f>I52*0.21</f>
        <v>0</v>
      </c>
      <c r="P52">
        <v>3</v>
      </c>
    </row>
    <row r="53" spans="1:5" ht="72">
      <c r="A53" s="18" t="s">
        <v>47</v>
      </c>
      <c r="E53" s="20" t="s">
        <v>551</v>
      </c>
    </row>
    <row r="54" spans="1:5" ht="15">
      <c r="A54" s="18" t="s">
        <v>49</v>
      </c>
      <c r="E54" s="26" t="s">
        <v>552</v>
      </c>
    </row>
    <row r="55" spans="1:5" ht="115.2">
      <c r="A55" s="18" t="s">
        <v>51</v>
      </c>
      <c r="E55" s="20" t="s">
        <v>239</v>
      </c>
    </row>
    <row r="56" spans="1:16" ht="15">
      <c r="A56" s="18" t="s">
        <v>42</v>
      </c>
      <c r="B56" s="18">
        <v>12</v>
      </c>
      <c r="C56" s="19" t="s">
        <v>245</v>
      </c>
      <c r="E56" s="20" t="s">
        <v>246</v>
      </c>
      <c r="F56" s="21" t="s">
        <v>115</v>
      </c>
      <c r="G56" s="22">
        <v>620</v>
      </c>
      <c r="H56" s="23">
        <v>0</v>
      </c>
      <c r="I56" s="24">
        <f>ROUND(G56*H56,P4)</f>
        <v>0</v>
      </c>
      <c r="O56" s="25">
        <f>I56*0.21</f>
        <v>0</v>
      </c>
      <c r="P56">
        <v>3</v>
      </c>
    </row>
    <row r="57" spans="1:5" ht="15">
      <c r="A57" s="18" t="s">
        <v>47</v>
      </c>
      <c r="E57" s="20" t="s">
        <v>553</v>
      </c>
    </row>
    <row r="58" spans="1:5" ht="15">
      <c r="A58" s="18" t="s">
        <v>49</v>
      </c>
      <c r="E58" s="26" t="s">
        <v>554</v>
      </c>
    </row>
    <row r="59" spans="1:5" ht="72">
      <c r="A59" s="18" t="s">
        <v>51</v>
      </c>
      <c r="E59" s="20" t="s">
        <v>244</v>
      </c>
    </row>
    <row r="60" spans="1:16" ht="15">
      <c r="A60" s="18" t="s">
        <v>42</v>
      </c>
      <c r="B60" s="18">
        <v>13</v>
      </c>
      <c r="C60" s="19" t="s">
        <v>555</v>
      </c>
      <c r="E60" s="20" t="s">
        <v>556</v>
      </c>
      <c r="F60" s="21" t="s">
        <v>115</v>
      </c>
      <c r="G60" s="22">
        <v>18</v>
      </c>
      <c r="H60" s="23">
        <v>0</v>
      </c>
      <c r="I60" s="24">
        <f>ROUND(G60*H60,P4)</f>
        <v>0</v>
      </c>
      <c r="O60" s="25">
        <f>I60*0.21</f>
        <v>0</v>
      </c>
      <c r="P60">
        <v>3</v>
      </c>
    </row>
    <row r="61" spans="1:5" ht="115.2">
      <c r="A61" s="18" t="s">
        <v>47</v>
      </c>
      <c r="E61" s="20" t="s">
        <v>557</v>
      </c>
    </row>
    <row r="62" spans="1:5" ht="15">
      <c r="A62" s="18" t="s">
        <v>49</v>
      </c>
      <c r="E62" s="26" t="s">
        <v>558</v>
      </c>
    </row>
    <row r="63" spans="1:5" ht="57.6">
      <c r="A63" s="18" t="s">
        <v>51</v>
      </c>
      <c r="E63" s="20" t="s">
        <v>559</v>
      </c>
    </row>
    <row r="64" spans="1:16" ht="15">
      <c r="A64" s="18" t="s">
        <v>42</v>
      </c>
      <c r="B64" s="18">
        <v>14</v>
      </c>
      <c r="C64" s="19" t="s">
        <v>560</v>
      </c>
      <c r="E64" s="20" t="s">
        <v>561</v>
      </c>
      <c r="F64" s="21" t="s">
        <v>126</v>
      </c>
      <c r="G64" s="22">
        <v>37.2</v>
      </c>
      <c r="H64" s="23">
        <v>0</v>
      </c>
      <c r="I64" s="24">
        <f>ROUND(G64*H64,P4)</f>
        <v>0</v>
      </c>
      <c r="O64" s="25">
        <f>I64*0.21</f>
        <v>0</v>
      </c>
      <c r="P64">
        <v>3</v>
      </c>
    </row>
    <row r="65" spans="1:5" ht="28.8">
      <c r="A65" s="18" t="s">
        <v>47</v>
      </c>
      <c r="E65" s="20" t="s">
        <v>562</v>
      </c>
    </row>
    <row r="66" spans="1:5" ht="15">
      <c r="A66" s="18" t="s">
        <v>49</v>
      </c>
      <c r="E66" s="26" t="s">
        <v>563</v>
      </c>
    </row>
    <row r="67" spans="1:5" ht="158.4">
      <c r="A67" s="18" t="s">
        <v>51</v>
      </c>
      <c r="E67" s="20" t="s">
        <v>253</v>
      </c>
    </row>
    <row r="68" spans="1:16" ht="15">
      <c r="A68" s="18" t="s">
        <v>42</v>
      </c>
      <c r="B68" s="18">
        <v>15</v>
      </c>
      <c r="C68" s="19" t="s">
        <v>266</v>
      </c>
      <c r="E68" s="20" t="s">
        <v>267</v>
      </c>
      <c r="F68" s="21" t="s">
        <v>126</v>
      </c>
      <c r="G68" s="22">
        <v>14.4</v>
      </c>
      <c r="H68" s="23">
        <v>0</v>
      </c>
      <c r="I68" s="24">
        <f>ROUND(G68*H68,P4)</f>
        <v>0</v>
      </c>
      <c r="O68" s="25">
        <f>I68*0.21</f>
        <v>0</v>
      </c>
      <c r="P68">
        <v>3</v>
      </c>
    </row>
    <row r="69" spans="1:5" ht="57.6">
      <c r="A69" s="18" t="s">
        <v>47</v>
      </c>
      <c r="E69" s="20" t="s">
        <v>564</v>
      </c>
    </row>
    <row r="70" spans="1:5" ht="15">
      <c r="A70" s="18" t="s">
        <v>49</v>
      </c>
      <c r="E70" s="26" t="s">
        <v>565</v>
      </c>
    </row>
    <row r="71" spans="1:5" ht="158.4">
      <c r="A71" s="18" t="s">
        <v>51</v>
      </c>
      <c r="E71" s="20" t="s">
        <v>253</v>
      </c>
    </row>
    <row r="72" spans="1:16" ht="15">
      <c r="A72" s="18" t="s">
        <v>42</v>
      </c>
      <c r="B72" s="18">
        <v>16</v>
      </c>
      <c r="C72" s="19" t="s">
        <v>274</v>
      </c>
      <c r="E72" s="20" t="s">
        <v>275</v>
      </c>
      <c r="F72" s="21" t="s">
        <v>132</v>
      </c>
      <c r="G72" s="22">
        <v>25</v>
      </c>
      <c r="H72" s="23">
        <v>0</v>
      </c>
      <c r="I72" s="24">
        <f>ROUND(G72*H72,P4)</f>
        <v>0</v>
      </c>
      <c r="O72" s="25">
        <f>I72*0.21</f>
        <v>0</v>
      </c>
      <c r="P72">
        <v>3</v>
      </c>
    </row>
    <row r="73" spans="1:5" ht="28.8">
      <c r="A73" s="18" t="s">
        <v>47</v>
      </c>
      <c r="E73" s="20" t="s">
        <v>490</v>
      </c>
    </row>
    <row r="74" spans="1:5" ht="15">
      <c r="A74" s="18" t="s">
        <v>49</v>
      </c>
      <c r="E74" s="26" t="s">
        <v>491</v>
      </c>
    </row>
    <row r="75" spans="1:5" ht="57.6">
      <c r="A75" s="18" t="s">
        <v>51</v>
      </c>
      <c r="E75" s="20" t="s">
        <v>278</v>
      </c>
    </row>
    <row r="76" spans="1:9" ht="15">
      <c r="A76" s="15" t="s">
        <v>39</v>
      </c>
      <c r="B76" s="15"/>
      <c r="C76" s="16" t="s">
        <v>86</v>
      </c>
      <c r="D76" s="15"/>
      <c r="E76" s="15" t="s">
        <v>87</v>
      </c>
      <c r="F76" s="15"/>
      <c r="G76" s="15"/>
      <c r="H76" s="15"/>
      <c r="I76" s="17">
        <f>SUMIFS(I77:I88,A77:A88,"P")</f>
        <v>0</v>
      </c>
    </row>
    <row r="77" spans="1:16" ht="15">
      <c r="A77" s="18" t="s">
        <v>42</v>
      </c>
      <c r="B77" s="18">
        <v>17</v>
      </c>
      <c r="C77" s="19" t="s">
        <v>566</v>
      </c>
      <c r="E77" s="20" t="s">
        <v>567</v>
      </c>
      <c r="F77" s="21" t="s">
        <v>115</v>
      </c>
      <c r="G77" s="22">
        <v>18</v>
      </c>
      <c r="H77" s="23">
        <v>0</v>
      </c>
      <c r="I77" s="24">
        <f>ROUND(G77*H77,P4)</f>
        <v>0</v>
      </c>
      <c r="O77" s="25">
        <f>I77*0.21</f>
        <v>0</v>
      </c>
      <c r="P77">
        <v>3</v>
      </c>
    </row>
    <row r="78" spans="1:5" ht="43.2">
      <c r="A78" s="18" t="s">
        <v>47</v>
      </c>
      <c r="E78" s="20" t="s">
        <v>568</v>
      </c>
    </row>
    <row r="79" spans="1:5" ht="15">
      <c r="A79" s="18" t="s">
        <v>49</v>
      </c>
      <c r="E79" s="26" t="s">
        <v>558</v>
      </c>
    </row>
    <row r="80" spans="1:5" ht="259.2">
      <c r="A80" s="18" t="s">
        <v>51</v>
      </c>
      <c r="E80" s="20" t="s">
        <v>569</v>
      </c>
    </row>
    <row r="81" spans="1:16" ht="15">
      <c r="A81" s="18" t="s">
        <v>42</v>
      </c>
      <c r="B81" s="18">
        <v>18</v>
      </c>
      <c r="C81" s="19" t="s">
        <v>570</v>
      </c>
      <c r="E81" s="20" t="s">
        <v>571</v>
      </c>
      <c r="F81" s="21" t="s">
        <v>115</v>
      </c>
      <c r="G81" s="22">
        <v>18</v>
      </c>
      <c r="H81" s="23">
        <v>0</v>
      </c>
      <c r="I81" s="24">
        <f>ROUND(G81*H81,P4)</f>
        <v>0</v>
      </c>
      <c r="O81" s="25">
        <f>I81*0.21</f>
        <v>0</v>
      </c>
      <c r="P81">
        <v>3</v>
      </c>
    </row>
    <row r="82" spans="1:5" ht="43.2">
      <c r="A82" s="18" t="s">
        <v>47</v>
      </c>
      <c r="E82" s="20" t="s">
        <v>572</v>
      </c>
    </row>
    <row r="83" spans="1:5" ht="15">
      <c r="A83" s="18" t="s">
        <v>49</v>
      </c>
      <c r="E83" s="26" t="s">
        <v>558</v>
      </c>
    </row>
    <row r="84" spans="1:5" ht="43.2">
      <c r="A84" s="18" t="s">
        <v>51</v>
      </c>
      <c r="E84" s="20" t="s">
        <v>573</v>
      </c>
    </row>
    <row r="85" spans="1:16" ht="15">
      <c r="A85" s="18" t="s">
        <v>42</v>
      </c>
      <c r="B85" s="18">
        <v>19</v>
      </c>
      <c r="C85" s="19" t="s">
        <v>574</v>
      </c>
      <c r="D85" s="18" t="s">
        <v>60</v>
      </c>
      <c r="E85" s="20" t="s">
        <v>575</v>
      </c>
      <c r="F85" s="21" t="s">
        <v>132</v>
      </c>
      <c r="G85" s="22">
        <v>18</v>
      </c>
      <c r="H85" s="23">
        <v>0</v>
      </c>
      <c r="I85" s="24">
        <f>ROUND(G85*H85,P4)</f>
        <v>0</v>
      </c>
      <c r="O85" s="25">
        <f>I85*0.21</f>
        <v>0</v>
      </c>
      <c r="P85">
        <v>3</v>
      </c>
    </row>
    <row r="86" spans="1:5" ht="43.2">
      <c r="A86" s="18" t="s">
        <v>47</v>
      </c>
      <c r="E86" s="20" t="s">
        <v>576</v>
      </c>
    </row>
    <row r="87" spans="1:5" ht="15">
      <c r="A87" s="18" t="s">
        <v>49</v>
      </c>
      <c r="E87" s="26" t="s">
        <v>558</v>
      </c>
    </row>
    <row r="88" spans="1:5" ht="187.2">
      <c r="A88" s="18" t="s">
        <v>51</v>
      </c>
      <c r="E88" s="20" t="s">
        <v>577</v>
      </c>
    </row>
    <row r="89" spans="1:9" ht="15">
      <c r="A89" s="15" t="s">
        <v>39</v>
      </c>
      <c r="B89" s="15"/>
      <c r="C89" s="16" t="s">
        <v>339</v>
      </c>
      <c r="D89" s="15"/>
      <c r="E89" s="15" t="s">
        <v>340</v>
      </c>
      <c r="F89" s="15"/>
      <c r="G89" s="15"/>
      <c r="H89" s="15"/>
      <c r="I89" s="17">
        <f>SUMIFS(I90:I101,A90:A101,"P")</f>
        <v>0</v>
      </c>
    </row>
    <row r="90" spans="1:16" ht="15">
      <c r="A90" s="18" t="s">
        <v>42</v>
      </c>
      <c r="B90" s="18">
        <v>20</v>
      </c>
      <c r="C90" s="19" t="s">
        <v>578</v>
      </c>
      <c r="E90" s="20" t="s">
        <v>579</v>
      </c>
      <c r="F90" s="21" t="s">
        <v>580</v>
      </c>
      <c r="G90" s="22">
        <v>34</v>
      </c>
      <c r="H90" s="23">
        <v>0</v>
      </c>
      <c r="I90" s="24">
        <f>ROUND(G90*H90,P4)</f>
        <v>0</v>
      </c>
      <c r="O90" s="25">
        <f>I90*0.21</f>
        <v>0</v>
      </c>
      <c r="P90">
        <v>3</v>
      </c>
    </row>
    <row r="91" spans="1:5" ht="100.8">
      <c r="A91" s="18" t="s">
        <v>47</v>
      </c>
      <c r="E91" s="20" t="s">
        <v>581</v>
      </c>
    </row>
    <row r="92" spans="1:5" ht="15">
      <c r="A92" s="18" t="s">
        <v>49</v>
      </c>
      <c r="E92" s="26" t="s">
        <v>582</v>
      </c>
    </row>
    <row r="93" spans="1:5" ht="28.8">
      <c r="A93" s="18" t="s">
        <v>51</v>
      </c>
      <c r="E93" s="20" t="s">
        <v>583</v>
      </c>
    </row>
    <row r="94" spans="1:16" ht="15">
      <c r="A94" s="18" t="s">
        <v>42</v>
      </c>
      <c r="B94" s="18">
        <v>21</v>
      </c>
      <c r="C94" s="19" t="s">
        <v>584</v>
      </c>
      <c r="E94" s="20" t="s">
        <v>585</v>
      </c>
      <c r="F94" s="21" t="s">
        <v>132</v>
      </c>
      <c r="G94" s="22">
        <v>310</v>
      </c>
      <c r="H94" s="23">
        <v>0</v>
      </c>
      <c r="I94" s="24">
        <f>ROUND(G94*H94,P4)</f>
        <v>0</v>
      </c>
      <c r="O94" s="25">
        <f>I94*0.21</f>
        <v>0</v>
      </c>
      <c r="P94">
        <v>3</v>
      </c>
    </row>
    <row r="95" spans="1:5" ht="158.4">
      <c r="A95" s="18" t="s">
        <v>47</v>
      </c>
      <c r="E95" s="20" t="s">
        <v>586</v>
      </c>
    </row>
    <row r="96" spans="1:5" ht="15">
      <c r="A96" s="18" t="s">
        <v>49</v>
      </c>
      <c r="E96" s="26" t="s">
        <v>587</v>
      </c>
    </row>
    <row r="97" spans="1:5" ht="57.6">
      <c r="A97" s="18" t="s">
        <v>51</v>
      </c>
      <c r="E97" s="20" t="s">
        <v>386</v>
      </c>
    </row>
    <row r="98" spans="1:16" ht="15">
      <c r="A98" s="18" t="s">
        <v>42</v>
      </c>
      <c r="B98" s="18">
        <v>22</v>
      </c>
      <c r="C98" s="19" t="s">
        <v>425</v>
      </c>
      <c r="E98" s="20" t="s">
        <v>426</v>
      </c>
      <c r="F98" s="21" t="s">
        <v>126</v>
      </c>
      <c r="G98" s="22">
        <v>40</v>
      </c>
      <c r="H98" s="23">
        <v>0</v>
      </c>
      <c r="I98" s="24">
        <f>ROUND(G98*H98,P4)</f>
        <v>0</v>
      </c>
      <c r="O98" s="25">
        <f>I98*0.21</f>
        <v>0</v>
      </c>
      <c r="P98">
        <v>3</v>
      </c>
    </row>
    <row r="99" spans="1:5" ht="100.8">
      <c r="A99" s="18" t="s">
        <v>47</v>
      </c>
      <c r="E99" s="20" t="s">
        <v>588</v>
      </c>
    </row>
    <row r="100" spans="1:5" ht="15">
      <c r="A100" s="18" t="s">
        <v>49</v>
      </c>
      <c r="E100" s="26" t="s">
        <v>450</v>
      </c>
    </row>
    <row r="101" spans="1:5" ht="144">
      <c r="A101" s="18" t="s">
        <v>51</v>
      </c>
      <c r="E101" s="20" t="s">
        <v>429</v>
      </c>
    </row>
  </sheetData>
  <sheetProtection algorithmName="SHA-512" hashValue="G4d6AKORLDzKrtem5FrKIewZlRxAE4+Mg/YHca4yWzOsizpfpQCZDNJB3RSc225iAOuEdlryWAT1Znr3dhV9xg==" saltValue="ev/k6i0IrwgKjhITypUN94qovtILskFBplF9z6YEMpjbi/ngbD70z7VOAikPUj8c379weejs6Qhzzxofyo2WyQ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18</v>
      </c>
      <c r="I3" s="14">
        <f>SUMIFS(I8:I140,A8:A140,"SD")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18</v>
      </c>
      <c r="D4" s="32"/>
      <c r="E4" s="12" t="s">
        <v>19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SUMIFS(I9:I20,A9:A20,"P")</f>
        <v>0</v>
      </c>
    </row>
    <row r="9" spans="1:16" ht="28.8">
      <c r="A9" s="18" t="s">
        <v>42</v>
      </c>
      <c r="B9" s="18">
        <v>1</v>
      </c>
      <c r="C9" s="19" t="s">
        <v>94</v>
      </c>
      <c r="E9" s="20" t="s">
        <v>95</v>
      </c>
      <c r="F9" s="21" t="s">
        <v>96</v>
      </c>
      <c r="G9" s="22">
        <v>560.5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43.2">
      <c r="A10" s="18" t="s">
        <v>47</v>
      </c>
      <c r="E10" s="20" t="s">
        <v>589</v>
      </c>
    </row>
    <row r="11" spans="1:5" ht="15">
      <c r="A11" s="18" t="s">
        <v>49</v>
      </c>
      <c r="E11" s="26" t="s">
        <v>590</v>
      </c>
    </row>
    <row r="12" spans="1:5" ht="158.4">
      <c r="A12" s="18" t="s">
        <v>51</v>
      </c>
      <c r="E12" s="20" t="s">
        <v>99</v>
      </c>
    </row>
    <row r="13" spans="1:16" ht="15">
      <c r="A13" s="18" t="s">
        <v>42</v>
      </c>
      <c r="B13" s="18">
        <v>2</v>
      </c>
      <c r="C13" s="19" t="s">
        <v>56</v>
      </c>
      <c r="D13" s="18" t="s">
        <v>60</v>
      </c>
      <c r="E13" s="20" t="s">
        <v>57</v>
      </c>
      <c r="F13" s="21" t="s">
        <v>46</v>
      </c>
      <c r="G13" s="22">
        <v>1</v>
      </c>
      <c r="H13" s="23">
        <v>0</v>
      </c>
      <c r="I13" s="24">
        <f>ROUND(G13*H13,P4)</f>
        <v>0</v>
      </c>
      <c r="O13" s="25">
        <f>I13*0.21</f>
        <v>0</v>
      </c>
      <c r="P13">
        <v>3</v>
      </c>
    </row>
    <row r="14" spans="1:5" ht="43.2">
      <c r="A14" s="18" t="s">
        <v>47</v>
      </c>
      <c r="E14" s="20" t="s">
        <v>591</v>
      </c>
    </row>
    <row r="15" spans="1:5" ht="15">
      <c r="A15" s="18" t="s">
        <v>49</v>
      </c>
      <c r="E15" s="26" t="s">
        <v>50</v>
      </c>
    </row>
    <row r="16" spans="1:5" ht="57.6">
      <c r="A16" s="18" t="s">
        <v>51</v>
      </c>
      <c r="E16" s="20" t="s">
        <v>592</v>
      </c>
    </row>
    <row r="17" spans="1:16" ht="28.8">
      <c r="A17" s="18" t="s">
        <v>42</v>
      </c>
      <c r="B17" s="18">
        <v>3</v>
      </c>
      <c r="C17" s="19" t="s">
        <v>69</v>
      </c>
      <c r="E17" s="20" t="s">
        <v>70</v>
      </c>
      <c r="F17" s="21" t="s">
        <v>46</v>
      </c>
      <c r="G17" s="22">
        <v>1</v>
      </c>
      <c r="H17" s="23">
        <v>0</v>
      </c>
      <c r="I17" s="24">
        <f>ROUND(G17*H17,P4)</f>
        <v>0</v>
      </c>
      <c r="O17" s="25">
        <f>I17*0.21</f>
        <v>0</v>
      </c>
      <c r="P17">
        <v>3</v>
      </c>
    </row>
    <row r="18" spans="1:5" ht="72">
      <c r="A18" s="18" t="s">
        <v>47</v>
      </c>
      <c r="E18" s="20" t="s">
        <v>593</v>
      </c>
    </row>
    <row r="19" spans="1:5" ht="15">
      <c r="A19" s="18" t="s">
        <v>49</v>
      </c>
      <c r="E19" s="26" t="s">
        <v>50</v>
      </c>
    </row>
    <row r="20" spans="1:5" ht="28.8">
      <c r="A20" s="18" t="s">
        <v>51</v>
      </c>
      <c r="E20" s="20" t="s">
        <v>65</v>
      </c>
    </row>
    <row r="21" spans="1:9" ht="15">
      <c r="A21" s="15" t="s">
        <v>39</v>
      </c>
      <c r="B21" s="15"/>
      <c r="C21" s="16" t="s">
        <v>60</v>
      </c>
      <c r="D21" s="15"/>
      <c r="E21" s="15" t="s">
        <v>112</v>
      </c>
      <c r="F21" s="15"/>
      <c r="G21" s="15"/>
      <c r="H21" s="15"/>
      <c r="I21" s="17">
        <f>SUMIFS(I22:I33,A22:A33,"P")</f>
        <v>0</v>
      </c>
    </row>
    <row r="22" spans="1:16" ht="15">
      <c r="A22" s="18" t="s">
        <v>42</v>
      </c>
      <c r="B22" s="18">
        <v>4</v>
      </c>
      <c r="C22" s="19" t="s">
        <v>162</v>
      </c>
      <c r="E22" s="20" t="s">
        <v>163</v>
      </c>
      <c r="F22" s="21" t="s">
        <v>126</v>
      </c>
      <c r="G22" s="22">
        <v>295</v>
      </c>
      <c r="H22" s="23">
        <v>0</v>
      </c>
      <c r="I22" s="24">
        <f>ROUND(G22*H22,P4)</f>
        <v>0</v>
      </c>
      <c r="O22" s="25">
        <f>I22*0.21</f>
        <v>0</v>
      </c>
      <c r="P22">
        <v>3</v>
      </c>
    </row>
    <row r="23" spans="1:5" ht="216">
      <c r="A23" s="18" t="s">
        <v>47</v>
      </c>
      <c r="E23" s="20" t="s">
        <v>594</v>
      </c>
    </row>
    <row r="24" spans="1:5" ht="15">
      <c r="A24" s="18" t="s">
        <v>49</v>
      </c>
      <c r="E24" s="26" t="s">
        <v>595</v>
      </c>
    </row>
    <row r="25" spans="1:5" ht="388.8">
      <c r="A25" s="18" t="s">
        <v>51</v>
      </c>
      <c r="E25" s="20" t="s">
        <v>161</v>
      </c>
    </row>
    <row r="26" spans="1:16" ht="15">
      <c r="A26" s="18" t="s">
        <v>42</v>
      </c>
      <c r="B26" s="18">
        <v>5</v>
      </c>
      <c r="C26" s="19" t="s">
        <v>596</v>
      </c>
      <c r="E26" s="20" t="s">
        <v>597</v>
      </c>
      <c r="F26" s="21" t="s">
        <v>126</v>
      </c>
      <c r="G26" s="22">
        <v>288</v>
      </c>
      <c r="H26" s="23">
        <v>0</v>
      </c>
      <c r="I26" s="24">
        <f>ROUND(G26*H26,P4)</f>
        <v>0</v>
      </c>
      <c r="O26" s="25">
        <f>I26*0.21</f>
        <v>0</v>
      </c>
      <c r="P26">
        <v>3</v>
      </c>
    </row>
    <row r="27" spans="1:5" ht="57.6">
      <c r="A27" s="18" t="s">
        <v>47</v>
      </c>
      <c r="E27" s="20" t="s">
        <v>598</v>
      </c>
    </row>
    <row r="28" spans="1:5" ht="15">
      <c r="A28" s="18" t="s">
        <v>49</v>
      </c>
      <c r="E28" s="26" t="s">
        <v>599</v>
      </c>
    </row>
    <row r="29" spans="1:5" ht="302.4">
      <c r="A29" s="18" t="s">
        <v>51</v>
      </c>
      <c r="E29" s="20" t="s">
        <v>600</v>
      </c>
    </row>
    <row r="30" spans="1:16" ht="15">
      <c r="A30" s="18" t="s">
        <v>42</v>
      </c>
      <c r="B30" s="18">
        <v>6</v>
      </c>
      <c r="C30" s="19" t="s">
        <v>171</v>
      </c>
      <c r="E30" s="20" t="s">
        <v>172</v>
      </c>
      <c r="F30" s="21" t="s">
        <v>115</v>
      </c>
      <c r="G30" s="22">
        <v>342</v>
      </c>
      <c r="H30" s="23">
        <v>0</v>
      </c>
      <c r="I30" s="24">
        <f>ROUND(G30*H30,P4)</f>
        <v>0</v>
      </c>
      <c r="O30" s="25">
        <f>I30*0.21</f>
        <v>0</v>
      </c>
      <c r="P30">
        <v>3</v>
      </c>
    </row>
    <row r="31" spans="1:5" ht="15">
      <c r="A31" s="18" t="s">
        <v>47</v>
      </c>
      <c r="E31" s="20" t="s">
        <v>601</v>
      </c>
    </row>
    <row r="32" spans="1:5" ht="15">
      <c r="A32" s="18" t="s">
        <v>49</v>
      </c>
      <c r="E32" s="26" t="s">
        <v>602</v>
      </c>
    </row>
    <row r="33" spans="1:5" ht="28.8">
      <c r="A33" s="18" t="s">
        <v>51</v>
      </c>
      <c r="E33" s="20" t="s">
        <v>175</v>
      </c>
    </row>
    <row r="34" spans="1:9" ht="15">
      <c r="A34" s="15" t="s">
        <v>39</v>
      </c>
      <c r="B34" s="15"/>
      <c r="C34" s="16" t="s">
        <v>194</v>
      </c>
      <c r="D34" s="15"/>
      <c r="E34" s="15" t="s">
        <v>195</v>
      </c>
      <c r="F34" s="15"/>
      <c r="G34" s="15"/>
      <c r="H34" s="15"/>
      <c r="I34" s="17">
        <f>SUMIFS(I35:I38,A35:A38,"P")</f>
        <v>0</v>
      </c>
    </row>
    <row r="35" spans="1:16" ht="15">
      <c r="A35" s="18" t="s">
        <v>42</v>
      </c>
      <c r="B35" s="18">
        <v>7</v>
      </c>
      <c r="C35" s="19" t="s">
        <v>603</v>
      </c>
      <c r="E35" s="20" t="s">
        <v>604</v>
      </c>
      <c r="F35" s="21" t="s">
        <v>126</v>
      </c>
      <c r="G35" s="22">
        <v>7</v>
      </c>
      <c r="H35" s="23">
        <v>0</v>
      </c>
      <c r="I35" s="24">
        <f>ROUND(G35*H35,P4)</f>
        <v>0</v>
      </c>
      <c r="O35" s="25">
        <f>I35*0.21</f>
        <v>0</v>
      </c>
      <c r="P35">
        <v>3</v>
      </c>
    </row>
    <row r="36" spans="1:5" ht="15">
      <c r="A36" s="18" t="s">
        <v>47</v>
      </c>
      <c r="E36" s="20" t="s">
        <v>605</v>
      </c>
    </row>
    <row r="37" spans="1:5" ht="15">
      <c r="A37" s="18" t="s">
        <v>49</v>
      </c>
      <c r="E37" s="26" t="s">
        <v>606</v>
      </c>
    </row>
    <row r="38" spans="1:5" ht="345.6">
      <c r="A38" s="18" t="s">
        <v>51</v>
      </c>
      <c r="E38" s="20" t="s">
        <v>607</v>
      </c>
    </row>
    <row r="39" spans="1:9" ht="15">
      <c r="A39" s="15" t="s">
        <v>39</v>
      </c>
      <c r="B39" s="15"/>
      <c r="C39" s="16" t="s">
        <v>86</v>
      </c>
      <c r="D39" s="15"/>
      <c r="E39" s="15" t="s">
        <v>87</v>
      </c>
      <c r="F39" s="15"/>
      <c r="G39" s="15"/>
      <c r="H39" s="15"/>
      <c r="I39" s="17">
        <f>SUMIFS(I40:I131,A40:A131,"P")</f>
        <v>0</v>
      </c>
    </row>
    <row r="40" spans="1:16" ht="15">
      <c r="A40" s="18" t="s">
        <v>42</v>
      </c>
      <c r="B40" s="18">
        <v>8</v>
      </c>
      <c r="C40" s="19" t="s">
        <v>608</v>
      </c>
      <c r="E40" s="20" t="s">
        <v>609</v>
      </c>
      <c r="F40" s="21" t="s">
        <v>132</v>
      </c>
      <c r="G40" s="22">
        <v>570</v>
      </c>
      <c r="H40" s="23">
        <v>0</v>
      </c>
      <c r="I40" s="24">
        <f>ROUND(G40*H40,P4)</f>
        <v>0</v>
      </c>
      <c r="O40" s="25">
        <f>I40*0.21</f>
        <v>0</v>
      </c>
      <c r="P40">
        <v>3</v>
      </c>
    </row>
    <row r="41" spans="1:5" ht="15">
      <c r="A41" s="18" t="s">
        <v>47</v>
      </c>
      <c r="E41" s="20" t="s">
        <v>610</v>
      </c>
    </row>
    <row r="42" spans="1:5" ht="15">
      <c r="A42" s="18" t="s">
        <v>49</v>
      </c>
      <c r="E42" s="26" t="s">
        <v>611</v>
      </c>
    </row>
    <row r="43" spans="1:5" ht="100.8">
      <c r="A43" s="18" t="s">
        <v>51</v>
      </c>
      <c r="E43" s="20" t="s">
        <v>612</v>
      </c>
    </row>
    <row r="44" spans="1:16" ht="15">
      <c r="A44" s="18" t="s">
        <v>42</v>
      </c>
      <c r="B44" s="18">
        <v>9</v>
      </c>
      <c r="C44" s="19" t="s">
        <v>613</v>
      </c>
      <c r="E44" s="20" t="s">
        <v>614</v>
      </c>
      <c r="F44" s="21" t="s">
        <v>132</v>
      </c>
      <c r="G44" s="22">
        <v>570</v>
      </c>
      <c r="H44" s="23">
        <v>0</v>
      </c>
      <c r="I44" s="24">
        <f>ROUND(G44*H44,P4)</f>
        <v>0</v>
      </c>
      <c r="O44" s="25">
        <f>I44*0.21</f>
        <v>0</v>
      </c>
      <c r="P44">
        <v>3</v>
      </c>
    </row>
    <row r="45" spans="1:5" ht="15">
      <c r="A45" s="18" t="s">
        <v>47</v>
      </c>
      <c r="E45" s="20" t="s">
        <v>610</v>
      </c>
    </row>
    <row r="46" spans="1:5" ht="15">
      <c r="A46" s="18" t="s">
        <v>49</v>
      </c>
      <c r="E46" s="26" t="s">
        <v>611</v>
      </c>
    </row>
    <row r="47" spans="1:5" ht="100.8">
      <c r="A47" s="18" t="s">
        <v>51</v>
      </c>
      <c r="E47" s="20" t="s">
        <v>615</v>
      </c>
    </row>
    <row r="48" spans="1:16" ht="15">
      <c r="A48" s="18" t="s">
        <v>42</v>
      </c>
      <c r="B48" s="18">
        <v>10</v>
      </c>
      <c r="C48" s="19" t="s">
        <v>616</v>
      </c>
      <c r="E48" s="20" t="s">
        <v>617</v>
      </c>
      <c r="F48" s="21" t="s">
        <v>132</v>
      </c>
      <c r="G48" s="22">
        <v>630</v>
      </c>
      <c r="H48" s="23">
        <v>0</v>
      </c>
      <c r="I48" s="24">
        <f>ROUND(G48*H48,P4)</f>
        <v>0</v>
      </c>
      <c r="O48" s="25">
        <f>I48*0.21</f>
        <v>0</v>
      </c>
      <c r="P48">
        <v>3</v>
      </c>
    </row>
    <row r="49" spans="1:5" ht="15">
      <c r="A49" s="18" t="s">
        <v>47</v>
      </c>
      <c r="E49" s="20" t="s">
        <v>618</v>
      </c>
    </row>
    <row r="50" spans="1:5" ht="15">
      <c r="A50" s="18" t="s">
        <v>49</v>
      </c>
      <c r="E50" s="26" t="s">
        <v>619</v>
      </c>
    </row>
    <row r="51" spans="1:5" ht="144">
      <c r="A51" s="18" t="s">
        <v>51</v>
      </c>
      <c r="E51" s="20" t="s">
        <v>620</v>
      </c>
    </row>
    <row r="52" spans="1:16" ht="15">
      <c r="A52" s="18" t="s">
        <v>42</v>
      </c>
      <c r="B52" s="18">
        <v>11</v>
      </c>
      <c r="C52" s="19" t="s">
        <v>621</v>
      </c>
      <c r="D52" s="18" t="s">
        <v>60</v>
      </c>
      <c r="E52" s="20" t="s">
        <v>622</v>
      </c>
      <c r="F52" s="21" t="s">
        <v>90</v>
      </c>
      <c r="G52" s="22">
        <v>1</v>
      </c>
      <c r="H52" s="23">
        <v>0</v>
      </c>
      <c r="I52" s="24">
        <f>ROUND(G52*H52,P4)</f>
        <v>0</v>
      </c>
      <c r="O52" s="25">
        <f>I52*0.21</f>
        <v>0</v>
      </c>
      <c r="P52">
        <v>3</v>
      </c>
    </row>
    <row r="53" spans="1:5" ht="15">
      <c r="A53" s="18" t="s">
        <v>47</v>
      </c>
      <c r="E53" s="20" t="s">
        <v>623</v>
      </c>
    </row>
    <row r="54" spans="1:5" ht="15">
      <c r="A54" s="18" t="s">
        <v>49</v>
      </c>
      <c r="E54" s="26" t="s">
        <v>50</v>
      </c>
    </row>
    <row r="55" spans="1:5" ht="115.2">
      <c r="A55" s="18" t="s">
        <v>51</v>
      </c>
      <c r="E55" s="20" t="s">
        <v>624</v>
      </c>
    </row>
    <row r="56" spans="1:16" ht="15">
      <c r="A56" s="18" t="s">
        <v>42</v>
      </c>
      <c r="B56" s="18">
        <v>12</v>
      </c>
      <c r="C56" s="19" t="s">
        <v>625</v>
      </c>
      <c r="E56" s="20" t="s">
        <v>626</v>
      </c>
      <c r="F56" s="21" t="s">
        <v>132</v>
      </c>
      <c r="G56" s="22">
        <v>165</v>
      </c>
      <c r="H56" s="23">
        <v>0</v>
      </c>
      <c r="I56" s="24">
        <f>ROUND(G56*H56,P4)</f>
        <v>0</v>
      </c>
      <c r="O56" s="25">
        <f>I56*0.21</f>
        <v>0</v>
      </c>
      <c r="P56">
        <v>3</v>
      </c>
    </row>
    <row r="57" spans="1:5" ht="15">
      <c r="A57" s="18" t="s">
        <v>47</v>
      </c>
      <c r="E57" s="20" t="s">
        <v>627</v>
      </c>
    </row>
    <row r="58" spans="1:5" ht="15">
      <c r="A58" s="18" t="s">
        <v>49</v>
      </c>
      <c r="E58" s="26" t="s">
        <v>628</v>
      </c>
    </row>
    <row r="59" spans="1:5" ht="100.8">
      <c r="A59" s="18" t="s">
        <v>51</v>
      </c>
      <c r="E59" s="20" t="s">
        <v>629</v>
      </c>
    </row>
    <row r="60" spans="1:16" ht="28.8">
      <c r="A60" s="18" t="s">
        <v>42</v>
      </c>
      <c r="B60" s="18">
        <v>13</v>
      </c>
      <c r="C60" s="19" t="s">
        <v>630</v>
      </c>
      <c r="E60" s="20" t="s">
        <v>631</v>
      </c>
      <c r="F60" s="21" t="s">
        <v>132</v>
      </c>
      <c r="G60" s="22">
        <v>630</v>
      </c>
      <c r="H60" s="23">
        <v>0</v>
      </c>
      <c r="I60" s="24">
        <f>ROUND(G60*H60,P4)</f>
        <v>0</v>
      </c>
      <c r="O60" s="25">
        <f>I60*0.21</f>
        <v>0</v>
      </c>
      <c r="P60">
        <v>3</v>
      </c>
    </row>
    <row r="61" spans="1:5" ht="28.8">
      <c r="A61" s="18" t="s">
        <v>47</v>
      </c>
      <c r="E61" s="20" t="s">
        <v>632</v>
      </c>
    </row>
    <row r="62" spans="1:5" ht="15">
      <c r="A62" s="18" t="s">
        <v>49</v>
      </c>
      <c r="E62" s="26" t="s">
        <v>619</v>
      </c>
    </row>
    <row r="63" spans="1:5" ht="100.8">
      <c r="A63" s="18" t="s">
        <v>51</v>
      </c>
      <c r="E63" s="20" t="s">
        <v>629</v>
      </c>
    </row>
    <row r="64" spans="1:16" ht="28.8">
      <c r="A64" s="18" t="s">
        <v>42</v>
      </c>
      <c r="B64" s="18">
        <v>14</v>
      </c>
      <c r="C64" s="19" t="s">
        <v>633</v>
      </c>
      <c r="E64" s="20" t="s">
        <v>634</v>
      </c>
      <c r="F64" s="21" t="s">
        <v>90</v>
      </c>
      <c r="G64" s="22">
        <v>32</v>
      </c>
      <c r="H64" s="23">
        <v>0</v>
      </c>
      <c r="I64" s="24">
        <f>ROUND(G64*H64,P4)</f>
        <v>0</v>
      </c>
      <c r="O64" s="25">
        <f>I64*0.21</f>
        <v>0</v>
      </c>
      <c r="P64">
        <v>3</v>
      </c>
    </row>
    <row r="65" spans="1:5" ht="15">
      <c r="A65" s="18" t="s">
        <v>47</v>
      </c>
      <c r="E65" s="20" t="s">
        <v>635</v>
      </c>
    </row>
    <row r="66" spans="1:5" ht="15">
      <c r="A66" s="18" t="s">
        <v>49</v>
      </c>
      <c r="E66" s="26" t="s">
        <v>636</v>
      </c>
    </row>
    <row r="67" spans="1:5" ht="115.2">
      <c r="A67" s="18" t="s">
        <v>51</v>
      </c>
      <c r="E67" s="20" t="s">
        <v>624</v>
      </c>
    </row>
    <row r="68" spans="1:16" ht="15">
      <c r="A68" s="18" t="s">
        <v>42</v>
      </c>
      <c r="B68" s="18">
        <v>15</v>
      </c>
      <c r="C68" s="19" t="s">
        <v>637</v>
      </c>
      <c r="E68" s="20" t="s">
        <v>638</v>
      </c>
      <c r="F68" s="21" t="s">
        <v>132</v>
      </c>
      <c r="G68" s="22">
        <v>630</v>
      </c>
      <c r="H68" s="23">
        <v>0</v>
      </c>
      <c r="I68" s="24">
        <f>ROUND(G68*H68,P4)</f>
        <v>0</v>
      </c>
      <c r="O68" s="25">
        <f>I68*0.21</f>
        <v>0</v>
      </c>
      <c r="P68">
        <v>3</v>
      </c>
    </row>
    <row r="69" spans="1:5" ht="15">
      <c r="A69" s="18" t="s">
        <v>47</v>
      </c>
      <c r="E69" s="27" t="s">
        <v>44</v>
      </c>
    </row>
    <row r="70" spans="1:5" ht="15">
      <c r="A70" s="18" t="s">
        <v>49</v>
      </c>
      <c r="E70" s="26" t="s">
        <v>619</v>
      </c>
    </row>
    <row r="71" spans="1:5" ht="86.4">
      <c r="A71" s="18" t="s">
        <v>51</v>
      </c>
      <c r="E71" s="20" t="s">
        <v>639</v>
      </c>
    </row>
    <row r="72" spans="1:16" ht="15">
      <c r="A72" s="18" t="s">
        <v>42</v>
      </c>
      <c r="B72" s="18">
        <v>16</v>
      </c>
      <c r="C72" s="19" t="s">
        <v>88</v>
      </c>
      <c r="E72" s="20" t="s">
        <v>89</v>
      </c>
      <c r="F72" s="21" t="s">
        <v>90</v>
      </c>
      <c r="G72" s="22">
        <v>20</v>
      </c>
      <c r="H72" s="23">
        <v>0</v>
      </c>
      <c r="I72" s="24">
        <f>ROUND(G72*H72,P4)</f>
        <v>0</v>
      </c>
      <c r="O72" s="25">
        <f>I72*0.21</f>
        <v>0</v>
      </c>
      <c r="P72">
        <v>3</v>
      </c>
    </row>
    <row r="73" spans="1:5" ht="28.8">
      <c r="A73" s="18" t="s">
        <v>47</v>
      </c>
      <c r="E73" s="20" t="s">
        <v>640</v>
      </c>
    </row>
    <row r="74" spans="1:5" ht="15">
      <c r="A74" s="18" t="s">
        <v>49</v>
      </c>
      <c r="E74" s="26" t="s">
        <v>641</v>
      </c>
    </row>
    <row r="75" spans="1:5" ht="115.2">
      <c r="A75" s="18" t="s">
        <v>51</v>
      </c>
      <c r="E75" s="20" t="s">
        <v>93</v>
      </c>
    </row>
    <row r="76" spans="1:16" ht="15">
      <c r="A76" s="18" t="s">
        <v>42</v>
      </c>
      <c r="B76" s="18">
        <v>17</v>
      </c>
      <c r="C76" s="19" t="s">
        <v>642</v>
      </c>
      <c r="E76" s="20" t="s">
        <v>643</v>
      </c>
      <c r="F76" s="21" t="s">
        <v>132</v>
      </c>
      <c r="G76" s="22">
        <v>570</v>
      </c>
      <c r="H76" s="23">
        <v>0</v>
      </c>
      <c r="I76" s="24">
        <f>ROUND(G76*H76,P4)</f>
        <v>0</v>
      </c>
      <c r="O76" s="25">
        <f>I76*0.21</f>
        <v>0</v>
      </c>
      <c r="P76">
        <v>3</v>
      </c>
    </row>
    <row r="77" spans="1:5" ht="28.8">
      <c r="A77" s="18" t="s">
        <v>47</v>
      </c>
      <c r="E77" s="20" t="s">
        <v>644</v>
      </c>
    </row>
    <row r="78" spans="1:5" ht="15">
      <c r="A78" s="18" t="s">
        <v>49</v>
      </c>
      <c r="E78" s="26" t="s">
        <v>611</v>
      </c>
    </row>
    <row r="79" spans="1:5" ht="129.6">
      <c r="A79" s="18" t="s">
        <v>51</v>
      </c>
      <c r="E79" s="20" t="s">
        <v>645</v>
      </c>
    </row>
    <row r="80" spans="1:16" ht="28.8">
      <c r="A80" s="18" t="s">
        <v>42</v>
      </c>
      <c r="B80" s="18">
        <v>18</v>
      </c>
      <c r="C80" s="19" t="s">
        <v>646</v>
      </c>
      <c r="E80" s="20" t="s">
        <v>647</v>
      </c>
      <c r="F80" s="21" t="s">
        <v>90</v>
      </c>
      <c r="G80" s="22">
        <v>14</v>
      </c>
      <c r="H80" s="23">
        <v>0</v>
      </c>
      <c r="I80" s="24">
        <f>ROUND(G80*H80,P4)</f>
        <v>0</v>
      </c>
      <c r="O80" s="25">
        <f>I80*0.21</f>
        <v>0</v>
      </c>
      <c r="P80">
        <v>3</v>
      </c>
    </row>
    <row r="81" spans="1:5" ht="57.6">
      <c r="A81" s="18" t="s">
        <v>47</v>
      </c>
      <c r="E81" s="20" t="s">
        <v>648</v>
      </c>
    </row>
    <row r="82" spans="1:5" ht="15">
      <c r="A82" s="18" t="s">
        <v>49</v>
      </c>
      <c r="E82" s="26" t="s">
        <v>649</v>
      </c>
    </row>
    <row r="83" spans="1:5" ht="129.6">
      <c r="A83" s="18" t="s">
        <v>51</v>
      </c>
      <c r="E83" s="20" t="s">
        <v>650</v>
      </c>
    </row>
    <row r="84" spans="1:16" ht="28.8">
      <c r="A84" s="18" t="s">
        <v>42</v>
      </c>
      <c r="B84" s="18">
        <v>19</v>
      </c>
      <c r="C84" s="19" t="s">
        <v>651</v>
      </c>
      <c r="E84" s="20" t="s">
        <v>652</v>
      </c>
      <c r="F84" s="21" t="s">
        <v>90</v>
      </c>
      <c r="G84" s="22">
        <v>14</v>
      </c>
      <c r="H84" s="23">
        <v>0</v>
      </c>
      <c r="I84" s="24">
        <f>ROUND(G84*H84,P4)</f>
        <v>0</v>
      </c>
      <c r="O84" s="25">
        <f>I84*0.21</f>
        <v>0</v>
      </c>
      <c r="P84">
        <v>3</v>
      </c>
    </row>
    <row r="85" spans="1:5" ht="15">
      <c r="A85" s="18" t="s">
        <v>47</v>
      </c>
      <c r="E85" s="20" t="s">
        <v>653</v>
      </c>
    </row>
    <row r="86" spans="1:5" ht="15">
      <c r="A86" s="18" t="s">
        <v>49</v>
      </c>
      <c r="E86" s="26" t="s">
        <v>649</v>
      </c>
    </row>
    <row r="87" spans="1:5" ht="100.8">
      <c r="A87" s="18" t="s">
        <v>51</v>
      </c>
      <c r="E87" s="20" t="s">
        <v>654</v>
      </c>
    </row>
    <row r="88" spans="1:16" ht="28.8">
      <c r="A88" s="18" t="s">
        <v>42</v>
      </c>
      <c r="B88" s="18">
        <v>20</v>
      </c>
      <c r="C88" s="19" t="s">
        <v>655</v>
      </c>
      <c r="E88" s="20" t="s">
        <v>656</v>
      </c>
      <c r="F88" s="21" t="s">
        <v>90</v>
      </c>
      <c r="G88" s="22">
        <v>11</v>
      </c>
      <c r="H88" s="23">
        <v>0</v>
      </c>
      <c r="I88" s="24">
        <f>ROUND(G88*H88,P4)</f>
        <v>0</v>
      </c>
      <c r="O88" s="25">
        <f>I88*0.21</f>
        <v>0</v>
      </c>
      <c r="P88">
        <v>3</v>
      </c>
    </row>
    <row r="89" spans="1:5" ht="15">
      <c r="A89" s="18" t="s">
        <v>47</v>
      </c>
      <c r="E89" s="20" t="s">
        <v>657</v>
      </c>
    </row>
    <row r="90" spans="1:5" ht="15">
      <c r="A90" s="18" t="s">
        <v>49</v>
      </c>
      <c r="E90" s="26" t="s">
        <v>658</v>
      </c>
    </row>
    <row r="91" spans="1:5" ht="115.2">
      <c r="A91" s="18" t="s">
        <v>51</v>
      </c>
      <c r="E91" s="20" t="s">
        <v>659</v>
      </c>
    </row>
    <row r="92" spans="1:16" ht="28.8">
      <c r="A92" s="18" t="s">
        <v>42</v>
      </c>
      <c r="B92" s="18">
        <v>21</v>
      </c>
      <c r="C92" s="19" t="s">
        <v>660</v>
      </c>
      <c r="E92" s="20" t="s">
        <v>661</v>
      </c>
      <c r="F92" s="21" t="s">
        <v>90</v>
      </c>
      <c r="G92" s="22">
        <v>1</v>
      </c>
      <c r="H92" s="23">
        <v>0</v>
      </c>
      <c r="I92" s="24">
        <f>ROUND(G92*H92,P4)</f>
        <v>0</v>
      </c>
      <c r="O92" s="25">
        <f>I92*0.21</f>
        <v>0</v>
      </c>
      <c r="P92">
        <v>3</v>
      </c>
    </row>
    <row r="93" spans="1:5" ht="57.6">
      <c r="A93" s="18" t="s">
        <v>47</v>
      </c>
      <c r="E93" s="20" t="s">
        <v>662</v>
      </c>
    </row>
    <row r="94" spans="1:5" ht="15">
      <c r="A94" s="18" t="s">
        <v>49</v>
      </c>
      <c r="E94" s="26" t="s">
        <v>50</v>
      </c>
    </row>
    <row r="95" spans="1:5" ht="115.2">
      <c r="A95" s="18" t="s">
        <v>51</v>
      </c>
      <c r="E95" s="20" t="s">
        <v>659</v>
      </c>
    </row>
    <row r="96" spans="1:16" ht="15">
      <c r="A96" s="18" t="s">
        <v>42</v>
      </c>
      <c r="B96" s="18">
        <v>22</v>
      </c>
      <c r="C96" s="19" t="s">
        <v>663</v>
      </c>
      <c r="E96" s="20" t="s">
        <v>664</v>
      </c>
      <c r="F96" s="21" t="s">
        <v>90</v>
      </c>
      <c r="G96" s="22">
        <v>5</v>
      </c>
      <c r="H96" s="23">
        <v>0</v>
      </c>
      <c r="I96" s="24">
        <f>ROUND(G96*H96,P4)</f>
        <v>0</v>
      </c>
      <c r="O96" s="25">
        <f>I96*0.21</f>
        <v>0</v>
      </c>
      <c r="P96">
        <v>3</v>
      </c>
    </row>
    <row r="97" spans="1:5" ht="28.8">
      <c r="A97" s="18" t="s">
        <v>47</v>
      </c>
      <c r="E97" s="20" t="s">
        <v>665</v>
      </c>
    </row>
    <row r="98" spans="1:5" ht="15">
      <c r="A98" s="18" t="s">
        <v>49</v>
      </c>
      <c r="E98" s="26" t="s">
        <v>666</v>
      </c>
    </row>
    <row r="99" spans="1:5" ht="100.8">
      <c r="A99" s="18" t="s">
        <v>51</v>
      </c>
      <c r="E99" s="20" t="s">
        <v>667</v>
      </c>
    </row>
    <row r="100" spans="1:16" ht="15">
      <c r="A100" s="18" t="s">
        <v>42</v>
      </c>
      <c r="B100" s="18">
        <v>23</v>
      </c>
      <c r="C100" s="19" t="s">
        <v>668</v>
      </c>
      <c r="E100" s="20" t="s">
        <v>669</v>
      </c>
      <c r="F100" s="21" t="s">
        <v>90</v>
      </c>
      <c r="G100" s="22">
        <v>11</v>
      </c>
      <c r="H100" s="23">
        <v>0</v>
      </c>
      <c r="I100" s="24">
        <f>ROUND(G100*H100,P4)</f>
        <v>0</v>
      </c>
      <c r="O100" s="25">
        <f>I100*0.21</f>
        <v>0</v>
      </c>
      <c r="P100">
        <v>3</v>
      </c>
    </row>
    <row r="101" spans="1:5" ht="57.6">
      <c r="A101" s="18" t="s">
        <v>47</v>
      </c>
      <c r="E101" s="20" t="s">
        <v>670</v>
      </c>
    </row>
    <row r="102" spans="1:5" ht="15">
      <c r="A102" s="18" t="s">
        <v>49</v>
      </c>
      <c r="E102" s="26" t="s">
        <v>671</v>
      </c>
    </row>
    <row r="103" spans="1:5" ht="100.8">
      <c r="A103" s="18" t="s">
        <v>51</v>
      </c>
      <c r="E103" s="20" t="s">
        <v>667</v>
      </c>
    </row>
    <row r="104" spans="1:16" ht="28.8">
      <c r="A104" s="18" t="s">
        <v>42</v>
      </c>
      <c r="B104" s="18">
        <v>24</v>
      </c>
      <c r="C104" s="19" t="s">
        <v>672</v>
      </c>
      <c r="E104" s="20" t="s">
        <v>673</v>
      </c>
      <c r="F104" s="21" t="s">
        <v>90</v>
      </c>
      <c r="G104" s="22">
        <v>1</v>
      </c>
      <c r="H104" s="23">
        <v>0</v>
      </c>
      <c r="I104" s="24">
        <f>ROUND(G104*H104,P4)</f>
        <v>0</v>
      </c>
      <c r="O104" s="25">
        <f>I104*0.21</f>
        <v>0</v>
      </c>
      <c r="P104">
        <v>3</v>
      </c>
    </row>
    <row r="105" spans="1:5" ht="28.8">
      <c r="A105" s="18" t="s">
        <v>47</v>
      </c>
      <c r="E105" s="20" t="s">
        <v>674</v>
      </c>
    </row>
    <row r="106" spans="1:5" ht="15">
      <c r="A106" s="18" t="s">
        <v>49</v>
      </c>
      <c r="E106" s="26" t="s">
        <v>50</v>
      </c>
    </row>
    <row r="107" spans="1:5" ht="100.8">
      <c r="A107" s="18" t="s">
        <v>51</v>
      </c>
      <c r="E107" s="20" t="s">
        <v>675</v>
      </c>
    </row>
    <row r="108" spans="1:16" ht="15">
      <c r="A108" s="18" t="s">
        <v>42</v>
      </c>
      <c r="B108" s="18">
        <v>25</v>
      </c>
      <c r="C108" s="19" t="s">
        <v>676</v>
      </c>
      <c r="E108" s="20" t="s">
        <v>677</v>
      </c>
      <c r="F108" s="21" t="s">
        <v>90</v>
      </c>
      <c r="G108" s="22">
        <v>9</v>
      </c>
      <c r="H108" s="23">
        <v>0</v>
      </c>
      <c r="I108" s="24">
        <f>ROUND(G108*H108,P4)</f>
        <v>0</v>
      </c>
      <c r="O108" s="25">
        <f>I108*0.21</f>
        <v>0</v>
      </c>
      <c r="P108">
        <v>3</v>
      </c>
    </row>
    <row r="109" spans="1:5" ht="43.2">
      <c r="A109" s="18" t="s">
        <v>47</v>
      </c>
      <c r="E109" s="20" t="s">
        <v>678</v>
      </c>
    </row>
    <row r="110" spans="1:5" ht="15">
      <c r="A110" s="18" t="s">
        <v>49</v>
      </c>
      <c r="E110" s="26" t="s">
        <v>679</v>
      </c>
    </row>
    <row r="111" spans="1:5" ht="129.6">
      <c r="A111" s="18" t="s">
        <v>51</v>
      </c>
      <c r="E111" s="20" t="s">
        <v>680</v>
      </c>
    </row>
    <row r="112" spans="1:16" ht="15">
      <c r="A112" s="18" t="s">
        <v>42</v>
      </c>
      <c r="B112" s="18">
        <v>26</v>
      </c>
      <c r="C112" s="19" t="s">
        <v>681</v>
      </c>
      <c r="E112" s="20" t="s">
        <v>682</v>
      </c>
      <c r="F112" s="21" t="s">
        <v>90</v>
      </c>
      <c r="G112" s="22">
        <v>11</v>
      </c>
      <c r="H112" s="23">
        <v>0</v>
      </c>
      <c r="I112" s="24">
        <f>ROUND(G112*H112,P4)</f>
        <v>0</v>
      </c>
      <c r="O112" s="25">
        <f>I112*0.21</f>
        <v>0</v>
      </c>
      <c r="P112">
        <v>3</v>
      </c>
    </row>
    <row r="113" spans="1:5" ht="43.2">
      <c r="A113" s="18" t="s">
        <v>47</v>
      </c>
      <c r="E113" s="20" t="s">
        <v>683</v>
      </c>
    </row>
    <row r="114" spans="1:5" ht="15">
      <c r="A114" s="18" t="s">
        <v>49</v>
      </c>
      <c r="E114" s="26" t="s">
        <v>658</v>
      </c>
    </row>
    <row r="115" spans="1:5" ht="129.6">
      <c r="A115" s="18" t="s">
        <v>51</v>
      </c>
      <c r="E115" s="20" t="s">
        <v>680</v>
      </c>
    </row>
    <row r="116" spans="1:16" ht="15">
      <c r="A116" s="18" t="s">
        <v>42</v>
      </c>
      <c r="B116" s="18">
        <v>27</v>
      </c>
      <c r="C116" s="19" t="s">
        <v>684</v>
      </c>
      <c r="E116" s="20" t="s">
        <v>685</v>
      </c>
      <c r="F116" s="21" t="s">
        <v>90</v>
      </c>
      <c r="G116" s="22">
        <v>1</v>
      </c>
      <c r="H116" s="23">
        <v>0</v>
      </c>
      <c r="I116" s="24">
        <f>ROUND(G116*H116,P4)</f>
        <v>0</v>
      </c>
      <c r="O116" s="25">
        <f>I116*0.21</f>
        <v>0</v>
      </c>
      <c r="P116">
        <v>3</v>
      </c>
    </row>
    <row r="117" spans="1:5" ht="57.6">
      <c r="A117" s="18" t="s">
        <v>47</v>
      </c>
      <c r="E117" s="20" t="s">
        <v>686</v>
      </c>
    </row>
    <row r="118" spans="1:5" ht="15">
      <c r="A118" s="18" t="s">
        <v>49</v>
      </c>
      <c r="E118" s="26" t="s">
        <v>50</v>
      </c>
    </row>
    <row r="119" spans="1:5" ht="115.2">
      <c r="A119" s="18" t="s">
        <v>51</v>
      </c>
      <c r="E119" s="20" t="s">
        <v>687</v>
      </c>
    </row>
    <row r="120" spans="1:16" ht="15">
      <c r="A120" s="18" t="s">
        <v>42</v>
      </c>
      <c r="B120" s="18">
        <v>28</v>
      </c>
      <c r="C120" s="19" t="s">
        <v>688</v>
      </c>
      <c r="E120" s="20" t="s">
        <v>689</v>
      </c>
      <c r="F120" s="21" t="s">
        <v>132</v>
      </c>
      <c r="G120" s="22">
        <v>630</v>
      </c>
      <c r="H120" s="23">
        <v>0</v>
      </c>
      <c r="I120" s="24">
        <f>ROUND(G120*H120,P4)</f>
        <v>0</v>
      </c>
      <c r="O120" s="25">
        <f>I120*0.21</f>
        <v>0</v>
      </c>
      <c r="P120">
        <v>3</v>
      </c>
    </row>
    <row r="121" spans="1:5" ht="57.6">
      <c r="A121" s="18" t="s">
        <v>47</v>
      </c>
      <c r="E121" s="20" t="s">
        <v>690</v>
      </c>
    </row>
    <row r="122" spans="1:5" ht="15">
      <c r="A122" s="18" t="s">
        <v>49</v>
      </c>
      <c r="E122" s="26" t="s">
        <v>619</v>
      </c>
    </row>
    <row r="123" spans="1:5" ht="216">
      <c r="A123" s="18" t="s">
        <v>51</v>
      </c>
      <c r="E123" s="20" t="s">
        <v>691</v>
      </c>
    </row>
    <row r="124" spans="1:16" ht="15">
      <c r="A124" s="18" t="s">
        <v>42</v>
      </c>
      <c r="B124" s="18">
        <v>29</v>
      </c>
      <c r="C124" s="19" t="s">
        <v>692</v>
      </c>
      <c r="D124" s="18" t="s">
        <v>60</v>
      </c>
      <c r="E124" s="20" t="s">
        <v>693</v>
      </c>
      <c r="F124" s="21" t="s">
        <v>90</v>
      </c>
      <c r="G124" s="22">
        <v>10</v>
      </c>
      <c r="H124" s="23">
        <v>0</v>
      </c>
      <c r="I124" s="24">
        <f>ROUND(G124*H124,P4)</f>
        <v>0</v>
      </c>
      <c r="O124" s="25">
        <f>I124*0.21</f>
        <v>0</v>
      </c>
      <c r="P124">
        <v>3</v>
      </c>
    </row>
    <row r="125" spans="1:5" ht="72">
      <c r="A125" s="18" t="s">
        <v>47</v>
      </c>
      <c r="E125" s="20" t="s">
        <v>694</v>
      </c>
    </row>
    <row r="126" spans="1:5" ht="15">
      <c r="A126" s="18" t="s">
        <v>49</v>
      </c>
      <c r="E126" s="26" t="s">
        <v>327</v>
      </c>
    </row>
    <row r="127" spans="1:5" ht="172.8">
      <c r="A127" s="18" t="s">
        <v>51</v>
      </c>
      <c r="E127" s="20" t="s">
        <v>695</v>
      </c>
    </row>
    <row r="128" spans="1:16" ht="15">
      <c r="A128" s="18" t="s">
        <v>42</v>
      </c>
      <c r="B128" s="18">
        <v>30</v>
      </c>
      <c r="C128" s="19" t="s">
        <v>696</v>
      </c>
      <c r="D128" s="18" t="s">
        <v>60</v>
      </c>
      <c r="E128" s="20" t="s">
        <v>697</v>
      </c>
      <c r="F128" s="21" t="s">
        <v>90</v>
      </c>
      <c r="G128" s="22">
        <v>30</v>
      </c>
      <c r="H128" s="23">
        <v>0</v>
      </c>
      <c r="I128" s="24">
        <f>ROUND(G128*H128,P4)</f>
        <v>0</v>
      </c>
      <c r="O128" s="25">
        <f>I128*0.21</f>
        <v>0</v>
      </c>
      <c r="P128">
        <v>3</v>
      </c>
    </row>
    <row r="129" spans="1:5" ht="28.8">
      <c r="A129" s="18" t="s">
        <v>47</v>
      </c>
      <c r="E129" s="20" t="s">
        <v>698</v>
      </c>
    </row>
    <row r="130" spans="1:5" ht="15">
      <c r="A130" s="18" t="s">
        <v>49</v>
      </c>
      <c r="E130" s="26" t="s">
        <v>92</v>
      </c>
    </row>
    <row r="131" spans="1:5" ht="172.8">
      <c r="A131" s="18" t="s">
        <v>51</v>
      </c>
      <c r="E131" s="20" t="s">
        <v>695</v>
      </c>
    </row>
    <row r="132" spans="1:9" ht="15">
      <c r="A132" s="15" t="s">
        <v>39</v>
      </c>
      <c r="B132" s="15"/>
      <c r="C132" s="16" t="s">
        <v>291</v>
      </c>
      <c r="D132" s="15"/>
      <c r="E132" s="15" t="s">
        <v>292</v>
      </c>
      <c r="F132" s="15"/>
      <c r="G132" s="15"/>
      <c r="H132" s="15"/>
      <c r="I132" s="17">
        <f>SUMIFS(I133:I140,A133:A140,"P")</f>
        <v>0</v>
      </c>
    </row>
    <row r="133" spans="1:16" ht="15">
      <c r="A133" s="18" t="s">
        <v>42</v>
      </c>
      <c r="B133" s="18">
        <v>31</v>
      </c>
      <c r="C133" s="19" t="s">
        <v>699</v>
      </c>
      <c r="E133" s="20" t="s">
        <v>700</v>
      </c>
      <c r="F133" s="21" t="s">
        <v>132</v>
      </c>
      <c r="G133" s="22">
        <v>11.2</v>
      </c>
      <c r="H133" s="23">
        <v>0</v>
      </c>
      <c r="I133" s="24">
        <f>ROUND(G133*H133,P4)</f>
        <v>0</v>
      </c>
      <c r="O133" s="25">
        <f>I133*0.21</f>
        <v>0</v>
      </c>
      <c r="P133">
        <v>3</v>
      </c>
    </row>
    <row r="134" spans="1:5" ht="15">
      <c r="A134" s="18" t="s">
        <v>47</v>
      </c>
      <c r="E134" s="20" t="s">
        <v>701</v>
      </c>
    </row>
    <row r="135" spans="1:5" ht="15">
      <c r="A135" s="18" t="s">
        <v>49</v>
      </c>
      <c r="E135" s="26" t="s">
        <v>702</v>
      </c>
    </row>
    <row r="136" spans="1:5" ht="316.8">
      <c r="A136" s="18" t="s">
        <v>51</v>
      </c>
      <c r="E136" s="20" t="s">
        <v>297</v>
      </c>
    </row>
    <row r="137" spans="1:16" ht="15">
      <c r="A137" s="18" t="s">
        <v>42</v>
      </c>
      <c r="B137" s="18">
        <v>32</v>
      </c>
      <c r="C137" s="19" t="s">
        <v>703</v>
      </c>
      <c r="E137" s="20" t="s">
        <v>704</v>
      </c>
      <c r="F137" s="21" t="s">
        <v>132</v>
      </c>
      <c r="G137" s="22">
        <v>630</v>
      </c>
      <c r="H137" s="23">
        <v>0</v>
      </c>
      <c r="I137" s="24">
        <f>ROUND(G137*H137,P4)</f>
        <v>0</v>
      </c>
      <c r="O137" s="25">
        <f>I137*0.21</f>
        <v>0</v>
      </c>
      <c r="P137">
        <v>3</v>
      </c>
    </row>
    <row r="138" spans="1:5" ht="28.8">
      <c r="A138" s="18" t="s">
        <v>47</v>
      </c>
      <c r="E138" s="20" t="s">
        <v>705</v>
      </c>
    </row>
    <row r="139" spans="1:5" ht="15">
      <c r="A139" s="18" t="s">
        <v>49</v>
      </c>
      <c r="E139" s="26" t="s">
        <v>619</v>
      </c>
    </row>
    <row r="140" spans="1:5" ht="288">
      <c r="A140" s="18" t="s">
        <v>51</v>
      </c>
      <c r="E140" s="20" t="s">
        <v>706</v>
      </c>
    </row>
  </sheetData>
  <sheetProtection algorithmName="SHA-512" hashValue="1ak1D7AdcV4C1qyiLpbJO94/FzVaKvEQGNoYWG+zcdzx4OMN3rr8i2Eui2x4CDILfZEQhjcxTrkAa8ojCdeSvA==" saltValue="6/CzkMWpRq7+GKAeKBnaTwHfKVBJBklS8ID7V0UYDzAqFltzYzZLL133mhCCtNgdJHjpVfopxne68y9uX+GfFQ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 topLeftCell="B1">
      <selection activeCell="B10" sqref="B10"/>
    </sheetView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5" max="16" width="9.28125" style="0" hidden="1" customWidth="1"/>
  </cols>
  <sheetData>
    <row r="1" spans="1:16" ht="15">
      <c r="A1" s="9" t="s">
        <v>0</v>
      </c>
      <c r="B1" s="3"/>
      <c r="C1" s="3"/>
      <c r="D1" s="3"/>
      <c r="E1" s="10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11" t="s">
        <v>22</v>
      </c>
      <c r="F2" s="3"/>
      <c r="G2" s="3"/>
      <c r="H2" s="3"/>
      <c r="I2" s="3"/>
    </row>
    <row r="3" spans="1:16" ht="27.6">
      <c r="A3" t="s">
        <v>23</v>
      </c>
      <c r="B3" s="12" t="s">
        <v>24</v>
      </c>
      <c r="C3" s="31" t="s">
        <v>25</v>
      </c>
      <c r="D3" s="32"/>
      <c r="E3" s="12" t="s">
        <v>26</v>
      </c>
      <c r="F3" s="3"/>
      <c r="G3" s="3"/>
      <c r="H3" s="13" t="s">
        <v>20</v>
      </c>
      <c r="I3" s="14">
        <f>SUMIFS(I8:I12,A8:A12,"SD")</f>
        <v>0</v>
      </c>
      <c r="O3">
        <v>0</v>
      </c>
      <c r="P3">
        <v>2</v>
      </c>
    </row>
    <row r="4" spans="1:16" ht="15">
      <c r="A4" t="s">
        <v>27</v>
      </c>
      <c r="B4" s="12" t="s">
        <v>28</v>
      </c>
      <c r="C4" s="31" t="s">
        <v>20</v>
      </c>
      <c r="D4" s="32"/>
      <c r="E4" s="12" t="s">
        <v>21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37</v>
      </c>
      <c r="I6" s="6" t="s">
        <v>38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39</v>
      </c>
      <c r="B8" s="15"/>
      <c r="C8" s="16" t="s">
        <v>40</v>
      </c>
      <c r="D8" s="15"/>
      <c r="E8" s="15" t="s">
        <v>41</v>
      </c>
      <c r="F8" s="15"/>
      <c r="G8" s="15"/>
      <c r="H8" s="15"/>
      <c r="I8" s="17">
        <f>SUMIFS(I9:I12,A9:A12,"P")</f>
        <v>0</v>
      </c>
    </row>
    <row r="9" spans="1:16" ht="15">
      <c r="A9" s="18" t="s">
        <v>42</v>
      </c>
      <c r="B9" s="18">
        <v>1</v>
      </c>
      <c r="C9" s="19" t="s">
        <v>707</v>
      </c>
      <c r="D9" s="18" t="s">
        <v>60</v>
      </c>
      <c r="E9" s="20" t="s">
        <v>708</v>
      </c>
      <c r="F9" s="21" t="s">
        <v>46</v>
      </c>
      <c r="G9" s="22">
        <v>1</v>
      </c>
      <c r="H9" s="23">
        <v>0</v>
      </c>
      <c r="I9" s="24">
        <f>ROUND(G9*H9,P4)</f>
        <v>0</v>
      </c>
      <c r="O9" s="25">
        <f>I9*0.21</f>
        <v>0</v>
      </c>
      <c r="P9">
        <v>3</v>
      </c>
    </row>
    <row r="10" spans="1:5" ht="129.6">
      <c r="A10" s="18" t="s">
        <v>47</v>
      </c>
      <c r="E10" s="20" t="s">
        <v>709</v>
      </c>
    </row>
    <row r="11" spans="1:5" ht="15">
      <c r="A11" s="18" t="s">
        <v>49</v>
      </c>
      <c r="E11" s="26" t="s">
        <v>50</v>
      </c>
    </row>
    <row r="12" spans="1:5" ht="28.8">
      <c r="A12" s="18" t="s">
        <v>51</v>
      </c>
      <c r="E12" s="20" t="s">
        <v>710</v>
      </c>
    </row>
  </sheetData>
  <sheetProtection algorithmName="SHA-512" hashValue="P+DsTmhEsKKfdcUsMmjHzDdXpQebtyHyC/42ZfpaI0xpx13EcSLLq4VGTgp2SogwKoq0Gh+0TSclse7NuQIQWw==" saltValue="iUVqmtZrM9q1JvgSXsGC8L0x9Ft+cfzc95Z19SgdKyTDKDPpvfbihX562ASNcrg++r718RERgoxqdp7tdP8eHA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Madera</dc:creator>
  <cp:keywords/>
  <dc:description/>
  <cp:lastModifiedBy>Bláhová Alena</cp:lastModifiedBy>
  <dcterms:created xsi:type="dcterms:W3CDTF">2023-07-26T12:56:55Z</dcterms:created>
  <dcterms:modified xsi:type="dcterms:W3CDTF">2024-06-27T06:38:02Z</dcterms:modified>
  <cp:category/>
  <cp:version/>
  <cp:contentType/>
  <cp:contentStatus/>
</cp:coreProperties>
</file>